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mamy\Desktop\Lebanon across time\Finished Yearly Time Series With Indicators\"/>
    </mc:Choice>
  </mc:AlternateContent>
  <xr:revisionPtr revIDLastSave="0" documentId="13_ncr:1_{86374611-3D16-45F5-B3B6-3C2691F8E1A1}" xr6:coauthVersionLast="47" xr6:coauthVersionMax="47" xr10:uidLastSave="{00000000-0000-0000-0000-000000000000}"/>
  <bookViews>
    <workbookView xWindow="-120" yWindow="-120" windowWidth="29040" windowHeight="15840" xr2:uid="{7F576D47-B7C0-46EC-AB0E-156A5B9E5FDF}"/>
  </bookViews>
  <sheets>
    <sheet name="43. Payment Cards (2003-2025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89" i="1" l="1"/>
  <c r="X89" i="1"/>
  <c r="Y87" i="1"/>
  <c r="Y86" i="1"/>
  <c r="X86" i="1"/>
  <c r="X87" i="1"/>
  <c r="Y84" i="1"/>
  <c r="Y83" i="1"/>
  <c r="X83" i="1"/>
  <c r="X84" i="1"/>
  <c r="Y68" i="1"/>
  <c r="Y67" i="1"/>
  <c r="Y64" i="1"/>
  <c r="Y63" i="1"/>
  <c r="Y60" i="1"/>
  <c r="X67" i="1"/>
  <c r="X68" i="1"/>
  <c r="X69" i="1"/>
  <c r="X63" i="1"/>
  <c r="X64" i="1"/>
  <c r="X65" i="1"/>
  <c r="Y54" i="1"/>
  <c r="Y55" i="1"/>
  <c r="Y56" i="1"/>
  <c r="Y58" i="1"/>
  <c r="Y59" i="1"/>
  <c r="Y53" i="1"/>
  <c r="X53" i="1"/>
  <c r="X54" i="1"/>
  <c r="X61" i="1" s="1"/>
  <c r="X55" i="1"/>
  <c r="X56" i="1"/>
  <c r="X57" i="1"/>
  <c r="X58" i="1"/>
  <c r="X59" i="1"/>
  <c r="X60" i="1"/>
  <c r="Y46" i="1"/>
  <c r="Y47" i="1"/>
  <c r="Y48" i="1"/>
  <c r="Y49" i="1"/>
  <c r="Y50" i="1"/>
  <c r="Y45" i="1"/>
  <c r="X45" i="1"/>
  <c r="X46" i="1"/>
  <c r="X47" i="1"/>
  <c r="X48" i="1"/>
  <c r="X49" i="1"/>
  <c r="X50" i="1"/>
  <c r="X51" i="1"/>
  <c r="Y40" i="1"/>
  <c r="Y41" i="1"/>
  <c r="Y42" i="1"/>
  <c r="Y39" i="1"/>
  <c r="X41" i="1"/>
  <c r="Y36" i="1"/>
  <c r="Y37" i="1"/>
  <c r="Y35" i="1"/>
  <c r="X37" i="1"/>
  <c r="Y20" i="1"/>
  <c r="Y17" i="1"/>
  <c r="Y14" i="1"/>
  <c r="Y15" i="1"/>
  <c r="Y16" i="1"/>
  <c r="Y18" i="1"/>
  <c r="Y19" i="1"/>
  <c r="Y21" i="1"/>
  <c r="Y13" i="1"/>
  <c r="X21" i="1"/>
  <c r="Y6" i="1"/>
  <c r="Y7" i="1"/>
  <c r="Y8" i="1"/>
  <c r="Y9" i="1"/>
  <c r="Y10" i="1"/>
  <c r="Y11" i="1"/>
  <c r="Y5" i="1"/>
  <c r="X11" i="1"/>
  <c r="K89" i="1"/>
  <c r="V89" i="1"/>
  <c r="W33" i="1"/>
  <c r="W79" i="1" s="1"/>
  <c r="V33" i="1"/>
  <c r="V77" i="1" s="1"/>
  <c r="U33" i="1"/>
  <c r="U78" i="1" s="1"/>
  <c r="T33" i="1"/>
  <c r="T78" i="1" s="1"/>
  <c r="S33" i="1"/>
  <c r="S78" i="1" s="1"/>
  <c r="R33" i="1"/>
  <c r="R80" i="1" s="1"/>
  <c r="Q33" i="1"/>
  <c r="Q77" i="1" s="1"/>
  <c r="P33" i="1"/>
  <c r="P77" i="1" s="1"/>
  <c r="O33" i="1"/>
  <c r="O77" i="1" s="1"/>
  <c r="N33" i="1"/>
  <c r="N77" i="1" s="1"/>
  <c r="M33" i="1"/>
  <c r="M78" i="1" s="1"/>
  <c r="L33" i="1"/>
  <c r="L78" i="1" s="1"/>
  <c r="K33" i="1"/>
  <c r="K78" i="1" s="1"/>
  <c r="J33" i="1"/>
  <c r="J80" i="1" s="1"/>
  <c r="I33" i="1"/>
  <c r="I77" i="1" s="1"/>
  <c r="H33" i="1"/>
  <c r="H77" i="1" s="1"/>
  <c r="G33" i="1"/>
  <c r="G79" i="1" s="1"/>
  <c r="F33" i="1"/>
  <c r="F77" i="1" s="1"/>
  <c r="E33" i="1"/>
  <c r="E78" i="1" s="1"/>
  <c r="D33" i="1"/>
  <c r="D78" i="1" s="1"/>
  <c r="C33" i="1"/>
  <c r="C78" i="1" s="1"/>
  <c r="B33" i="1"/>
  <c r="B79" i="1" s="1"/>
  <c r="Y32" i="1"/>
  <c r="Y31" i="1"/>
  <c r="Y30" i="1"/>
  <c r="Y29" i="1"/>
  <c r="W27" i="1"/>
  <c r="W72" i="1" s="1"/>
  <c r="V27" i="1"/>
  <c r="V74" i="1" s="1"/>
  <c r="U27" i="1"/>
  <c r="U73" i="1" s="1"/>
  <c r="T27" i="1"/>
  <c r="T74" i="1" s="1"/>
  <c r="S27" i="1"/>
  <c r="S74" i="1" s="1"/>
  <c r="R27" i="1"/>
  <c r="R71" i="1" s="1"/>
  <c r="Q27" i="1"/>
  <c r="Q73" i="1" s="1"/>
  <c r="P27" i="1"/>
  <c r="P73" i="1" s="1"/>
  <c r="O27" i="1"/>
  <c r="O73" i="1" s="1"/>
  <c r="N27" i="1"/>
  <c r="N72" i="1" s="1"/>
  <c r="M27" i="1"/>
  <c r="M73" i="1" s="1"/>
  <c r="L27" i="1"/>
  <c r="L74" i="1" s="1"/>
  <c r="K27" i="1"/>
  <c r="K72" i="1" s="1"/>
  <c r="J27" i="1"/>
  <c r="J71" i="1" s="1"/>
  <c r="I27" i="1"/>
  <c r="I74" i="1" s="1"/>
  <c r="H27" i="1"/>
  <c r="H71" i="1" s="1"/>
  <c r="G27" i="1"/>
  <c r="G72" i="1" s="1"/>
  <c r="F27" i="1"/>
  <c r="F73" i="1" s="1"/>
  <c r="E27" i="1"/>
  <c r="E73" i="1" s="1"/>
  <c r="D27" i="1"/>
  <c r="D74" i="1" s="1"/>
  <c r="C27" i="1"/>
  <c r="C72" i="1" s="1"/>
  <c r="B27" i="1"/>
  <c r="B73" i="1" s="1"/>
  <c r="Y26" i="1"/>
  <c r="Y25" i="1"/>
  <c r="Y24" i="1"/>
  <c r="Y23" i="1"/>
  <c r="C41" i="1"/>
  <c r="C68" i="1" s="1"/>
  <c r="D41" i="1"/>
  <c r="D67" i="1" s="1"/>
  <c r="E41" i="1"/>
  <c r="E67" i="1" s="1"/>
  <c r="F41" i="1"/>
  <c r="F67" i="1" s="1"/>
  <c r="G41" i="1"/>
  <c r="G68" i="1" s="1"/>
  <c r="H41" i="1"/>
  <c r="H68" i="1" s="1"/>
  <c r="I41" i="1"/>
  <c r="I68" i="1" s="1"/>
  <c r="J41" i="1"/>
  <c r="J68" i="1" s="1"/>
  <c r="K41" i="1"/>
  <c r="K68" i="1" s="1"/>
  <c r="L41" i="1"/>
  <c r="L67" i="1" s="1"/>
  <c r="M41" i="1"/>
  <c r="M67" i="1" s="1"/>
  <c r="N41" i="1"/>
  <c r="N67" i="1" s="1"/>
  <c r="O41" i="1"/>
  <c r="O68" i="1" s="1"/>
  <c r="P41" i="1"/>
  <c r="P68" i="1" s="1"/>
  <c r="Q41" i="1"/>
  <c r="Q68" i="1" s="1"/>
  <c r="R41" i="1"/>
  <c r="R67" i="1" s="1"/>
  <c r="S41" i="1"/>
  <c r="S68" i="1" s="1"/>
  <c r="T41" i="1"/>
  <c r="T67" i="1" s="1"/>
  <c r="U41" i="1"/>
  <c r="U67" i="1" s="1"/>
  <c r="V41" i="1"/>
  <c r="V67" i="1" s="1"/>
  <c r="W41" i="1"/>
  <c r="W68" i="1" s="1"/>
  <c r="B41" i="1"/>
  <c r="B68" i="1" s="1"/>
  <c r="B37" i="1"/>
  <c r="B64" i="1" s="1"/>
  <c r="C37" i="1"/>
  <c r="C63" i="1" s="1"/>
  <c r="D37" i="1"/>
  <c r="D63" i="1" s="1"/>
  <c r="E37" i="1"/>
  <c r="E64" i="1" s="1"/>
  <c r="F37" i="1"/>
  <c r="F64" i="1" s="1"/>
  <c r="G37" i="1"/>
  <c r="G64" i="1" s="1"/>
  <c r="H37" i="1"/>
  <c r="H64" i="1" s="1"/>
  <c r="I37" i="1"/>
  <c r="I64" i="1" s="1"/>
  <c r="J37" i="1"/>
  <c r="J63" i="1" s="1"/>
  <c r="K37" i="1"/>
  <c r="K63" i="1" s="1"/>
  <c r="L37" i="1"/>
  <c r="L63" i="1" s="1"/>
  <c r="M37" i="1"/>
  <c r="M64" i="1" s="1"/>
  <c r="N37" i="1"/>
  <c r="N64" i="1" s="1"/>
  <c r="O37" i="1"/>
  <c r="O64" i="1" s="1"/>
  <c r="P37" i="1"/>
  <c r="P64" i="1" s="1"/>
  <c r="Q37" i="1"/>
  <c r="Q64" i="1" s="1"/>
  <c r="R37" i="1"/>
  <c r="R63" i="1" s="1"/>
  <c r="S37" i="1"/>
  <c r="S63" i="1" s="1"/>
  <c r="T37" i="1"/>
  <c r="T63" i="1" s="1"/>
  <c r="U37" i="1"/>
  <c r="U64" i="1" s="1"/>
  <c r="V37" i="1"/>
  <c r="V64" i="1" s="1"/>
  <c r="W37" i="1"/>
  <c r="W64" i="1" s="1"/>
  <c r="C21" i="1"/>
  <c r="C60" i="1" s="1"/>
  <c r="D21" i="1"/>
  <c r="D55" i="1" s="1"/>
  <c r="E21" i="1"/>
  <c r="E58" i="1" s="1"/>
  <c r="F21" i="1"/>
  <c r="F53" i="1" s="1"/>
  <c r="G21" i="1"/>
  <c r="G56" i="1" s="1"/>
  <c r="H21" i="1"/>
  <c r="H59" i="1" s="1"/>
  <c r="I21" i="1"/>
  <c r="I54" i="1" s="1"/>
  <c r="J21" i="1"/>
  <c r="J57" i="1" s="1"/>
  <c r="K21" i="1"/>
  <c r="K60" i="1" s="1"/>
  <c r="L21" i="1"/>
  <c r="L55" i="1" s="1"/>
  <c r="M21" i="1"/>
  <c r="M58" i="1" s="1"/>
  <c r="N21" i="1"/>
  <c r="N53" i="1" s="1"/>
  <c r="O21" i="1"/>
  <c r="O56" i="1" s="1"/>
  <c r="P21" i="1"/>
  <c r="P59" i="1" s="1"/>
  <c r="Q21" i="1"/>
  <c r="Q54" i="1" s="1"/>
  <c r="R21" i="1"/>
  <c r="R57" i="1" s="1"/>
  <c r="S21" i="1"/>
  <c r="S60" i="1" s="1"/>
  <c r="T21" i="1"/>
  <c r="T55" i="1" s="1"/>
  <c r="U21" i="1"/>
  <c r="U58" i="1" s="1"/>
  <c r="V21" i="1"/>
  <c r="V53" i="1" s="1"/>
  <c r="W21" i="1"/>
  <c r="W56" i="1" s="1"/>
  <c r="B21" i="1"/>
  <c r="B57" i="1" s="1"/>
  <c r="B11" i="1"/>
  <c r="C11" i="1"/>
  <c r="D11" i="1"/>
  <c r="E11" i="1"/>
  <c r="F11" i="1"/>
  <c r="F45" i="1" s="1"/>
  <c r="G11" i="1"/>
  <c r="G48" i="1" s="1"/>
  <c r="H11" i="1"/>
  <c r="H48" i="1" s="1"/>
  <c r="I11" i="1"/>
  <c r="J11" i="1"/>
  <c r="J49" i="1" s="1"/>
  <c r="K11" i="1"/>
  <c r="L11" i="1"/>
  <c r="M11" i="1"/>
  <c r="N11" i="1"/>
  <c r="O11" i="1"/>
  <c r="P11" i="1"/>
  <c r="Q11" i="1"/>
  <c r="R11" i="1"/>
  <c r="R86" i="1" s="1"/>
  <c r="S11" i="1"/>
  <c r="T11" i="1"/>
  <c r="U11" i="1"/>
  <c r="V11" i="1"/>
  <c r="W11" i="1"/>
  <c r="W48" i="1" s="1"/>
  <c r="P86" i="1" l="1"/>
  <c r="B87" i="1"/>
  <c r="S89" i="1"/>
  <c r="P89" i="1"/>
  <c r="N89" i="1"/>
  <c r="H89" i="1"/>
  <c r="F89" i="1"/>
  <c r="C89" i="1"/>
  <c r="W84" i="1"/>
  <c r="P87" i="1"/>
  <c r="R89" i="1"/>
  <c r="J89" i="1"/>
  <c r="R84" i="1"/>
  <c r="H87" i="1"/>
  <c r="Q89" i="1"/>
  <c r="I89" i="1"/>
  <c r="O84" i="1"/>
  <c r="B89" i="1"/>
  <c r="W89" i="1"/>
  <c r="O89" i="1"/>
  <c r="G89" i="1"/>
  <c r="J86" i="1"/>
  <c r="U89" i="1"/>
  <c r="M89" i="1"/>
  <c r="E89" i="1"/>
  <c r="H86" i="1"/>
  <c r="T89" i="1"/>
  <c r="L89" i="1"/>
  <c r="D89" i="1"/>
  <c r="W87" i="1"/>
  <c r="P83" i="1"/>
  <c r="U86" i="1"/>
  <c r="M86" i="1"/>
  <c r="E86" i="1"/>
  <c r="T87" i="1"/>
  <c r="L87" i="1"/>
  <c r="D87" i="1"/>
  <c r="T86" i="1"/>
  <c r="L86" i="1"/>
  <c r="D86" i="1"/>
  <c r="S87" i="1"/>
  <c r="K87" i="1"/>
  <c r="C87" i="1"/>
  <c r="S84" i="1"/>
  <c r="S86" i="1"/>
  <c r="K86" i="1"/>
  <c r="C86" i="1"/>
  <c r="R87" i="1"/>
  <c r="J87" i="1"/>
  <c r="Q87" i="1"/>
  <c r="I87" i="1"/>
  <c r="I86" i="1"/>
  <c r="B86" i="1"/>
  <c r="G87" i="1"/>
  <c r="W86" i="1"/>
  <c r="O86" i="1"/>
  <c r="G86" i="1"/>
  <c r="V87" i="1"/>
  <c r="N87" i="1"/>
  <c r="F87" i="1"/>
  <c r="Q86" i="1"/>
  <c r="O87" i="1"/>
  <c r="V86" i="1"/>
  <c r="N86" i="1"/>
  <c r="F86" i="1"/>
  <c r="U87" i="1"/>
  <c r="M87" i="1"/>
  <c r="E87" i="1"/>
  <c r="H84" i="1"/>
  <c r="Q83" i="1"/>
  <c r="P84" i="1"/>
  <c r="H83" i="1"/>
  <c r="K84" i="1"/>
  <c r="B84" i="1"/>
  <c r="J84" i="1"/>
  <c r="I84" i="1"/>
  <c r="G84" i="1"/>
  <c r="M80" i="1"/>
  <c r="Q84" i="1"/>
  <c r="C84" i="1"/>
  <c r="M83" i="1"/>
  <c r="U84" i="1"/>
  <c r="M84" i="1"/>
  <c r="E84" i="1"/>
  <c r="I83" i="1"/>
  <c r="T84" i="1"/>
  <c r="L84" i="1"/>
  <c r="D84" i="1"/>
  <c r="U83" i="1"/>
  <c r="F83" i="1"/>
  <c r="E83" i="1"/>
  <c r="N83" i="1"/>
  <c r="V84" i="1"/>
  <c r="N84" i="1"/>
  <c r="F84" i="1"/>
  <c r="V83" i="1"/>
  <c r="T83" i="1"/>
  <c r="L83" i="1"/>
  <c r="R83" i="1"/>
  <c r="J83" i="1"/>
  <c r="B83" i="1"/>
  <c r="W83" i="1"/>
  <c r="O83" i="1"/>
  <c r="G83" i="1"/>
  <c r="D83" i="1"/>
  <c r="S83" i="1"/>
  <c r="K83" i="1"/>
  <c r="C83" i="1"/>
  <c r="N79" i="1"/>
  <c r="N78" i="1"/>
  <c r="U74" i="1"/>
  <c r="V80" i="1"/>
  <c r="F79" i="1"/>
  <c r="Y79" i="1" s="1"/>
  <c r="F78" i="1"/>
  <c r="K73" i="1"/>
  <c r="P78" i="1"/>
  <c r="I80" i="1"/>
  <c r="E80" i="1"/>
  <c r="E77" i="1"/>
  <c r="V79" i="1"/>
  <c r="S73" i="1"/>
  <c r="I79" i="1"/>
  <c r="M79" i="1"/>
  <c r="D77" i="1"/>
  <c r="P72" i="1"/>
  <c r="F80" i="1"/>
  <c r="K79" i="1"/>
  <c r="H78" i="1"/>
  <c r="U77" i="1"/>
  <c r="R74" i="1"/>
  <c r="U80" i="1"/>
  <c r="U79" i="1"/>
  <c r="E79" i="1"/>
  <c r="T77" i="1"/>
  <c r="O74" i="1"/>
  <c r="Q80" i="1"/>
  <c r="S79" i="1"/>
  <c r="C79" i="1"/>
  <c r="M77" i="1"/>
  <c r="Q71" i="1"/>
  <c r="G74" i="1"/>
  <c r="N80" i="1"/>
  <c r="Q79" i="1"/>
  <c r="V78" i="1"/>
  <c r="L77" i="1"/>
  <c r="B74" i="1"/>
  <c r="E74" i="1"/>
  <c r="T72" i="1"/>
  <c r="D72" i="1"/>
  <c r="B78" i="1"/>
  <c r="P80" i="1"/>
  <c r="H80" i="1"/>
  <c r="R78" i="1"/>
  <c r="J78" i="1"/>
  <c r="W77" i="1"/>
  <c r="G77" i="1"/>
  <c r="W74" i="1"/>
  <c r="T73" i="1"/>
  <c r="Q72" i="1"/>
  <c r="U71" i="1"/>
  <c r="W80" i="1"/>
  <c r="O80" i="1"/>
  <c r="G80" i="1"/>
  <c r="T79" i="1"/>
  <c r="L79" i="1"/>
  <c r="D79" i="1"/>
  <c r="Q78" i="1"/>
  <c r="I78" i="1"/>
  <c r="L73" i="1"/>
  <c r="M71" i="1"/>
  <c r="J79" i="1"/>
  <c r="W78" i="1"/>
  <c r="O78" i="1"/>
  <c r="G78" i="1"/>
  <c r="L72" i="1"/>
  <c r="D80" i="1"/>
  <c r="K77" i="1"/>
  <c r="M74" i="1"/>
  <c r="D73" i="1"/>
  <c r="I72" i="1"/>
  <c r="E71" i="1"/>
  <c r="B77" i="1"/>
  <c r="S80" i="1"/>
  <c r="K80" i="1"/>
  <c r="C80" i="1"/>
  <c r="P79" i="1"/>
  <c r="H79" i="1"/>
  <c r="R77" i="1"/>
  <c r="J77" i="1"/>
  <c r="M72" i="1"/>
  <c r="R79" i="1"/>
  <c r="I71" i="1"/>
  <c r="T80" i="1"/>
  <c r="L80" i="1"/>
  <c r="S77" i="1"/>
  <c r="C77" i="1"/>
  <c r="J74" i="1"/>
  <c r="C73" i="1"/>
  <c r="H72" i="1"/>
  <c r="B80" i="1"/>
  <c r="O79" i="1"/>
  <c r="U72" i="1"/>
  <c r="E72" i="1"/>
  <c r="F71" i="1"/>
  <c r="W73" i="1"/>
  <c r="Y73" i="1" s="1"/>
  <c r="G73" i="1"/>
  <c r="Q74" i="1"/>
  <c r="V73" i="1"/>
  <c r="N73" i="1"/>
  <c r="S72" i="1"/>
  <c r="P71" i="1"/>
  <c r="B72" i="1"/>
  <c r="Y72" i="1" s="1"/>
  <c r="P74" i="1"/>
  <c r="H74" i="1"/>
  <c r="R72" i="1"/>
  <c r="J72" i="1"/>
  <c r="W71" i="1"/>
  <c r="O71" i="1"/>
  <c r="G71" i="1"/>
  <c r="V71" i="1"/>
  <c r="F74" i="1"/>
  <c r="R73" i="1"/>
  <c r="J73" i="1"/>
  <c r="O72" i="1"/>
  <c r="T71" i="1"/>
  <c r="L71" i="1"/>
  <c r="D71" i="1"/>
  <c r="N71" i="1"/>
  <c r="N74" i="1"/>
  <c r="I73" i="1"/>
  <c r="V72" i="1"/>
  <c r="F72" i="1"/>
  <c r="S71" i="1"/>
  <c r="K71" i="1"/>
  <c r="C71" i="1"/>
  <c r="B71" i="1"/>
  <c r="K74" i="1"/>
  <c r="C74" i="1"/>
  <c r="H73" i="1"/>
  <c r="Y27" i="1"/>
  <c r="T68" i="1"/>
  <c r="F68" i="1"/>
  <c r="F69" i="1" s="1"/>
  <c r="C67" i="1"/>
  <c r="C69" i="1" s="1"/>
  <c r="N68" i="1"/>
  <c r="N69" i="1" s="1"/>
  <c r="K67" i="1"/>
  <c r="K69" i="1" s="1"/>
  <c r="J67" i="1"/>
  <c r="J69" i="1" s="1"/>
  <c r="R68" i="1"/>
  <c r="R69" i="1" s="1"/>
  <c r="M68" i="1"/>
  <c r="M69" i="1" s="1"/>
  <c r="W67" i="1"/>
  <c r="W69" i="1" s="1"/>
  <c r="L68" i="1"/>
  <c r="L69" i="1" s="1"/>
  <c r="S67" i="1"/>
  <c r="S69" i="1" s="1"/>
  <c r="U68" i="1"/>
  <c r="U69" i="1" s="1"/>
  <c r="O67" i="1"/>
  <c r="O69" i="1" s="1"/>
  <c r="E68" i="1"/>
  <c r="E69" i="1" s="1"/>
  <c r="D68" i="1"/>
  <c r="D69" i="1" s="1"/>
  <c r="G67" i="1"/>
  <c r="G69" i="1" s="1"/>
  <c r="T69" i="1"/>
  <c r="V68" i="1"/>
  <c r="V69" i="1" s="1"/>
  <c r="Y33" i="1"/>
  <c r="T54" i="1"/>
  <c r="D54" i="1"/>
  <c r="Q67" i="1"/>
  <c r="Q69" i="1" s="1"/>
  <c r="I67" i="1"/>
  <c r="I69" i="1" s="1"/>
  <c r="H67" i="1"/>
  <c r="H69" i="1" s="1"/>
  <c r="B67" i="1"/>
  <c r="B69" i="1" s="1"/>
  <c r="L58" i="1"/>
  <c r="P67" i="1"/>
  <c r="P69" i="1" s="1"/>
  <c r="U48" i="1"/>
  <c r="T58" i="1"/>
  <c r="J64" i="1"/>
  <c r="J65" i="1" s="1"/>
  <c r="N63" i="1"/>
  <c r="N65" i="1" s="1"/>
  <c r="M63" i="1"/>
  <c r="M65" i="1" s="1"/>
  <c r="T64" i="1"/>
  <c r="T65" i="1" s="1"/>
  <c r="L60" i="1"/>
  <c r="L64" i="1"/>
  <c r="L65" i="1" s="1"/>
  <c r="D64" i="1"/>
  <c r="D65" i="1" s="1"/>
  <c r="C55" i="1"/>
  <c r="O63" i="1"/>
  <c r="O65" i="1" s="1"/>
  <c r="R64" i="1"/>
  <c r="R65" i="1" s="1"/>
  <c r="V56" i="1"/>
  <c r="U53" i="1"/>
  <c r="G63" i="1"/>
  <c r="G65" i="1" s="1"/>
  <c r="E48" i="1"/>
  <c r="T56" i="1"/>
  <c r="T53" i="1"/>
  <c r="F63" i="1"/>
  <c r="F65" i="1" s="1"/>
  <c r="M46" i="1"/>
  <c r="L56" i="1"/>
  <c r="M53" i="1"/>
  <c r="W63" i="1"/>
  <c r="E63" i="1"/>
  <c r="E65" i="1" s="1"/>
  <c r="T45" i="1"/>
  <c r="F56" i="1"/>
  <c r="L53" i="1"/>
  <c r="V63" i="1"/>
  <c r="V65" i="1" s="1"/>
  <c r="T60" i="1"/>
  <c r="D56" i="1"/>
  <c r="B63" i="1"/>
  <c r="B65" i="1" s="1"/>
  <c r="U63" i="1"/>
  <c r="U65" i="1" s="1"/>
  <c r="S45" i="1"/>
  <c r="H56" i="1"/>
  <c r="K45" i="1"/>
  <c r="C50" i="1"/>
  <c r="U46" i="1"/>
  <c r="B55" i="1"/>
  <c r="D60" i="1"/>
  <c r="Q57" i="1"/>
  <c r="N56" i="1"/>
  <c r="K55" i="1"/>
  <c r="H54" i="1"/>
  <c r="B54" i="1"/>
  <c r="P57" i="1"/>
  <c r="J55" i="1"/>
  <c r="Q63" i="1"/>
  <c r="Q65" i="1" s="1"/>
  <c r="I63" i="1"/>
  <c r="I65" i="1" s="1"/>
  <c r="S48" i="1"/>
  <c r="R58" i="1"/>
  <c r="I57" i="1"/>
  <c r="J56" i="1"/>
  <c r="S64" i="1"/>
  <c r="S65" i="1" s="1"/>
  <c r="K64" i="1"/>
  <c r="K65" i="1" s="1"/>
  <c r="C64" i="1"/>
  <c r="C65" i="1" s="1"/>
  <c r="P63" i="1"/>
  <c r="P65" i="1" s="1"/>
  <c r="H63" i="1"/>
  <c r="H65" i="1" s="1"/>
  <c r="H57" i="1"/>
  <c r="C48" i="1"/>
  <c r="R54" i="1"/>
  <c r="P58" i="1"/>
  <c r="B60" i="1"/>
  <c r="J58" i="1"/>
  <c r="P54" i="1"/>
  <c r="K50" i="1"/>
  <c r="I47" i="1"/>
  <c r="B58" i="1"/>
  <c r="J60" i="1"/>
  <c r="H58" i="1"/>
  <c r="R56" i="1"/>
  <c r="S55" i="1"/>
  <c r="L54" i="1"/>
  <c r="E53" i="1"/>
  <c r="R60" i="1"/>
  <c r="P60" i="1"/>
  <c r="Q47" i="1"/>
  <c r="I50" i="1"/>
  <c r="V46" i="1"/>
  <c r="B56" i="1"/>
  <c r="H60" i="1"/>
  <c r="D58" i="1"/>
  <c r="P56" i="1"/>
  <c r="R55" i="1"/>
  <c r="J54" i="1"/>
  <c r="D53" i="1"/>
  <c r="O59" i="1"/>
  <c r="D48" i="1"/>
  <c r="Q60" i="1"/>
  <c r="I60" i="1"/>
  <c r="V59" i="1"/>
  <c r="N59" i="1"/>
  <c r="F59" i="1"/>
  <c r="S58" i="1"/>
  <c r="K58" i="1"/>
  <c r="C58" i="1"/>
  <c r="U56" i="1"/>
  <c r="M56" i="1"/>
  <c r="E56" i="1"/>
  <c r="W54" i="1"/>
  <c r="O54" i="1"/>
  <c r="G54" i="1"/>
  <c r="W59" i="1"/>
  <c r="G59" i="1"/>
  <c r="B45" i="1"/>
  <c r="O46" i="1"/>
  <c r="R45" i="1"/>
  <c r="U59" i="1"/>
  <c r="M59" i="1"/>
  <c r="E59" i="1"/>
  <c r="W57" i="1"/>
  <c r="O57" i="1"/>
  <c r="G57" i="1"/>
  <c r="Q55" i="1"/>
  <c r="I55" i="1"/>
  <c r="V54" i="1"/>
  <c r="N54" i="1"/>
  <c r="F54" i="1"/>
  <c r="S53" i="1"/>
  <c r="K53" i="1"/>
  <c r="C53" i="1"/>
  <c r="S50" i="1"/>
  <c r="T48" i="1"/>
  <c r="R47" i="1"/>
  <c r="N46" i="1"/>
  <c r="L45" i="1"/>
  <c r="B53" i="1"/>
  <c r="W60" i="1"/>
  <c r="O60" i="1"/>
  <c r="G60" i="1"/>
  <c r="T59" i="1"/>
  <c r="L59" i="1"/>
  <c r="D59" i="1"/>
  <c r="Q58" i="1"/>
  <c r="I58" i="1"/>
  <c r="V57" i="1"/>
  <c r="N57" i="1"/>
  <c r="F57" i="1"/>
  <c r="S56" i="1"/>
  <c r="K56" i="1"/>
  <c r="C56" i="1"/>
  <c r="P55" i="1"/>
  <c r="H55" i="1"/>
  <c r="U54" i="1"/>
  <c r="M54" i="1"/>
  <c r="E54" i="1"/>
  <c r="R53" i="1"/>
  <c r="J53" i="1"/>
  <c r="R50" i="1"/>
  <c r="V60" i="1"/>
  <c r="N60" i="1"/>
  <c r="F60" i="1"/>
  <c r="S59" i="1"/>
  <c r="K59" i="1"/>
  <c r="C59" i="1"/>
  <c r="U57" i="1"/>
  <c r="M57" i="1"/>
  <c r="E57" i="1"/>
  <c r="W55" i="1"/>
  <c r="O55" i="1"/>
  <c r="G55" i="1"/>
  <c r="Q53" i="1"/>
  <c r="I53" i="1"/>
  <c r="Q50" i="1"/>
  <c r="M48" i="1"/>
  <c r="J47" i="1"/>
  <c r="G46" i="1"/>
  <c r="J45" i="1"/>
  <c r="B59" i="1"/>
  <c r="U60" i="1"/>
  <c r="M60" i="1"/>
  <c r="E60" i="1"/>
  <c r="R59" i="1"/>
  <c r="J59" i="1"/>
  <c r="W58" i="1"/>
  <c r="O58" i="1"/>
  <c r="G58" i="1"/>
  <c r="T57" i="1"/>
  <c r="L57" i="1"/>
  <c r="D57" i="1"/>
  <c r="Q56" i="1"/>
  <c r="I56" i="1"/>
  <c r="V55" i="1"/>
  <c r="N55" i="1"/>
  <c r="F55" i="1"/>
  <c r="S54" i="1"/>
  <c r="K54" i="1"/>
  <c r="C54" i="1"/>
  <c r="P53" i="1"/>
  <c r="H53" i="1"/>
  <c r="L48" i="1"/>
  <c r="F46" i="1"/>
  <c r="D45" i="1"/>
  <c r="Q59" i="1"/>
  <c r="I59" i="1"/>
  <c r="V58" i="1"/>
  <c r="N58" i="1"/>
  <c r="F58" i="1"/>
  <c r="S57" i="1"/>
  <c r="K57" i="1"/>
  <c r="C57" i="1"/>
  <c r="U55" i="1"/>
  <c r="M55" i="1"/>
  <c r="E55" i="1"/>
  <c r="W53" i="1"/>
  <c r="O53" i="1"/>
  <c r="G53" i="1"/>
  <c r="J50" i="1"/>
  <c r="K48" i="1"/>
  <c r="W46" i="1"/>
  <c r="E46" i="1"/>
  <c r="C45" i="1"/>
  <c r="H49" i="1"/>
  <c r="W49" i="1"/>
  <c r="N49" i="1"/>
  <c r="B46" i="1"/>
  <c r="T50" i="1"/>
  <c r="L50" i="1"/>
  <c r="D50" i="1"/>
  <c r="Q49" i="1"/>
  <c r="I49" i="1"/>
  <c r="V48" i="1"/>
  <c r="N48" i="1"/>
  <c r="F48" i="1"/>
  <c r="S47" i="1"/>
  <c r="K47" i="1"/>
  <c r="C47" i="1"/>
  <c r="P46" i="1"/>
  <c r="H46" i="1"/>
  <c r="U45" i="1"/>
  <c r="M45" i="1"/>
  <c r="E45" i="1"/>
  <c r="H47" i="1"/>
  <c r="B50" i="1"/>
  <c r="P50" i="1"/>
  <c r="H50" i="1"/>
  <c r="U49" i="1"/>
  <c r="M49" i="1"/>
  <c r="E49" i="1"/>
  <c r="R48" i="1"/>
  <c r="J48" i="1"/>
  <c r="W47" i="1"/>
  <c r="O47" i="1"/>
  <c r="G47" i="1"/>
  <c r="T46" i="1"/>
  <c r="L46" i="1"/>
  <c r="D46" i="1"/>
  <c r="Q45" i="1"/>
  <c r="I45" i="1"/>
  <c r="G49" i="1"/>
  <c r="V49" i="1"/>
  <c r="P47" i="1"/>
  <c r="B49" i="1"/>
  <c r="W50" i="1"/>
  <c r="O50" i="1"/>
  <c r="G50" i="1"/>
  <c r="T49" i="1"/>
  <c r="L49" i="1"/>
  <c r="D49" i="1"/>
  <c r="Q48" i="1"/>
  <c r="I48" i="1"/>
  <c r="V47" i="1"/>
  <c r="N47" i="1"/>
  <c r="F47" i="1"/>
  <c r="S46" i="1"/>
  <c r="K46" i="1"/>
  <c r="C46" i="1"/>
  <c r="P45" i="1"/>
  <c r="H45" i="1"/>
  <c r="O49" i="1"/>
  <c r="B48" i="1"/>
  <c r="V50" i="1"/>
  <c r="N50" i="1"/>
  <c r="F50" i="1"/>
  <c r="S49" i="1"/>
  <c r="K49" i="1"/>
  <c r="C49" i="1"/>
  <c r="P48" i="1"/>
  <c r="U47" i="1"/>
  <c r="M47" i="1"/>
  <c r="E47" i="1"/>
  <c r="R46" i="1"/>
  <c r="J46" i="1"/>
  <c r="W45" i="1"/>
  <c r="O45" i="1"/>
  <c r="G45" i="1"/>
  <c r="P49" i="1"/>
  <c r="F49" i="1"/>
  <c r="B47" i="1"/>
  <c r="U50" i="1"/>
  <c r="M50" i="1"/>
  <c r="E50" i="1"/>
  <c r="R49" i="1"/>
  <c r="O48" i="1"/>
  <c r="T47" i="1"/>
  <c r="L47" i="1"/>
  <c r="D47" i="1"/>
  <c r="Q46" i="1"/>
  <c r="I46" i="1"/>
  <c r="V45" i="1"/>
  <c r="N45" i="1"/>
  <c r="M81" i="1" l="1"/>
  <c r="H81" i="1"/>
  <c r="Y80" i="1"/>
  <c r="N81" i="1"/>
  <c r="D81" i="1"/>
  <c r="E81" i="1"/>
  <c r="V81" i="1"/>
  <c r="F81" i="1"/>
  <c r="Q81" i="1"/>
  <c r="Y78" i="1"/>
  <c r="L81" i="1"/>
  <c r="P81" i="1"/>
  <c r="S75" i="1"/>
  <c r="Y71" i="1"/>
  <c r="K81" i="1"/>
  <c r="R81" i="1"/>
  <c r="I75" i="1"/>
  <c r="I81" i="1"/>
  <c r="U81" i="1"/>
  <c r="O81" i="1"/>
  <c r="T81" i="1"/>
  <c r="C75" i="1"/>
  <c r="H75" i="1"/>
  <c r="Q75" i="1"/>
  <c r="C81" i="1"/>
  <c r="G81" i="1"/>
  <c r="K75" i="1"/>
  <c r="L75" i="1"/>
  <c r="O75" i="1"/>
  <c r="S81" i="1"/>
  <c r="W81" i="1"/>
  <c r="Y77" i="1"/>
  <c r="J81" i="1"/>
  <c r="J75" i="1"/>
  <c r="R75" i="1"/>
  <c r="B81" i="1"/>
  <c r="B75" i="1"/>
  <c r="N75" i="1"/>
  <c r="W75" i="1"/>
  <c r="F75" i="1"/>
  <c r="T75" i="1"/>
  <c r="P75" i="1"/>
  <c r="G75" i="1"/>
  <c r="M75" i="1"/>
  <c r="E75" i="1"/>
  <c r="U75" i="1"/>
  <c r="D75" i="1"/>
  <c r="V75" i="1"/>
  <c r="Y74" i="1"/>
  <c r="T51" i="1"/>
  <c r="F51" i="1"/>
  <c r="U61" i="1"/>
  <c r="B61" i="1"/>
  <c r="O51" i="1"/>
  <c r="L51" i="1"/>
  <c r="U51" i="1"/>
  <c r="H51" i="1"/>
  <c r="W65" i="1"/>
  <c r="P51" i="1"/>
  <c r="J61" i="1"/>
  <c r="V61" i="1"/>
  <c r="L61" i="1"/>
  <c r="R61" i="1"/>
  <c r="F61" i="1"/>
  <c r="M61" i="1"/>
  <c r="N61" i="1"/>
  <c r="P61" i="1"/>
  <c r="H61" i="1"/>
  <c r="D61" i="1"/>
  <c r="T61" i="1"/>
  <c r="E61" i="1"/>
  <c r="G61" i="1"/>
  <c r="K61" i="1"/>
  <c r="C51" i="1"/>
  <c r="C61" i="1"/>
  <c r="Q61" i="1"/>
  <c r="O61" i="1"/>
  <c r="S61" i="1"/>
  <c r="I61" i="1"/>
  <c r="D51" i="1"/>
  <c r="W61" i="1"/>
  <c r="K51" i="1"/>
  <c r="V51" i="1"/>
  <c r="G51" i="1"/>
  <c r="M51" i="1"/>
  <c r="W51" i="1"/>
  <c r="S51" i="1"/>
  <c r="I51" i="1"/>
  <c r="J51" i="1"/>
  <c r="N51" i="1"/>
  <c r="Q51" i="1"/>
  <c r="R51" i="1"/>
  <c r="E51" i="1"/>
  <c r="B51" i="1"/>
</calcChain>
</file>

<file path=xl/sharedStrings.xml><?xml version="1.0" encoding="utf-8"?>
<sst xmlns="http://schemas.openxmlformats.org/spreadsheetml/2006/main" count="91" uniqueCount="47">
  <si>
    <t>Year</t>
  </si>
  <si>
    <t>Source: Central Bank of Lebanon</t>
  </si>
  <si>
    <t>Indicators</t>
  </si>
  <si>
    <t>Table (Time Series &amp; Indicators) made by CAS</t>
  </si>
  <si>
    <t>Geographic Distribution of ATMs. Number</t>
  </si>
  <si>
    <t>Beirut and Suburbs</t>
  </si>
  <si>
    <t>Mount Lebanon</t>
  </si>
  <si>
    <t>North Lebanon</t>
  </si>
  <si>
    <t>South Lebanon</t>
  </si>
  <si>
    <t>Nabatieh</t>
  </si>
  <si>
    <t>Bekaa</t>
  </si>
  <si>
    <t>Total</t>
  </si>
  <si>
    <t>Outstanding Payment Cards by Type. Number</t>
  </si>
  <si>
    <t>Non-Resident Debit Cards</t>
  </si>
  <si>
    <t>Resident - Charge Cards</t>
  </si>
  <si>
    <t>Non-Resident Charge Cards</t>
  </si>
  <si>
    <t>Resident - Debit Cards</t>
  </si>
  <si>
    <t>Non-Resident Prepaid Cards</t>
  </si>
  <si>
    <t>Non-Resident Credit Cards</t>
  </si>
  <si>
    <t>Resident - Credit Cards</t>
  </si>
  <si>
    <t>Resident - Prepaid Cards</t>
  </si>
  <si>
    <t>Outstanding Payment Cards. Number</t>
  </si>
  <si>
    <t>Non-Resident Cardholders</t>
  </si>
  <si>
    <t>Resident Cardholders</t>
  </si>
  <si>
    <t>Points of Sales (POS). Number</t>
  </si>
  <si>
    <t>Number of Manual Machines</t>
  </si>
  <si>
    <t>Number of Electronic Machines</t>
  </si>
  <si>
    <t>Number of Contracts Signed With Merchants</t>
  </si>
  <si>
    <t>Total Number of Machines</t>
  </si>
  <si>
    <t>Geographic Distribution of ATMs. Per Cent</t>
  </si>
  <si>
    <t>Outstanding Payment Cards by Type. Per Cent</t>
  </si>
  <si>
    <t>Outstanding Payment Cards. Per Cent</t>
  </si>
  <si>
    <t>Points of Sales (POS). Per Cent</t>
  </si>
  <si>
    <t>Total Outstanding Payment Residents Cards by Type. Number</t>
  </si>
  <si>
    <t>Total Outstanding Payment Non-Residents Cards by Type. Number</t>
  </si>
  <si>
    <t>Total Outstanding Payment Residents Cards by Type. Per Cent</t>
  </si>
  <si>
    <t>Total Outstanding Payment Non-Residents Cards by Type. Per Cent</t>
  </si>
  <si>
    <t>ATM Coverage per Merchant Contract (Number of Geographic Distribution of ATMs​/Number of Contracts Signed With Merchants)</t>
  </si>
  <si>
    <t>ATM &amp; POS Distribution Indicators. Per Cent</t>
  </si>
  <si>
    <t>POS Machine Penetration (Total Number of Points of Sales Machines/Number of Contracts Signed With Merchants)</t>
  </si>
  <si>
    <t>ATM/Cardholder Efficiency Indicators</t>
  </si>
  <si>
    <t>ATM per Cardholder (Number of ATMs/Total Number of Cardholders). Per Cent</t>
  </si>
  <si>
    <t>POS per Cardholder (Total Number of POS Machines/Total Number of Cardholders). Per Cent</t>
  </si>
  <si>
    <t>Merchant Engagement Indicators</t>
  </si>
  <si>
    <t>Cardholder per Merchant Contract (Total Number of Cardholders/Number of Contracts signed With Merchants). Per Cent</t>
  </si>
  <si>
    <t>Change 2024/2003. %</t>
  </si>
  <si>
    <t>43. Payment Cards (2003-2025).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</si>
</sst>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%"/>
    <numFmt numFmtId="167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7"/>
      <name val="Times New Roman"/>
      <family val="1"/>
    </font>
    <font>
      <sz val="7"/>
      <name val="Times New Roman"/>
      <family val="1"/>
    </font>
    <font>
      <sz val="7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7"/>
      <color rgb="FF00B050"/>
      <name val="Times New Roman"/>
      <family val="1"/>
    </font>
    <font>
      <b/>
      <sz val="7"/>
      <color rgb="FFFF0000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center" vertical="center" wrapText="1"/>
    </xf>
    <xf numFmtId="9" fontId="9" fillId="0" borderId="2" xfId="2" applyFont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9" fontId="10" fillId="0" borderId="2" xfId="2" applyFont="1" applyBorder="1" applyAlignment="1">
      <alignment horizontal="right" vertical="center" wrapText="1"/>
    </xf>
    <xf numFmtId="9" fontId="10" fillId="0" borderId="1" xfId="2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readingOrder="1"/>
    </xf>
    <xf numFmtId="0" fontId="0" fillId="0" borderId="0" xfId="0" applyAlignment="1">
      <alignment horizontal="right" vertical="center"/>
    </xf>
    <xf numFmtId="0" fontId="7" fillId="0" borderId="1" xfId="0" applyFont="1" applyBorder="1" applyAlignment="1">
      <alignment horizontal="right" vertical="center" wrapText="1" readingOrder="1"/>
    </xf>
    <xf numFmtId="0" fontId="8" fillId="0" borderId="0" xfId="0" applyFont="1" applyAlignment="1">
      <alignment horizontal="right" vertical="center" readingOrder="1"/>
    </xf>
    <xf numFmtId="0" fontId="8" fillId="0" borderId="0" xfId="0" applyFont="1" applyAlignment="1">
      <alignment horizontal="right" vertical="center" wrapText="1"/>
    </xf>
    <xf numFmtId="164" fontId="7" fillId="0" borderId="1" xfId="1" applyNumberFormat="1" applyFont="1" applyFill="1" applyBorder="1" applyAlignment="1">
      <alignment horizontal="left" vertical="center" wrapText="1"/>
    </xf>
    <xf numFmtId="165" fontId="4" fillId="0" borderId="1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readingOrder="1"/>
    </xf>
    <xf numFmtId="166" fontId="5" fillId="0" borderId="2" xfId="2" applyNumberFormat="1" applyFont="1" applyFill="1" applyBorder="1" applyAlignment="1">
      <alignment horizontal="right" vertical="center" wrapText="1"/>
    </xf>
    <xf numFmtId="166" fontId="5" fillId="0" borderId="3" xfId="2" applyNumberFormat="1" applyFont="1" applyFill="1" applyBorder="1" applyAlignment="1">
      <alignment horizontal="right" vertical="center" wrapText="1"/>
    </xf>
    <xf numFmtId="165" fontId="5" fillId="0" borderId="5" xfId="1" applyNumberFormat="1" applyFont="1" applyFill="1" applyBorder="1" applyAlignment="1">
      <alignment horizontal="right" vertical="center" wrapText="1"/>
    </xf>
    <xf numFmtId="165" fontId="5" fillId="0" borderId="5" xfId="1" applyNumberFormat="1" applyFont="1" applyBorder="1" applyAlignment="1">
      <alignment horizontal="right" vertical="center" wrapText="1"/>
    </xf>
    <xf numFmtId="0" fontId="8" fillId="0" borderId="2" xfId="1" applyNumberFormat="1" applyFont="1" applyFill="1" applyBorder="1" applyAlignment="1">
      <alignment horizontal="left" vertical="center" wrapText="1"/>
    </xf>
    <xf numFmtId="0" fontId="8" fillId="0" borderId="5" xfId="1" applyNumberFormat="1" applyFont="1" applyFill="1" applyBorder="1" applyAlignment="1">
      <alignment horizontal="left" vertical="center" wrapText="1"/>
    </xf>
    <xf numFmtId="0" fontId="8" fillId="0" borderId="0" xfId="1" applyNumberFormat="1" applyFont="1" applyFill="1" applyBorder="1" applyAlignment="1">
      <alignment horizontal="lef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Border="1" applyAlignment="1">
      <alignment horizontal="right" vertical="center" wrapText="1"/>
    </xf>
    <xf numFmtId="165" fontId="5" fillId="0" borderId="1" xfId="1" applyNumberFormat="1" applyFont="1" applyFill="1" applyBorder="1" applyAlignment="1">
      <alignment horizontal="right" vertical="center" wrapText="1"/>
    </xf>
    <xf numFmtId="165" fontId="5" fillId="0" borderId="1" xfId="1" applyNumberFormat="1" applyFont="1" applyBorder="1" applyAlignment="1">
      <alignment horizontal="right" vertical="center" wrapText="1"/>
    </xf>
    <xf numFmtId="0" fontId="5" fillId="0" borderId="2" xfId="1" applyNumberFormat="1" applyFont="1" applyFill="1" applyBorder="1" applyAlignment="1">
      <alignment horizontal="right" vertical="center" wrapText="1"/>
    </xf>
    <xf numFmtId="0" fontId="5" fillId="0" borderId="2" xfId="1" applyNumberFormat="1" applyFont="1" applyBorder="1" applyAlignment="1">
      <alignment horizontal="right" vertical="center" wrapText="1"/>
    </xf>
    <xf numFmtId="0" fontId="5" fillId="0" borderId="5" xfId="1" applyNumberFormat="1" applyFont="1" applyFill="1" applyBorder="1" applyAlignment="1">
      <alignment horizontal="right" vertical="center" wrapText="1"/>
    </xf>
    <xf numFmtId="0" fontId="5" fillId="0" borderId="5" xfId="1" applyNumberFormat="1" applyFont="1" applyBorder="1" applyAlignment="1">
      <alignment horizontal="right" vertical="center" wrapText="1"/>
    </xf>
    <xf numFmtId="0" fontId="5" fillId="0" borderId="0" xfId="1" applyNumberFormat="1" applyFont="1" applyFill="1" applyBorder="1" applyAlignment="1">
      <alignment horizontal="right" vertical="center" wrapText="1"/>
    </xf>
    <xf numFmtId="0" fontId="5" fillId="0" borderId="0" xfId="1" applyNumberFormat="1" applyFont="1" applyBorder="1" applyAlignment="1">
      <alignment horizontal="right" vertical="center" wrapText="1"/>
    </xf>
    <xf numFmtId="9" fontId="9" fillId="0" borderId="4" xfId="2" applyFont="1" applyBorder="1" applyAlignment="1">
      <alignment horizontal="right" vertical="center" wrapText="1"/>
    </xf>
    <xf numFmtId="9" fontId="9" fillId="0" borderId="3" xfId="2" applyFont="1" applyBorder="1" applyAlignment="1">
      <alignment horizontal="right" vertical="center" wrapText="1"/>
    </xf>
    <xf numFmtId="37" fontId="5" fillId="0" borderId="2" xfId="1" applyNumberFormat="1" applyFont="1" applyFill="1" applyBorder="1" applyAlignment="1">
      <alignment horizontal="right" vertical="center" wrapText="1"/>
    </xf>
    <xf numFmtId="37" fontId="5" fillId="0" borderId="2" xfId="1" applyNumberFormat="1" applyFont="1" applyBorder="1" applyAlignment="1">
      <alignment horizontal="right" vertical="center" wrapText="1"/>
    </xf>
    <xf numFmtId="37" fontId="5" fillId="0" borderId="5" xfId="1" applyNumberFormat="1" applyFont="1" applyFill="1" applyBorder="1" applyAlignment="1">
      <alignment horizontal="right" vertical="center" wrapText="1"/>
    </xf>
    <xf numFmtId="37" fontId="5" fillId="0" borderId="5" xfId="1" applyNumberFormat="1" applyFont="1" applyBorder="1" applyAlignment="1">
      <alignment horizontal="right" vertical="center" wrapText="1"/>
    </xf>
    <xf numFmtId="9" fontId="10" fillId="0" borderId="4" xfId="2" applyFont="1" applyBorder="1" applyAlignment="1">
      <alignment horizontal="right" vertical="center" wrapText="1"/>
    </xf>
    <xf numFmtId="9" fontId="9" fillId="0" borderId="1" xfId="2" applyFont="1" applyBorder="1" applyAlignment="1">
      <alignment horizontal="right" vertical="center" wrapText="1"/>
    </xf>
    <xf numFmtId="0" fontId="7" fillId="0" borderId="1" xfId="1" applyNumberFormat="1" applyFont="1" applyFill="1" applyBorder="1" applyAlignment="1">
      <alignment horizontal="left" vertical="center" wrapText="1"/>
    </xf>
    <xf numFmtId="0" fontId="8" fillId="0" borderId="1" xfId="1" applyNumberFormat="1" applyFont="1" applyFill="1" applyBorder="1" applyAlignment="1">
      <alignment horizontal="left" vertical="center" wrapText="1"/>
    </xf>
    <xf numFmtId="166" fontId="5" fillId="0" borderId="5" xfId="2" applyNumberFormat="1" applyFont="1" applyFill="1" applyBorder="1" applyAlignment="1">
      <alignment horizontal="right" vertical="center" wrapText="1"/>
    </xf>
    <xf numFmtId="166" fontId="5" fillId="0" borderId="1" xfId="2" applyNumberFormat="1" applyFont="1" applyFill="1" applyBorder="1" applyAlignment="1">
      <alignment horizontal="right" vertical="center" wrapText="1"/>
    </xf>
    <xf numFmtId="166" fontId="5" fillId="0" borderId="4" xfId="2" applyNumberFormat="1" applyFont="1" applyFill="1" applyBorder="1" applyAlignment="1">
      <alignment horizontal="right" vertical="center" wrapText="1"/>
    </xf>
    <xf numFmtId="166" fontId="4" fillId="0" borderId="1" xfId="2" applyNumberFormat="1" applyFont="1" applyFill="1" applyBorder="1" applyAlignment="1">
      <alignment horizontal="right" vertical="center" wrapText="1"/>
    </xf>
    <xf numFmtId="9" fontId="10" fillId="0" borderId="4" xfId="2" applyFont="1" applyFill="1" applyBorder="1" applyAlignment="1">
      <alignment horizontal="right" vertical="center" wrapText="1"/>
    </xf>
    <xf numFmtId="9" fontId="9" fillId="0" borderId="4" xfId="2" applyFont="1" applyFill="1" applyBorder="1" applyAlignment="1">
      <alignment horizontal="right" vertical="center" wrapText="1"/>
    </xf>
    <xf numFmtId="9" fontId="9" fillId="0" borderId="3" xfId="2" applyFont="1" applyFill="1" applyBorder="1" applyAlignment="1">
      <alignment horizontal="right" vertical="center" wrapText="1"/>
    </xf>
    <xf numFmtId="167" fontId="5" fillId="0" borderId="4" xfId="2" applyNumberFormat="1" applyFont="1" applyFill="1" applyBorder="1" applyAlignment="1">
      <alignment horizontal="right" vertical="center" wrapText="1"/>
    </xf>
    <xf numFmtId="37" fontId="5" fillId="0" borderId="0" xfId="1" applyNumberFormat="1" applyFont="1" applyBorder="1" applyAlignment="1">
      <alignment horizontal="right" vertical="center" wrapText="1"/>
    </xf>
    <xf numFmtId="37" fontId="5" fillId="0" borderId="0" xfId="1" applyNumberFormat="1" applyFont="1" applyFill="1" applyBorder="1" applyAlignment="1">
      <alignment horizontal="right" vertical="center" wrapText="1"/>
    </xf>
    <xf numFmtId="166" fontId="5" fillId="0" borderId="6" xfId="2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9" fontId="10" fillId="0" borderId="5" xfId="2" applyFont="1" applyBorder="1" applyAlignment="1">
      <alignment horizontal="right" vertical="center" wrapText="1"/>
    </xf>
    <xf numFmtId="9" fontId="10" fillId="0" borderId="3" xfId="2" applyFont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613B-5D39-49F0-B3E3-59F4C1DF7010}">
  <dimension ref="A1:Y104"/>
  <sheetViews>
    <sheetView tabSelected="1" zoomScale="120" zoomScaleNormal="120" workbookViewId="0"/>
  </sheetViews>
  <sheetFormatPr defaultRowHeight="15" x14ac:dyDescent="0.25"/>
  <cols>
    <col min="1" max="1" width="85.140625" style="14" bestFit="1" customWidth="1"/>
    <col min="2" max="15" width="8.7109375" style="20" customWidth="1"/>
    <col min="16" max="24" width="8.7109375" style="15" customWidth="1"/>
    <col min="25" max="25" width="15.28515625" style="15" customWidth="1"/>
    <col min="26" max="16384" width="9.140625" style="16"/>
  </cols>
  <sheetData>
    <row r="1" spans="1:25" s="1" customFormat="1" ht="12.75" x14ac:dyDescent="0.25">
      <c r="A1" s="10" t="s">
        <v>46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6"/>
      <c r="Q1" s="6"/>
      <c r="R1" s="6"/>
      <c r="S1" s="8"/>
      <c r="T1" s="6"/>
      <c r="U1" s="6"/>
      <c r="V1" s="6"/>
      <c r="W1" s="6"/>
      <c r="X1" s="6"/>
      <c r="Y1" s="8"/>
    </row>
    <row r="2" spans="1:25" ht="9.9499999999999993" customHeight="1" thickBot="1" x14ac:dyDescent="0.3"/>
    <row r="3" spans="1:25" s="3" customFormat="1" ht="18.75" thickBot="1" x14ac:dyDescent="0.3">
      <c r="A3" s="9" t="s">
        <v>0</v>
      </c>
      <c r="B3" s="21">
        <v>2003</v>
      </c>
      <c r="C3" s="21">
        <v>2004</v>
      </c>
      <c r="D3" s="21">
        <v>2005</v>
      </c>
      <c r="E3" s="21">
        <v>2006</v>
      </c>
      <c r="F3" s="21">
        <v>2007</v>
      </c>
      <c r="G3" s="21">
        <v>2008</v>
      </c>
      <c r="H3" s="21">
        <v>2009</v>
      </c>
      <c r="I3" s="21">
        <v>2010</v>
      </c>
      <c r="J3" s="21">
        <v>2011</v>
      </c>
      <c r="K3" s="21">
        <v>2012</v>
      </c>
      <c r="L3" s="21">
        <v>2013</v>
      </c>
      <c r="M3" s="21">
        <v>2014</v>
      </c>
      <c r="N3" s="21">
        <v>2015</v>
      </c>
      <c r="O3" s="21">
        <v>2016</v>
      </c>
      <c r="P3" s="2">
        <v>2017</v>
      </c>
      <c r="Q3" s="2">
        <v>2018</v>
      </c>
      <c r="R3" s="2">
        <v>2019</v>
      </c>
      <c r="S3" s="2">
        <v>2020</v>
      </c>
      <c r="T3" s="2">
        <v>2021</v>
      </c>
      <c r="U3" s="2">
        <v>2022</v>
      </c>
      <c r="V3" s="2">
        <v>2023</v>
      </c>
      <c r="W3" s="2">
        <v>2024</v>
      </c>
      <c r="X3" s="2">
        <v>2025</v>
      </c>
      <c r="Y3" s="2" t="s">
        <v>45</v>
      </c>
    </row>
    <row r="4" spans="1:25" ht="15.75" thickBot="1" x14ac:dyDescent="0.3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</row>
    <row r="5" spans="1:25" s="4" customFormat="1" ht="14.1" customHeight="1" x14ac:dyDescent="0.25">
      <c r="A5" s="31" t="s">
        <v>5</v>
      </c>
      <c r="B5" s="38">
        <v>428</v>
      </c>
      <c r="C5" s="38">
        <v>479</v>
      </c>
      <c r="D5" s="38">
        <v>500</v>
      </c>
      <c r="E5" s="38">
        <v>540</v>
      </c>
      <c r="F5" s="38">
        <v>550</v>
      </c>
      <c r="G5" s="38">
        <v>567</v>
      </c>
      <c r="H5" s="38">
        <v>598</v>
      </c>
      <c r="I5" s="38">
        <v>628</v>
      </c>
      <c r="J5" s="38">
        <v>615</v>
      </c>
      <c r="K5" s="38">
        <v>615</v>
      </c>
      <c r="L5" s="38">
        <v>643</v>
      </c>
      <c r="M5" s="38">
        <v>674</v>
      </c>
      <c r="N5" s="38">
        <v>698</v>
      </c>
      <c r="O5" s="38">
        <v>716</v>
      </c>
      <c r="P5" s="39">
        <v>744</v>
      </c>
      <c r="Q5" s="39">
        <v>724</v>
      </c>
      <c r="R5" s="39">
        <v>738</v>
      </c>
      <c r="S5" s="39">
        <v>672</v>
      </c>
      <c r="T5" s="39">
        <v>600</v>
      </c>
      <c r="U5" s="39">
        <v>513</v>
      </c>
      <c r="V5" s="39">
        <v>482</v>
      </c>
      <c r="W5" s="39">
        <v>439</v>
      </c>
      <c r="X5" s="39">
        <v>444</v>
      </c>
      <c r="Y5" s="13">
        <f>(X5-B5)/B5</f>
        <v>3.7383177570093455E-2</v>
      </c>
    </row>
    <row r="6" spans="1:25" s="4" customFormat="1" ht="14.1" customHeight="1" x14ac:dyDescent="0.25">
      <c r="A6" s="32" t="s">
        <v>6</v>
      </c>
      <c r="B6" s="40">
        <v>152</v>
      </c>
      <c r="C6" s="40">
        <v>171</v>
      </c>
      <c r="D6" s="40">
        <v>184</v>
      </c>
      <c r="E6" s="40">
        <v>196</v>
      </c>
      <c r="F6" s="40">
        <v>230</v>
      </c>
      <c r="G6" s="40">
        <v>247</v>
      </c>
      <c r="H6" s="40">
        <v>264</v>
      </c>
      <c r="I6" s="40">
        <v>301</v>
      </c>
      <c r="J6" s="40">
        <v>348</v>
      </c>
      <c r="K6" s="40">
        <v>420</v>
      </c>
      <c r="L6" s="40">
        <v>459</v>
      </c>
      <c r="M6" s="40">
        <v>500</v>
      </c>
      <c r="N6" s="40">
        <v>551</v>
      </c>
      <c r="O6" s="40">
        <v>592</v>
      </c>
      <c r="P6" s="41">
        <v>651</v>
      </c>
      <c r="Q6" s="41">
        <v>746</v>
      </c>
      <c r="R6" s="41">
        <v>735</v>
      </c>
      <c r="S6" s="41">
        <v>689</v>
      </c>
      <c r="T6" s="41">
        <v>634</v>
      </c>
      <c r="U6" s="41">
        <v>566</v>
      </c>
      <c r="V6" s="41">
        <v>520</v>
      </c>
      <c r="W6" s="41">
        <v>553</v>
      </c>
      <c r="X6" s="41">
        <v>564</v>
      </c>
      <c r="Y6" s="44">
        <f t="shared" ref="Y6:Y11" si="0">(X6-B6)/B6</f>
        <v>2.7105263157894739</v>
      </c>
    </row>
    <row r="7" spans="1:25" s="4" customFormat="1" ht="14.1" customHeight="1" x14ac:dyDescent="0.25">
      <c r="A7" s="32" t="s">
        <v>7</v>
      </c>
      <c r="B7" s="40">
        <v>77</v>
      </c>
      <c r="C7" s="40">
        <v>90</v>
      </c>
      <c r="D7" s="40">
        <v>102</v>
      </c>
      <c r="E7" s="40">
        <v>106</v>
      </c>
      <c r="F7" s="40">
        <v>106</v>
      </c>
      <c r="G7" s="40">
        <v>124</v>
      </c>
      <c r="H7" s="40">
        <v>131</v>
      </c>
      <c r="I7" s="40">
        <v>131</v>
      </c>
      <c r="J7" s="40">
        <v>134</v>
      </c>
      <c r="K7" s="40">
        <v>140</v>
      </c>
      <c r="L7" s="40">
        <v>151</v>
      </c>
      <c r="M7" s="40">
        <v>156</v>
      </c>
      <c r="N7" s="40">
        <v>172</v>
      </c>
      <c r="O7" s="40">
        <v>186</v>
      </c>
      <c r="P7" s="41">
        <v>194</v>
      </c>
      <c r="Q7" s="41">
        <v>195</v>
      </c>
      <c r="R7" s="41">
        <v>205</v>
      </c>
      <c r="S7" s="41">
        <v>201</v>
      </c>
      <c r="T7" s="41">
        <v>185</v>
      </c>
      <c r="U7" s="41">
        <v>161</v>
      </c>
      <c r="V7" s="41">
        <v>149</v>
      </c>
      <c r="W7" s="41">
        <v>153</v>
      </c>
      <c r="X7" s="41">
        <v>159</v>
      </c>
      <c r="Y7" s="44">
        <f t="shared" si="0"/>
        <v>1.0649350649350648</v>
      </c>
    </row>
    <row r="8" spans="1:25" s="4" customFormat="1" ht="14.1" customHeight="1" x14ac:dyDescent="0.25">
      <c r="A8" s="32" t="s">
        <v>8</v>
      </c>
      <c r="B8" s="40">
        <v>58</v>
      </c>
      <c r="C8" s="40">
        <v>63</v>
      </c>
      <c r="D8" s="40">
        <v>71</v>
      </c>
      <c r="E8" s="40">
        <v>77</v>
      </c>
      <c r="F8" s="40">
        <v>89</v>
      </c>
      <c r="G8" s="40">
        <v>96</v>
      </c>
      <c r="H8" s="40">
        <v>100</v>
      </c>
      <c r="I8" s="40">
        <v>108</v>
      </c>
      <c r="J8" s="40">
        <v>114</v>
      </c>
      <c r="K8" s="40">
        <v>123</v>
      </c>
      <c r="L8" s="40">
        <v>124</v>
      </c>
      <c r="M8" s="40">
        <v>124</v>
      </c>
      <c r="N8" s="40">
        <v>133</v>
      </c>
      <c r="O8" s="40">
        <v>142</v>
      </c>
      <c r="P8" s="41">
        <v>151</v>
      </c>
      <c r="Q8" s="41">
        <v>159</v>
      </c>
      <c r="R8" s="41">
        <v>151</v>
      </c>
      <c r="S8" s="41">
        <v>143</v>
      </c>
      <c r="T8" s="41">
        <v>132</v>
      </c>
      <c r="U8" s="41">
        <v>118</v>
      </c>
      <c r="V8" s="41">
        <v>122</v>
      </c>
      <c r="W8" s="41">
        <v>120</v>
      </c>
      <c r="X8" s="41">
        <v>119</v>
      </c>
      <c r="Y8" s="44">
        <f t="shared" si="0"/>
        <v>1.0517241379310345</v>
      </c>
    </row>
    <row r="9" spans="1:25" s="4" customFormat="1" ht="14.1" customHeight="1" x14ac:dyDescent="0.25">
      <c r="A9" s="32" t="s">
        <v>9</v>
      </c>
      <c r="B9" s="40">
        <v>11</v>
      </c>
      <c r="C9" s="40">
        <v>13</v>
      </c>
      <c r="D9" s="40">
        <v>13</v>
      </c>
      <c r="E9" s="40">
        <v>13</v>
      </c>
      <c r="F9" s="40">
        <v>17</v>
      </c>
      <c r="G9" s="40">
        <v>20</v>
      </c>
      <c r="H9" s="40">
        <v>23</v>
      </c>
      <c r="I9" s="40">
        <v>23</v>
      </c>
      <c r="J9" s="40">
        <v>23</v>
      </c>
      <c r="K9" s="40">
        <v>26</v>
      </c>
      <c r="L9" s="40">
        <v>27</v>
      </c>
      <c r="M9" s="40">
        <v>28</v>
      </c>
      <c r="N9" s="40">
        <v>30</v>
      </c>
      <c r="O9" s="40">
        <v>32</v>
      </c>
      <c r="P9" s="41">
        <v>32</v>
      </c>
      <c r="Q9" s="41">
        <v>33</v>
      </c>
      <c r="R9" s="41">
        <v>29</v>
      </c>
      <c r="S9" s="41">
        <v>32</v>
      </c>
      <c r="T9" s="41">
        <v>32</v>
      </c>
      <c r="U9" s="41">
        <v>31</v>
      </c>
      <c r="V9" s="41">
        <v>28</v>
      </c>
      <c r="W9" s="41">
        <v>28</v>
      </c>
      <c r="X9" s="41">
        <v>30</v>
      </c>
      <c r="Y9" s="44">
        <f t="shared" si="0"/>
        <v>1.7272727272727273</v>
      </c>
    </row>
    <row r="10" spans="1:25" s="4" customFormat="1" ht="14.1" customHeight="1" thickBot="1" x14ac:dyDescent="0.3">
      <c r="A10" s="33" t="s">
        <v>10</v>
      </c>
      <c r="B10" s="42">
        <v>56</v>
      </c>
      <c r="C10" s="42">
        <v>65</v>
      </c>
      <c r="D10" s="42">
        <v>71</v>
      </c>
      <c r="E10" s="42">
        <v>74</v>
      </c>
      <c r="F10" s="42">
        <v>79</v>
      </c>
      <c r="G10" s="42">
        <v>86</v>
      </c>
      <c r="H10" s="42">
        <v>91</v>
      </c>
      <c r="I10" s="42">
        <v>94</v>
      </c>
      <c r="J10" s="42">
        <v>92</v>
      </c>
      <c r="K10" s="42">
        <v>109</v>
      </c>
      <c r="L10" s="42">
        <v>112</v>
      </c>
      <c r="M10" s="42">
        <v>121</v>
      </c>
      <c r="N10" s="42">
        <v>123</v>
      </c>
      <c r="O10" s="42">
        <v>125</v>
      </c>
      <c r="P10" s="43">
        <v>130</v>
      </c>
      <c r="Q10" s="43">
        <v>141</v>
      </c>
      <c r="R10" s="43">
        <v>145</v>
      </c>
      <c r="S10" s="43">
        <v>137</v>
      </c>
      <c r="T10" s="43">
        <v>141</v>
      </c>
      <c r="U10" s="43">
        <v>126</v>
      </c>
      <c r="V10" s="43">
        <v>121</v>
      </c>
      <c r="W10" s="43">
        <v>119</v>
      </c>
      <c r="X10" s="43">
        <v>116</v>
      </c>
      <c r="Y10" s="45">
        <f t="shared" si="0"/>
        <v>1.0714285714285714</v>
      </c>
    </row>
    <row r="11" spans="1:25" s="26" customFormat="1" ht="14.1" customHeight="1" thickBot="1" x14ac:dyDescent="0.3">
      <c r="A11" s="24" t="s">
        <v>11</v>
      </c>
      <c r="B11" s="25">
        <f t="shared" ref="B11:X11" si="1">SUM(B5:B10)</f>
        <v>782</v>
      </c>
      <c r="C11" s="25">
        <f t="shared" si="1"/>
        <v>881</v>
      </c>
      <c r="D11" s="25">
        <f t="shared" si="1"/>
        <v>941</v>
      </c>
      <c r="E11" s="25">
        <f t="shared" si="1"/>
        <v>1006</v>
      </c>
      <c r="F11" s="25">
        <f t="shared" si="1"/>
        <v>1071</v>
      </c>
      <c r="G11" s="25">
        <f t="shared" si="1"/>
        <v>1140</v>
      </c>
      <c r="H11" s="25">
        <f t="shared" si="1"/>
        <v>1207</v>
      </c>
      <c r="I11" s="25">
        <f t="shared" si="1"/>
        <v>1285</v>
      </c>
      <c r="J11" s="25">
        <f t="shared" si="1"/>
        <v>1326</v>
      </c>
      <c r="K11" s="25">
        <f t="shared" si="1"/>
        <v>1433</v>
      </c>
      <c r="L11" s="25">
        <f t="shared" si="1"/>
        <v>1516</v>
      </c>
      <c r="M11" s="25">
        <f t="shared" si="1"/>
        <v>1603</v>
      </c>
      <c r="N11" s="25">
        <f t="shared" si="1"/>
        <v>1707</v>
      </c>
      <c r="O11" s="25">
        <f t="shared" si="1"/>
        <v>1793</v>
      </c>
      <c r="P11" s="25">
        <f t="shared" si="1"/>
        <v>1902</v>
      </c>
      <c r="Q11" s="25">
        <f t="shared" si="1"/>
        <v>1998</v>
      </c>
      <c r="R11" s="25">
        <f t="shared" si="1"/>
        <v>2003</v>
      </c>
      <c r="S11" s="25">
        <f t="shared" si="1"/>
        <v>1874</v>
      </c>
      <c r="T11" s="25">
        <f t="shared" si="1"/>
        <v>1724</v>
      </c>
      <c r="U11" s="25">
        <f t="shared" si="1"/>
        <v>1515</v>
      </c>
      <c r="V11" s="25">
        <f t="shared" si="1"/>
        <v>1422</v>
      </c>
      <c r="W11" s="25">
        <f t="shared" si="1"/>
        <v>1412</v>
      </c>
      <c r="X11" s="25">
        <f t="shared" si="1"/>
        <v>1432</v>
      </c>
      <c r="Y11" s="13">
        <f t="shared" si="0"/>
        <v>0.83120204603580561</v>
      </c>
    </row>
    <row r="12" spans="1:25" ht="15.75" thickBot="1" x14ac:dyDescent="0.3">
      <c r="A12" s="66" t="s">
        <v>12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</row>
    <row r="13" spans="1:25" s="4" customFormat="1" ht="14.1" customHeight="1" x14ac:dyDescent="0.25">
      <c r="A13" s="31" t="s">
        <v>13</v>
      </c>
      <c r="B13" s="46">
        <v>14269</v>
      </c>
      <c r="C13" s="46">
        <v>22325</v>
      </c>
      <c r="D13" s="46">
        <v>35556</v>
      </c>
      <c r="E13" s="46">
        <v>31331</v>
      </c>
      <c r="F13" s="46">
        <v>31401</v>
      </c>
      <c r="G13" s="46">
        <v>34114</v>
      </c>
      <c r="H13" s="46">
        <v>37421</v>
      </c>
      <c r="I13" s="46">
        <v>35996</v>
      </c>
      <c r="J13" s="46">
        <v>38976</v>
      </c>
      <c r="K13" s="46">
        <v>48344</v>
      </c>
      <c r="L13" s="46">
        <v>60710</v>
      </c>
      <c r="M13" s="46">
        <v>39200</v>
      </c>
      <c r="N13" s="46">
        <v>47871</v>
      </c>
      <c r="O13" s="46">
        <v>52937</v>
      </c>
      <c r="P13" s="47">
        <v>59857</v>
      </c>
      <c r="Q13" s="47">
        <v>65431</v>
      </c>
      <c r="R13" s="47">
        <v>77067</v>
      </c>
      <c r="S13" s="47">
        <v>70197</v>
      </c>
      <c r="T13" s="47">
        <v>60719</v>
      </c>
      <c r="U13" s="47">
        <v>51263</v>
      </c>
      <c r="V13" s="47">
        <v>47069</v>
      </c>
      <c r="W13" s="47">
        <v>48603</v>
      </c>
      <c r="X13" s="47">
        <v>60968</v>
      </c>
      <c r="Y13" s="13">
        <f>(X13-B13)/B13</f>
        <v>3.2727591281799704</v>
      </c>
    </row>
    <row r="14" spans="1:25" s="4" customFormat="1" ht="14.1" customHeight="1" x14ac:dyDescent="0.25">
      <c r="A14" s="32" t="s">
        <v>14</v>
      </c>
      <c r="B14" s="48">
        <v>183814</v>
      </c>
      <c r="C14" s="48">
        <v>195533</v>
      </c>
      <c r="D14" s="48">
        <v>194668</v>
      </c>
      <c r="E14" s="48">
        <v>182016</v>
      </c>
      <c r="F14" s="48">
        <v>155633</v>
      </c>
      <c r="G14" s="48">
        <v>155539</v>
      </c>
      <c r="H14" s="48">
        <v>163546</v>
      </c>
      <c r="I14" s="48">
        <v>123112</v>
      </c>
      <c r="J14" s="48">
        <v>132966</v>
      </c>
      <c r="K14" s="48">
        <v>153732</v>
      </c>
      <c r="L14" s="48">
        <v>169424</v>
      </c>
      <c r="M14" s="48">
        <v>165457</v>
      </c>
      <c r="N14" s="48">
        <v>146266</v>
      </c>
      <c r="O14" s="48">
        <v>143971</v>
      </c>
      <c r="P14" s="49">
        <v>91604</v>
      </c>
      <c r="Q14" s="49">
        <v>96067</v>
      </c>
      <c r="R14" s="49">
        <v>98054</v>
      </c>
      <c r="S14" s="49">
        <v>76296</v>
      </c>
      <c r="T14" s="49">
        <v>71996</v>
      </c>
      <c r="U14" s="49">
        <v>65267</v>
      </c>
      <c r="V14" s="49">
        <v>57007</v>
      </c>
      <c r="W14" s="49">
        <v>58108</v>
      </c>
      <c r="X14" s="49">
        <v>91599</v>
      </c>
      <c r="Y14" s="50">
        <f t="shared" ref="Y14:Y21" si="2">(X14-B14)/B14</f>
        <v>-0.5016756068634598</v>
      </c>
    </row>
    <row r="15" spans="1:25" s="4" customFormat="1" ht="14.1" customHeight="1" x14ac:dyDescent="0.25">
      <c r="A15" s="32" t="s">
        <v>15</v>
      </c>
      <c r="B15" s="48">
        <v>4821</v>
      </c>
      <c r="C15" s="48">
        <v>6987</v>
      </c>
      <c r="D15" s="48">
        <v>18437</v>
      </c>
      <c r="E15" s="48">
        <v>28379</v>
      </c>
      <c r="F15" s="48">
        <v>16875</v>
      </c>
      <c r="G15" s="48">
        <v>7337</v>
      </c>
      <c r="H15" s="48">
        <v>6699</v>
      </c>
      <c r="I15" s="48">
        <v>6358</v>
      </c>
      <c r="J15" s="48">
        <v>7147</v>
      </c>
      <c r="K15" s="48">
        <v>9292</v>
      </c>
      <c r="L15" s="48">
        <v>11733</v>
      </c>
      <c r="M15" s="48">
        <v>8733</v>
      </c>
      <c r="N15" s="48">
        <v>8342</v>
      </c>
      <c r="O15" s="48">
        <v>8121</v>
      </c>
      <c r="P15" s="49">
        <v>7207</v>
      </c>
      <c r="Q15" s="49">
        <v>7499</v>
      </c>
      <c r="R15" s="49">
        <v>7999</v>
      </c>
      <c r="S15" s="49">
        <v>5299</v>
      </c>
      <c r="T15" s="49">
        <v>4225</v>
      </c>
      <c r="U15" s="49">
        <v>3630</v>
      </c>
      <c r="V15" s="49">
        <v>3083</v>
      </c>
      <c r="W15" s="49">
        <v>3219</v>
      </c>
      <c r="X15" s="49">
        <v>5503</v>
      </c>
      <c r="Y15" s="44">
        <f t="shared" si="2"/>
        <v>0.14146442646753785</v>
      </c>
    </row>
    <row r="16" spans="1:25" s="4" customFormat="1" ht="14.1" customHeight="1" x14ac:dyDescent="0.25">
      <c r="A16" s="32" t="s">
        <v>16</v>
      </c>
      <c r="B16" s="48">
        <v>549991</v>
      </c>
      <c r="C16" s="48">
        <v>659940</v>
      </c>
      <c r="D16" s="48">
        <v>750866</v>
      </c>
      <c r="E16" s="48">
        <v>803670</v>
      </c>
      <c r="F16" s="48">
        <v>903184</v>
      </c>
      <c r="G16" s="48">
        <v>983304</v>
      </c>
      <c r="H16" s="48">
        <v>1032350</v>
      </c>
      <c r="I16" s="48">
        <v>1077487</v>
      </c>
      <c r="J16" s="48">
        <v>1123063</v>
      </c>
      <c r="K16" s="48">
        <v>1086758</v>
      </c>
      <c r="L16" s="48">
        <v>1131654</v>
      </c>
      <c r="M16" s="48">
        <v>1183557</v>
      </c>
      <c r="N16" s="48">
        <v>1341519</v>
      </c>
      <c r="O16" s="48">
        <v>1614590</v>
      </c>
      <c r="P16" s="49">
        <v>1477776</v>
      </c>
      <c r="Q16" s="49">
        <v>1562334</v>
      </c>
      <c r="R16" s="49">
        <v>1776977</v>
      </c>
      <c r="S16" s="49">
        <v>1779713</v>
      </c>
      <c r="T16" s="49">
        <v>1689214</v>
      </c>
      <c r="U16" s="49">
        <v>1501686</v>
      </c>
      <c r="V16" s="49">
        <v>1325098</v>
      </c>
      <c r="W16" s="49">
        <v>1135511</v>
      </c>
      <c r="X16" s="49">
        <v>1125553</v>
      </c>
      <c r="Y16" s="44">
        <f t="shared" si="2"/>
        <v>1.0464934880752594</v>
      </c>
    </row>
    <row r="17" spans="1:25" s="4" customFormat="1" ht="14.1" customHeight="1" x14ac:dyDescent="0.25">
      <c r="A17" s="32" t="s">
        <v>17</v>
      </c>
      <c r="B17" s="48">
        <v>0</v>
      </c>
      <c r="C17" s="48">
        <v>0</v>
      </c>
      <c r="D17" s="48">
        <v>0</v>
      </c>
      <c r="E17" s="48">
        <v>10</v>
      </c>
      <c r="F17" s="48">
        <v>66</v>
      </c>
      <c r="G17" s="48">
        <v>44</v>
      </c>
      <c r="H17" s="48">
        <v>431</v>
      </c>
      <c r="I17" s="48">
        <v>760</v>
      </c>
      <c r="J17" s="48">
        <v>3127</v>
      </c>
      <c r="K17" s="48">
        <v>3086</v>
      </c>
      <c r="L17" s="48">
        <v>2603</v>
      </c>
      <c r="M17" s="48">
        <v>5685</v>
      </c>
      <c r="N17" s="48">
        <v>7179</v>
      </c>
      <c r="O17" s="48">
        <v>6715</v>
      </c>
      <c r="P17" s="49">
        <v>1498</v>
      </c>
      <c r="Q17" s="49">
        <v>1633</v>
      </c>
      <c r="R17" s="49">
        <v>1516</v>
      </c>
      <c r="S17" s="49">
        <v>1154</v>
      </c>
      <c r="T17" s="49">
        <v>1135</v>
      </c>
      <c r="U17" s="49">
        <v>2036</v>
      </c>
      <c r="V17" s="49">
        <v>3013</v>
      </c>
      <c r="W17" s="49">
        <v>352</v>
      </c>
      <c r="X17" s="49">
        <v>300</v>
      </c>
      <c r="Y17" s="44">
        <f>(X17-E17)/E17</f>
        <v>29</v>
      </c>
    </row>
    <row r="18" spans="1:25" s="4" customFormat="1" ht="14.1" customHeight="1" x14ac:dyDescent="0.25">
      <c r="A18" s="32" t="s">
        <v>18</v>
      </c>
      <c r="B18" s="48">
        <v>930</v>
      </c>
      <c r="C18" s="48">
        <v>1133</v>
      </c>
      <c r="D18" s="48">
        <v>2849</v>
      </c>
      <c r="E18" s="48">
        <v>3394</v>
      </c>
      <c r="F18" s="48">
        <v>2867</v>
      </c>
      <c r="G18" s="48">
        <v>3165</v>
      </c>
      <c r="H18" s="48">
        <v>2716</v>
      </c>
      <c r="I18" s="48">
        <v>3237</v>
      </c>
      <c r="J18" s="48">
        <v>3871</v>
      </c>
      <c r="K18" s="48">
        <v>13360</v>
      </c>
      <c r="L18" s="48">
        <v>25830</v>
      </c>
      <c r="M18" s="48">
        <v>10851</v>
      </c>
      <c r="N18" s="48">
        <v>14115</v>
      </c>
      <c r="O18" s="48">
        <v>17375</v>
      </c>
      <c r="P18" s="49">
        <v>21623</v>
      </c>
      <c r="Q18" s="49">
        <v>22430</v>
      </c>
      <c r="R18" s="49">
        <v>22741</v>
      </c>
      <c r="S18" s="49">
        <v>13811</v>
      </c>
      <c r="T18" s="49">
        <v>7904</v>
      </c>
      <c r="U18" s="49">
        <v>5416</v>
      </c>
      <c r="V18" s="49">
        <v>3472</v>
      </c>
      <c r="W18" s="49">
        <v>2699</v>
      </c>
      <c r="X18" s="49">
        <v>2944</v>
      </c>
      <c r="Y18" s="44">
        <f t="shared" si="2"/>
        <v>2.1655913978494623</v>
      </c>
    </row>
    <row r="19" spans="1:25" s="4" customFormat="1" ht="14.1" customHeight="1" x14ac:dyDescent="0.25">
      <c r="A19" s="32" t="s">
        <v>19</v>
      </c>
      <c r="B19" s="48">
        <v>106844</v>
      </c>
      <c r="C19" s="48">
        <v>151352</v>
      </c>
      <c r="D19" s="48">
        <v>195031</v>
      </c>
      <c r="E19" s="48">
        <v>238130</v>
      </c>
      <c r="F19" s="48">
        <v>292868</v>
      </c>
      <c r="G19" s="48">
        <v>344748</v>
      </c>
      <c r="H19" s="48">
        <v>347680</v>
      </c>
      <c r="I19" s="48">
        <v>386037</v>
      </c>
      <c r="J19" s="48">
        <v>426160</v>
      </c>
      <c r="K19" s="48">
        <v>426479</v>
      </c>
      <c r="L19" s="48">
        <v>455203</v>
      </c>
      <c r="M19" s="48">
        <v>509156</v>
      </c>
      <c r="N19" s="48">
        <v>555923</v>
      </c>
      <c r="O19" s="48">
        <v>537319</v>
      </c>
      <c r="P19" s="49">
        <v>549743</v>
      </c>
      <c r="Q19" s="49">
        <v>557485</v>
      </c>
      <c r="R19" s="49">
        <v>533350</v>
      </c>
      <c r="S19" s="49">
        <v>350399</v>
      </c>
      <c r="T19" s="49">
        <v>207815</v>
      </c>
      <c r="U19" s="49">
        <v>135773</v>
      </c>
      <c r="V19" s="49">
        <v>76160</v>
      </c>
      <c r="W19" s="49">
        <v>64500</v>
      </c>
      <c r="X19" s="49">
        <v>66174</v>
      </c>
      <c r="Y19" s="50">
        <f t="shared" si="2"/>
        <v>-0.38064842199842763</v>
      </c>
    </row>
    <row r="20" spans="1:25" s="4" customFormat="1" ht="14.1" customHeight="1" thickBot="1" x14ac:dyDescent="0.3">
      <c r="A20" s="32" t="s">
        <v>20</v>
      </c>
      <c r="B20" s="48">
        <v>0</v>
      </c>
      <c r="C20" s="48">
        <v>0</v>
      </c>
      <c r="D20" s="48">
        <v>0</v>
      </c>
      <c r="E20" s="48">
        <v>15255</v>
      </c>
      <c r="F20" s="48">
        <v>23596</v>
      </c>
      <c r="G20" s="48">
        <v>35707</v>
      </c>
      <c r="H20" s="48">
        <v>39193</v>
      </c>
      <c r="I20" s="48">
        <v>43385</v>
      </c>
      <c r="J20" s="48">
        <v>48652</v>
      </c>
      <c r="K20" s="48">
        <v>120798</v>
      </c>
      <c r="L20" s="48">
        <v>326838</v>
      </c>
      <c r="M20" s="48">
        <v>509959</v>
      </c>
      <c r="N20" s="48">
        <v>633442</v>
      </c>
      <c r="O20" s="48">
        <v>382684</v>
      </c>
      <c r="P20" s="49">
        <v>424151</v>
      </c>
      <c r="Q20" s="49">
        <v>465631</v>
      </c>
      <c r="R20" s="49">
        <v>519052</v>
      </c>
      <c r="S20" s="49">
        <v>536832</v>
      </c>
      <c r="T20" s="49">
        <v>566004</v>
      </c>
      <c r="U20" s="49">
        <v>614136</v>
      </c>
      <c r="V20" s="49">
        <v>510387</v>
      </c>
      <c r="W20" s="49">
        <v>496134</v>
      </c>
      <c r="X20" s="62">
        <v>360956</v>
      </c>
      <c r="Y20" s="45">
        <f>(X20-E20)/E20</f>
        <v>22.661488036709276</v>
      </c>
    </row>
    <row r="21" spans="1:25" s="26" customFormat="1" ht="14.1" customHeight="1" thickBot="1" x14ac:dyDescent="0.3">
      <c r="A21" s="24" t="s">
        <v>11</v>
      </c>
      <c r="B21" s="25">
        <f>SUM(B13:B20)</f>
        <v>860669</v>
      </c>
      <c r="C21" s="25">
        <f t="shared" ref="C21:X21" si="3">SUM(C13:C20)</f>
        <v>1037270</v>
      </c>
      <c r="D21" s="25">
        <f t="shared" si="3"/>
        <v>1197407</v>
      </c>
      <c r="E21" s="25">
        <f t="shared" si="3"/>
        <v>1302185</v>
      </c>
      <c r="F21" s="25">
        <f t="shared" si="3"/>
        <v>1426490</v>
      </c>
      <c r="G21" s="25">
        <f t="shared" si="3"/>
        <v>1563958</v>
      </c>
      <c r="H21" s="25">
        <f t="shared" si="3"/>
        <v>1630036</v>
      </c>
      <c r="I21" s="25">
        <f t="shared" si="3"/>
        <v>1676372</v>
      </c>
      <c r="J21" s="25">
        <f t="shared" si="3"/>
        <v>1783962</v>
      </c>
      <c r="K21" s="25">
        <f t="shared" si="3"/>
        <v>1861849</v>
      </c>
      <c r="L21" s="25">
        <f t="shared" si="3"/>
        <v>2183995</v>
      </c>
      <c r="M21" s="25">
        <f t="shared" si="3"/>
        <v>2432598</v>
      </c>
      <c r="N21" s="25">
        <f t="shared" si="3"/>
        <v>2754657</v>
      </c>
      <c r="O21" s="25">
        <f t="shared" si="3"/>
        <v>2763712</v>
      </c>
      <c r="P21" s="25">
        <f t="shared" si="3"/>
        <v>2633459</v>
      </c>
      <c r="Q21" s="25">
        <f t="shared" si="3"/>
        <v>2778510</v>
      </c>
      <c r="R21" s="25">
        <f t="shared" si="3"/>
        <v>3036756</v>
      </c>
      <c r="S21" s="25">
        <f t="shared" si="3"/>
        <v>2833701</v>
      </c>
      <c r="T21" s="25">
        <f t="shared" si="3"/>
        <v>2609012</v>
      </c>
      <c r="U21" s="25">
        <f t="shared" si="3"/>
        <v>2379207</v>
      </c>
      <c r="V21" s="25">
        <f t="shared" si="3"/>
        <v>2025289</v>
      </c>
      <c r="W21" s="25">
        <f t="shared" si="3"/>
        <v>1809126</v>
      </c>
      <c r="X21" s="25">
        <f t="shared" si="3"/>
        <v>1713997</v>
      </c>
      <c r="Y21" s="13">
        <f t="shared" si="2"/>
        <v>0.99147058857702552</v>
      </c>
    </row>
    <row r="22" spans="1:25" ht="15.75" thickBot="1" x14ac:dyDescent="0.3">
      <c r="A22" s="66" t="s">
        <v>33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</row>
    <row r="23" spans="1:25" s="4" customFormat="1" ht="14.1" customHeight="1" x14ac:dyDescent="0.25">
      <c r="A23" s="32" t="s">
        <v>14</v>
      </c>
      <c r="B23" s="48">
        <v>183814</v>
      </c>
      <c r="C23" s="48">
        <v>195533</v>
      </c>
      <c r="D23" s="48">
        <v>194668</v>
      </c>
      <c r="E23" s="48">
        <v>182016</v>
      </c>
      <c r="F23" s="48">
        <v>155633</v>
      </c>
      <c r="G23" s="48">
        <v>155539</v>
      </c>
      <c r="H23" s="48">
        <v>163546</v>
      </c>
      <c r="I23" s="48">
        <v>123112</v>
      </c>
      <c r="J23" s="48">
        <v>132966</v>
      </c>
      <c r="K23" s="48">
        <v>153732</v>
      </c>
      <c r="L23" s="48">
        <v>169424</v>
      </c>
      <c r="M23" s="48">
        <v>165457</v>
      </c>
      <c r="N23" s="48">
        <v>146266</v>
      </c>
      <c r="O23" s="48">
        <v>143971</v>
      </c>
      <c r="P23" s="48">
        <v>91604</v>
      </c>
      <c r="Q23" s="48">
        <v>96067</v>
      </c>
      <c r="R23" s="48">
        <v>98054</v>
      </c>
      <c r="S23" s="48">
        <v>76296</v>
      </c>
      <c r="T23" s="48">
        <v>71996</v>
      </c>
      <c r="U23" s="48">
        <v>65267</v>
      </c>
      <c r="V23" s="48">
        <v>57007</v>
      </c>
      <c r="W23" s="48">
        <v>58108</v>
      </c>
      <c r="X23" s="48"/>
      <c r="Y23" s="58">
        <f t="shared" ref="Y23:Y24" si="4">(W23-B23)/B23</f>
        <v>-0.68387609213661638</v>
      </c>
    </row>
    <row r="24" spans="1:25" s="4" customFormat="1" ht="14.1" customHeight="1" x14ac:dyDescent="0.25">
      <c r="A24" s="32" t="s">
        <v>16</v>
      </c>
      <c r="B24" s="48">
        <v>549991</v>
      </c>
      <c r="C24" s="48">
        <v>659940</v>
      </c>
      <c r="D24" s="48">
        <v>750866</v>
      </c>
      <c r="E24" s="48">
        <v>803670</v>
      </c>
      <c r="F24" s="48">
        <v>903184</v>
      </c>
      <c r="G24" s="48">
        <v>983304</v>
      </c>
      <c r="H24" s="48">
        <v>1032350</v>
      </c>
      <c r="I24" s="48">
        <v>1077487</v>
      </c>
      <c r="J24" s="48">
        <v>1123063</v>
      </c>
      <c r="K24" s="48">
        <v>1086758</v>
      </c>
      <c r="L24" s="48">
        <v>1131654</v>
      </c>
      <c r="M24" s="48">
        <v>1183557</v>
      </c>
      <c r="N24" s="48">
        <v>1341519</v>
      </c>
      <c r="O24" s="48">
        <v>1614590</v>
      </c>
      <c r="P24" s="48">
        <v>1477776</v>
      </c>
      <c r="Q24" s="48">
        <v>1562334</v>
      </c>
      <c r="R24" s="48">
        <v>1776977</v>
      </c>
      <c r="S24" s="48">
        <v>1779713</v>
      </c>
      <c r="T24" s="48">
        <v>1689214</v>
      </c>
      <c r="U24" s="48">
        <v>1501686</v>
      </c>
      <c r="V24" s="48">
        <v>1325098</v>
      </c>
      <c r="W24" s="48">
        <v>1135511</v>
      </c>
      <c r="X24" s="48"/>
      <c r="Y24" s="59">
        <f t="shared" si="4"/>
        <v>1.0645992388966365</v>
      </c>
    </row>
    <row r="25" spans="1:25" s="4" customFormat="1" ht="14.1" customHeight="1" x14ac:dyDescent="0.25">
      <c r="A25" s="32" t="s">
        <v>19</v>
      </c>
      <c r="B25" s="48">
        <v>106844</v>
      </c>
      <c r="C25" s="48">
        <v>151352</v>
      </c>
      <c r="D25" s="48">
        <v>195031</v>
      </c>
      <c r="E25" s="48">
        <v>238130</v>
      </c>
      <c r="F25" s="48">
        <v>292868</v>
      </c>
      <c r="G25" s="48">
        <v>344748</v>
      </c>
      <c r="H25" s="48">
        <v>347680</v>
      </c>
      <c r="I25" s="48">
        <v>386037</v>
      </c>
      <c r="J25" s="48">
        <v>426160</v>
      </c>
      <c r="K25" s="48">
        <v>426479</v>
      </c>
      <c r="L25" s="48">
        <v>455203</v>
      </c>
      <c r="M25" s="48">
        <v>509156</v>
      </c>
      <c r="N25" s="48">
        <v>555923</v>
      </c>
      <c r="O25" s="48">
        <v>537319</v>
      </c>
      <c r="P25" s="48">
        <v>549743</v>
      </c>
      <c r="Q25" s="48">
        <v>557485</v>
      </c>
      <c r="R25" s="48">
        <v>533350</v>
      </c>
      <c r="S25" s="48">
        <v>350399</v>
      </c>
      <c r="T25" s="48">
        <v>207815</v>
      </c>
      <c r="U25" s="48">
        <v>135773</v>
      </c>
      <c r="V25" s="48">
        <v>76160</v>
      </c>
      <c r="W25" s="48">
        <v>64500</v>
      </c>
      <c r="X25" s="48"/>
      <c r="Y25" s="58">
        <f t="shared" ref="Y25" si="5">(W25-B25)/B25</f>
        <v>-0.39631612444311332</v>
      </c>
    </row>
    <row r="26" spans="1:25" s="4" customFormat="1" ht="14.1" customHeight="1" thickBot="1" x14ac:dyDescent="0.3">
      <c r="A26" s="32" t="s">
        <v>20</v>
      </c>
      <c r="B26" s="48">
        <v>0</v>
      </c>
      <c r="C26" s="48">
        <v>0</v>
      </c>
      <c r="D26" s="48">
        <v>0</v>
      </c>
      <c r="E26" s="48">
        <v>15255</v>
      </c>
      <c r="F26" s="48">
        <v>23596</v>
      </c>
      <c r="G26" s="48">
        <v>35707</v>
      </c>
      <c r="H26" s="48">
        <v>39193</v>
      </c>
      <c r="I26" s="48">
        <v>43385</v>
      </c>
      <c r="J26" s="48">
        <v>48652</v>
      </c>
      <c r="K26" s="48">
        <v>120798</v>
      </c>
      <c r="L26" s="48">
        <v>326838</v>
      </c>
      <c r="M26" s="48">
        <v>509959</v>
      </c>
      <c r="N26" s="48">
        <v>633442</v>
      </c>
      <c r="O26" s="48">
        <v>382684</v>
      </c>
      <c r="P26" s="48">
        <v>424151</v>
      </c>
      <c r="Q26" s="48">
        <v>465631</v>
      </c>
      <c r="R26" s="48">
        <v>519052</v>
      </c>
      <c r="S26" s="48">
        <v>536832</v>
      </c>
      <c r="T26" s="48">
        <v>566004</v>
      </c>
      <c r="U26" s="48">
        <v>614136</v>
      </c>
      <c r="V26" s="48">
        <v>510387</v>
      </c>
      <c r="W26" s="48">
        <v>496134</v>
      </c>
      <c r="X26" s="63"/>
      <c r="Y26" s="60">
        <f>(W26-E26)/E26</f>
        <v>31.522713864306784</v>
      </c>
    </row>
    <row r="27" spans="1:25" s="26" customFormat="1" ht="14.1" customHeight="1" thickBot="1" x14ac:dyDescent="0.3">
      <c r="A27" s="24" t="s">
        <v>11</v>
      </c>
      <c r="B27" s="25">
        <f t="shared" ref="B27:W27" si="6">SUM(B23:B26)</f>
        <v>840649</v>
      </c>
      <c r="C27" s="25">
        <f t="shared" si="6"/>
        <v>1006825</v>
      </c>
      <c r="D27" s="25">
        <f t="shared" si="6"/>
        <v>1140565</v>
      </c>
      <c r="E27" s="25">
        <f t="shared" si="6"/>
        <v>1239071</v>
      </c>
      <c r="F27" s="25">
        <f t="shared" si="6"/>
        <v>1375281</v>
      </c>
      <c r="G27" s="25">
        <f t="shared" si="6"/>
        <v>1519298</v>
      </c>
      <c r="H27" s="25">
        <f t="shared" si="6"/>
        <v>1582769</v>
      </c>
      <c r="I27" s="25">
        <f t="shared" si="6"/>
        <v>1630021</v>
      </c>
      <c r="J27" s="25">
        <f t="shared" si="6"/>
        <v>1730841</v>
      </c>
      <c r="K27" s="25">
        <f t="shared" si="6"/>
        <v>1787767</v>
      </c>
      <c r="L27" s="25">
        <f t="shared" si="6"/>
        <v>2083119</v>
      </c>
      <c r="M27" s="25">
        <f t="shared" si="6"/>
        <v>2368129</v>
      </c>
      <c r="N27" s="25">
        <f t="shared" si="6"/>
        <v>2677150</v>
      </c>
      <c r="O27" s="25">
        <f t="shared" si="6"/>
        <v>2678564</v>
      </c>
      <c r="P27" s="25">
        <f t="shared" si="6"/>
        <v>2543274</v>
      </c>
      <c r="Q27" s="25">
        <f t="shared" si="6"/>
        <v>2681517</v>
      </c>
      <c r="R27" s="25">
        <f t="shared" si="6"/>
        <v>2927433</v>
      </c>
      <c r="S27" s="25">
        <f t="shared" si="6"/>
        <v>2743240</v>
      </c>
      <c r="T27" s="25">
        <f t="shared" si="6"/>
        <v>2535029</v>
      </c>
      <c r="U27" s="25">
        <f t="shared" si="6"/>
        <v>2316862</v>
      </c>
      <c r="V27" s="25">
        <f t="shared" si="6"/>
        <v>1968652</v>
      </c>
      <c r="W27" s="25">
        <f t="shared" si="6"/>
        <v>1754253</v>
      </c>
      <c r="X27" s="25"/>
      <c r="Y27" s="51">
        <f t="shared" ref="Y27" si="7">(W27-B27)/B27</f>
        <v>1.086784139397061</v>
      </c>
    </row>
    <row r="28" spans="1:25" ht="15.75" thickBot="1" x14ac:dyDescent="0.3">
      <c r="A28" s="66" t="s">
        <v>34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</row>
    <row r="29" spans="1:25" s="4" customFormat="1" ht="14.1" customHeight="1" x14ac:dyDescent="0.25">
      <c r="A29" s="31" t="s">
        <v>13</v>
      </c>
      <c r="B29" s="46">
        <v>14269</v>
      </c>
      <c r="C29" s="46">
        <v>22325</v>
      </c>
      <c r="D29" s="46">
        <v>35556</v>
      </c>
      <c r="E29" s="46">
        <v>31331</v>
      </c>
      <c r="F29" s="46">
        <v>31401</v>
      </c>
      <c r="G29" s="46">
        <v>34114</v>
      </c>
      <c r="H29" s="46">
        <v>37421</v>
      </c>
      <c r="I29" s="46">
        <v>35996</v>
      </c>
      <c r="J29" s="46">
        <v>38976</v>
      </c>
      <c r="K29" s="46">
        <v>48344</v>
      </c>
      <c r="L29" s="46">
        <v>60710</v>
      </c>
      <c r="M29" s="46">
        <v>39200</v>
      </c>
      <c r="N29" s="46">
        <v>47871</v>
      </c>
      <c r="O29" s="46">
        <v>52937</v>
      </c>
      <c r="P29" s="47">
        <v>59857</v>
      </c>
      <c r="Q29" s="47">
        <v>65431</v>
      </c>
      <c r="R29" s="47">
        <v>77067</v>
      </c>
      <c r="S29" s="47">
        <v>70197</v>
      </c>
      <c r="T29" s="47">
        <v>60719</v>
      </c>
      <c r="U29" s="47">
        <v>51263</v>
      </c>
      <c r="V29" s="47">
        <v>47069</v>
      </c>
      <c r="W29" s="47">
        <v>48603</v>
      </c>
      <c r="X29" s="47"/>
      <c r="Y29" s="13">
        <f>(W29-B29)/B29</f>
        <v>2.4061952484406754</v>
      </c>
    </row>
    <row r="30" spans="1:25" s="4" customFormat="1" ht="14.1" customHeight="1" x14ac:dyDescent="0.25">
      <c r="A30" s="32" t="s">
        <v>15</v>
      </c>
      <c r="B30" s="48">
        <v>4821</v>
      </c>
      <c r="C30" s="48">
        <v>6987</v>
      </c>
      <c r="D30" s="48">
        <v>18437</v>
      </c>
      <c r="E30" s="48">
        <v>28379</v>
      </c>
      <c r="F30" s="48">
        <v>16875</v>
      </c>
      <c r="G30" s="48">
        <v>7337</v>
      </c>
      <c r="H30" s="48">
        <v>6699</v>
      </c>
      <c r="I30" s="48">
        <v>6358</v>
      </c>
      <c r="J30" s="48">
        <v>7147</v>
      </c>
      <c r="K30" s="48">
        <v>9292</v>
      </c>
      <c r="L30" s="48">
        <v>11733</v>
      </c>
      <c r="M30" s="48">
        <v>8733</v>
      </c>
      <c r="N30" s="48">
        <v>8342</v>
      </c>
      <c r="O30" s="48">
        <v>8121</v>
      </c>
      <c r="P30" s="49">
        <v>7207</v>
      </c>
      <c r="Q30" s="49">
        <v>7499</v>
      </c>
      <c r="R30" s="49">
        <v>7999</v>
      </c>
      <c r="S30" s="49">
        <v>5299</v>
      </c>
      <c r="T30" s="49">
        <v>4225</v>
      </c>
      <c r="U30" s="49">
        <v>3630</v>
      </c>
      <c r="V30" s="49">
        <v>3083</v>
      </c>
      <c r="W30" s="49">
        <v>3219</v>
      </c>
      <c r="X30" s="49"/>
      <c r="Y30" s="50">
        <f t="shared" ref="Y30" si="8">(W30-B30)/B30</f>
        <v>-0.33229620410703176</v>
      </c>
    </row>
    <row r="31" spans="1:25" s="4" customFormat="1" ht="14.1" customHeight="1" x14ac:dyDescent="0.25">
      <c r="A31" s="32" t="s">
        <v>17</v>
      </c>
      <c r="B31" s="48">
        <v>0</v>
      </c>
      <c r="C31" s="48">
        <v>0</v>
      </c>
      <c r="D31" s="48">
        <v>0</v>
      </c>
      <c r="E31" s="48">
        <v>10</v>
      </c>
      <c r="F31" s="48">
        <v>66</v>
      </c>
      <c r="G31" s="48">
        <v>44</v>
      </c>
      <c r="H31" s="48">
        <v>431</v>
      </c>
      <c r="I31" s="48">
        <v>760</v>
      </c>
      <c r="J31" s="48">
        <v>3127</v>
      </c>
      <c r="K31" s="48">
        <v>3086</v>
      </c>
      <c r="L31" s="48">
        <v>2603</v>
      </c>
      <c r="M31" s="48">
        <v>5685</v>
      </c>
      <c r="N31" s="48">
        <v>7179</v>
      </c>
      <c r="O31" s="48">
        <v>6715</v>
      </c>
      <c r="P31" s="49">
        <v>1498</v>
      </c>
      <c r="Q31" s="49">
        <v>1633</v>
      </c>
      <c r="R31" s="49">
        <v>1516</v>
      </c>
      <c r="S31" s="49">
        <v>1154</v>
      </c>
      <c r="T31" s="49">
        <v>1135</v>
      </c>
      <c r="U31" s="49">
        <v>2036</v>
      </c>
      <c r="V31" s="49">
        <v>3013</v>
      </c>
      <c r="W31" s="49">
        <v>352</v>
      </c>
      <c r="X31" s="49"/>
      <c r="Y31" s="44">
        <f>(W31-E31)/E31</f>
        <v>34.200000000000003</v>
      </c>
    </row>
    <row r="32" spans="1:25" s="4" customFormat="1" ht="14.1" customHeight="1" thickBot="1" x14ac:dyDescent="0.3">
      <c r="A32" s="32" t="s">
        <v>18</v>
      </c>
      <c r="B32" s="48">
        <v>930</v>
      </c>
      <c r="C32" s="48">
        <v>1133</v>
      </c>
      <c r="D32" s="48">
        <v>2849</v>
      </c>
      <c r="E32" s="48">
        <v>3394</v>
      </c>
      <c r="F32" s="48">
        <v>2867</v>
      </c>
      <c r="G32" s="48">
        <v>3165</v>
      </c>
      <c r="H32" s="48">
        <v>2716</v>
      </c>
      <c r="I32" s="48">
        <v>3237</v>
      </c>
      <c r="J32" s="48">
        <v>3871</v>
      </c>
      <c r="K32" s="48">
        <v>13360</v>
      </c>
      <c r="L32" s="48">
        <v>25830</v>
      </c>
      <c r="M32" s="48">
        <v>10851</v>
      </c>
      <c r="N32" s="48">
        <v>14115</v>
      </c>
      <c r="O32" s="48">
        <v>17375</v>
      </c>
      <c r="P32" s="49">
        <v>21623</v>
      </c>
      <c r="Q32" s="49">
        <v>22430</v>
      </c>
      <c r="R32" s="49">
        <v>22741</v>
      </c>
      <c r="S32" s="49">
        <v>13811</v>
      </c>
      <c r="T32" s="49">
        <v>7904</v>
      </c>
      <c r="U32" s="49">
        <v>5416</v>
      </c>
      <c r="V32" s="49">
        <v>3472</v>
      </c>
      <c r="W32" s="49">
        <v>2699</v>
      </c>
      <c r="X32" s="49"/>
      <c r="Y32" s="44">
        <f t="shared" ref="Y32" si="9">(W32-B32)/B32</f>
        <v>1.9021505376344086</v>
      </c>
    </row>
    <row r="33" spans="1:25" s="26" customFormat="1" ht="14.1" customHeight="1" thickBot="1" x14ac:dyDescent="0.3">
      <c r="A33" s="24" t="s">
        <v>11</v>
      </c>
      <c r="B33" s="25">
        <f t="shared" ref="B33:W33" si="10">SUM(B29:B32)</f>
        <v>20020</v>
      </c>
      <c r="C33" s="25">
        <f t="shared" si="10"/>
        <v>30445</v>
      </c>
      <c r="D33" s="25">
        <f t="shared" si="10"/>
        <v>56842</v>
      </c>
      <c r="E33" s="25">
        <f t="shared" si="10"/>
        <v>63114</v>
      </c>
      <c r="F33" s="25">
        <f t="shared" si="10"/>
        <v>51209</v>
      </c>
      <c r="G33" s="25">
        <f t="shared" si="10"/>
        <v>44660</v>
      </c>
      <c r="H33" s="25">
        <f t="shared" si="10"/>
        <v>47267</v>
      </c>
      <c r="I33" s="25">
        <f t="shared" si="10"/>
        <v>46351</v>
      </c>
      <c r="J33" s="25">
        <f t="shared" si="10"/>
        <v>53121</v>
      </c>
      <c r="K33" s="25">
        <f t="shared" si="10"/>
        <v>74082</v>
      </c>
      <c r="L33" s="25">
        <f t="shared" si="10"/>
        <v>100876</v>
      </c>
      <c r="M33" s="25">
        <f t="shared" si="10"/>
        <v>64469</v>
      </c>
      <c r="N33" s="25">
        <f t="shared" si="10"/>
        <v>77507</v>
      </c>
      <c r="O33" s="25">
        <f t="shared" si="10"/>
        <v>85148</v>
      </c>
      <c r="P33" s="25">
        <f t="shared" si="10"/>
        <v>90185</v>
      </c>
      <c r="Q33" s="25">
        <f t="shared" si="10"/>
        <v>96993</v>
      </c>
      <c r="R33" s="25">
        <f t="shared" si="10"/>
        <v>109323</v>
      </c>
      <c r="S33" s="25">
        <f t="shared" si="10"/>
        <v>90461</v>
      </c>
      <c r="T33" s="25">
        <f t="shared" si="10"/>
        <v>73983</v>
      </c>
      <c r="U33" s="25">
        <f t="shared" si="10"/>
        <v>62345</v>
      </c>
      <c r="V33" s="25">
        <f t="shared" si="10"/>
        <v>56637</v>
      </c>
      <c r="W33" s="25">
        <f t="shared" si="10"/>
        <v>54873</v>
      </c>
      <c r="X33" s="25"/>
      <c r="Y33" s="51">
        <f t="shared" ref="Y33" si="11">(W33-B33)/B33</f>
        <v>1.740909090909091</v>
      </c>
    </row>
    <row r="34" spans="1:25" s="4" customFormat="1" ht="14.1" customHeight="1" thickBot="1" x14ac:dyDescent="0.3">
      <c r="A34" s="66" t="s">
        <v>21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</row>
    <row r="35" spans="1:25" s="4" customFormat="1" ht="14.1" customHeight="1" x14ac:dyDescent="0.25">
      <c r="A35" s="32" t="s">
        <v>22</v>
      </c>
      <c r="B35" s="29">
        <v>20020</v>
      </c>
      <c r="C35" s="29">
        <v>30445</v>
      </c>
      <c r="D35" s="29">
        <v>56842</v>
      </c>
      <c r="E35" s="29">
        <v>63114</v>
      </c>
      <c r="F35" s="29">
        <v>51209</v>
      </c>
      <c r="G35" s="29">
        <v>44660</v>
      </c>
      <c r="H35" s="29">
        <v>47267</v>
      </c>
      <c r="I35" s="29">
        <v>46351</v>
      </c>
      <c r="J35" s="29">
        <v>53121</v>
      </c>
      <c r="K35" s="29">
        <v>74082</v>
      </c>
      <c r="L35" s="29">
        <v>100876</v>
      </c>
      <c r="M35" s="29">
        <v>64469</v>
      </c>
      <c r="N35" s="29">
        <v>77507</v>
      </c>
      <c r="O35" s="29">
        <v>85148</v>
      </c>
      <c r="P35" s="30">
        <v>90185</v>
      </c>
      <c r="Q35" s="30">
        <v>96993</v>
      </c>
      <c r="R35" s="30">
        <v>109323</v>
      </c>
      <c r="S35" s="30">
        <v>90461</v>
      </c>
      <c r="T35" s="30">
        <v>73983</v>
      </c>
      <c r="U35" s="30">
        <v>62345</v>
      </c>
      <c r="V35" s="30">
        <v>56637</v>
      </c>
      <c r="W35" s="30">
        <v>54873</v>
      </c>
      <c r="X35" s="30">
        <v>69715</v>
      </c>
      <c r="Y35" s="13">
        <f>(X35-B35)/B35</f>
        <v>2.4822677322677325</v>
      </c>
    </row>
    <row r="36" spans="1:25" s="4" customFormat="1" ht="14.1" customHeight="1" thickBot="1" x14ac:dyDescent="0.3">
      <c r="A36" s="32" t="s">
        <v>23</v>
      </c>
      <c r="B36" s="29">
        <v>840649</v>
      </c>
      <c r="C36" s="29">
        <v>1006825</v>
      </c>
      <c r="D36" s="29">
        <v>1140565</v>
      </c>
      <c r="E36" s="29">
        <v>1239071</v>
      </c>
      <c r="F36" s="29">
        <v>1375281</v>
      </c>
      <c r="G36" s="29">
        <v>1519298</v>
      </c>
      <c r="H36" s="29">
        <v>1582769</v>
      </c>
      <c r="I36" s="29">
        <v>1630021</v>
      </c>
      <c r="J36" s="29">
        <v>1730841</v>
      </c>
      <c r="K36" s="29">
        <v>1787767</v>
      </c>
      <c r="L36" s="29">
        <v>2083119</v>
      </c>
      <c r="M36" s="29">
        <v>2368129</v>
      </c>
      <c r="N36" s="29">
        <v>2677150</v>
      </c>
      <c r="O36" s="29">
        <v>2678564</v>
      </c>
      <c r="P36" s="30">
        <v>2543274</v>
      </c>
      <c r="Q36" s="30">
        <v>2681517</v>
      </c>
      <c r="R36" s="30">
        <v>2927433</v>
      </c>
      <c r="S36" s="30">
        <v>2743240</v>
      </c>
      <c r="T36" s="30">
        <v>2535029</v>
      </c>
      <c r="U36" s="30">
        <v>2316862</v>
      </c>
      <c r="V36" s="30">
        <v>1968652</v>
      </c>
      <c r="W36" s="30">
        <v>1754253</v>
      </c>
      <c r="X36" s="30">
        <v>1644282</v>
      </c>
      <c r="Y36" s="45">
        <f t="shared" ref="Y36:Y37" si="12">(X36-B36)/B36</f>
        <v>0.95596735379450881</v>
      </c>
    </row>
    <row r="37" spans="1:25" s="26" customFormat="1" ht="14.1" customHeight="1" thickBot="1" x14ac:dyDescent="0.3">
      <c r="A37" s="24" t="s">
        <v>11</v>
      </c>
      <c r="B37" s="25">
        <f>SUM(B35:B36)</f>
        <v>860669</v>
      </c>
      <c r="C37" s="25">
        <f t="shared" ref="C37:X37" si="13">SUM(C35:C36)</f>
        <v>1037270</v>
      </c>
      <c r="D37" s="25">
        <f t="shared" si="13"/>
        <v>1197407</v>
      </c>
      <c r="E37" s="25">
        <f t="shared" si="13"/>
        <v>1302185</v>
      </c>
      <c r="F37" s="25">
        <f t="shared" si="13"/>
        <v>1426490</v>
      </c>
      <c r="G37" s="25">
        <f t="shared" si="13"/>
        <v>1563958</v>
      </c>
      <c r="H37" s="25">
        <f t="shared" si="13"/>
        <v>1630036</v>
      </c>
      <c r="I37" s="25">
        <f t="shared" si="13"/>
        <v>1676372</v>
      </c>
      <c r="J37" s="25">
        <f t="shared" si="13"/>
        <v>1783962</v>
      </c>
      <c r="K37" s="25">
        <f t="shared" si="13"/>
        <v>1861849</v>
      </c>
      <c r="L37" s="25">
        <f t="shared" si="13"/>
        <v>2183995</v>
      </c>
      <c r="M37" s="25">
        <f t="shared" si="13"/>
        <v>2432598</v>
      </c>
      <c r="N37" s="25">
        <f t="shared" si="13"/>
        <v>2754657</v>
      </c>
      <c r="O37" s="25">
        <f t="shared" si="13"/>
        <v>2763712</v>
      </c>
      <c r="P37" s="25">
        <f t="shared" si="13"/>
        <v>2633459</v>
      </c>
      <c r="Q37" s="25">
        <f t="shared" si="13"/>
        <v>2778510</v>
      </c>
      <c r="R37" s="25">
        <f t="shared" si="13"/>
        <v>3036756</v>
      </c>
      <c r="S37" s="25">
        <f t="shared" si="13"/>
        <v>2833701</v>
      </c>
      <c r="T37" s="25">
        <f t="shared" si="13"/>
        <v>2609012</v>
      </c>
      <c r="U37" s="25">
        <f t="shared" si="13"/>
        <v>2379207</v>
      </c>
      <c r="V37" s="25">
        <f t="shared" si="13"/>
        <v>2025289</v>
      </c>
      <c r="W37" s="25">
        <f t="shared" si="13"/>
        <v>1809126</v>
      </c>
      <c r="X37" s="25">
        <f t="shared" si="13"/>
        <v>1713997</v>
      </c>
      <c r="Y37" s="13">
        <f t="shared" si="12"/>
        <v>0.99147058857702552</v>
      </c>
    </row>
    <row r="38" spans="1:25" s="4" customFormat="1" ht="14.1" customHeight="1" thickBot="1" x14ac:dyDescent="0.3">
      <c r="A38" s="66" t="s">
        <v>24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7"/>
    </row>
    <row r="39" spans="1:25" s="4" customFormat="1" ht="14.1" customHeight="1" x14ac:dyDescent="0.25">
      <c r="A39" s="32" t="s">
        <v>25</v>
      </c>
      <c r="B39" s="29">
        <v>24613</v>
      </c>
      <c r="C39" s="29">
        <v>27914</v>
      </c>
      <c r="D39" s="29">
        <v>23436</v>
      </c>
      <c r="E39" s="29">
        <v>24574</v>
      </c>
      <c r="F39" s="29">
        <v>25972</v>
      </c>
      <c r="G39" s="29">
        <v>22976</v>
      </c>
      <c r="H39" s="29">
        <v>24752</v>
      </c>
      <c r="I39" s="29">
        <v>22725</v>
      </c>
      <c r="J39" s="29">
        <v>21386</v>
      </c>
      <c r="K39" s="29">
        <v>7130</v>
      </c>
      <c r="L39" s="29">
        <v>7126</v>
      </c>
      <c r="M39" s="29">
        <v>5194</v>
      </c>
      <c r="N39" s="29">
        <v>5193</v>
      </c>
      <c r="O39" s="29">
        <v>5151</v>
      </c>
      <c r="P39" s="30">
        <v>5143</v>
      </c>
      <c r="Q39" s="30">
        <v>5147</v>
      </c>
      <c r="R39" s="30">
        <v>5133</v>
      </c>
      <c r="S39" s="30">
        <v>5117</v>
      </c>
      <c r="T39" s="30">
        <v>5113</v>
      </c>
      <c r="U39" s="30">
        <v>5119</v>
      </c>
      <c r="V39" s="30">
        <v>4879</v>
      </c>
      <c r="W39" s="30">
        <v>190</v>
      </c>
      <c r="X39" s="30">
        <v>4</v>
      </c>
      <c r="Y39" s="17">
        <f>(X39-B39)/B39</f>
        <v>-0.99983748425628738</v>
      </c>
    </row>
    <row r="40" spans="1:25" s="4" customFormat="1" ht="14.1" customHeight="1" thickBot="1" x14ac:dyDescent="0.3">
      <c r="A40" s="33" t="s">
        <v>26</v>
      </c>
      <c r="B40" s="34">
        <v>8200</v>
      </c>
      <c r="C40" s="34">
        <v>9723</v>
      </c>
      <c r="D40" s="34">
        <v>10862</v>
      </c>
      <c r="E40" s="34">
        <v>12062</v>
      </c>
      <c r="F40" s="34">
        <v>13332</v>
      </c>
      <c r="G40" s="34">
        <v>15255</v>
      </c>
      <c r="H40" s="34">
        <v>17693</v>
      </c>
      <c r="I40" s="34">
        <v>19708</v>
      </c>
      <c r="J40" s="34">
        <v>21471</v>
      </c>
      <c r="K40" s="34">
        <v>23833</v>
      </c>
      <c r="L40" s="34">
        <v>23820</v>
      </c>
      <c r="M40" s="34">
        <v>25781</v>
      </c>
      <c r="N40" s="34">
        <v>27120</v>
      </c>
      <c r="O40" s="34">
        <v>30181</v>
      </c>
      <c r="P40" s="35">
        <v>33951</v>
      </c>
      <c r="Q40" s="35">
        <v>35303</v>
      </c>
      <c r="R40" s="35">
        <v>37931</v>
      </c>
      <c r="S40" s="35">
        <v>33442</v>
      </c>
      <c r="T40" s="35">
        <v>30932</v>
      </c>
      <c r="U40" s="35">
        <v>26505</v>
      </c>
      <c r="V40" s="35">
        <v>20802</v>
      </c>
      <c r="W40" s="35">
        <v>24953</v>
      </c>
      <c r="X40" s="35">
        <v>22357</v>
      </c>
      <c r="Y40" s="45">
        <f t="shared" ref="Y40:Y42" si="14">(X40-B40)/B40</f>
        <v>1.7264634146341464</v>
      </c>
    </row>
    <row r="41" spans="1:25" s="26" customFormat="1" ht="14.1" customHeight="1" thickBot="1" x14ac:dyDescent="0.3">
      <c r="A41" s="52" t="s">
        <v>28</v>
      </c>
      <c r="B41" s="25">
        <f>SUM(B39:B40)</f>
        <v>32813</v>
      </c>
      <c r="C41" s="25">
        <f t="shared" ref="C41:X41" si="15">SUM(C39:C40)</f>
        <v>37637</v>
      </c>
      <c r="D41" s="25">
        <f t="shared" si="15"/>
        <v>34298</v>
      </c>
      <c r="E41" s="25">
        <f t="shared" si="15"/>
        <v>36636</v>
      </c>
      <c r="F41" s="25">
        <f t="shared" si="15"/>
        <v>39304</v>
      </c>
      <c r="G41" s="25">
        <f t="shared" si="15"/>
        <v>38231</v>
      </c>
      <c r="H41" s="25">
        <f t="shared" si="15"/>
        <v>42445</v>
      </c>
      <c r="I41" s="25">
        <f t="shared" si="15"/>
        <v>42433</v>
      </c>
      <c r="J41" s="25">
        <f t="shared" si="15"/>
        <v>42857</v>
      </c>
      <c r="K41" s="25">
        <f t="shared" si="15"/>
        <v>30963</v>
      </c>
      <c r="L41" s="25">
        <f t="shared" si="15"/>
        <v>30946</v>
      </c>
      <c r="M41" s="25">
        <f t="shared" si="15"/>
        <v>30975</v>
      </c>
      <c r="N41" s="25">
        <f t="shared" si="15"/>
        <v>32313</v>
      </c>
      <c r="O41" s="25">
        <f t="shared" si="15"/>
        <v>35332</v>
      </c>
      <c r="P41" s="25">
        <f t="shared" si="15"/>
        <v>39094</v>
      </c>
      <c r="Q41" s="25">
        <f t="shared" si="15"/>
        <v>40450</v>
      </c>
      <c r="R41" s="25">
        <f t="shared" si="15"/>
        <v>43064</v>
      </c>
      <c r="S41" s="25">
        <f t="shared" si="15"/>
        <v>38559</v>
      </c>
      <c r="T41" s="25">
        <f t="shared" si="15"/>
        <v>36045</v>
      </c>
      <c r="U41" s="25">
        <f t="shared" si="15"/>
        <v>31624</v>
      </c>
      <c r="V41" s="25">
        <f t="shared" si="15"/>
        <v>25681</v>
      </c>
      <c r="W41" s="25">
        <f t="shared" si="15"/>
        <v>25143</v>
      </c>
      <c r="X41" s="25">
        <f t="shared" si="15"/>
        <v>22361</v>
      </c>
      <c r="Y41" s="18">
        <f t="shared" si="14"/>
        <v>-0.31853228903178621</v>
      </c>
    </row>
    <row r="42" spans="1:25" s="4" customFormat="1" ht="14.1" customHeight="1" thickBot="1" x14ac:dyDescent="0.3">
      <c r="A42" s="53" t="s">
        <v>27</v>
      </c>
      <c r="B42" s="36">
        <v>30769</v>
      </c>
      <c r="C42" s="36">
        <v>35550</v>
      </c>
      <c r="D42" s="36">
        <v>41107</v>
      </c>
      <c r="E42" s="36">
        <v>43651</v>
      </c>
      <c r="F42" s="36">
        <v>47001</v>
      </c>
      <c r="G42" s="36">
        <v>44547</v>
      </c>
      <c r="H42" s="36">
        <v>47075</v>
      </c>
      <c r="I42" s="36">
        <v>48583</v>
      </c>
      <c r="J42" s="36">
        <v>48574</v>
      </c>
      <c r="K42" s="36">
        <v>34826</v>
      </c>
      <c r="L42" s="36">
        <v>35492</v>
      </c>
      <c r="M42" s="36">
        <v>37554</v>
      </c>
      <c r="N42" s="36">
        <v>38916</v>
      </c>
      <c r="O42" s="36">
        <v>38644</v>
      </c>
      <c r="P42" s="37">
        <v>42506</v>
      </c>
      <c r="Q42" s="37">
        <v>45142</v>
      </c>
      <c r="R42" s="37">
        <v>48474</v>
      </c>
      <c r="S42" s="37">
        <v>45723</v>
      </c>
      <c r="T42" s="37">
        <v>43930</v>
      </c>
      <c r="U42" s="37">
        <v>41382</v>
      </c>
      <c r="V42" s="37">
        <v>36920</v>
      </c>
      <c r="W42" s="37">
        <v>23768</v>
      </c>
      <c r="X42" s="37">
        <v>11480</v>
      </c>
      <c r="Y42" s="68">
        <f t="shared" si="14"/>
        <v>-0.62689720172901298</v>
      </c>
    </row>
    <row r="43" spans="1:25" s="4" customFormat="1" ht="14.1" customHeight="1" thickBot="1" x14ac:dyDescent="0.3">
      <c r="A43" s="66" t="s">
        <v>2</v>
      </c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</row>
    <row r="44" spans="1:25" s="4" customFormat="1" ht="14.1" customHeight="1" thickBot="1" x14ac:dyDescent="0.3">
      <c r="A44" s="65" t="s">
        <v>29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</row>
    <row r="45" spans="1:25" s="4" customFormat="1" ht="14.1" customHeight="1" x14ac:dyDescent="0.25">
      <c r="A45" s="31" t="s">
        <v>5</v>
      </c>
      <c r="B45" s="54">
        <f t="shared" ref="B45:W45" si="16">B5/B$11</f>
        <v>0.54731457800511507</v>
      </c>
      <c r="C45" s="54">
        <f t="shared" si="16"/>
        <v>0.5437003405221339</v>
      </c>
      <c r="D45" s="54">
        <f t="shared" si="16"/>
        <v>0.53134962805526031</v>
      </c>
      <c r="E45" s="54">
        <f t="shared" si="16"/>
        <v>0.53677932405566597</v>
      </c>
      <c r="F45" s="54">
        <f t="shared" si="16"/>
        <v>0.51353874883286643</v>
      </c>
      <c r="G45" s="54">
        <f t="shared" si="16"/>
        <v>0.49736842105263157</v>
      </c>
      <c r="H45" s="54">
        <f t="shared" si="16"/>
        <v>0.49544324772162385</v>
      </c>
      <c r="I45" s="54">
        <f t="shared" si="16"/>
        <v>0.48871595330739298</v>
      </c>
      <c r="J45" s="54">
        <f t="shared" si="16"/>
        <v>0.46380090497737558</v>
      </c>
      <c r="K45" s="54">
        <f t="shared" si="16"/>
        <v>0.42916957431960923</v>
      </c>
      <c r="L45" s="54">
        <f t="shared" si="16"/>
        <v>0.42414248021108181</v>
      </c>
      <c r="M45" s="54">
        <f t="shared" si="16"/>
        <v>0.42046163443543355</v>
      </c>
      <c r="N45" s="54">
        <f t="shared" si="16"/>
        <v>0.408904510837727</v>
      </c>
      <c r="O45" s="54">
        <f t="shared" si="16"/>
        <v>0.3993307306190742</v>
      </c>
      <c r="P45" s="54">
        <f t="shared" si="16"/>
        <v>0.39116719242902209</v>
      </c>
      <c r="Q45" s="54">
        <f t="shared" si="16"/>
        <v>0.36236236236236236</v>
      </c>
      <c r="R45" s="54">
        <f t="shared" si="16"/>
        <v>0.36844732900649024</v>
      </c>
      <c r="S45" s="54">
        <f t="shared" si="16"/>
        <v>0.35859124866595515</v>
      </c>
      <c r="T45" s="54">
        <f t="shared" si="16"/>
        <v>0.3480278422273782</v>
      </c>
      <c r="U45" s="54">
        <f t="shared" si="16"/>
        <v>0.33861386138613864</v>
      </c>
      <c r="V45" s="54">
        <f t="shared" si="16"/>
        <v>0.33895921237693388</v>
      </c>
      <c r="W45" s="54">
        <f t="shared" si="16"/>
        <v>0.31090651558073656</v>
      </c>
      <c r="X45" s="54">
        <f t="shared" ref="X45" si="17">X5/X$11</f>
        <v>0.31005586592178769</v>
      </c>
      <c r="Y45" s="17">
        <f>(X45-B45)/B45</f>
        <v>-0.43349605805878977</v>
      </c>
    </row>
    <row r="46" spans="1:25" s="4" customFormat="1" ht="14.1" customHeight="1" x14ac:dyDescent="0.25">
      <c r="A46" s="32" t="s">
        <v>6</v>
      </c>
      <c r="B46" s="54">
        <f t="shared" ref="B46:W46" si="18">B6/B$11</f>
        <v>0.19437340153452684</v>
      </c>
      <c r="C46" s="54">
        <f t="shared" si="18"/>
        <v>0.19409761634506242</v>
      </c>
      <c r="D46" s="54">
        <f t="shared" si="18"/>
        <v>0.19553666312433582</v>
      </c>
      <c r="E46" s="54">
        <f t="shared" si="18"/>
        <v>0.19483101391650098</v>
      </c>
      <c r="F46" s="54">
        <f t="shared" si="18"/>
        <v>0.21475256769374415</v>
      </c>
      <c r="G46" s="54">
        <f t="shared" si="18"/>
        <v>0.21666666666666667</v>
      </c>
      <c r="H46" s="54">
        <f t="shared" si="18"/>
        <v>0.21872410936205469</v>
      </c>
      <c r="I46" s="54">
        <f t="shared" si="18"/>
        <v>0.23424124513618677</v>
      </c>
      <c r="J46" s="54">
        <f t="shared" si="18"/>
        <v>0.26244343891402716</v>
      </c>
      <c r="K46" s="54">
        <f t="shared" si="18"/>
        <v>0.29309141660851362</v>
      </c>
      <c r="L46" s="54">
        <f t="shared" si="18"/>
        <v>0.30277044854881269</v>
      </c>
      <c r="M46" s="54">
        <f t="shared" si="18"/>
        <v>0.31191515907673112</v>
      </c>
      <c r="N46" s="54">
        <f t="shared" si="18"/>
        <v>0.32278851786760399</v>
      </c>
      <c r="O46" s="54">
        <f t="shared" si="18"/>
        <v>0.33017289459007249</v>
      </c>
      <c r="P46" s="54">
        <f t="shared" si="18"/>
        <v>0.3422712933753943</v>
      </c>
      <c r="Q46" s="54">
        <f t="shared" si="18"/>
        <v>0.3733733733733734</v>
      </c>
      <c r="R46" s="54">
        <f t="shared" si="18"/>
        <v>0.36694957563654518</v>
      </c>
      <c r="S46" s="54">
        <f t="shared" si="18"/>
        <v>0.36766275346851657</v>
      </c>
      <c r="T46" s="54">
        <f t="shared" si="18"/>
        <v>0.36774941995359628</v>
      </c>
      <c r="U46" s="54">
        <f t="shared" si="18"/>
        <v>0.37359735973597358</v>
      </c>
      <c r="V46" s="54">
        <f t="shared" si="18"/>
        <v>0.36568213783403658</v>
      </c>
      <c r="W46" s="54">
        <f t="shared" si="18"/>
        <v>0.39164305949008499</v>
      </c>
      <c r="X46" s="54">
        <f t="shared" ref="X46" si="19">X6/X$11</f>
        <v>0.39385474860335196</v>
      </c>
      <c r="Y46" s="44">
        <f t="shared" ref="Y46:Y51" si="20">(X46-B46)/B46</f>
        <v>1.0262790355777713</v>
      </c>
    </row>
    <row r="47" spans="1:25" s="4" customFormat="1" ht="14.1" customHeight="1" x14ac:dyDescent="0.25">
      <c r="A47" s="32" t="s">
        <v>7</v>
      </c>
      <c r="B47" s="54">
        <f t="shared" ref="B47:W47" si="21">B7/B$11</f>
        <v>9.8465473145780052E-2</v>
      </c>
      <c r="C47" s="54">
        <f t="shared" si="21"/>
        <v>0.1021566401816118</v>
      </c>
      <c r="D47" s="54">
        <f t="shared" si="21"/>
        <v>0.10839532412327312</v>
      </c>
      <c r="E47" s="54">
        <f t="shared" si="21"/>
        <v>0.10536779324055666</v>
      </c>
      <c r="F47" s="54">
        <f t="shared" si="21"/>
        <v>9.8972922502334262E-2</v>
      </c>
      <c r="G47" s="54">
        <f t="shared" si="21"/>
        <v>0.10877192982456141</v>
      </c>
      <c r="H47" s="54">
        <f t="shared" si="21"/>
        <v>0.10853355426677713</v>
      </c>
      <c r="I47" s="54">
        <f t="shared" si="21"/>
        <v>0.10194552529182879</v>
      </c>
      <c r="J47" s="54">
        <f t="shared" si="21"/>
        <v>0.10105580693815988</v>
      </c>
      <c r="K47" s="54">
        <f t="shared" si="21"/>
        <v>9.7697138869504541E-2</v>
      </c>
      <c r="L47" s="54">
        <f t="shared" si="21"/>
        <v>9.9604221635883908E-2</v>
      </c>
      <c r="M47" s="54">
        <f t="shared" si="21"/>
        <v>9.7317529631940111E-2</v>
      </c>
      <c r="N47" s="54">
        <f t="shared" si="21"/>
        <v>0.10076157000585823</v>
      </c>
      <c r="O47" s="54">
        <f t="shared" si="21"/>
        <v>0.10373675404350251</v>
      </c>
      <c r="P47" s="54">
        <f t="shared" si="21"/>
        <v>0.10199789695057834</v>
      </c>
      <c r="Q47" s="54">
        <f t="shared" si="21"/>
        <v>9.7597597597597591E-2</v>
      </c>
      <c r="R47" s="54">
        <f t="shared" si="21"/>
        <v>0.10234648027958063</v>
      </c>
      <c r="S47" s="54">
        <f t="shared" si="21"/>
        <v>0.10725720384204909</v>
      </c>
      <c r="T47" s="54">
        <f t="shared" si="21"/>
        <v>0.10730858468677494</v>
      </c>
      <c r="U47" s="54">
        <f t="shared" si="21"/>
        <v>0.10627062706270628</v>
      </c>
      <c r="V47" s="54">
        <f t="shared" si="21"/>
        <v>0.10478199718706048</v>
      </c>
      <c r="W47" s="54">
        <f t="shared" si="21"/>
        <v>0.10835694050991501</v>
      </c>
      <c r="X47" s="54">
        <f t="shared" ref="X47" si="22">X7/X$11</f>
        <v>0.11103351955307263</v>
      </c>
      <c r="Y47" s="44">
        <f t="shared" si="20"/>
        <v>0.12763912065588043</v>
      </c>
    </row>
    <row r="48" spans="1:25" s="4" customFormat="1" ht="14.1" customHeight="1" x14ac:dyDescent="0.25">
      <c r="A48" s="32" t="s">
        <v>8</v>
      </c>
      <c r="B48" s="54">
        <f t="shared" ref="B48:W48" si="23">B8/B$11</f>
        <v>7.4168797953964194E-2</v>
      </c>
      <c r="C48" s="54">
        <f t="shared" si="23"/>
        <v>7.1509648127128261E-2</v>
      </c>
      <c r="D48" s="54">
        <f t="shared" si="23"/>
        <v>7.5451647183846976E-2</v>
      </c>
      <c r="E48" s="54">
        <f t="shared" si="23"/>
        <v>7.6540755467196825E-2</v>
      </c>
      <c r="F48" s="54">
        <f t="shared" si="23"/>
        <v>8.309990662931839E-2</v>
      </c>
      <c r="G48" s="54">
        <f t="shared" si="23"/>
        <v>8.4210526315789472E-2</v>
      </c>
      <c r="H48" s="54">
        <f t="shared" si="23"/>
        <v>8.2850041425020712E-2</v>
      </c>
      <c r="I48" s="54">
        <f t="shared" si="23"/>
        <v>8.4046692607003898E-2</v>
      </c>
      <c r="J48" s="54">
        <f t="shared" si="23"/>
        <v>8.5972850678733032E-2</v>
      </c>
      <c r="K48" s="54">
        <f t="shared" si="23"/>
        <v>8.5833914863921848E-2</v>
      </c>
      <c r="L48" s="54">
        <f t="shared" si="23"/>
        <v>8.1794195250659632E-2</v>
      </c>
      <c r="M48" s="54">
        <f t="shared" si="23"/>
        <v>7.7354959451029326E-2</v>
      </c>
      <c r="N48" s="54">
        <f t="shared" si="23"/>
        <v>7.7914469830111313E-2</v>
      </c>
      <c r="O48" s="54">
        <f t="shared" si="23"/>
        <v>7.9196876742889014E-2</v>
      </c>
      <c r="P48" s="54">
        <f t="shared" si="23"/>
        <v>7.9390115667718197E-2</v>
      </c>
      <c r="Q48" s="54">
        <f t="shared" si="23"/>
        <v>7.9579579579579576E-2</v>
      </c>
      <c r="R48" s="54">
        <f t="shared" si="23"/>
        <v>7.5386919620569148E-2</v>
      </c>
      <c r="S48" s="54">
        <f t="shared" si="23"/>
        <v>7.6307363927427957E-2</v>
      </c>
      <c r="T48" s="54">
        <f t="shared" si="23"/>
        <v>7.6566125290023199E-2</v>
      </c>
      <c r="U48" s="54">
        <f t="shared" si="23"/>
        <v>7.7887788778877892E-2</v>
      </c>
      <c r="V48" s="54">
        <f t="shared" si="23"/>
        <v>8.5794655414908577E-2</v>
      </c>
      <c r="W48" s="54">
        <f t="shared" si="23"/>
        <v>8.4985835694050993E-2</v>
      </c>
      <c r="X48" s="54">
        <f t="shared" ref="X48" si="24">X8/X$11</f>
        <v>8.310055865921788E-2</v>
      </c>
      <c r="Y48" s="44">
        <f t="shared" si="20"/>
        <v>0.12042477364669625</v>
      </c>
    </row>
    <row r="49" spans="1:25" s="4" customFormat="1" ht="14.1" customHeight="1" x14ac:dyDescent="0.25">
      <c r="A49" s="32" t="s">
        <v>9</v>
      </c>
      <c r="B49" s="54">
        <f t="shared" ref="B49:W49" si="25">B9/B$11</f>
        <v>1.4066496163682864E-2</v>
      </c>
      <c r="C49" s="54">
        <f t="shared" si="25"/>
        <v>1.4755959137343927E-2</v>
      </c>
      <c r="D49" s="54">
        <f t="shared" si="25"/>
        <v>1.381509032943677E-2</v>
      </c>
      <c r="E49" s="54">
        <f t="shared" si="25"/>
        <v>1.2922465208747515E-2</v>
      </c>
      <c r="F49" s="54">
        <f t="shared" si="25"/>
        <v>1.5873015873015872E-2</v>
      </c>
      <c r="G49" s="54">
        <f t="shared" si="25"/>
        <v>1.7543859649122806E-2</v>
      </c>
      <c r="H49" s="54">
        <f t="shared" si="25"/>
        <v>1.9055509527754765E-2</v>
      </c>
      <c r="I49" s="54">
        <f t="shared" si="25"/>
        <v>1.7898832684824902E-2</v>
      </c>
      <c r="J49" s="54">
        <f t="shared" si="25"/>
        <v>1.7345399698340876E-2</v>
      </c>
      <c r="K49" s="54">
        <f t="shared" si="25"/>
        <v>1.8143754361479414E-2</v>
      </c>
      <c r="L49" s="54">
        <f t="shared" si="25"/>
        <v>1.7810026385224276E-2</v>
      </c>
      <c r="M49" s="54">
        <f t="shared" si="25"/>
        <v>1.7467248908296942E-2</v>
      </c>
      <c r="N49" s="54">
        <f t="shared" si="25"/>
        <v>1.7574692442882251E-2</v>
      </c>
      <c r="O49" s="54">
        <f t="shared" si="25"/>
        <v>1.7847183491355272E-2</v>
      </c>
      <c r="P49" s="54">
        <f t="shared" si="25"/>
        <v>1.6824395373291272E-2</v>
      </c>
      <c r="Q49" s="54">
        <f t="shared" si="25"/>
        <v>1.6516516516516516E-2</v>
      </c>
      <c r="R49" s="54">
        <f t="shared" si="25"/>
        <v>1.4478282576135796E-2</v>
      </c>
      <c r="S49" s="54">
        <f t="shared" si="25"/>
        <v>1.7075773745997867E-2</v>
      </c>
      <c r="T49" s="54">
        <f t="shared" si="25"/>
        <v>1.8561484918793503E-2</v>
      </c>
      <c r="U49" s="54">
        <f t="shared" si="25"/>
        <v>2.0462046204620461E-2</v>
      </c>
      <c r="V49" s="54">
        <f t="shared" si="25"/>
        <v>1.969057665260197E-2</v>
      </c>
      <c r="W49" s="54">
        <f t="shared" si="25"/>
        <v>1.9830028328611898E-2</v>
      </c>
      <c r="X49" s="54">
        <f t="shared" ref="X49" si="26">X9/X$11</f>
        <v>2.094972067039106E-2</v>
      </c>
      <c r="Y49" s="44">
        <f t="shared" si="20"/>
        <v>0.48933468765871002</v>
      </c>
    </row>
    <row r="50" spans="1:25" s="4" customFormat="1" ht="14.1" customHeight="1" thickBot="1" x14ac:dyDescent="0.3">
      <c r="A50" s="33" t="s">
        <v>10</v>
      </c>
      <c r="B50" s="54">
        <f t="shared" ref="B50:W50" si="27">B10/B$11</f>
        <v>7.1611253196930943E-2</v>
      </c>
      <c r="C50" s="54">
        <f t="shared" si="27"/>
        <v>7.3779795686719635E-2</v>
      </c>
      <c r="D50" s="54">
        <f t="shared" si="27"/>
        <v>7.5451647183846976E-2</v>
      </c>
      <c r="E50" s="54">
        <f t="shared" si="27"/>
        <v>7.3558648111332003E-2</v>
      </c>
      <c r="F50" s="54">
        <f t="shared" si="27"/>
        <v>7.3762838468720823E-2</v>
      </c>
      <c r="G50" s="54">
        <f t="shared" si="27"/>
        <v>7.5438596491228069E-2</v>
      </c>
      <c r="H50" s="54">
        <f t="shared" si="27"/>
        <v>7.5393537696768848E-2</v>
      </c>
      <c r="I50" s="54">
        <f t="shared" si="27"/>
        <v>7.315175097276265E-2</v>
      </c>
      <c r="J50" s="54">
        <f t="shared" si="27"/>
        <v>6.9381598793363503E-2</v>
      </c>
      <c r="K50" s="54">
        <f t="shared" si="27"/>
        <v>7.6064200976971391E-2</v>
      </c>
      <c r="L50" s="54">
        <f t="shared" si="27"/>
        <v>7.3878627968337732E-2</v>
      </c>
      <c r="M50" s="54">
        <f t="shared" si="27"/>
        <v>7.5483468496568937E-2</v>
      </c>
      <c r="N50" s="54">
        <f t="shared" si="27"/>
        <v>7.2056239015817217E-2</v>
      </c>
      <c r="O50" s="54">
        <f t="shared" si="27"/>
        <v>6.9715560513106525E-2</v>
      </c>
      <c r="P50" s="54">
        <f t="shared" si="27"/>
        <v>6.8349106203995799E-2</v>
      </c>
      <c r="Q50" s="54">
        <f t="shared" si="27"/>
        <v>7.0570570570570576E-2</v>
      </c>
      <c r="R50" s="54">
        <f t="shared" si="27"/>
        <v>7.2391412880678976E-2</v>
      </c>
      <c r="S50" s="54">
        <f t="shared" si="27"/>
        <v>7.3105656350053366E-2</v>
      </c>
      <c r="T50" s="54">
        <f t="shared" si="27"/>
        <v>8.1786542923433875E-2</v>
      </c>
      <c r="U50" s="54">
        <f t="shared" si="27"/>
        <v>8.3168316831683173E-2</v>
      </c>
      <c r="V50" s="54">
        <f t="shared" si="27"/>
        <v>8.5091420534458506E-2</v>
      </c>
      <c r="W50" s="54">
        <f t="shared" si="27"/>
        <v>8.4277620396600569E-2</v>
      </c>
      <c r="X50" s="54">
        <f t="shared" ref="X50" si="28">X10/X$11</f>
        <v>8.1005586592178769E-2</v>
      </c>
      <c r="Y50" s="45">
        <f t="shared" si="20"/>
        <v>0.13118515562649644</v>
      </c>
    </row>
    <row r="51" spans="1:25" s="4" customFormat="1" ht="14.1" customHeight="1" thickBot="1" x14ac:dyDescent="0.3">
      <c r="A51" s="24" t="s">
        <v>11</v>
      </c>
      <c r="B51" s="55">
        <f>SUM(B45:B50)</f>
        <v>1</v>
      </c>
      <c r="C51" s="55">
        <f t="shared" ref="C51:W51" si="29">SUM(C45:C50)</f>
        <v>0.99999999999999989</v>
      </c>
      <c r="D51" s="55">
        <f t="shared" si="29"/>
        <v>1</v>
      </c>
      <c r="E51" s="55">
        <f t="shared" si="29"/>
        <v>1</v>
      </c>
      <c r="F51" s="55">
        <f t="shared" si="29"/>
        <v>1</v>
      </c>
      <c r="G51" s="55">
        <f t="shared" si="29"/>
        <v>1</v>
      </c>
      <c r="H51" s="55">
        <f t="shared" si="29"/>
        <v>1</v>
      </c>
      <c r="I51" s="55">
        <f t="shared" si="29"/>
        <v>1</v>
      </c>
      <c r="J51" s="55">
        <f t="shared" si="29"/>
        <v>1.0000000000000002</v>
      </c>
      <c r="K51" s="55">
        <f t="shared" si="29"/>
        <v>1</v>
      </c>
      <c r="L51" s="55">
        <f t="shared" si="29"/>
        <v>1</v>
      </c>
      <c r="M51" s="55">
        <f t="shared" si="29"/>
        <v>1</v>
      </c>
      <c r="N51" s="55">
        <f t="shared" si="29"/>
        <v>0.99999999999999989</v>
      </c>
      <c r="O51" s="55">
        <f t="shared" si="29"/>
        <v>1</v>
      </c>
      <c r="P51" s="55">
        <f t="shared" si="29"/>
        <v>1</v>
      </c>
      <c r="Q51" s="55">
        <f t="shared" si="29"/>
        <v>1</v>
      </c>
      <c r="R51" s="55">
        <f t="shared" si="29"/>
        <v>0.99999999999999989</v>
      </c>
      <c r="S51" s="55">
        <f t="shared" si="29"/>
        <v>1</v>
      </c>
      <c r="T51" s="55">
        <f t="shared" si="29"/>
        <v>1</v>
      </c>
      <c r="U51" s="55">
        <f t="shared" si="29"/>
        <v>1</v>
      </c>
      <c r="V51" s="55">
        <f t="shared" si="29"/>
        <v>1</v>
      </c>
      <c r="W51" s="55">
        <f t="shared" si="29"/>
        <v>0.99999999999999989</v>
      </c>
      <c r="X51" s="55">
        <f t="shared" ref="X51:Y51" si="30">SUM(X45:X50)</f>
        <v>1</v>
      </c>
      <c r="Y51" s="55"/>
    </row>
    <row r="52" spans="1:25" ht="15.75" thickBot="1" x14ac:dyDescent="0.3">
      <c r="A52" s="65" t="s">
        <v>30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</row>
    <row r="53" spans="1:25" s="4" customFormat="1" ht="14.1" customHeight="1" x14ac:dyDescent="0.25">
      <c r="A53" s="31" t="s">
        <v>13</v>
      </c>
      <c r="B53" s="27">
        <f t="shared" ref="B53:W53" si="31">(B13/B$21)</f>
        <v>1.6578963573685122E-2</v>
      </c>
      <c r="C53" s="27">
        <f t="shared" si="31"/>
        <v>2.1522843618344306E-2</v>
      </c>
      <c r="D53" s="27">
        <f t="shared" si="31"/>
        <v>2.969416413967849E-2</v>
      </c>
      <c r="E53" s="27">
        <f t="shared" si="31"/>
        <v>2.4060329369482832E-2</v>
      </c>
      <c r="F53" s="27">
        <f t="shared" si="31"/>
        <v>2.2012772609692321E-2</v>
      </c>
      <c r="G53" s="27">
        <f t="shared" si="31"/>
        <v>2.1812606220883171E-2</v>
      </c>
      <c r="H53" s="27">
        <f t="shared" si="31"/>
        <v>2.2957161682318674E-2</v>
      </c>
      <c r="I53" s="27">
        <f t="shared" si="31"/>
        <v>2.1472560982884466E-2</v>
      </c>
      <c r="J53" s="27">
        <f t="shared" si="31"/>
        <v>2.18479990044631E-2</v>
      </c>
      <c r="K53" s="27">
        <f t="shared" si="31"/>
        <v>2.596558582355497E-2</v>
      </c>
      <c r="L53" s="27">
        <f t="shared" si="31"/>
        <v>2.779768268700249E-2</v>
      </c>
      <c r="M53" s="27">
        <f t="shared" si="31"/>
        <v>1.6114458698066842E-2</v>
      </c>
      <c r="N53" s="27">
        <f t="shared" si="31"/>
        <v>1.7378207159729868E-2</v>
      </c>
      <c r="O53" s="27">
        <f t="shared" si="31"/>
        <v>1.9154311303059075E-2</v>
      </c>
      <c r="P53" s="27">
        <f t="shared" si="31"/>
        <v>2.2729421646587245E-2</v>
      </c>
      <c r="Q53" s="27">
        <f t="shared" si="31"/>
        <v>2.3548952496122023E-2</v>
      </c>
      <c r="R53" s="27">
        <f t="shared" si="31"/>
        <v>2.5378067911942876E-2</v>
      </c>
      <c r="S53" s="27">
        <f t="shared" si="31"/>
        <v>2.4772197207821148E-2</v>
      </c>
      <c r="T53" s="27">
        <f t="shared" si="31"/>
        <v>2.3272794452459399E-2</v>
      </c>
      <c r="U53" s="27">
        <f t="shared" si="31"/>
        <v>2.1546254697468525E-2</v>
      </c>
      <c r="V53" s="27">
        <f t="shared" si="31"/>
        <v>2.3240633805842032E-2</v>
      </c>
      <c r="W53" s="27">
        <f t="shared" si="31"/>
        <v>2.6865458790598332E-2</v>
      </c>
      <c r="X53" s="27">
        <f t="shared" ref="X53" si="32">(X13/X$21)</f>
        <v>3.5570657358210078E-2</v>
      </c>
      <c r="Y53" s="13">
        <f>(X53-B53)/B53</f>
        <v>1.1455296164996362</v>
      </c>
    </row>
    <row r="54" spans="1:25" s="4" customFormat="1" ht="14.1" customHeight="1" x14ac:dyDescent="0.25">
      <c r="A54" s="32" t="s">
        <v>14</v>
      </c>
      <c r="B54" s="56">
        <f t="shared" ref="B54:W54" si="33">(B14/B$21)</f>
        <v>0.21357107087626021</v>
      </c>
      <c r="C54" s="56">
        <f t="shared" si="33"/>
        <v>0.18850733174583281</v>
      </c>
      <c r="D54" s="56">
        <f t="shared" si="33"/>
        <v>0.16257463001301981</v>
      </c>
      <c r="E54" s="56">
        <f t="shared" si="33"/>
        <v>0.13977737418262381</v>
      </c>
      <c r="F54" s="56">
        <f t="shared" si="33"/>
        <v>0.10910206170390259</v>
      </c>
      <c r="G54" s="56">
        <f t="shared" si="33"/>
        <v>9.9452159201206175E-2</v>
      </c>
      <c r="H54" s="56">
        <f t="shared" si="33"/>
        <v>0.10033275338704176</v>
      </c>
      <c r="I54" s="56">
        <f t="shared" si="33"/>
        <v>7.3439546830894334E-2</v>
      </c>
      <c r="J54" s="56">
        <f t="shared" si="33"/>
        <v>7.4534098820490571E-2</v>
      </c>
      <c r="K54" s="56">
        <f t="shared" si="33"/>
        <v>8.2569531685974529E-2</v>
      </c>
      <c r="L54" s="56">
        <f t="shared" si="33"/>
        <v>7.7575269174151043E-2</v>
      </c>
      <c r="M54" s="56">
        <f t="shared" si="33"/>
        <v>6.8016581449133806E-2</v>
      </c>
      <c r="N54" s="56">
        <f t="shared" si="33"/>
        <v>5.3097717792088092E-2</v>
      </c>
      <c r="O54" s="56">
        <f t="shared" si="33"/>
        <v>5.2093344024268809E-2</v>
      </c>
      <c r="P54" s="56">
        <f t="shared" si="33"/>
        <v>3.4784669136675377E-2</v>
      </c>
      <c r="Q54" s="56">
        <f t="shared" si="33"/>
        <v>3.4575006028410911E-2</v>
      </c>
      <c r="R54" s="56">
        <f t="shared" si="33"/>
        <v>3.2289061090189662E-2</v>
      </c>
      <c r="S54" s="56">
        <f t="shared" si="33"/>
        <v>2.69245061493785E-2</v>
      </c>
      <c r="T54" s="56">
        <f t="shared" si="33"/>
        <v>2.7595120298411813E-2</v>
      </c>
      <c r="U54" s="56">
        <f t="shared" si="33"/>
        <v>2.7432249484807332E-2</v>
      </c>
      <c r="V54" s="56">
        <f t="shared" si="33"/>
        <v>2.8147587825737463E-2</v>
      </c>
      <c r="W54" s="56">
        <f t="shared" si="33"/>
        <v>3.2119376980928913E-2</v>
      </c>
      <c r="X54" s="56">
        <f t="shared" ref="X54" si="34">(X14/X$21)</f>
        <v>5.3441750481476924E-2</v>
      </c>
      <c r="Y54" s="50">
        <f t="shared" ref="Y54:Y60" si="35">(X54-B54)/B54</f>
        <v>-0.74977064888886447</v>
      </c>
    </row>
    <row r="55" spans="1:25" s="4" customFormat="1" ht="14.1" customHeight="1" x14ac:dyDescent="0.25">
      <c r="A55" s="32" t="s">
        <v>15</v>
      </c>
      <c r="B55" s="56">
        <f t="shared" ref="B55:W55" si="36">(B15/B$21)</f>
        <v>5.601456541364915E-3</v>
      </c>
      <c r="C55" s="56">
        <f t="shared" si="36"/>
        <v>6.7359511024130654E-3</v>
      </c>
      <c r="D55" s="56">
        <f t="shared" si="36"/>
        <v>1.5397437963866922E-2</v>
      </c>
      <c r="E55" s="56">
        <f t="shared" si="36"/>
        <v>2.1793370373641225E-2</v>
      </c>
      <c r="F55" s="56">
        <f t="shared" si="36"/>
        <v>1.1829735925243079E-2</v>
      </c>
      <c r="G55" s="56">
        <f t="shared" si="36"/>
        <v>4.6913024518561242E-3</v>
      </c>
      <c r="H55" s="56">
        <f t="shared" si="36"/>
        <v>4.1097251839836667E-3</v>
      </c>
      <c r="I55" s="56">
        <f t="shared" si="36"/>
        <v>3.7927142662845716E-3</v>
      </c>
      <c r="J55" s="56">
        <f t="shared" si="36"/>
        <v>4.0062512542307516E-3</v>
      </c>
      <c r="K55" s="56">
        <f t="shared" si="36"/>
        <v>4.9907377021444809E-3</v>
      </c>
      <c r="L55" s="56">
        <f t="shared" si="36"/>
        <v>5.3722650463943374E-3</v>
      </c>
      <c r="M55" s="56">
        <f t="shared" si="36"/>
        <v>3.5899889747504519E-3</v>
      </c>
      <c r="N55" s="56">
        <f t="shared" si="36"/>
        <v>3.0283262126645895E-3</v>
      </c>
      <c r="O55" s="56">
        <f t="shared" si="36"/>
        <v>2.9384393163976565E-3</v>
      </c>
      <c r="P55" s="56">
        <f t="shared" si="36"/>
        <v>2.736704843325831E-3</v>
      </c>
      <c r="Q55" s="56">
        <f t="shared" si="36"/>
        <v>2.6989285624309431E-3</v>
      </c>
      <c r="R55" s="56">
        <f t="shared" si="36"/>
        <v>2.6340608201646759E-3</v>
      </c>
      <c r="S55" s="56">
        <f t="shared" si="36"/>
        <v>1.8699926350733546E-3</v>
      </c>
      <c r="T55" s="56">
        <f t="shared" si="36"/>
        <v>1.6193869556751751E-3</v>
      </c>
      <c r="U55" s="56">
        <f t="shared" si="36"/>
        <v>1.5257184431619443E-3</v>
      </c>
      <c r="V55" s="56">
        <f t="shared" si="36"/>
        <v>1.52225188602713E-3</v>
      </c>
      <c r="W55" s="56">
        <f t="shared" si="36"/>
        <v>1.7793122203760268E-3</v>
      </c>
      <c r="X55" s="56">
        <f t="shared" ref="X55" si="37">(X15/X$21)</f>
        <v>3.2106240559347538E-3</v>
      </c>
      <c r="Y55" s="50">
        <f t="shared" si="35"/>
        <v>-0.42682335706340829</v>
      </c>
    </row>
    <row r="56" spans="1:25" s="4" customFormat="1" ht="14.1" customHeight="1" x14ac:dyDescent="0.25">
      <c r="A56" s="32" t="s">
        <v>16</v>
      </c>
      <c r="B56" s="56">
        <f t="shared" ref="B56:W56" si="38">(B16/B$21)</f>
        <v>0.63902731479813957</v>
      </c>
      <c r="C56" s="56">
        <f t="shared" si="38"/>
        <v>0.63622779025711729</v>
      </c>
      <c r="D56" s="56">
        <f t="shared" si="38"/>
        <v>0.62707667484823459</v>
      </c>
      <c r="E56" s="56">
        <f t="shared" si="38"/>
        <v>0.61717037133740593</v>
      </c>
      <c r="F56" s="56">
        <f t="shared" si="38"/>
        <v>0.63315130144620713</v>
      </c>
      <c r="G56" s="56">
        <f t="shared" si="38"/>
        <v>0.62872788143927139</v>
      </c>
      <c r="H56" s="56">
        <f t="shared" si="38"/>
        <v>0.63332957063524975</v>
      </c>
      <c r="I56" s="56">
        <f t="shared" si="38"/>
        <v>0.64274934203148226</v>
      </c>
      <c r="J56" s="56">
        <f t="shared" si="38"/>
        <v>0.62953302816988255</v>
      </c>
      <c r="K56" s="56">
        <f t="shared" si="38"/>
        <v>0.58369824835418982</v>
      </c>
      <c r="L56" s="56">
        <f t="shared" si="38"/>
        <v>0.51815777966524645</v>
      </c>
      <c r="M56" s="56">
        <f t="shared" si="38"/>
        <v>0.48654031615581367</v>
      </c>
      <c r="N56" s="56">
        <f t="shared" si="38"/>
        <v>0.48700037790548878</v>
      </c>
      <c r="O56" s="56">
        <f t="shared" si="38"/>
        <v>0.58421065581363041</v>
      </c>
      <c r="P56" s="56">
        <f t="shared" si="38"/>
        <v>0.56115398037334163</v>
      </c>
      <c r="Q56" s="56">
        <f t="shared" si="38"/>
        <v>0.56229201982357446</v>
      </c>
      <c r="R56" s="56">
        <f t="shared" si="38"/>
        <v>0.5851563312956326</v>
      </c>
      <c r="S56" s="56">
        <f t="shared" si="38"/>
        <v>0.62805250095193532</v>
      </c>
      <c r="T56" s="56">
        <f t="shared" si="38"/>
        <v>0.6474535188032865</v>
      </c>
      <c r="U56" s="56">
        <f t="shared" si="38"/>
        <v>0.63117080607109843</v>
      </c>
      <c r="V56" s="56">
        <f t="shared" si="38"/>
        <v>0.65427600702912025</v>
      </c>
      <c r="W56" s="56">
        <f t="shared" si="38"/>
        <v>0.6276572223272453</v>
      </c>
      <c r="X56" s="56">
        <f t="shared" ref="X56" si="39">(X16/X$21)</f>
        <v>0.65668317972551882</v>
      </c>
      <c r="Y56" s="44">
        <f t="shared" si="35"/>
        <v>2.7629280499467394E-2</v>
      </c>
    </row>
    <row r="57" spans="1:25" s="4" customFormat="1" ht="14.1" customHeight="1" x14ac:dyDescent="0.25">
      <c r="A57" s="32" t="s">
        <v>17</v>
      </c>
      <c r="B57" s="56">
        <f t="shared" ref="B57:W57" si="40">(B17/B$21)</f>
        <v>0</v>
      </c>
      <c r="C57" s="56">
        <f t="shared" si="40"/>
        <v>0</v>
      </c>
      <c r="D57" s="56">
        <f t="shared" si="40"/>
        <v>0</v>
      </c>
      <c r="E57" s="56">
        <f t="shared" si="40"/>
        <v>7.6794003924173605E-6</v>
      </c>
      <c r="F57" s="56">
        <f t="shared" si="40"/>
        <v>4.6267411618728485E-5</v>
      </c>
      <c r="G57" s="56">
        <f t="shared" si="40"/>
        <v>2.8133747837218136E-5</v>
      </c>
      <c r="H57" s="56">
        <f t="shared" si="40"/>
        <v>2.6441133815449473E-4</v>
      </c>
      <c r="I57" s="56">
        <f t="shared" si="40"/>
        <v>4.53359994082459E-4</v>
      </c>
      <c r="J57" s="56">
        <f t="shared" si="40"/>
        <v>1.7528400268615586E-3</v>
      </c>
      <c r="K57" s="56">
        <f t="shared" si="40"/>
        <v>1.6574920952236191E-3</v>
      </c>
      <c r="L57" s="56">
        <f t="shared" si="40"/>
        <v>1.1918525454499666E-3</v>
      </c>
      <c r="M57" s="56">
        <f t="shared" si="40"/>
        <v>2.3370075943497447E-3</v>
      </c>
      <c r="N57" s="56">
        <f t="shared" si="40"/>
        <v>2.6061320883144436E-3</v>
      </c>
      <c r="O57" s="56">
        <f t="shared" si="40"/>
        <v>2.4297032397008083E-3</v>
      </c>
      <c r="P57" s="56">
        <f t="shared" si="40"/>
        <v>5.6883361388956498E-4</v>
      </c>
      <c r="Q57" s="56">
        <f t="shared" si="40"/>
        <v>5.8772507567005333E-4</v>
      </c>
      <c r="R57" s="56">
        <f t="shared" si="40"/>
        <v>4.9921692753714824E-4</v>
      </c>
      <c r="S57" s="56">
        <f t="shared" si="40"/>
        <v>4.0724127210316121E-4</v>
      </c>
      <c r="T57" s="56">
        <f t="shared" si="40"/>
        <v>4.350305786251654E-4</v>
      </c>
      <c r="U57" s="56">
        <f t="shared" si="40"/>
        <v>8.5574731412609332E-4</v>
      </c>
      <c r="V57" s="56">
        <f t="shared" si="40"/>
        <v>1.4876889174828877E-3</v>
      </c>
      <c r="W57" s="56">
        <f t="shared" si="40"/>
        <v>1.9456909026789731E-4</v>
      </c>
      <c r="X57" s="56">
        <f t="shared" ref="X57" si="41">(X17/X$21)</f>
        <v>1.7502947788123317E-4</v>
      </c>
      <c r="Y57" s="44"/>
    </row>
    <row r="58" spans="1:25" s="4" customFormat="1" ht="14.1" customHeight="1" x14ac:dyDescent="0.25">
      <c r="A58" s="32" t="s">
        <v>18</v>
      </c>
      <c r="B58" s="56">
        <f t="shared" ref="B58:W58" si="42">(B18/B$21)</f>
        <v>1.0805547777368535E-3</v>
      </c>
      <c r="C58" s="56">
        <f t="shared" si="42"/>
        <v>1.0922903390631175E-3</v>
      </c>
      <c r="D58" s="56">
        <f t="shared" si="42"/>
        <v>2.3793079546052427E-3</v>
      </c>
      <c r="E58" s="56">
        <f t="shared" si="42"/>
        <v>2.606388493186452E-3</v>
      </c>
      <c r="F58" s="56">
        <f t="shared" si="42"/>
        <v>2.0098283198620392E-3</v>
      </c>
      <c r="G58" s="56">
        <f t="shared" si="42"/>
        <v>2.0237116341998954E-3</v>
      </c>
      <c r="H58" s="56">
        <f t="shared" si="42"/>
        <v>1.6662208687415493E-3</v>
      </c>
      <c r="I58" s="56">
        <f t="shared" si="42"/>
        <v>1.9309556590064736E-3</v>
      </c>
      <c r="J58" s="56">
        <f t="shared" si="42"/>
        <v>2.1698892689418271E-3</v>
      </c>
      <c r="K58" s="56">
        <f t="shared" si="42"/>
        <v>7.1756624731651166E-3</v>
      </c>
      <c r="L58" s="56">
        <f t="shared" si="42"/>
        <v>1.182695015327416E-2</v>
      </c>
      <c r="M58" s="56">
        <f t="shared" si="42"/>
        <v>4.4606630442021247E-3</v>
      </c>
      <c r="N58" s="56">
        <f t="shared" si="42"/>
        <v>5.1240499270871114E-3</v>
      </c>
      <c r="O58" s="56">
        <f t="shared" si="42"/>
        <v>6.2868345182131857E-3</v>
      </c>
      <c r="P58" s="56">
        <f t="shared" si="42"/>
        <v>8.2108739874059179E-3</v>
      </c>
      <c r="Q58" s="56">
        <f t="shared" si="42"/>
        <v>8.0726720436492937E-3</v>
      </c>
      <c r="R58" s="56">
        <f t="shared" si="42"/>
        <v>7.4885832118220894E-3</v>
      </c>
      <c r="S58" s="56">
        <f t="shared" si="42"/>
        <v>4.8738381360630498E-3</v>
      </c>
      <c r="T58" s="56">
        <f t="shared" si="42"/>
        <v>3.0294992893861736E-3</v>
      </c>
      <c r="U58" s="56">
        <f t="shared" si="42"/>
        <v>2.2763887295220633E-3</v>
      </c>
      <c r="V58" s="56">
        <f t="shared" si="42"/>
        <v>1.7143232397944194E-3</v>
      </c>
      <c r="W58" s="56">
        <f t="shared" si="42"/>
        <v>1.4918806097529967E-3</v>
      </c>
      <c r="X58" s="56">
        <f t="shared" ref="X58" si="43">(X18/X$21)</f>
        <v>1.7176226096078347E-3</v>
      </c>
      <c r="Y58" s="44">
        <f t="shared" si="35"/>
        <v>0.5895747675145866</v>
      </c>
    </row>
    <row r="59" spans="1:25" s="4" customFormat="1" ht="14.1" customHeight="1" x14ac:dyDescent="0.25">
      <c r="A59" s="32" t="s">
        <v>19</v>
      </c>
      <c r="B59" s="56">
        <f t="shared" ref="B59:W59" si="44">(B19/B$21)</f>
        <v>0.12414063943281331</v>
      </c>
      <c r="C59" s="56">
        <f t="shared" si="44"/>
        <v>0.14591379293722945</v>
      </c>
      <c r="D59" s="56">
        <f t="shared" si="44"/>
        <v>0.16287778508059497</v>
      </c>
      <c r="E59" s="56">
        <f t="shared" si="44"/>
        <v>0.1828695615446346</v>
      </c>
      <c r="F59" s="56">
        <f t="shared" si="44"/>
        <v>0.20530673190839052</v>
      </c>
      <c r="G59" s="56">
        <f t="shared" si="44"/>
        <v>0.22043302953148358</v>
      </c>
      <c r="H59" s="56">
        <f t="shared" si="44"/>
        <v>0.21329590266718035</v>
      </c>
      <c r="I59" s="56">
        <f t="shared" si="44"/>
        <v>0.23028122636264506</v>
      </c>
      <c r="J59" s="56">
        <f t="shared" si="44"/>
        <v>0.23888401210339683</v>
      </c>
      <c r="K59" s="56">
        <f t="shared" si="44"/>
        <v>0.22906207753690014</v>
      </c>
      <c r="L59" s="56">
        <f t="shared" si="44"/>
        <v>0.2084267592187711</v>
      </c>
      <c r="M59" s="56">
        <f t="shared" si="44"/>
        <v>0.2093054421651255</v>
      </c>
      <c r="N59" s="56">
        <f t="shared" si="44"/>
        <v>0.20181205863379723</v>
      </c>
      <c r="O59" s="56">
        <f t="shared" si="44"/>
        <v>0.19441931720816061</v>
      </c>
      <c r="P59" s="56">
        <f t="shared" si="44"/>
        <v>0.20875320253704349</v>
      </c>
      <c r="Q59" s="56">
        <f t="shared" si="44"/>
        <v>0.20064171084502125</v>
      </c>
      <c r="R59" s="56">
        <f t="shared" si="44"/>
        <v>0.17563149624138391</v>
      </c>
      <c r="S59" s="56">
        <f t="shared" si="44"/>
        <v>0.12365418934460623</v>
      </c>
      <c r="T59" s="56">
        <f t="shared" si="44"/>
        <v>7.9652757442280828E-2</v>
      </c>
      <c r="U59" s="56">
        <f t="shared" si="44"/>
        <v>5.7066493163478421E-2</v>
      </c>
      <c r="V59" s="56">
        <f t="shared" si="44"/>
        <v>3.760450977613565E-2</v>
      </c>
      <c r="W59" s="56">
        <f t="shared" si="44"/>
        <v>3.5652574779202778E-2</v>
      </c>
      <c r="X59" s="56">
        <f t="shared" ref="X59" si="45">(X19/X$21)</f>
        <v>3.860800223104241E-2</v>
      </c>
      <c r="Y59" s="50">
        <f t="shared" si="35"/>
        <v>-0.68899787847526262</v>
      </c>
    </row>
    <row r="60" spans="1:25" s="4" customFormat="1" ht="14.1" customHeight="1" thickBot="1" x14ac:dyDescent="0.3">
      <c r="A60" s="32" t="s">
        <v>20</v>
      </c>
      <c r="B60" s="28">
        <f t="shared" ref="B60:W60" si="46">(B20/B$21)</f>
        <v>0</v>
      </c>
      <c r="C60" s="28">
        <f t="shared" si="46"/>
        <v>0</v>
      </c>
      <c r="D60" s="28">
        <f t="shared" si="46"/>
        <v>0</v>
      </c>
      <c r="E60" s="28">
        <f t="shared" si="46"/>
        <v>1.1714925298632682E-2</v>
      </c>
      <c r="F60" s="28">
        <f t="shared" si="46"/>
        <v>1.6541300675083598E-2</v>
      </c>
      <c r="G60" s="28">
        <f t="shared" si="46"/>
        <v>2.2831175773262453E-2</v>
      </c>
      <c r="H60" s="28">
        <f t="shared" si="46"/>
        <v>2.4044254237329726E-2</v>
      </c>
      <c r="I60" s="28">
        <f t="shared" si="46"/>
        <v>2.5880293872720374E-2</v>
      </c>
      <c r="J60" s="28">
        <f t="shared" si="46"/>
        <v>2.7271881351732828E-2</v>
      </c>
      <c r="K60" s="28">
        <f t="shared" si="46"/>
        <v>6.4880664328847287E-2</v>
      </c>
      <c r="L60" s="28">
        <f t="shared" si="46"/>
        <v>0.14965144150971041</v>
      </c>
      <c r="M60" s="28">
        <f t="shared" si="46"/>
        <v>0.20963554191855785</v>
      </c>
      <c r="N60" s="28">
        <f t="shared" si="46"/>
        <v>0.22995313028082989</v>
      </c>
      <c r="O60" s="28">
        <f t="shared" si="46"/>
        <v>0.13846739457656948</v>
      </c>
      <c r="P60" s="28">
        <f t="shared" si="46"/>
        <v>0.16106231386173089</v>
      </c>
      <c r="Q60" s="28">
        <f t="shared" si="46"/>
        <v>0.16758298512512101</v>
      </c>
      <c r="R60" s="28">
        <f t="shared" si="46"/>
        <v>0.17092318250132707</v>
      </c>
      <c r="S60" s="28">
        <f t="shared" si="46"/>
        <v>0.18944553430301928</v>
      </c>
      <c r="T60" s="28">
        <f t="shared" si="46"/>
        <v>0.21694189217987497</v>
      </c>
      <c r="U60" s="28">
        <f t="shared" si="46"/>
        <v>0.25812634209633711</v>
      </c>
      <c r="V60" s="28">
        <f t="shared" si="46"/>
        <v>0.25200699751986011</v>
      </c>
      <c r="W60" s="28">
        <f t="shared" si="46"/>
        <v>0.27423960520162777</v>
      </c>
      <c r="X60" s="28">
        <f t="shared" ref="X60" si="47">(X20/X$21)</f>
        <v>0.21059313406032798</v>
      </c>
      <c r="Y60" s="45">
        <f>(X60-E60)/E60</f>
        <v>16.976481171835346</v>
      </c>
    </row>
    <row r="61" spans="1:25" s="26" customFormat="1" ht="14.1" customHeight="1" thickBot="1" x14ac:dyDescent="0.3">
      <c r="A61" s="24" t="s">
        <v>11</v>
      </c>
      <c r="B61" s="57">
        <f>SUM(B53:B60)</f>
        <v>0.99999999999999989</v>
      </c>
      <c r="C61" s="57">
        <f t="shared" ref="C61:W61" si="48">SUM(C53:C60)</f>
        <v>1</v>
      </c>
      <c r="D61" s="57">
        <f t="shared" si="48"/>
        <v>1</v>
      </c>
      <c r="E61" s="57">
        <f t="shared" si="48"/>
        <v>1</v>
      </c>
      <c r="F61" s="57">
        <f t="shared" si="48"/>
        <v>1</v>
      </c>
      <c r="G61" s="57">
        <f t="shared" si="48"/>
        <v>1</v>
      </c>
      <c r="H61" s="57">
        <f t="shared" si="48"/>
        <v>1</v>
      </c>
      <c r="I61" s="57">
        <f t="shared" si="48"/>
        <v>1</v>
      </c>
      <c r="J61" s="57">
        <f t="shared" si="48"/>
        <v>1</v>
      </c>
      <c r="K61" s="57">
        <f t="shared" si="48"/>
        <v>1</v>
      </c>
      <c r="L61" s="57">
        <f t="shared" si="48"/>
        <v>1</v>
      </c>
      <c r="M61" s="57">
        <f t="shared" si="48"/>
        <v>0.99999999999999989</v>
      </c>
      <c r="N61" s="57">
        <f t="shared" si="48"/>
        <v>1</v>
      </c>
      <c r="O61" s="57">
        <f t="shared" si="48"/>
        <v>1</v>
      </c>
      <c r="P61" s="57">
        <f t="shared" si="48"/>
        <v>1</v>
      </c>
      <c r="Q61" s="57">
        <f t="shared" si="48"/>
        <v>1</v>
      </c>
      <c r="R61" s="57">
        <f t="shared" si="48"/>
        <v>1.0000000000000002</v>
      </c>
      <c r="S61" s="57">
        <f t="shared" si="48"/>
        <v>1</v>
      </c>
      <c r="T61" s="57">
        <f t="shared" si="48"/>
        <v>1</v>
      </c>
      <c r="U61" s="57">
        <f t="shared" si="48"/>
        <v>1</v>
      </c>
      <c r="V61" s="57">
        <f t="shared" si="48"/>
        <v>0.99999999999999978</v>
      </c>
      <c r="W61" s="57">
        <f t="shared" si="48"/>
        <v>1.0000000000000002</v>
      </c>
      <c r="X61" s="57">
        <f t="shared" ref="X61" si="49">SUM(X53:X60)</f>
        <v>1</v>
      </c>
      <c r="Y61" s="51"/>
    </row>
    <row r="62" spans="1:25" s="4" customFormat="1" ht="14.1" customHeight="1" thickBot="1" x14ac:dyDescent="0.3">
      <c r="A62" s="65" t="s">
        <v>31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</row>
    <row r="63" spans="1:25" s="4" customFormat="1" ht="14.1" customHeight="1" x14ac:dyDescent="0.25">
      <c r="A63" s="32" t="s">
        <v>22</v>
      </c>
      <c r="B63" s="54">
        <f>B35/B$37</f>
        <v>2.326097489278689E-2</v>
      </c>
      <c r="C63" s="54">
        <f t="shared" ref="C63:W63" si="50">C35/C$37</f>
        <v>2.9351085059820491E-2</v>
      </c>
      <c r="D63" s="54">
        <f t="shared" si="50"/>
        <v>4.7470910058150656E-2</v>
      </c>
      <c r="E63" s="54">
        <f t="shared" si="50"/>
        <v>4.8467767636702928E-2</v>
      </c>
      <c r="F63" s="54">
        <f t="shared" si="50"/>
        <v>3.5898604266416168E-2</v>
      </c>
      <c r="G63" s="54">
        <f t="shared" si="50"/>
        <v>2.8555754054776408E-2</v>
      </c>
      <c r="H63" s="54">
        <f t="shared" si="50"/>
        <v>2.8997519073198384E-2</v>
      </c>
      <c r="I63" s="54">
        <f t="shared" si="50"/>
        <v>2.7649590902257971E-2</v>
      </c>
      <c r="J63" s="54">
        <f t="shared" si="50"/>
        <v>2.9776979554497238E-2</v>
      </c>
      <c r="K63" s="54">
        <f t="shared" si="50"/>
        <v>3.9789478094088192E-2</v>
      </c>
      <c r="L63" s="54">
        <f t="shared" si="50"/>
        <v>4.6188750432120951E-2</v>
      </c>
      <c r="M63" s="54">
        <f t="shared" si="50"/>
        <v>2.6502118311369161E-2</v>
      </c>
      <c r="N63" s="54">
        <f t="shared" si="50"/>
        <v>2.8136715387796014E-2</v>
      </c>
      <c r="O63" s="54">
        <f t="shared" si="50"/>
        <v>3.0809288377370726E-2</v>
      </c>
      <c r="P63" s="54">
        <f t="shared" si="50"/>
        <v>3.4245834091208557E-2</v>
      </c>
      <c r="Q63" s="54">
        <f t="shared" si="50"/>
        <v>3.4908278177872315E-2</v>
      </c>
      <c r="R63" s="54">
        <f t="shared" si="50"/>
        <v>3.5999928871466788E-2</v>
      </c>
      <c r="S63" s="54">
        <f t="shared" si="50"/>
        <v>3.1923269251060718E-2</v>
      </c>
      <c r="T63" s="54">
        <f t="shared" si="50"/>
        <v>2.8356711276145911E-2</v>
      </c>
      <c r="U63" s="54">
        <f t="shared" si="50"/>
        <v>2.6204109184278627E-2</v>
      </c>
      <c r="V63" s="54">
        <f t="shared" si="50"/>
        <v>2.7964897849146467E-2</v>
      </c>
      <c r="W63" s="54">
        <f t="shared" si="50"/>
        <v>3.0331220710995255E-2</v>
      </c>
      <c r="X63" s="54">
        <f t="shared" ref="X63" si="51">X35/X$37</f>
        <v>4.0673933501633903E-2</v>
      </c>
      <c r="Y63" s="13">
        <f>(X63-B63)/B63</f>
        <v>0.74859109255333423</v>
      </c>
    </row>
    <row r="64" spans="1:25" s="4" customFormat="1" ht="14.1" customHeight="1" thickBot="1" x14ac:dyDescent="0.3">
      <c r="A64" s="32" t="s">
        <v>23</v>
      </c>
      <c r="B64" s="54">
        <f>B36/B$37</f>
        <v>0.97673902510721311</v>
      </c>
      <c r="C64" s="54">
        <f t="shared" ref="C64:W64" si="52">C36/C$37</f>
        <v>0.97064891494017946</v>
      </c>
      <c r="D64" s="54">
        <f t="shared" si="52"/>
        <v>0.95252908994184937</v>
      </c>
      <c r="E64" s="54">
        <f t="shared" si="52"/>
        <v>0.95153223236329709</v>
      </c>
      <c r="F64" s="54">
        <f t="shared" si="52"/>
        <v>0.96410139573358378</v>
      </c>
      <c r="G64" s="54">
        <f t="shared" si="52"/>
        <v>0.97144424594522361</v>
      </c>
      <c r="H64" s="54">
        <f t="shared" si="52"/>
        <v>0.97100248092680164</v>
      </c>
      <c r="I64" s="54">
        <f t="shared" si="52"/>
        <v>0.97235040909774206</v>
      </c>
      <c r="J64" s="54">
        <f t="shared" si="52"/>
        <v>0.97022302044550279</v>
      </c>
      <c r="K64" s="54">
        <f t="shared" si="52"/>
        <v>0.96021052190591183</v>
      </c>
      <c r="L64" s="54">
        <f t="shared" si="52"/>
        <v>0.95381124956787899</v>
      </c>
      <c r="M64" s="54">
        <f t="shared" si="52"/>
        <v>0.97349788168863083</v>
      </c>
      <c r="N64" s="54">
        <f t="shared" si="52"/>
        <v>0.97186328461220395</v>
      </c>
      <c r="O64" s="54">
        <f t="shared" si="52"/>
        <v>0.96919071162262926</v>
      </c>
      <c r="P64" s="54">
        <f t="shared" si="52"/>
        <v>0.96575416590879148</v>
      </c>
      <c r="Q64" s="54">
        <f t="shared" si="52"/>
        <v>0.96509172182212766</v>
      </c>
      <c r="R64" s="54">
        <f t="shared" si="52"/>
        <v>0.96400007112853325</v>
      </c>
      <c r="S64" s="54">
        <f t="shared" si="52"/>
        <v>0.9680767307489393</v>
      </c>
      <c r="T64" s="54">
        <f t="shared" si="52"/>
        <v>0.97164328872385408</v>
      </c>
      <c r="U64" s="54">
        <f t="shared" si="52"/>
        <v>0.97379589081572138</v>
      </c>
      <c r="V64" s="54">
        <f t="shared" si="52"/>
        <v>0.97203510215085354</v>
      </c>
      <c r="W64" s="54">
        <f t="shared" si="52"/>
        <v>0.96966877928900475</v>
      </c>
      <c r="X64" s="54">
        <f t="shared" ref="X64" si="53">X36/X$37</f>
        <v>0.95932606649836605</v>
      </c>
      <c r="Y64" s="69">
        <f>(X64-B64)/B64</f>
        <v>-1.7827647059495452E-2</v>
      </c>
    </row>
    <row r="65" spans="1:25" s="26" customFormat="1" ht="14.1" customHeight="1" thickBot="1" x14ac:dyDescent="0.3">
      <c r="A65" s="24" t="s">
        <v>11</v>
      </c>
      <c r="B65" s="57">
        <f>SUM(B63:B64)</f>
        <v>1</v>
      </c>
      <c r="C65" s="57">
        <f t="shared" ref="C65:W65" si="54">SUM(C63:C64)</f>
        <v>1</v>
      </c>
      <c r="D65" s="57">
        <f t="shared" si="54"/>
        <v>1</v>
      </c>
      <c r="E65" s="57">
        <f t="shared" si="54"/>
        <v>1</v>
      </c>
      <c r="F65" s="57">
        <f t="shared" si="54"/>
        <v>1</v>
      </c>
      <c r="G65" s="57">
        <f t="shared" si="54"/>
        <v>1</v>
      </c>
      <c r="H65" s="57">
        <f t="shared" si="54"/>
        <v>1</v>
      </c>
      <c r="I65" s="57">
        <f t="shared" si="54"/>
        <v>1</v>
      </c>
      <c r="J65" s="57">
        <f t="shared" si="54"/>
        <v>1</v>
      </c>
      <c r="K65" s="57">
        <f t="shared" si="54"/>
        <v>1</v>
      </c>
      <c r="L65" s="57">
        <f t="shared" si="54"/>
        <v>1</v>
      </c>
      <c r="M65" s="57">
        <f t="shared" si="54"/>
        <v>1</v>
      </c>
      <c r="N65" s="57">
        <f t="shared" si="54"/>
        <v>1</v>
      </c>
      <c r="O65" s="57">
        <f t="shared" si="54"/>
        <v>1</v>
      </c>
      <c r="P65" s="57">
        <f t="shared" si="54"/>
        <v>1</v>
      </c>
      <c r="Q65" s="57">
        <f t="shared" si="54"/>
        <v>1</v>
      </c>
      <c r="R65" s="57">
        <f t="shared" si="54"/>
        <v>1</v>
      </c>
      <c r="S65" s="57">
        <f t="shared" si="54"/>
        <v>1</v>
      </c>
      <c r="T65" s="57">
        <f t="shared" si="54"/>
        <v>1</v>
      </c>
      <c r="U65" s="57">
        <f t="shared" si="54"/>
        <v>1</v>
      </c>
      <c r="V65" s="57">
        <f t="shared" si="54"/>
        <v>1</v>
      </c>
      <c r="W65" s="57">
        <f t="shared" si="54"/>
        <v>1</v>
      </c>
      <c r="X65" s="57">
        <f t="shared" ref="X65" si="55">SUM(X63:X64)</f>
        <v>1</v>
      </c>
      <c r="Y65" s="51"/>
    </row>
    <row r="66" spans="1:25" s="4" customFormat="1" ht="14.1" customHeight="1" thickBot="1" x14ac:dyDescent="0.3">
      <c r="A66" s="65" t="s">
        <v>32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</row>
    <row r="67" spans="1:25" s="4" customFormat="1" ht="14.1" customHeight="1" x14ac:dyDescent="0.25">
      <c r="A67" s="32" t="s">
        <v>25</v>
      </c>
      <c r="B67" s="54">
        <f>B39/B$41</f>
        <v>0.75009904610977352</v>
      </c>
      <c r="C67" s="54">
        <f t="shared" ref="C67:W67" si="56">C39/C$41</f>
        <v>0.7416637882934346</v>
      </c>
      <c r="D67" s="54">
        <f t="shared" si="56"/>
        <v>0.68330514898827921</v>
      </c>
      <c r="E67" s="54">
        <f t="shared" si="56"/>
        <v>0.67076100010918227</v>
      </c>
      <c r="F67" s="54">
        <f t="shared" si="56"/>
        <v>0.66079788316710764</v>
      </c>
      <c r="G67" s="54">
        <f t="shared" si="56"/>
        <v>0.60097826371269392</v>
      </c>
      <c r="H67" s="54">
        <f t="shared" si="56"/>
        <v>0.58315467075038285</v>
      </c>
      <c r="I67" s="54">
        <f t="shared" si="56"/>
        <v>0.53555016143096179</v>
      </c>
      <c r="J67" s="54">
        <f t="shared" si="56"/>
        <v>0.49900833002776673</v>
      </c>
      <c r="K67" s="54">
        <f t="shared" si="56"/>
        <v>0.23027484416884669</v>
      </c>
      <c r="L67" s="54">
        <f t="shared" si="56"/>
        <v>0.23027208686098366</v>
      </c>
      <c r="M67" s="54">
        <f t="shared" si="56"/>
        <v>0.16768361581920904</v>
      </c>
      <c r="N67" s="54">
        <f t="shared" si="56"/>
        <v>0.16070931204159317</v>
      </c>
      <c r="O67" s="54">
        <f t="shared" si="56"/>
        <v>0.14578852032152156</v>
      </c>
      <c r="P67" s="54">
        <f t="shared" si="56"/>
        <v>0.1315547142784059</v>
      </c>
      <c r="Q67" s="54">
        <f t="shared" si="56"/>
        <v>0.12724351050679852</v>
      </c>
      <c r="R67" s="54">
        <f t="shared" si="56"/>
        <v>0.11919468697752182</v>
      </c>
      <c r="S67" s="54">
        <f t="shared" si="56"/>
        <v>0.13270572369615394</v>
      </c>
      <c r="T67" s="54">
        <f t="shared" si="56"/>
        <v>0.14185046469690665</v>
      </c>
      <c r="U67" s="54">
        <f t="shared" si="56"/>
        <v>0.16187073109031117</v>
      </c>
      <c r="V67" s="54">
        <f t="shared" si="56"/>
        <v>0.18998481367547992</v>
      </c>
      <c r="W67" s="54">
        <f t="shared" si="56"/>
        <v>7.5567752455951952E-3</v>
      </c>
      <c r="X67" s="54">
        <f t="shared" ref="X67" si="57">X39/X$41</f>
        <v>1.788828764366531E-4</v>
      </c>
      <c r="Y67" s="17">
        <f>(X67-B67)/B67</f>
        <v>-0.99976152099197513</v>
      </c>
    </row>
    <row r="68" spans="1:25" s="4" customFormat="1" ht="14.1" customHeight="1" thickBot="1" x14ac:dyDescent="0.3">
      <c r="A68" s="33" t="s">
        <v>26</v>
      </c>
      <c r="B68" s="54">
        <f>B40/B$41</f>
        <v>0.24990095389022643</v>
      </c>
      <c r="C68" s="54">
        <f t="shared" ref="C68:W68" si="58">C40/C$41</f>
        <v>0.25833621170656534</v>
      </c>
      <c r="D68" s="54">
        <f t="shared" si="58"/>
        <v>0.31669485101172079</v>
      </c>
      <c r="E68" s="54">
        <f t="shared" si="58"/>
        <v>0.32923899989081779</v>
      </c>
      <c r="F68" s="54">
        <f t="shared" si="58"/>
        <v>0.33920211683289231</v>
      </c>
      <c r="G68" s="54">
        <f t="shared" si="58"/>
        <v>0.39902173628730614</v>
      </c>
      <c r="H68" s="54">
        <f t="shared" si="58"/>
        <v>0.41684532924961715</v>
      </c>
      <c r="I68" s="54">
        <f t="shared" si="58"/>
        <v>0.46444983856903826</v>
      </c>
      <c r="J68" s="54">
        <f t="shared" si="58"/>
        <v>0.50099166997223321</v>
      </c>
      <c r="K68" s="54">
        <f t="shared" si="58"/>
        <v>0.76972515583115331</v>
      </c>
      <c r="L68" s="54">
        <f t="shared" si="58"/>
        <v>0.76972791313901634</v>
      </c>
      <c r="M68" s="54">
        <f t="shared" si="58"/>
        <v>0.83231638418079101</v>
      </c>
      <c r="N68" s="54">
        <f t="shared" si="58"/>
        <v>0.83929068795840678</v>
      </c>
      <c r="O68" s="54">
        <f t="shared" si="58"/>
        <v>0.85421147967847844</v>
      </c>
      <c r="P68" s="54">
        <f t="shared" si="58"/>
        <v>0.86844528572159407</v>
      </c>
      <c r="Q68" s="54">
        <f t="shared" si="58"/>
        <v>0.8727564894932015</v>
      </c>
      <c r="R68" s="54">
        <f t="shared" si="58"/>
        <v>0.88080531302247822</v>
      </c>
      <c r="S68" s="54">
        <f t="shared" si="58"/>
        <v>0.86729427630384603</v>
      </c>
      <c r="T68" s="54">
        <f t="shared" si="58"/>
        <v>0.85814953530309335</v>
      </c>
      <c r="U68" s="54">
        <f t="shared" si="58"/>
        <v>0.83812926890968886</v>
      </c>
      <c r="V68" s="54">
        <f t="shared" si="58"/>
        <v>0.81001518632452008</v>
      </c>
      <c r="W68" s="54">
        <f t="shared" si="58"/>
        <v>0.99244322475440483</v>
      </c>
      <c r="X68" s="54">
        <f t="shared" ref="X68" si="59">X40/X$41</f>
        <v>0.99982111712356336</v>
      </c>
      <c r="Y68" s="45">
        <f>(X68-B68)/B68</f>
        <v>3.0008695507531082</v>
      </c>
    </row>
    <row r="69" spans="1:25" s="26" customFormat="1" ht="14.1" customHeight="1" thickBot="1" x14ac:dyDescent="0.3">
      <c r="A69" s="52" t="s">
        <v>28</v>
      </c>
      <c r="B69" s="57">
        <f>SUM(B67:B68)</f>
        <v>1</v>
      </c>
      <c r="C69" s="57">
        <f t="shared" ref="C69:W69" si="60">SUM(C67:C68)</f>
        <v>1</v>
      </c>
      <c r="D69" s="57">
        <f t="shared" si="60"/>
        <v>1</v>
      </c>
      <c r="E69" s="57">
        <f t="shared" si="60"/>
        <v>1</v>
      </c>
      <c r="F69" s="57">
        <f t="shared" si="60"/>
        <v>1</v>
      </c>
      <c r="G69" s="57">
        <f t="shared" si="60"/>
        <v>1</v>
      </c>
      <c r="H69" s="57">
        <f t="shared" si="60"/>
        <v>1</v>
      </c>
      <c r="I69" s="57">
        <f t="shared" si="60"/>
        <v>1</v>
      </c>
      <c r="J69" s="57">
        <f t="shared" si="60"/>
        <v>1</v>
      </c>
      <c r="K69" s="57">
        <f t="shared" si="60"/>
        <v>1</v>
      </c>
      <c r="L69" s="57">
        <f t="shared" si="60"/>
        <v>1</v>
      </c>
      <c r="M69" s="57">
        <f t="shared" si="60"/>
        <v>1</v>
      </c>
      <c r="N69" s="57">
        <f t="shared" si="60"/>
        <v>1</v>
      </c>
      <c r="O69" s="57">
        <f t="shared" si="60"/>
        <v>1</v>
      </c>
      <c r="P69" s="57">
        <f t="shared" si="60"/>
        <v>1</v>
      </c>
      <c r="Q69" s="57">
        <f t="shared" si="60"/>
        <v>1</v>
      </c>
      <c r="R69" s="57">
        <f t="shared" si="60"/>
        <v>1</v>
      </c>
      <c r="S69" s="57">
        <f t="shared" si="60"/>
        <v>1</v>
      </c>
      <c r="T69" s="57">
        <f t="shared" si="60"/>
        <v>1</v>
      </c>
      <c r="U69" s="57">
        <f t="shared" si="60"/>
        <v>1</v>
      </c>
      <c r="V69" s="57">
        <f t="shared" si="60"/>
        <v>1</v>
      </c>
      <c r="W69" s="57">
        <f t="shared" si="60"/>
        <v>1</v>
      </c>
      <c r="X69" s="57">
        <f t="shared" ref="X69" si="61">SUM(X67:X68)</f>
        <v>1</v>
      </c>
      <c r="Y69" s="51"/>
    </row>
    <row r="70" spans="1:25" ht="15.75" thickBot="1" x14ac:dyDescent="0.3">
      <c r="A70" s="65" t="s">
        <v>35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</row>
    <row r="71" spans="1:25" s="4" customFormat="1" ht="14.1" customHeight="1" x14ac:dyDescent="0.25">
      <c r="A71" s="32" t="s">
        <v>14</v>
      </c>
      <c r="B71" s="56">
        <f>B23/B$27</f>
        <v>0.21865725171861264</v>
      </c>
      <c r="C71" s="56">
        <f t="shared" ref="C71:W74" si="62">C23/C$27</f>
        <v>0.19420753358329401</v>
      </c>
      <c r="D71" s="56">
        <f t="shared" si="62"/>
        <v>0.17067681368444587</v>
      </c>
      <c r="E71" s="56">
        <f t="shared" si="62"/>
        <v>0.14689715117212815</v>
      </c>
      <c r="F71" s="56">
        <f t="shared" si="62"/>
        <v>0.11316450965293638</v>
      </c>
      <c r="G71" s="56">
        <f t="shared" si="62"/>
        <v>0.10237557082284054</v>
      </c>
      <c r="H71" s="56">
        <f t="shared" si="62"/>
        <v>0.1033290391712246</v>
      </c>
      <c r="I71" s="56">
        <f t="shared" si="62"/>
        <v>7.5527861297492491E-2</v>
      </c>
      <c r="J71" s="56">
        <f t="shared" si="62"/>
        <v>7.6821614463720239E-2</v>
      </c>
      <c r="K71" s="56">
        <f t="shared" si="62"/>
        <v>8.5991071543439379E-2</v>
      </c>
      <c r="L71" s="56">
        <f t="shared" si="62"/>
        <v>8.1331887424578239E-2</v>
      </c>
      <c r="M71" s="56">
        <f t="shared" si="62"/>
        <v>6.9868237752250831E-2</v>
      </c>
      <c r="N71" s="56">
        <f t="shared" si="62"/>
        <v>5.4634966288777245E-2</v>
      </c>
      <c r="O71" s="56">
        <f t="shared" si="62"/>
        <v>5.3749322398120782E-2</v>
      </c>
      <c r="P71" s="56">
        <f t="shared" si="62"/>
        <v>3.6018140396984359E-2</v>
      </c>
      <c r="Q71" s="56">
        <f t="shared" si="62"/>
        <v>3.5825616619249476E-2</v>
      </c>
      <c r="R71" s="56">
        <f t="shared" si="62"/>
        <v>3.3494874178162236E-2</v>
      </c>
      <c r="S71" s="56">
        <f t="shared" si="62"/>
        <v>2.7812367856986629E-2</v>
      </c>
      <c r="T71" s="56">
        <f t="shared" si="62"/>
        <v>2.8400464057807624E-2</v>
      </c>
      <c r="U71" s="56">
        <f t="shared" si="62"/>
        <v>2.8170430521973256E-2</v>
      </c>
      <c r="V71" s="56">
        <f t="shared" si="62"/>
        <v>2.8957377941860724E-2</v>
      </c>
      <c r="W71" s="56">
        <f t="shared" si="62"/>
        <v>3.3124070473301175E-2</v>
      </c>
      <c r="X71" s="56"/>
      <c r="Y71" s="50">
        <f t="shared" ref="Y71:Y72" si="63">(W71-B71)/B71</f>
        <v>-0.84851144788041077</v>
      </c>
    </row>
    <row r="72" spans="1:25" s="4" customFormat="1" ht="14.1" customHeight="1" x14ac:dyDescent="0.25">
      <c r="A72" s="32" t="s">
        <v>16</v>
      </c>
      <c r="B72" s="56">
        <f t="shared" ref="B72:Q74" si="64">B24/B$27</f>
        <v>0.65424570778053626</v>
      </c>
      <c r="C72" s="56">
        <f t="shared" si="64"/>
        <v>0.65546644153651334</v>
      </c>
      <c r="D72" s="56">
        <f t="shared" si="64"/>
        <v>0.65832810931424335</v>
      </c>
      <c r="E72" s="56">
        <f t="shared" si="64"/>
        <v>0.64860689984674003</v>
      </c>
      <c r="F72" s="56">
        <f t="shared" si="64"/>
        <v>0.656726879815834</v>
      </c>
      <c r="G72" s="56">
        <f t="shared" si="64"/>
        <v>0.64720943488374238</v>
      </c>
      <c r="H72" s="56">
        <f t="shared" si="64"/>
        <v>0.65224299945222586</v>
      </c>
      <c r="I72" s="56">
        <f t="shared" si="64"/>
        <v>0.66102645303342722</v>
      </c>
      <c r="J72" s="56">
        <f t="shared" si="64"/>
        <v>0.64885393863445573</v>
      </c>
      <c r="K72" s="56">
        <f t="shared" si="64"/>
        <v>0.60788570322642721</v>
      </c>
      <c r="L72" s="56">
        <f t="shared" si="64"/>
        <v>0.54324980954040547</v>
      </c>
      <c r="M72" s="56">
        <f t="shared" si="64"/>
        <v>0.49978569579613275</v>
      </c>
      <c r="N72" s="56">
        <f t="shared" si="64"/>
        <v>0.50109967689520574</v>
      </c>
      <c r="O72" s="56">
        <f t="shared" si="64"/>
        <v>0.60278193838190908</v>
      </c>
      <c r="P72" s="56">
        <f t="shared" si="64"/>
        <v>0.58105261171230471</v>
      </c>
      <c r="Q72" s="56">
        <f t="shared" si="64"/>
        <v>0.58263065272381265</v>
      </c>
      <c r="R72" s="56">
        <f t="shared" si="62"/>
        <v>0.60700859763485615</v>
      </c>
      <c r="S72" s="56">
        <f t="shared" si="62"/>
        <v>0.64876314139484692</v>
      </c>
      <c r="T72" s="56">
        <f t="shared" si="62"/>
        <v>0.66634898456782943</v>
      </c>
      <c r="U72" s="56">
        <f t="shared" si="62"/>
        <v>0.64815513396999913</v>
      </c>
      <c r="V72" s="56">
        <f t="shared" si="62"/>
        <v>0.67309915617386917</v>
      </c>
      <c r="W72" s="56">
        <f t="shared" si="62"/>
        <v>0.64729032813396925</v>
      </c>
      <c r="X72" s="56"/>
      <c r="Y72" s="50">
        <f t="shared" si="63"/>
        <v>-1.0631142954169989E-2</v>
      </c>
    </row>
    <row r="73" spans="1:25" s="4" customFormat="1" ht="14.1" customHeight="1" x14ac:dyDescent="0.25">
      <c r="A73" s="32" t="s">
        <v>19</v>
      </c>
      <c r="B73" s="56">
        <f t="shared" si="64"/>
        <v>0.12709704050085113</v>
      </c>
      <c r="C73" s="56">
        <f t="shared" si="62"/>
        <v>0.15032602488019267</v>
      </c>
      <c r="D73" s="56">
        <f t="shared" si="62"/>
        <v>0.17099507700131075</v>
      </c>
      <c r="E73" s="56">
        <f t="shared" si="62"/>
        <v>0.19218430582266877</v>
      </c>
      <c r="F73" s="56">
        <f t="shared" si="62"/>
        <v>0.21295138957056775</v>
      </c>
      <c r="G73" s="56">
        <f t="shared" si="62"/>
        <v>0.22691269257249072</v>
      </c>
      <c r="H73" s="56">
        <f t="shared" si="62"/>
        <v>0.21966566188748959</v>
      </c>
      <c r="I73" s="56">
        <f t="shared" si="62"/>
        <v>0.2368294641602777</v>
      </c>
      <c r="J73" s="56">
        <f t="shared" si="62"/>
        <v>0.24621556803888978</v>
      </c>
      <c r="K73" s="56">
        <f t="shared" si="62"/>
        <v>0.23855401738593451</v>
      </c>
      <c r="L73" s="56">
        <f t="shared" si="62"/>
        <v>0.21851992132950637</v>
      </c>
      <c r="M73" s="56">
        <f t="shared" si="62"/>
        <v>0.2150034900970344</v>
      </c>
      <c r="N73" s="56">
        <f t="shared" si="62"/>
        <v>0.20765478213772109</v>
      </c>
      <c r="O73" s="56">
        <f t="shared" si="62"/>
        <v>0.2005996496630284</v>
      </c>
      <c r="P73" s="56">
        <f t="shared" si="62"/>
        <v>0.21615563246429603</v>
      </c>
      <c r="Q73" s="56">
        <f t="shared" si="62"/>
        <v>0.20789911083912577</v>
      </c>
      <c r="R73" s="56">
        <f t="shared" si="62"/>
        <v>0.18219033535524126</v>
      </c>
      <c r="S73" s="56">
        <f t="shared" si="62"/>
        <v>0.12773180618538663</v>
      </c>
      <c r="T73" s="56">
        <f t="shared" si="62"/>
        <v>8.1977365939403454E-2</v>
      </c>
      <c r="U73" s="56">
        <f t="shared" si="62"/>
        <v>5.8602109232228763E-2</v>
      </c>
      <c r="V73" s="56">
        <f t="shared" si="62"/>
        <v>3.8686370165981594E-2</v>
      </c>
      <c r="W73" s="56">
        <f t="shared" si="62"/>
        <v>3.6767786630548728E-2</v>
      </c>
      <c r="X73" s="56"/>
      <c r="Y73" s="50">
        <f t="shared" ref="Y73" si="65">(W73-B73)/B73</f>
        <v>-0.71071091438747935</v>
      </c>
    </row>
    <row r="74" spans="1:25" s="4" customFormat="1" ht="14.1" customHeight="1" thickBot="1" x14ac:dyDescent="0.3">
      <c r="A74" s="32" t="s">
        <v>20</v>
      </c>
      <c r="B74" s="56">
        <f t="shared" si="64"/>
        <v>0</v>
      </c>
      <c r="C74" s="56">
        <f t="shared" si="62"/>
        <v>0</v>
      </c>
      <c r="D74" s="56">
        <f t="shared" si="62"/>
        <v>0</v>
      </c>
      <c r="E74" s="56">
        <f t="shared" si="62"/>
        <v>1.2311643158463075E-2</v>
      </c>
      <c r="F74" s="56">
        <f t="shared" si="62"/>
        <v>1.7157220960661856E-2</v>
      </c>
      <c r="G74" s="56">
        <f t="shared" si="62"/>
        <v>2.3502301720926374E-2</v>
      </c>
      <c r="H74" s="56">
        <f t="shared" si="62"/>
        <v>2.4762299489059995E-2</v>
      </c>
      <c r="I74" s="56">
        <f t="shared" si="62"/>
        <v>2.6616221508802648E-2</v>
      </c>
      <c r="J74" s="56">
        <f t="shared" si="62"/>
        <v>2.8108878862934263E-2</v>
      </c>
      <c r="K74" s="56">
        <f t="shared" si="62"/>
        <v>6.7569207844198939E-2</v>
      </c>
      <c r="L74" s="56">
        <f t="shared" si="62"/>
        <v>0.15689838170550988</v>
      </c>
      <c r="M74" s="56">
        <f t="shared" si="62"/>
        <v>0.21534257635458204</v>
      </c>
      <c r="N74" s="56">
        <f t="shared" si="62"/>
        <v>0.23661057467829594</v>
      </c>
      <c r="O74" s="56">
        <f t="shared" si="62"/>
        <v>0.14286908955694169</v>
      </c>
      <c r="P74" s="56">
        <f t="shared" si="62"/>
        <v>0.16677361542641492</v>
      </c>
      <c r="Q74" s="56">
        <f t="shared" si="62"/>
        <v>0.17364461981781207</v>
      </c>
      <c r="R74" s="56">
        <f t="shared" si="62"/>
        <v>0.17730619283174029</v>
      </c>
      <c r="S74" s="56">
        <f t="shared" si="62"/>
        <v>0.19569268456277977</v>
      </c>
      <c r="T74" s="56">
        <f t="shared" si="62"/>
        <v>0.22327318543495953</v>
      </c>
      <c r="U74" s="56">
        <f t="shared" si="62"/>
        <v>0.26507232627579891</v>
      </c>
      <c r="V74" s="56">
        <f t="shared" si="62"/>
        <v>0.25925709571828848</v>
      </c>
      <c r="W74" s="56">
        <f t="shared" si="62"/>
        <v>0.28281781476218082</v>
      </c>
      <c r="X74" s="64"/>
      <c r="Y74" s="45">
        <f>(W74-E74)/E74</f>
        <v>21.971573422169136</v>
      </c>
    </row>
    <row r="75" spans="1:25" s="26" customFormat="1" ht="14.1" customHeight="1" thickBot="1" x14ac:dyDescent="0.3">
      <c r="A75" s="24" t="s">
        <v>11</v>
      </c>
      <c r="B75" s="57">
        <f t="shared" ref="B75:W75" si="66">SUM(B71:B74)</f>
        <v>1</v>
      </c>
      <c r="C75" s="57">
        <f t="shared" si="66"/>
        <v>1</v>
      </c>
      <c r="D75" s="57">
        <f t="shared" si="66"/>
        <v>1</v>
      </c>
      <c r="E75" s="57">
        <f t="shared" si="66"/>
        <v>1</v>
      </c>
      <c r="F75" s="57">
        <f t="shared" si="66"/>
        <v>1</v>
      </c>
      <c r="G75" s="57">
        <f t="shared" si="66"/>
        <v>1</v>
      </c>
      <c r="H75" s="57">
        <f t="shared" si="66"/>
        <v>1</v>
      </c>
      <c r="I75" s="57">
        <f t="shared" si="66"/>
        <v>1</v>
      </c>
      <c r="J75" s="57">
        <f t="shared" si="66"/>
        <v>1</v>
      </c>
      <c r="K75" s="57">
        <f t="shared" si="66"/>
        <v>1</v>
      </c>
      <c r="L75" s="57">
        <f t="shared" si="66"/>
        <v>0.99999999999999989</v>
      </c>
      <c r="M75" s="57">
        <f t="shared" si="66"/>
        <v>1</v>
      </c>
      <c r="N75" s="57">
        <f t="shared" si="66"/>
        <v>1</v>
      </c>
      <c r="O75" s="57">
        <f t="shared" si="66"/>
        <v>0.99999999999999989</v>
      </c>
      <c r="P75" s="57">
        <f t="shared" si="66"/>
        <v>1</v>
      </c>
      <c r="Q75" s="57">
        <f t="shared" si="66"/>
        <v>1</v>
      </c>
      <c r="R75" s="57">
        <f t="shared" si="66"/>
        <v>1</v>
      </c>
      <c r="S75" s="57">
        <f t="shared" si="66"/>
        <v>0.99999999999999989</v>
      </c>
      <c r="T75" s="57">
        <f t="shared" si="66"/>
        <v>1</v>
      </c>
      <c r="U75" s="57">
        <f t="shared" si="66"/>
        <v>1</v>
      </c>
      <c r="V75" s="57">
        <f t="shared" si="66"/>
        <v>1</v>
      </c>
      <c r="W75" s="57">
        <f t="shared" si="66"/>
        <v>0.99999999999999989</v>
      </c>
      <c r="X75" s="57"/>
      <c r="Y75" s="51"/>
    </row>
    <row r="76" spans="1:25" ht="15.75" thickBot="1" x14ac:dyDescent="0.3">
      <c r="A76" s="65" t="s">
        <v>36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</row>
    <row r="77" spans="1:25" s="4" customFormat="1" ht="14.1" customHeight="1" x14ac:dyDescent="0.25">
      <c r="A77" s="31" t="s">
        <v>13</v>
      </c>
      <c r="B77" s="27">
        <f>B29/B$33</f>
        <v>0.71273726273726279</v>
      </c>
      <c r="C77" s="27">
        <f t="shared" ref="C77:W80" si="67">C29/C$33</f>
        <v>0.7332895385120709</v>
      </c>
      <c r="D77" s="27">
        <f t="shared" si="67"/>
        <v>0.62552338059885293</v>
      </c>
      <c r="E77" s="27">
        <f t="shared" si="67"/>
        <v>0.49641917799537344</v>
      </c>
      <c r="F77" s="27">
        <f t="shared" si="67"/>
        <v>0.61319299341912559</v>
      </c>
      <c r="G77" s="27">
        <f t="shared" si="67"/>
        <v>0.76386027765338105</v>
      </c>
      <c r="H77" s="27">
        <f t="shared" si="67"/>
        <v>0.79169399369539006</v>
      </c>
      <c r="I77" s="27">
        <f t="shared" si="67"/>
        <v>0.77659597419688897</v>
      </c>
      <c r="J77" s="27">
        <f t="shared" si="67"/>
        <v>0.73372112723781557</v>
      </c>
      <c r="K77" s="27">
        <f t="shared" si="67"/>
        <v>0.65257417456332167</v>
      </c>
      <c r="L77" s="27">
        <f t="shared" si="67"/>
        <v>0.60182798683532257</v>
      </c>
      <c r="M77" s="27">
        <f t="shared" si="67"/>
        <v>0.60804417627076579</v>
      </c>
      <c r="N77" s="27">
        <f t="shared" si="67"/>
        <v>0.61763453623543685</v>
      </c>
      <c r="O77" s="27">
        <f t="shared" si="67"/>
        <v>0.62170573589514733</v>
      </c>
      <c r="P77" s="27">
        <f t="shared" si="67"/>
        <v>0.66371347785108392</v>
      </c>
      <c r="Q77" s="27">
        <f t="shared" si="67"/>
        <v>0.67459507387131035</v>
      </c>
      <c r="R77" s="27">
        <f t="shared" si="67"/>
        <v>0.70494772371779035</v>
      </c>
      <c r="S77" s="27">
        <f t="shared" si="67"/>
        <v>0.77599186389714903</v>
      </c>
      <c r="T77" s="27">
        <f t="shared" si="67"/>
        <v>0.8207155697930606</v>
      </c>
      <c r="U77" s="27">
        <f t="shared" si="67"/>
        <v>0.82224717298901273</v>
      </c>
      <c r="V77" s="27">
        <f t="shared" si="67"/>
        <v>0.8310644984727299</v>
      </c>
      <c r="W77" s="27">
        <f t="shared" si="67"/>
        <v>0.88573615439287079</v>
      </c>
      <c r="X77" s="27"/>
      <c r="Y77" s="13">
        <f>(W77-B77)/B77</f>
        <v>0.24272463458863774</v>
      </c>
    </row>
    <row r="78" spans="1:25" s="4" customFormat="1" ht="14.1" customHeight="1" x14ac:dyDescent="0.25">
      <c r="A78" s="32" t="s">
        <v>15</v>
      </c>
      <c r="B78" s="56">
        <f t="shared" ref="B78:Q80" si="68">B30/B$33</f>
        <v>0.2408091908091908</v>
      </c>
      <c r="C78" s="56">
        <f t="shared" si="68"/>
        <v>0.22949581212021677</v>
      </c>
      <c r="D78" s="56">
        <f t="shared" si="68"/>
        <v>0.32435523028746349</v>
      </c>
      <c r="E78" s="56">
        <f t="shared" si="68"/>
        <v>0.44964667110308332</v>
      </c>
      <c r="F78" s="56">
        <f t="shared" si="68"/>
        <v>0.32953191821750083</v>
      </c>
      <c r="G78" s="56">
        <f t="shared" si="68"/>
        <v>0.16428571428571428</v>
      </c>
      <c r="H78" s="56">
        <f t="shared" si="68"/>
        <v>0.14172678612985803</v>
      </c>
      <c r="I78" s="56">
        <f t="shared" si="68"/>
        <v>0.13717071907833703</v>
      </c>
      <c r="J78" s="56">
        <f t="shared" si="68"/>
        <v>0.13454189491914686</v>
      </c>
      <c r="K78" s="56">
        <f t="shared" si="68"/>
        <v>0.12542857914203182</v>
      </c>
      <c r="L78" s="56">
        <f t="shared" si="68"/>
        <v>0.11631111463579047</v>
      </c>
      <c r="M78" s="56">
        <f t="shared" si="68"/>
        <v>0.13546045386154587</v>
      </c>
      <c r="N78" s="56">
        <f t="shared" si="68"/>
        <v>0.1076289883494394</v>
      </c>
      <c r="O78" s="56">
        <f t="shared" si="68"/>
        <v>9.5375111570442053E-2</v>
      </c>
      <c r="P78" s="56">
        <f t="shared" si="68"/>
        <v>7.9913511116039254E-2</v>
      </c>
      <c r="Q78" s="56">
        <f t="shared" si="68"/>
        <v>7.7314857773241374E-2</v>
      </c>
      <c r="R78" s="56">
        <f t="shared" si="67"/>
        <v>7.3168500681466853E-2</v>
      </c>
      <c r="S78" s="56">
        <f t="shared" si="67"/>
        <v>5.8577729629343031E-2</v>
      </c>
      <c r="T78" s="56">
        <f t="shared" si="67"/>
        <v>5.7107713934282198E-2</v>
      </c>
      <c r="U78" s="56">
        <f t="shared" si="67"/>
        <v>5.8224396503328252E-2</v>
      </c>
      <c r="V78" s="56">
        <f t="shared" si="67"/>
        <v>5.4434380352066672E-2</v>
      </c>
      <c r="W78" s="56">
        <f t="shared" si="67"/>
        <v>5.8662730304521349E-2</v>
      </c>
      <c r="X78" s="56"/>
      <c r="Y78" s="50">
        <f t="shared" ref="Y78:Y80" si="69">(W78-B78)/B78</f>
        <v>-0.7563933082977562</v>
      </c>
    </row>
    <row r="79" spans="1:25" s="4" customFormat="1" ht="14.1" customHeight="1" x14ac:dyDescent="0.25">
      <c r="A79" s="32" t="s">
        <v>17</v>
      </c>
      <c r="B79" s="56">
        <f t="shared" si="68"/>
        <v>0</v>
      </c>
      <c r="C79" s="56">
        <f t="shared" si="67"/>
        <v>0</v>
      </c>
      <c r="D79" s="56">
        <f t="shared" si="67"/>
        <v>0</v>
      </c>
      <c r="E79" s="56">
        <f t="shared" si="67"/>
        <v>1.5844345153214818E-4</v>
      </c>
      <c r="F79" s="56">
        <f t="shared" si="67"/>
        <v>1.2888359468062255E-3</v>
      </c>
      <c r="G79" s="56">
        <f t="shared" si="67"/>
        <v>9.8522167487684722E-4</v>
      </c>
      <c r="H79" s="56">
        <f t="shared" si="67"/>
        <v>9.1184124230435613E-3</v>
      </c>
      <c r="I79" s="56">
        <f t="shared" si="67"/>
        <v>1.6396625747017324E-2</v>
      </c>
      <c r="J79" s="56">
        <f t="shared" si="67"/>
        <v>5.886560870465541E-2</v>
      </c>
      <c r="K79" s="56">
        <f t="shared" si="67"/>
        <v>4.1656542749925758E-2</v>
      </c>
      <c r="L79" s="56">
        <f t="shared" si="67"/>
        <v>2.5803957333756296E-2</v>
      </c>
      <c r="M79" s="56">
        <f t="shared" si="67"/>
        <v>8.8181916890288356E-2</v>
      </c>
      <c r="N79" s="56">
        <f t="shared" si="67"/>
        <v>9.2623892035558084E-2</v>
      </c>
      <c r="O79" s="56">
        <f t="shared" si="67"/>
        <v>7.8862686146474376E-2</v>
      </c>
      <c r="P79" s="56">
        <f t="shared" si="67"/>
        <v>1.6610301047846093E-2</v>
      </c>
      <c r="Q79" s="56">
        <f t="shared" si="67"/>
        <v>1.6836266534698382E-2</v>
      </c>
      <c r="R79" s="56">
        <f t="shared" si="67"/>
        <v>1.3867164274672302E-2</v>
      </c>
      <c r="S79" s="56">
        <f t="shared" si="67"/>
        <v>1.2756878654889952E-2</v>
      </c>
      <c r="T79" s="56">
        <f t="shared" si="67"/>
        <v>1.5341362204830839E-2</v>
      </c>
      <c r="U79" s="56">
        <f t="shared" si="67"/>
        <v>3.2656989333547194E-2</v>
      </c>
      <c r="V79" s="56">
        <f t="shared" si="67"/>
        <v>5.3198439182866326E-2</v>
      </c>
      <c r="W79" s="56">
        <f t="shared" si="67"/>
        <v>6.4148123849616387E-3</v>
      </c>
      <c r="X79" s="56"/>
      <c r="Y79" s="44">
        <f>(W79-F79)/F79</f>
        <v>3.9772140518409169</v>
      </c>
    </row>
    <row r="80" spans="1:25" s="4" customFormat="1" ht="14.1" customHeight="1" thickBot="1" x14ac:dyDescent="0.3">
      <c r="A80" s="32" t="s">
        <v>18</v>
      </c>
      <c r="B80" s="28">
        <f t="shared" si="68"/>
        <v>4.6453546453546456E-2</v>
      </c>
      <c r="C80" s="28">
        <f t="shared" si="67"/>
        <v>3.7214649367712266E-2</v>
      </c>
      <c r="D80" s="28">
        <f t="shared" si="67"/>
        <v>5.0121389113683544E-2</v>
      </c>
      <c r="E80" s="28">
        <f t="shared" si="67"/>
        <v>5.377570745001109E-2</v>
      </c>
      <c r="F80" s="28">
        <f t="shared" si="67"/>
        <v>5.5986252416567399E-2</v>
      </c>
      <c r="G80" s="28">
        <f t="shared" si="67"/>
        <v>7.0868786386027768E-2</v>
      </c>
      <c r="H80" s="28">
        <f t="shared" si="67"/>
        <v>5.7460807751708379E-2</v>
      </c>
      <c r="I80" s="28">
        <f t="shared" si="67"/>
        <v>6.9836680977756679E-2</v>
      </c>
      <c r="J80" s="28">
        <f t="shared" si="67"/>
        <v>7.2871369138382186E-2</v>
      </c>
      <c r="K80" s="28">
        <f t="shared" si="67"/>
        <v>0.1803407035447207</v>
      </c>
      <c r="L80" s="28">
        <f t="shared" si="67"/>
        <v>0.25605694119513067</v>
      </c>
      <c r="M80" s="28">
        <f t="shared" si="67"/>
        <v>0.1683134529774</v>
      </c>
      <c r="N80" s="28">
        <f t="shared" si="67"/>
        <v>0.18211258337956571</v>
      </c>
      <c r="O80" s="28">
        <f t="shared" si="67"/>
        <v>0.20405646638793629</v>
      </c>
      <c r="P80" s="28">
        <f t="shared" si="67"/>
        <v>0.23976270998503077</v>
      </c>
      <c r="Q80" s="28">
        <f t="shared" si="67"/>
        <v>0.23125380182074995</v>
      </c>
      <c r="R80" s="28">
        <f t="shared" si="67"/>
        <v>0.20801661132607044</v>
      </c>
      <c r="S80" s="28">
        <f t="shared" si="67"/>
        <v>0.15267352781861795</v>
      </c>
      <c r="T80" s="28">
        <f t="shared" si="67"/>
        <v>0.10683535406782639</v>
      </c>
      <c r="U80" s="28">
        <f t="shared" si="67"/>
        <v>8.6871441174111802E-2</v>
      </c>
      <c r="V80" s="28">
        <f t="shared" si="67"/>
        <v>6.1302681992337162E-2</v>
      </c>
      <c r="W80" s="28">
        <f t="shared" si="67"/>
        <v>4.9186302917646203E-2</v>
      </c>
      <c r="X80" s="28"/>
      <c r="Y80" s="45">
        <f t="shared" si="69"/>
        <v>5.8827725173416071E-2</v>
      </c>
    </row>
    <row r="81" spans="1:25" s="26" customFormat="1" ht="14.1" customHeight="1" thickBot="1" x14ac:dyDescent="0.3">
      <c r="A81" s="24" t="s">
        <v>11</v>
      </c>
      <c r="B81" s="57">
        <f t="shared" ref="B81:W81" si="70">SUM(B77:B80)</f>
        <v>1</v>
      </c>
      <c r="C81" s="57">
        <f t="shared" si="70"/>
        <v>0.99999999999999989</v>
      </c>
      <c r="D81" s="57">
        <f t="shared" si="70"/>
        <v>1</v>
      </c>
      <c r="E81" s="57">
        <f t="shared" si="70"/>
        <v>1</v>
      </c>
      <c r="F81" s="57">
        <f t="shared" si="70"/>
        <v>1</v>
      </c>
      <c r="G81" s="57">
        <f t="shared" si="70"/>
        <v>0.99999999999999989</v>
      </c>
      <c r="H81" s="57">
        <f t="shared" si="70"/>
        <v>1</v>
      </c>
      <c r="I81" s="57">
        <f t="shared" si="70"/>
        <v>0.99999999999999989</v>
      </c>
      <c r="J81" s="57">
        <f t="shared" si="70"/>
        <v>1</v>
      </c>
      <c r="K81" s="57">
        <f t="shared" si="70"/>
        <v>1</v>
      </c>
      <c r="L81" s="57">
        <f t="shared" si="70"/>
        <v>1</v>
      </c>
      <c r="M81" s="57">
        <f t="shared" si="70"/>
        <v>0.99999999999999989</v>
      </c>
      <c r="N81" s="57">
        <f t="shared" si="70"/>
        <v>1</v>
      </c>
      <c r="O81" s="57">
        <f t="shared" si="70"/>
        <v>1</v>
      </c>
      <c r="P81" s="57">
        <f t="shared" si="70"/>
        <v>1</v>
      </c>
      <c r="Q81" s="57">
        <f t="shared" si="70"/>
        <v>1</v>
      </c>
      <c r="R81" s="57">
        <f t="shared" si="70"/>
        <v>0.99999999999999989</v>
      </c>
      <c r="S81" s="57">
        <f t="shared" si="70"/>
        <v>1</v>
      </c>
      <c r="T81" s="57">
        <f t="shared" si="70"/>
        <v>1</v>
      </c>
      <c r="U81" s="57">
        <f t="shared" si="70"/>
        <v>1</v>
      </c>
      <c r="V81" s="57">
        <f t="shared" si="70"/>
        <v>1.0000000000000002</v>
      </c>
      <c r="W81" s="57">
        <f t="shared" si="70"/>
        <v>1</v>
      </c>
      <c r="X81" s="57"/>
      <c r="Y81" s="51"/>
    </row>
    <row r="82" spans="1:25" ht="15.75" thickBot="1" x14ac:dyDescent="0.3">
      <c r="A82" s="65" t="s">
        <v>38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</row>
    <row r="83" spans="1:25" s="4" customFormat="1" ht="14.1" customHeight="1" x14ac:dyDescent="0.25">
      <c r="A83" s="32" t="s">
        <v>37</v>
      </c>
      <c r="B83" s="56">
        <f>B11/B42</f>
        <v>2.5415190613929606E-2</v>
      </c>
      <c r="C83" s="56">
        <f t="shared" ref="C83:W83" si="71">C11/C42</f>
        <v>2.4781997187060478E-2</v>
      </c>
      <c r="D83" s="56">
        <f t="shared" si="71"/>
        <v>2.2891478337022892E-2</v>
      </c>
      <c r="E83" s="56">
        <f t="shared" si="71"/>
        <v>2.3046436507754689E-2</v>
      </c>
      <c r="F83" s="56">
        <f t="shared" si="71"/>
        <v>2.2786749218101744E-2</v>
      </c>
      <c r="G83" s="56">
        <f t="shared" si="71"/>
        <v>2.5590948885446833E-2</v>
      </c>
      <c r="H83" s="56">
        <f t="shared" si="71"/>
        <v>2.5639936271906531E-2</v>
      </c>
      <c r="I83" s="56">
        <f t="shared" si="71"/>
        <v>2.6449581129201573E-2</v>
      </c>
      <c r="J83" s="56">
        <f t="shared" si="71"/>
        <v>2.7298554782393875E-2</v>
      </c>
      <c r="K83" s="56">
        <f t="shared" si="71"/>
        <v>4.1147418595302361E-2</v>
      </c>
      <c r="L83" s="56">
        <f t="shared" si="71"/>
        <v>4.2713851008678014E-2</v>
      </c>
      <c r="M83" s="56">
        <f t="shared" si="71"/>
        <v>4.2685199978697345E-2</v>
      </c>
      <c r="N83" s="56">
        <f t="shared" si="71"/>
        <v>4.3863706444650014E-2</v>
      </c>
      <c r="O83" s="56">
        <f t="shared" si="71"/>
        <v>4.6397888417348099E-2</v>
      </c>
      <c r="P83" s="56">
        <f t="shared" si="71"/>
        <v>4.4746624006022681E-2</v>
      </c>
      <c r="Q83" s="56">
        <f t="shared" si="71"/>
        <v>4.4260334056975763E-2</v>
      </c>
      <c r="R83" s="56">
        <f t="shared" si="71"/>
        <v>4.1321120600734416E-2</v>
      </c>
      <c r="S83" s="56">
        <f t="shared" si="71"/>
        <v>4.0985937055748746E-2</v>
      </c>
      <c r="T83" s="56">
        <f t="shared" si="71"/>
        <v>3.9244252219440015E-2</v>
      </c>
      <c r="U83" s="56">
        <f t="shared" si="71"/>
        <v>3.6610120342177761E-2</v>
      </c>
      <c r="V83" s="56">
        <f t="shared" si="71"/>
        <v>3.8515709642470204E-2</v>
      </c>
      <c r="W83" s="56">
        <f t="shared" si="71"/>
        <v>5.940760686637496E-2</v>
      </c>
      <c r="X83" s="56">
        <f t="shared" ref="X83" si="72">X11/X42</f>
        <v>0.12473867595818815</v>
      </c>
      <c r="Y83" s="44">
        <f>(X83-B83)/B83</f>
        <v>3.9080362155466637</v>
      </c>
    </row>
    <row r="84" spans="1:25" s="4" customFormat="1" ht="14.1" customHeight="1" thickBot="1" x14ac:dyDescent="0.3">
      <c r="A84" s="32" t="s">
        <v>39</v>
      </c>
      <c r="B84" s="61">
        <f>B41/B42</f>
        <v>1.0664304982287367</v>
      </c>
      <c r="C84" s="61">
        <f t="shared" ref="C84:W84" si="73">C41/C42</f>
        <v>1.0587060478199719</v>
      </c>
      <c r="D84" s="61">
        <f t="shared" si="73"/>
        <v>0.8343591115868344</v>
      </c>
      <c r="E84" s="61">
        <f t="shared" si="73"/>
        <v>0.8392934869762434</v>
      </c>
      <c r="F84" s="61">
        <f t="shared" si="73"/>
        <v>0.83623752686113062</v>
      </c>
      <c r="G84" s="61">
        <f t="shared" si="73"/>
        <v>0.85821716389431391</v>
      </c>
      <c r="H84" s="61">
        <f t="shared" si="73"/>
        <v>0.90164630908125332</v>
      </c>
      <c r="I84" s="61">
        <f t="shared" si="73"/>
        <v>0.87341251054895741</v>
      </c>
      <c r="J84" s="61">
        <f t="shared" si="73"/>
        <v>0.88230328982583273</v>
      </c>
      <c r="K84" s="61">
        <f t="shared" si="73"/>
        <v>0.8890771262849595</v>
      </c>
      <c r="L84" s="61">
        <f t="shared" si="73"/>
        <v>0.87191479770089031</v>
      </c>
      <c r="M84" s="61">
        <f t="shared" si="73"/>
        <v>0.8248122703307238</v>
      </c>
      <c r="N84" s="61">
        <f t="shared" si="73"/>
        <v>0.83032685784767191</v>
      </c>
      <c r="O84" s="61">
        <f t="shared" si="73"/>
        <v>0.91429458648173068</v>
      </c>
      <c r="P84" s="61">
        <f t="shared" si="73"/>
        <v>0.91972897943819698</v>
      </c>
      <c r="Q84" s="61">
        <f t="shared" si="73"/>
        <v>0.89606131761995478</v>
      </c>
      <c r="R84" s="61">
        <f t="shared" si="73"/>
        <v>0.88839377810785158</v>
      </c>
      <c r="S84" s="61">
        <f t="shared" si="73"/>
        <v>0.8433173676267961</v>
      </c>
      <c r="T84" s="61">
        <f t="shared" si="73"/>
        <v>0.82050990211700436</v>
      </c>
      <c r="U84" s="61">
        <f t="shared" si="73"/>
        <v>0.76419699386206563</v>
      </c>
      <c r="V84" s="61">
        <f t="shared" si="73"/>
        <v>0.6955850487540628</v>
      </c>
      <c r="W84" s="61">
        <f t="shared" si="73"/>
        <v>1.0578508919555705</v>
      </c>
      <c r="X84" s="61">
        <f t="shared" ref="X84" si="74">X41/X42</f>
        <v>1.9478222996515679</v>
      </c>
      <c r="Y84" s="44">
        <f>(X84-B84)/B84</f>
        <v>0.82648780477186157</v>
      </c>
    </row>
    <row r="85" spans="1:25" ht="15.75" thickBot="1" x14ac:dyDescent="0.3">
      <c r="A85" s="65" t="s">
        <v>40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</row>
    <row r="86" spans="1:25" s="4" customFormat="1" ht="11.25" x14ac:dyDescent="0.25">
      <c r="A86" s="32" t="s">
        <v>41</v>
      </c>
      <c r="B86" s="56">
        <f>B11/B37</f>
        <v>9.0859552278518222E-4</v>
      </c>
      <c r="C86" s="56">
        <f t="shared" ref="C86:W86" si="75">C11/C37</f>
        <v>8.4934491501730501E-4</v>
      </c>
      <c r="D86" s="56">
        <f t="shared" si="75"/>
        <v>7.8586478949930973E-4</v>
      </c>
      <c r="E86" s="56">
        <f t="shared" si="75"/>
        <v>7.7254767947718638E-4</v>
      </c>
      <c r="F86" s="56">
        <f t="shared" si="75"/>
        <v>7.5079390672209414E-4</v>
      </c>
      <c r="G86" s="56">
        <f t="shared" si="75"/>
        <v>7.2891983032792444E-4</v>
      </c>
      <c r="H86" s="56">
        <f t="shared" si="75"/>
        <v>7.4047444350922313E-4</v>
      </c>
      <c r="I86" s="56">
        <f t="shared" si="75"/>
        <v>7.6653630578415771E-4</v>
      </c>
      <c r="J86" s="56">
        <f t="shared" si="75"/>
        <v>7.4328937499789792E-4</v>
      </c>
      <c r="K86" s="56">
        <f t="shared" si="75"/>
        <v>7.696649943147914E-4</v>
      </c>
      <c r="L86" s="56">
        <f t="shared" si="75"/>
        <v>6.9414078328933898E-4</v>
      </c>
      <c r="M86" s="56">
        <f t="shared" si="75"/>
        <v>6.5896625747451901E-4</v>
      </c>
      <c r="N86" s="56">
        <f t="shared" si="75"/>
        <v>6.1967787641074737E-4</v>
      </c>
      <c r="O86" s="56">
        <f t="shared" si="75"/>
        <v>6.4876513905935207E-4</v>
      </c>
      <c r="P86" s="56">
        <f t="shared" si="75"/>
        <v>7.2224401443121006E-4</v>
      </c>
      <c r="Q86" s="56">
        <f t="shared" si="75"/>
        <v>7.1909044775797103E-4</v>
      </c>
      <c r="R86" s="56">
        <f t="shared" si="75"/>
        <v>6.5958542602698406E-4</v>
      </c>
      <c r="S86" s="56">
        <f t="shared" si="75"/>
        <v>6.6132594793875574E-4</v>
      </c>
      <c r="T86" s="56">
        <f t="shared" si="75"/>
        <v>6.6078653528615428E-4</v>
      </c>
      <c r="U86" s="56">
        <f t="shared" si="75"/>
        <v>6.3676678826180325E-4</v>
      </c>
      <c r="V86" s="56">
        <f t="shared" si="75"/>
        <v>7.0212201814160845E-4</v>
      </c>
      <c r="W86" s="56">
        <f t="shared" si="75"/>
        <v>7.8048737346099722E-4</v>
      </c>
      <c r="X86" s="56">
        <f t="shared" ref="X86" si="76">X11/X37</f>
        <v>8.3547404108641964E-4</v>
      </c>
      <c r="Y86" s="50">
        <f>(X86-B86)/B86</f>
        <v>-8.047748405651188E-2</v>
      </c>
    </row>
    <row r="87" spans="1:25" s="4" customFormat="1" ht="14.1" customHeight="1" thickBot="1" x14ac:dyDescent="0.3">
      <c r="A87" s="32" t="s">
        <v>42</v>
      </c>
      <c r="B87" s="56">
        <f>B41/B37</f>
        <v>3.8124993464386428E-2</v>
      </c>
      <c r="C87" s="56">
        <f t="shared" ref="C87:W87" si="77">C41/C37</f>
        <v>3.6284670336556538E-2</v>
      </c>
      <c r="D87" s="56">
        <f t="shared" si="77"/>
        <v>2.8643560627255395E-2</v>
      </c>
      <c r="E87" s="56">
        <f t="shared" si="77"/>
        <v>2.8134251277660241E-2</v>
      </c>
      <c r="F87" s="56">
        <f t="shared" si="77"/>
        <v>2.7552944640340978E-2</v>
      </c>
      <c r="G87" s="56">
        <f t="shared" si="77"/>
        <v>2.4445029853742875E-2</v>
      </c>
      <c r="H87" s="56">
        <f t="shared" si="77"/>
        <v>2.6039302199460625E-2</v>
      </c>
      <c r="I87" s="56">
        <f t="shared" si="77"/>
        <v>2.5312400827501295E-2</v>
      </c>
      <c r="J87" s="56">
        <f t="shared" si="77"/>
        <v>2.4023493773970523E-2</v>
      </c>
      <c r="K87" s="56">
        <f t="shared" si="77"/>
        <v>1.6630242302141579E-2</v>
      </c>
      <c r="L87" s="56">
        <f t="shared" si="77"/>
        <v>1.4169446358622616E-2</v>
      </c>
      <c r="M87" s="56">
        <f t="shared" si="77"/>
        <v>1.2733299953383173E-2</v>
      </c>
      <c r="N87" s="56">
        <f t="shared" si="77"/>
        <v>1.1730317059437891E-2</v>
      </c>
      <c r="O87" s="56">
        <f t="shared" si="77"/>
        <v>1.2784255378273858E-2</v>
      </c>
      <c r="P87" s="56">
        <f t="shared" si="77"/>
        <v>1.4845114353403641E-2</v>
      </c>
      <c r="Q87" s="56">
        <f t="shared" si="77"/>
        <v>1.4558162468373336E-2</v>
      </c>
      <c r="R87" s="56">
        <f t="shared" si="77"/>
        <v>1.4180922010197725E-2</v>
      </c>
      <c r="S87" s="56">
        <f t="shared" si="77"/>
        <v>1.3607293077145401E-2</v>
      </c>
      <c r="T87" s="56">
        <f t="shared" si="77"/>
        <v>1.3815574631316377E-2</v>
      </c>
      <c r="U87" s="56">
        <f t="shared" si="77"/>
        <v>1.3291823704284663E-2</v>
      </c>
      <c r="V87" s="56">
        <f t="shared" si="77"/>
        <v>1.2680165645495532E-2</v>
      </c>
      <c r="W87" s="56">
        <f t="shared" si="77"/>
        <v>1.3897871126720859E-2</v>
      </c>
      <c r="X87" s="56">
        <f t="shared" ref="X87" si="78">X41/X37</f>
        <v>1.3046113849674183E-2</v>
      </c>
      <c r="Y87" s="50">
        <f>(X87-B87)/B87</f>
        <v>-0.65780679118382257</v>
      </c>
    </row>
    <row r="88" spans="1:25" ht="15.75" thickBot="1" x14ac:dyDescent="0.3">
      <c r="A88" s="65" t="s">
        <v>43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</row>
    <row r="89" spans="1:25" s="4" customFormat="1" ht="12" thickBot="1" x14ac:dyDescent="0.3">
      <c r="A89" s="53" t="s">
        <v>44</v>
      </c>
      <c r="B89" s="55">
        <f>B33/B42</f>
        <v>0.65065487991159932</v>
      </c>
      <c r="C89" s="55">
        <f t="shared" ref="C89:X89" si="79">C33/C42</f>
        <v>0.85639943741209568</v>
      </c>
      <c r="D89" s="55">
        <f t="shared" si="79"/>
        <v>1.3827815213953827</v>
      </c>
      <c r="E89" s="55">
        <f t="shared" si="79"/>
        <v>1.4458775285789558</v>
      </c>
      <c r="F89" s="55">
        <f t="shared" si="79"/>
        <v>1.0895300099997873</v>
      </c>
      <c r="G89" s="55">
        <f t="shared" si="79"/>
        <v>1.0025366466877679</v>
      </c>
      <c r="H89" s="55">
        <f t="shared" si="79"/>
        <v>1.0040785979819438</v>
      </c>
      <c r="I89" s="55">
        <f t="shared" si="79"/>
        <v>0.9540580038284997</v>
      </c>
      <c r="J89" s="55">
        <f t="shared" si="79"/>
        <v>1.093609750072055</v>
      </c>
      <c r="K89" s="55">
        <f t="shared" si="79"/>
        <v>2.1272038132429794</v>
      </c>
      <c r="L89" s="55">
        <f t="shared" si="79"/>
        <v>2.8422179646117436</v>
      </c>
      <c r="M89" s="55">
        <f t="shared" si="79"/>
        <v>1.7167012834851147</v>
      </c>
      <c r="N89" s="55">
        <f t="shared" si="79"/>
        <v>1.991648679206496</v>
      </c>
      <c r="O89" s="55">
        <f t="shared" si="79"/>
        <v>2.2033950936756028</v>
      </c>
      <c r="P89" s="55">
        <f t="shared" si="79"/>
        <v>2.1217004658165908</v>
      </c>
      <c r="Q89" s="55">
        <f t="shared" si="79"/>
        <v>2.14861991050463</v>
      </c>
      <c r="R89" s="55">
        <f t="shared" si="79"/>
        <v>2.2552914964723358</v>
      </c>
      <c r="S89" s="55">
        <f t="shared" si="79"/>
        <v>1.978457231590228</v>
      </c>
      <c r="T89" s="55">
        <f t="shared" si="79"/>
        <v>1.6841110858183475</v>
      </c>
      <c r="U89" s="55">
        <f t="shared" si="79"/>
        <v>1.5065729060944373</v>
      </c>
      <c r="V89" s="55">
        <f t="shared" si="79"/>
        <v>1.5340465872156013</v>
      </c>
      <c r="W89" s="55">
        <f t="shared" si="79"/>
        <v>2.3086923594749242</v>
      </c>
      <c r="X89" s="55">
        <f t="shared" si="79"/>
        <v>0</v>
      </c>
      <c r="Y89" s="18">
        <f>(X89-B89)/B89</f>
        <v>-1</v>
      </c>
    </row>
    <row r="90" spans="1:25" s="4" customFormat="1" ht="11.25" x14ac:dyDescent="0.25">
      <c r="A90" s="11" t="s">
        <v>1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s="4" customFormat="1" ht="11.25" x14ac:dyDescent="0.25">
      <c r="A91" s="11" t="s">
        <v>3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s="4" customFormat="1" ht="11.25" x14ac:dyDescent="0.25">
      <c r="A92" s="12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s="4" customFormat="1" ht="11.25" x14ac:dyDescent="0.25">
      <c r="A93" s="12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s="1" customFormat="1" ht="12.75" x14ac:dyDescent="0.25">
      <c r="A94" s="12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s="1" customFormat="1" ht="12.75" x14ac:dyDescent="0.25">
      <c r="A95" s="12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s="1" customFormat="1" ht="12.75" x14ac:dyDescent="0.25">
      <c r="A96" s="12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s="1" customFormat="1" ht="12.75" x14ac:dyDescent="0.25">
      <c r="A97" s="12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s="1" customFormat="1" ht="12.75" x14ac:dyDescent="0.25">
      <c r="A98" s="12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s="1" customFormat="1" ht="12.75" x14ac:dyDescent="0.25">
      <c r="A99" s="12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s="1" customFormat="1" ht="12.75" x14ac:dyDescent="0.25">
      <c r="A100" s="12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s="1" customFormat="1" ht="12.75" x14ac:dyDescent="0.25">
      <c r="A101" s="12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s="1" customFormat="1" ht="12.75" x14ac:dyDescent="0.25">
      <c r="A102" s="12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s="1" customFormat="1" ht="12.75" x14ac:dyDescent="0.25">
      <c r="A103" s="12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s="1" customFormat="1" ht="12.75" x14ac:dyDescent="0.25">
      <c r="A104" s="5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</sheetData>
  <mergeCells count="16">
    <mergeCell ref="A82:Y82"/>
    <mergeCell ref="A85:Y85"/>
    <mergeCell ref="A88:Y88"/>
    <mergeCell ref="A4:Y4"/>
    <mergeCell ref="A12:Y12"/>
    <mergeCell ref="A34:Y34"/>
    <mergeCell ref="A38:Y38"/>
    <mergeCell ref="A43:Y43"/>
    <mergeCell ref="A44:Y44"/>
    <mergeCell ref="A52:Y52"/>
    <mergeCell ref="A62:Y62"/>
    <mergeCell ref="A66:Y66"/>
    <mergeCell ref="A22:Y22"/>
    <mergeCell ref="A28:Y28"/>
    <mergeCell ref="A70:Y70"/>
    <mergeCell ref="A76:Y7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43. Payment Cards (2003-2025)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 hamamy</dc:creator>
  <cp:lastModifiedBy>ghalia hamamy</cp:lastModifiedBy>
  <cp:lastPrinted>2026-01-29T16:06:53Z</cp:lastPrinted>
  <dcterms:created xsi:type="dcterms:W3CDTF">2025-12-19T12:55:21Z</dcterms:created>
  <dcterms:modified xsi:type="dcterms:W3CDTF">2026-07-03T18:53:09Z</dcterms:modified>
</cp:coreProperties>
</file>