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07CE0CD9-3F4A-4923-9C3F-45B162D1FEC5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40.Deposits Credits (2009-202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" i="1" l="1"/>
  <c r="H115" i="1"/>
  <c r="I115" i="1"/>
  <c r="O115" i="1"/>
  <c r="P115" i="1"/>
  <c r="Q115" i="1"/>
  <c r="G116" i="1"/>
  <c r="H116" i="1"/>
  <c r="J116" i="1"/>
  <c r="O116" i="1"/>
  <c r="P116" i="1"/>
  <c r="G117" i="1"/>
  <c r="H117" i="1"/>
  <c r="K117" i="1"/>
  <c r="O117" i="1"/>
  <c r="P117" i="1"/>
  <c r="D118" i="1"/>
  <c r="G118" i="1"/>
  <c r="H118" i="1"/>
  <c r="L118" i="1"/>
  <c r="O118" i="1"/>
  <c r="P118" i="1"/>
  <c r="H119" i="1"/>
  <c r="I119" i="1"/>
  <c r="P119" i="1"/>
  <c r="G121" i="1"/>
  <c r="O121" i="1"/>
  <c r="G122" i="1"/>
  <c r="H122" i="1"/>
  <c r="O122" i="1"/>
  <c r="P122" i="1"/>
  <c r="B118" i="1"/>
  <c r="B119" i="1"/>
  <c r="B120" i="1"/>
  <c r="B121" i="1"/>
  <c r="B122" i="1"/>
  <c r="Q102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Q92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B85" i="1"/>
  <c r="B86" i="1"/>
  <c r="B87" i="1"/>
  <c r="B88" i="1"/>
  <c r="B89" i="1"/>
  <c r="B90" i="1"/>
  <c r="B91" i="1"/>
  <c r="B84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B47" i="1"/>
  <c r="B48" i="1"/>
  <c r="B49" i="1"/>
  <c r="B50" i="1"/>
  <c r="B51" i="1"/>
  <c r="B52" i="1"/>
  <c r="B53" i="1"/>
  <c r="B46" i="1"/>
  <c r="Q54" i="1"/>
  <c r="Q16" i="1"/>
  <c r="R16" i="1" s="1"/>
  <c r="Q17" i="1"/>
  <c r="R17" i="1" s="1"/>
  <c r="Q18" i="1"/>
  <c r="Q60" i="1" s="1"/>
  <c r="Q19" i="1"/>
  <c r="R19" i="1" s="1"/>
  <c r="Q20" i="1"/>
  <c r="R20" i="1" s="1"/>
  <c r="Q21" i="1"/>
  <c r="R21" i="1" s="1"/>
  <c r="Q22" i="1"/>
  <c r="R22" i="1" s="1"/>
  <c r="Q15" i="1"/>
  <c r="R15" i="1" s="1"/>
  <c r="Q6" i="1"/>
  <c r="R6" i="1" s="1"/>
  <c r="Q7" i="1"/>
  <c r="R7" i="1" s="1"/>
  <c r="Q8" i="1"/>
  <c r="R8" i="1" s="1"/>
  <c r="Q9" i="1"/>
  <c r="R9" i="1" s="1"/>
  <c r="Q10" i="1"/>
  <c r="R10" i="1" s="1"/>
  <c r="Q11" i="1"/>
  <c r="Q12" i="1"/>
  <c r="Q73" i="1" s="1"/>
  <c r="Q5" i="1"/>
  <c r="Q44" i="1"/>
  <c r="Q34" i="1"/>
  <c r="P23" i="1"/>
  <c r="P37" i="1" s="1"/>
  <c r="O23" i="1"/>
  <c r="O37" i="1" s="1"/>
  <c r="N23" i="1"/>
  <c r="N41" i="1" s="1"/>
  <c r="M23" i="1"/>
  <c r="M37" i="1" s="1"/>
  <c r="L23" i="1"/>
  <c r="L37" i="1" s="1"/>
  <c r="K23" i="1"/>
  <c r="K36" i="1" s="1"/>
  <c r="J23" i="1"/>
  <c r="J41" i="1" s="1"/>
  <c r="I23" i="1"/>
  <c r="I38" i="1" s="1"/>
  <c r="H23" i="1"/>
  <c r="H37" i="1" s="1"/>
  <c r="G23" i="1"/>
  <c r="G37" i="1" s="1"/>
  <c r="F23" i="1"/>
  <c r="F42" i="1" s="1"/>
  <c r="E23" i="1"/>
  <c r="E36" i="1" s="1"/>
  <c r="D23" i="1"/>
  <c r="D36" i="1" s="1"/>
  <c r="C23" i="1"/>
  <c r="C40" i="1" s="1"/>
  <c r="B23" i="1"/>
  <c r="B40" i="1" s="1"/>
  <c r="R40" i="1" s="1"/>
  <c r="C13" i="1"/>
  <c r="C27" i="1" s="1"/>
  <c r="C96" i="1" s="1"/>
  <c r="D13" i="1"/>
  <c r="D26" i="1" s="1"/>
  <c r="D95" i="1" s="1"/>
  <c r="E13" i="1"/>
  <c r="E29" i="1" s="1"/>
  <c r="E98" i="1" s="1"/>
  <c r="F13" i="1"/>
  <c r="F33" i="1" s="1"/>
  <c r="F102" i="1" s="1"/>
  <c r="G13" i="1"/>
  <c r="G26" i="1" s="1"/>
  <c r="G95" i="1" s="1"/>
  <c r="H13" i="1"/>
  <c r="H31" i="1" s="1"/>
  <c r="H100" i="1" s="1"/>
  <c r="I13" i="1"/>
  <c r="I27" i="1" s="1"/>
  <c r="I96" i="1" s="1"/>
  <c r="J13" i="1"/>
  <c r="J29" i="1" s="1"/>
  <c r="J98" i="1" s="1"/>
  <c r="K13" i="1"/>
  <c r="K26" i="1" s="1"/>
  <c r="K95" i="1" s="1"/>
  <c r="L13" i="1"/>
  <c r="L27" i="1" s="1"/>
  <c r="L96" i="1" s="1"/>
  <c r="M13" i="1"/>
  <c r="M26" i="1" s="1"/>
  <c r="M95" i="1" s="1"/>
  <c r="N13" i="1"/>
  <c r="N27" i="1" s="1"/>
  <c r="N96" i="1" s="1"/>
  <c r="O13" i="1"/>
  <c r="O29" i="1" s="1"/>
  <c r="O98" i="1" s="1"/>
  <c r="P13" i="1"/>
  <c r="P26" i="1" s="1"/>
  <c r="P95" i="1" s="1"/>
  <c r="B13" i="1"/>
  <c r="B31" i="1" s="1"/>
  <c r="R31" i="1" s="1"/>
  <c r="L122" i="1" l="1"/>
  <c r="C121" i="1"/>
  <c r="M115" i="1"/>
  <c r="B117" i="1"/>
  <c r="C122" i="1"/>
  <c r="Q120" i="1"/>
  <c r="F117" i="1"/>
  <c r="M116" i="1"/>
  <c r="E116" i="1"/>
  <c r="L115" i="1"/>
  <c r="B115" i="1"/>
  <c r="Q122" i="1"/>
  <c r="I122" i="1"/>
  <c r="P121" i="1"/>
  <c r="H121" i="1"/>
  <c r="O120" i="1"/>
  <c r="G120" i="1"/>
  <c r="N119" i="1"/>
  <c r="F119" i="1"/>
  <c r="M118" i="1"/>
  <c r="E118" i="1"/>
  <c r="L117" i="1"/>
  <c r="D117" i="1"/>
  <c r="K116" i="1"/>
  <c r="C116" i="1"/>
  <c r="J115" i="1"/>
  <c r="M119" i="1"/>
  <c r="E119" i="1"/>
  <c r="C117" i="1"/>
  <c r="N121" i="1"/>
  <c r="F121" i="1"/>
  <c r="M120" i="1"/>
  <c r="E120" i="1"/>
  <c r="L119" i="1"/>
  <c r="D119" i="1"/>
  <c r="K118" i="1"/>
  <c r="C118" i="1"/>
  <c r="J117" i="1"/>
  <c r="Q116" i="1"/>
  <c r="I116" i="1"/>
  <c r="N120" i="1"/>
  <c r="N122" i="1"/>
  <c r="F122" i="1"/>
  <c r="M121" i="1"/>
  <c r="E121" i="1"/>
  <c r="L120" i="1"/>
  <c r="D120" i="1"/>
  <c r="K119" i="1"/>
  <c r="C119" i="1"/>
  <c r="J118" i="1"/>
  <c r="Q117" i="1"/>
  <c r="I117" i="1"/>
  <c r="F120" i="1"/>
  <c r="M122" i="1"/>
  <c r="E122" i="1"/>
  <c r="L121" i="1"/>
  <c r="D121" i="1"/>
  <c r="K120" i="1"/>
  <c r="C120" i="1"/>
  <c r="J119" i="1"/>
  <c r="Q118" i="1"/>
  <c r="I118" i="1"/>
  <c r="N115" i="1"/>
  <c r="F115" i="1"/>
  <c r="N116" i="1"/>
  <c r="D122" i="1"/>
  <c r="K121" i="1"/>
  <c r="J120" i="1"/>
  <c r="Q119" i="1"/>
  <c r="F116" i="1"/>
  <c r="E115" i="1"/>
  <c r="K122" i="1"/>
  <c r="J121" i="1"/>
  <c r="I120" i="1"/>
  <c r="N117" i="1"/>
  <c r="D115" i="1"/>
  <c r="B116" i="1"/>
  <c r="J122" i="1"/>
  <c r="Q121" i="1"/>
  <c r="R121" i="1" s="1"/>
  <c r="I121" i="1"/>
  <c r="P120" i="1"/>
  <c r="H120" i="1"/>
  <c r="O119" i="1"/>
  <c r="G119" i="1"/>
  <c r="N118" i="1"/>
  <c r="F118" i="1"/>
  <c r="M117" i="1"/>
  <c r="E117" i="1"/>
  <c r="L116" i="1"/>
  <c r="D116" i="1"/>
  <c r="K115" i="1"/>
  <c r="C115" i="1"/>
  <c r="B100" i="1"/>
  <c r="Q88" i="1"/>
  <c r="O92" i="1"/>
  <c r="M92" i="1"/>
  <c r="G92" i="1"/>
  <c r="E92" i="1"/>
  <c r="Q94" i="1"/>
  <c r="R94" i="1" s="1"/>
  <c r="Q95" i="1"/>
  <c r="Q96" i="1"/>
  <c r="Q97" i="1"/>
  <c r="Q98" i="1"/>
  <c r="Q99" i="1"/>
  <c r="Q100" i="1"/>
  <c r="Q101" i="1"/>
  <c r="Q85" i="1"/>
  <c r="P92" i="1"/>
  <c r="H92" i="1"/>
  <c r="Q86" i="1"/>
  <c r="Q87" i="1"/>
  <c r="N92" i="1"/>
  <c r="F92" i="1"/>
  <c r="Q89" i="1"/>
  <c r="L92" i="1"/>
  <c r="D92" i="1"/>
  <c r="Q90" i="1"/>
  <c r="K92" i="1"/>
  <c r="C92" i="1"/>
  <c r="Q91" i="1"/>
  <c r="B92" i="1"/>
  <c r="R92" i="1" s="1"/>
  <c r="J92" i="1"/>
  <c r="Q84" i="1"/>
  <c r="I92" i="1"/>
  <c r="H71" i="1"/>
  <c r="P73" i="1"/>
  <c r="J71" i="1"/>
  <c r="C67" i="1"/>
  <c r="J73" i="1"/>
  <c r="L69" i="1"/>
  <c r="H73" i="1"/>
  <c r="H69" i="1"/>
  <c r="K72" i="1"/>
  <c r="D69" i="1"/>
  <c r="H72" i="1"/>
  <c r="K67" i="1"/>
  <c r="B60" i="1"/>
  <c r="C72" i="1"/>
  <c r="J67" i="1"/>
  <c r="G57" i="1"/>
  <c r="P71" i="1"/>
  <c r="D67" i="1"/>
  <c r="Q59" i="1"/>
  <c r="P72" i="1"/>
  <c r="P69" i="1"/>
  <c r="L67" i="1"/>
  <c r="C66" i="1"/>
  <c r="L73" i="1"/>
  <c r="L68" i="1"/>
  <c r="I61" i="1"/>
  <c r="K68" i="1"/>
  <c r="H61" i="1"/>
  <c r="D68" i="1"/>
  <c r="J66" i="1"/>
  <c r="P61" i="1"/>
  <c r="K66" i="1"/>
  <c r="O60" i="1"/>
  <c r="D73" i="1"/>
  <c r="Q70" i="1"/>
  <c r="C68" i="1"/>
  <c r="E66" i="1"/>
  <c r="B73" i="1"/>
  <c r="O63" i="1"/>
  <c r="Q61" i="1"/>
  <c r="P60" i="1"/>
  <c r="G59" i="1"/>
  <c r="I57" i="1"/>
  <c r="B70" i="1"/>
  <c r="M73" i="1"/>
  <c r="E73" i="1"/>
  <c r="L72" i="1"/>
  <c r="D72" i="1"/>
  <c r="K71" i="1"/>
  <c r="C71" i="1"/>
  <c r="J70" i="1"/>
  <c r="Q69" i="1"/>
  <c r="I69" i="1"/>
  <c r="P68" i="1"/>
  <c r="H68" i="1"/>
  <c r="O67" i="1"/>
  <c r="G67" i="1"/>
  <c r="N66" i="1"/>
  <c r="F66" i="1"/>
  <c r="K63" i="1"/>
  <c r="C59" i="1"/>
  <c r="B69" i="1"/>
  <c r="I70" i="1"/>
  <c r="O68" i="1"/>
  <c r="G68" i="1"/>
  <c r="N67" i="1"/>
  <c r="F67" i="1"/>
  <c r="M66" i="1"/>
  <c r="I63" i="1"/>
  <c r="O61" i="1"/>
  <c r="H60" i="1"/>
  <c r="H108" i="1" s="1"/>
  <c r="N58" i="1"/>
  <c r="E57" i="1"/>
  <c r="B68" i="1"/>
  <c r="K73" i="1"/>
  <c r="C73" i="1"/>
  <c r="J72" i="1"/>
  <c r="Q71" i="1"/>
  <c r="I71" i="1"/>
  <c r="P70" i="1"/>
  <c r="H70" i="1"/>
  <c r="O69" i="1"/>
  <c r="G69" i="1"/>
  <c r="N68" i="1"/>
  <c r="F68" i="1"/>
  <c r="M67" i="1"/>
  <c r="E67" i="1"/>
  <c r="L66" i="1"/>
  <c r="D66" i="1"/>
  <c r="G63" i="1"/>
  <c r="K61" i="1"/>
  <c r="G60" i="1"/>
  <c r="F58" i="1"/>
  <c r="C57" i="1"/>
  <c r="B67" i="1"/>
  <c r="Q72" i="1"/>
  <c r="I72" i="1"/>
  <c r="O70" i="1"/>
  <c r="G70" i="1"/>
  <c r="N69" i="1"/>
  <c r="F69" i="1"/>
  <c r="M68" i="1"/>
  <c r="E68" i="1"/>
  <c r="C63" i="1"/>
  <c r="Q57" i="1"/>
  <c r="B66" i="1"/>
  <c r="I73" i="1"/>
  <c r="O71" i="1"/>
  <c r="G71" i="1"/>
  <c r="N70" i="1"/>
  <c r="F70" i="1"/>
  <c r="M69" i="1"/>
  <c r="E69" i="1"/>
  <c r="O72" i="1"/>
  <c r="G72" i="1"/>
  <c r="F71" i="1"/>
  <c r="M70" i="1"/>
  <c r="E70" i="1"/>
  <c r="Q66" i="1"/>
  <c r="I66" i="1"/>
  <c r="Q62" i="1"/>
  <c r="O59" i="1"/>
  <c r="O107" i="1" s="1"/>
  <c r="N71" i="1"/>
  <c r="K64" i="1"/>
  <c r="J62" i="1"/>
  <c r="G61" i="1"/>
  <c r="K59" i="1"/>
  <c r="M57" i="1"/>
  <c r="B72" i="1"/>
  <c r="O73" i="1"/>
  <c r="G73" i="1"/>
  <c r="N72" i="1"/>
  <c r="F72" i="1"/>
  <c r="M71" i="1"/>
  <c r="E71" i="1"/>
  <c r="L70" i="1"/>
  <c r="D70" i="1"/>
  <c r="K69" i="1"/>
  <c r="C69" i="1"/>
  <c r="J68" i="1"/>
  <c r="Q67" i="1"/>
  <c r="I67" i="1"/>
  <c r="P66" i="1"/>
  <c r="H66" i="1"/>
  <c r="O57" i="1"/>
  <c r="C64" i="1"/>
  <c r="I62" i="1"/>
  <c r="C61" i="1"/>
  <c r="I59" i="1"/>
  <c r="K57" i="1"/>
  <c r="K105" i="1" s="1"/>
  <c r="B71" i="1"/>
  <c r="N73" i="1"/>
  <c r="F73" i="1"/>
  <c r="M72" i="1"/>
  <c r="E72" i="1"/>
  <c r="L71" i="1"/>
  <c r="D71" i="1"/>
  <c r="K70" i="1"/>
  <c r="C70" i="1"/>
  <c r="J69" i="1"/>
  <c r="Q68" i="1"/>
  <c r="I68" i="1"/>
  <c r="P67" i="1"/>
  <c r="H67" i="1"/>
  <c r="O66" i="1"/>
  <c r="G66" i="1"/>
  <c r="B58" i="1"/>
  <c r="B106" i="1" s="1"/>
  <c r="J64" i="1"/>
  <c r="Q63" i="1"/>
  <c r="Q111" i="1" s="1"/>
  <c r="P62" i="1"/>
  <c r="H62" i="1"/>
  <c r="N60" i="1"/>
  <c r="F60" i="1"/>
  <c r="M59" i="1"/>
  <c r="E59" i="1"/>
  <c r="E107" i="1" s="1"/>
  <c r="L58" i="1"/>
  <c r="B57" i="1"/>
  <c r="Q64" i="1"/>
  <c r="I64" i="1"/>
  <c r="P63" i="1"/>
  <c r="H63" i="1"/>
  <c r="O62" i="1"/>
  <c r="G62" i="1"/>
  <c r="N61" i="1"/>
  <c r="F61" i="1"/>
  <c r="M60" i="1"/>
  <c r="M108" i="1" s="1"/>
  <c r="E60" i="1"/>
  <c r="L59" i="1"/>
  <c r="D59" i="1"/>
  <c r="K58" i="1"/>
  <c r="C58" i="1"/>
  <c r="J57" i="1"/>
  <c r="D64" i="1"/>
  <c r="B64" i="1"/>
  <c r="P64" i="1"/>
  <c r="H64" i="1"/>
  <c r="N62" i="1"/>
  <c r="F62" i="1"/>
  <c r="M61" i="1"/>
  <c r="E61" i="1"/>
  <c r="L60" i="1"/>
  <c r="D60" i="1"/>
  <c r="D108" i="1" s="1"/>
  <c r="J58" i="1"/>
  <c r="B63" i="1"/>
  <c r="O64" i="1"/>
  <c r="G64" i="1"/>
  <c r="N63" i="1"/>
  <c r="F63" i="1"/>
  <c r="M62" i="1"/>
  <c r="E62" i="1"/>
  <c r="E110" i="1" s="1"/>
  <c r="L61" i="1"/>
  <c r="L109" i="1" s="1"/>
  <c r="D61" i="1"/>
  <c r="K60" i="1"/>
  <c r="C60" i="1"/>
  <c r="J59" i="1"/>
  <c r="Q58" i="1"/>
  <c r="I58" i="1"/>
  <c r="P57" i="1"/>
  <c r="P105" i="1" s="1"/>
  <c r="H57" i="1"/>
  <c r="H105" i="1" s="1"/>
  <c r="B62" i="1"/>
  <c r="N64" i="1"/>
  <c r="N112" i="1" s="1"/>
  <c r="F64" i="1"/>
  <c r="M63" i="1"/>
  <c r="E63" i="1"/>
  <c r="L62" i="1"/>
  <c r="D62" i="1"/>
  <c r="J60" i="1"/>
  <c r="J108" i="1" s="1"/>
  <c r="P58" i="1"/>
  <c r="H58" i="1"/>
  <c r="B61" i="1"/>
  <c r="M64" i="1"/>
  <c r="E64" i="1"/>
  <c r="L63" i="1"/>
  <c r="L111" i="1" s="1"/>
  <c r="D63" i="1"/>
  <c r="D111" i="1" s="1"/>
  <c r="K62" i="1"/>
  <c r="C62" i="1"/>
  <c r="J61" i="1"/>
  <c r="I60" i="1"/>
  <c r="P59" i="1"/>
  <c r="H59" i="1"/>
  <c r="O58" i="1"/>
  <c r="O106" i="1" s="1"/>
  <c r="G58" i="1"/>
  <c r="N57" i="1"/>
  <c r="F57" i="1"/>
  <c r="L64" i="1"/>
  <c r="L112" i="1" s="1"/>
  <c r="B59" i="1"/>
  <c r="J63" i="1"/>
  <c r="N59" i="1"/>
  <c r="F59" i="1"/>
  <c r="F107" i="1" s="1"/>
  <c r="M58" i="1"/>
  <c r="E58" i="1"/>
  <c r="L57" i="1"/>
  <c r="L105" i="1" s="1"/>
  <c r="D57" i="1"/>
  <c r="D58" i="1"/>
  <c r="Q51" i="1"/>
  <c r="Q49" i="1"/>
  <c r="H54" i="1"/>
  <c r="O54" i="1"/>
  <c r="P54" i="1"/>
  <c r="Q50" i="1"/>
  <c r="J54" i="1"/>
  <c r="Q47" i="1"/>
  <c r="G54" i="1"/>
  <c r="C26" i="1"/>
  <c r="C95" i="1" s="1"/>
  <c r="K54" i="1"/>
  <c r="B33" i="1"/>
  <c r="B102" i="1" s="1"/>
  <c r="R102" i="1" s="1"/>
  <c r="C32" i="1"/>
  <c r="C101" i="1" s="1"/>
  <c r="I54" i="1"/>
  <c r="Q46" i="1"/>
  <c r="Q48" i="1"/>
  <c r="N54" i="1"/>
  <c r="F54" i="1"/>
  <c r="M54" i="1"/>
  <c r="E54" i="1"/>
  <c r="L54" i="1"/>
  <c r="D54" i="1"/>
  <c r="C54" i="1"/>
  <c r="Q52" i="1"/>
  <c r="R52" i="1" s="1"/>
  <c r="B54" i="1"/>
  <c r="R54" i="1" s="1"/>
  <c r="Q53" i="1"/>
  <c r="B29" i="1"/>
  <c r="B98" i="1" s="1"/>
  <c r="R18" i="1"/>
  <c r="C42" i="1"/>
  <c r="B30" i="1"/>
  <c r="B39" i="1"/>
  <c r="C41" i="1"/>
  <c r="C39" i="1"/>
  <c r="C38" i="1"/>
  <c r="C36" i="1"/>
  <c r="B42" i="1"/>
  <c r="R23" i="1"/>
  <c r="C30" i="1"/>
  <c r="C99" i="1" s="1"/>
  <c r="B38" i="1"/>
  <c r="R13" i="1"/>
  <c r="R5" i="1"/>
  <c r="B28" i="1"/>
  <c r="B97" i="1" s="1"/>
  <c r="B37" i="1"/>
  <c r="B27" i="1"/>
  <c r="B96" i="1" s="1"/>
  <c r="G29" i="1"/>
  <c r="G98" i="1" s="1"/>
  <c r="B36" i="1"/>
  <c r="I43" i="1"/>
  <c r="B26" i="1"/>
  <c r="B95" i="1" s="1"/>
  <c r="C33" i="1"/>
  <c r="C102" i="1" s="1"/>
  <c r="C29" i="1"/>
  <c r="C98" i="1" s="1"/>
  <c r="B43" i="1"/>
  <c r="C43" i="1"/>
  <c r="C37" i="1"/>
  <c r="B32" i="1"/>
  <c r="B101" i="1" s="1"/>
  <c r="I31" i="1"/>
  <c r="I100" i="1" s="1"/>
  <c r="C28" i="1"/>
  <c r="C97" i="1" s="1"/>
  <c r="B41" i="1"/>
  <c r="C31" i="1"/>
  <c r="C100" i="1" s="1"/>
  <c r="R12" i="1"/>
  <c r="R11" i="1"/>
  <c r="P42" i="1"/>
  <c r="P39" i="1"/>
  <c r="P36" i="1"/>
  <c r="P41" i="1"/>
  <c r="P43" i="1"/>
  <c r="P38" i="1"/>
  <c r="P40" i="1"/>
  <c r="P28" i="1"/>
  <c r="P97" i="1" s="1"/>
  <c r="P30" i="1"/>
  <c r="P99" i="1" s="1"/>
  <c r="P31" i="1"/>
  <c r="P100" i="1" s="1"/>
  <c r="P33" i="1"/>
  <c r="P102" i="1" s="1"/>
  <c r="P32" i="1"/>
  <c r="P101" i="1" s="1"/>
  <c r="P27" i="1"/>
  <c r="P96" i="1" s="1"/>
  <c r="P29" i="1"/>
  <c r="P98" i="1" s="1"/>
  <c r="O43" i="1"/>
  <c r="O41" i="1"/>
  <c r="O39" i="1"/>
  <c r="O36" i="1"/>
  <c r="O42" i="1"/>
  <c r="O40" i="1"/>
  <c r="O38" i="1"/>
  <c r="N36" i="1"/>
  <c r="N39" i="1"/>
  <c r="N37" i="1"/>
  <c r="N42" i="1"/>
  <c r="N43" i="1"/>
  <c r="N40" i="1"/>
  <c r="N38" i="1"/>
  <c r="O31" i="1"/>
  <c r="O100" i="1" s="1"/>
  <c r="O27" i="1"/>
  <c r="O96" i="1" s="1"/>
  <c r="O32" i="1"/>
  <c r="O101" i="1" s="1"/>
  <c r="O30" i="1"/>
  <c r="O99" i="1" s="1"/>
  <c r="O26" i="1"/>
  <c r="O95" i="1" s="1"/>
  <c r="O28" i="1"/>
  <c r="O97" i="1" s="1"/>
  <c r="O33" i="1"/>
  <c r="O102" i="1" s="1"/>
  <c r="N28" i="1"/>
  <c r="N97" i="1" s="1"/>
  <c r="N33" i="1"/>
  <c r="N102" i="1" s="1"/>
  <c r="N30" i="1"/>
  <c r="N99" i="1" s="1"/>
  <c r="N31" i="1"/>
  <c r="N26" i="1"/>
  <c r="N95" i="1" s="1"/>
  <c r="N32" i="1"/>
  <c r="N101" i="1" s="1"/>
  <c r="N29" i="1"/>
  <c r="N98" i="1" s="1"/>
  <c r="M43" i="1"/>
  <c r="M42" i="1"/>
  <c r="M39" i="1"/>
  <c r="M38" i="1"/>
  <c r="M40" i="1"/>
  <c r="M36" i="1"/>
  <c r="M41" i="1"/>
  <c r="L38" i="1"/>
  <c r="L39" i="1"/>
  <c r="L40" i="1"/>
  <c r="L41" i="1"/>
  <c r="L43" i="1"/>
  <c r="L42" i="1"/>
  <c r="L36" i="1"/>
  <c r="M32" i="1"/>
  <c r="M101" i="1" s="1"/>
  <c r="M27" i="1"/>
  <c r="M96" i="1" s="1"/>
  <c r="M33" i="1"/>
  <c r="M102" i="1" s="1"/>
  <c r="M28" i="1"/>
  <c r="M97" i="1" s="1"/>
  <c r="M29" i="1"/>
  <c r="M98" i="1" s="1"/>
  <c r="M30" i="1"/>
  <c r="M99" i="1" s="1"/>
  <c r="M31" i="1"/>
  <c r="M100" i="1" s="1"/>
  <c r="L29" i="1"/>
  <c r="L98" i="1" s="1"/>
  <c r="L28" i="1"/>
  <c r="L97" i="1" s="1"/>
  <c r="L31" i="1"/>
  <c r="L100" i="1" s="1"/>
  <c r="L30" i="1"/>
  <c r="L99" i="1" s="1"/>
  <c r="L32" i="1"/>
  <c r="L101" i="1" s="1"/>
  <c r="L33" i="1"/>
  <c r="L102" i="1" s="1"/>
  <c r="L26" i="1"/>
  <c r="L95" i="1" s="1"/>
  <c r="K43" i="1"/>
  <c r="K42" i="1"/>
  <c r="K41" i="1"/>
  <c r="K40" i="1"/>
  <c r="K39" i="1"/>
  <c r="K38" i="1"/>
  <c r="K37" i="1"/>
  <c r="K33" i="1"/>
  <c r="K102" i="1" s="1"/>
  <c r="K32" i="1"/>
  <c r="K101" i="1" s="1"/>
  <c r="K31" i="1"/>
  <c r="K100" i="1" s="1"/>
  <c r="K30" i="1"/>
  <c r="K99" i="1" s="1"/>
  <c r="K29" i="1"/>
  <c r="K98" i="1" s="1"/>
  <c r="K28" i="1"/>
  <c r="K97" i="1" s="1"/>
  <c r="K27" i="1"/>
  <c r="K96" i="1" s="1"/>
  <c r="J42" i="1"/>
  <c r="J39" i="1"/>
  <c r="J38" i="1"/>
  <c r="J37" i="1"/>
  <c r="J36" i="1"/>
  <c r="J43" i="1"/>
  <c r="J40" i="1"/>
  <c r="I40" i="1"/>
  <c r="I37" i="1"/>
  <c r="I41" i="1"/>
  <c r="I36" i="1"/>
  <c r="I39" i="1"/>
  <c r="I42" i="1"/>
  <c r="J28" i="1"/>
  <c r="J97" i="1" s="1"/>
  <c r="J27" i="1"/>
  <c r="J96" i="1" s="1"/>
  <c r="J33" i="1"/>
  <c r="J102" i="1" s="1"/>
  <c r="J26" i="1"/>
  <c r="J95" i="1" s="1"/>
  <c r="J32" i="1"/>
  <c r="J101" i="1" s="1"/>
  <c r="J31" i="1"/>
  <c r="J30" i="1"/>
  <c r="J99" i="1" s="1"/>
  <c r="I33" i="1"/>
  <c r="I102" i="1" s="1"/>
  <c r="I29" i="1"/>
  <c r="I98" i="1" s="1"/>
  <c r="I32" i="1"/>
  <c r="I101" i="1" s="1"/>
  <c r="I28" i="1"/>
  <c r="I30" i="1"/>
  <c r="I99" i="1" s="1"/>
  <c r="I26" i="1"/>
  <c r="I95" i="1" s="1"/>
  <c r="H36" i="1"/>
  <c r="H39" i="1"/>
  <c r="H42" i="1"/>
  <c r="H41" i="1"/>
  <c r="H38" i="1"/>
  <c r="H43" i="1"/>
  <c r="H40" i="1"/>
  <c r="G42" i="1"/>
  <c r="G40" i="1"/>
  <c r="G38" i="1"/>
  <c r="G36" i="1"/>
  <c r="G43" i="1"/>
  <c r="G41" i="1"/>
  <c r="G39" i="1"/>
  <c r="H28" i="1"/>
  <c r="H97" i="1" s="1"/>
  <c r="H33" i="1"/>
  <c r="H102" i="1" s="1"/>
  <c r="H30" i="1"/>
  <c r="H99" i="1" s="1"/>
  <c r="H27" i="1"/>
  <c r="H96" i="1" s="1"/>
  <c r="H32" i="1"/>
  <c r="H101" i="1" s="1"/>
  <c r="H29" i="1"/>
  <c r="H98" i="1" s="1"/>
  <c r="H26" i="1"/>
  <c r="H95" i="1" s="1"/>
  <c r="G31" i="1"/>
  <c r="G100" i="1" s="1"/>
  <c r="G33" i="1"/>
  <c r="G102" i="1" s="1"/>
  <c r="G27" i="1"/>
  <c r="G96" i="1" s="1"/>
  <c r="G32" i="1"/>
  <c r="G101" i="1" s="1"/>
  <c r="G30" i="1"/>
  <c r="G99" i="1" s="1"/>
  <c r="G28" i="1"/>
  <c r="G97" i="1" s="1"/>
  <c r="F37" i="1"/>
  <c r="F40" i="1"/>
  <c r="F36" i="1"/>
  <c r="F43" i="1"/>
  <c r="F38" i="1"/>
  <c r="F41" i="1"/>
  <c r="F39" i="1"/>
  <c r="E37" i="1"/>
  <c r="E41" i="1"/>
  <c r="E38" i="1"/>
  <c r="E42" i="1"/>
  <c r="E43" i="1"/>
  <c r="E39" i="1"/>
  <c r="E40" i="1"/>
  <c r="F29" i="1"/>
  <c r="F98" i="1" s="1"/>
  <c r="F28" i="1"/>
  <c r="F97" i="1" s="1"/>
  <c r="F26" i="1"/>
  <c r="F95" i="1" s="1"/>
  <c r="F31" i="1"/>
  <c r="F100" i="1" s="1"/>
  <c r="F32" i="1"/>
  <c r="F101" i="1" s="1"/>
  <c r="F27" i="1"/>
  <c r="F96" i="1" s="1"/>
  <c r="F30" i="1"/>
  <c r="F99" i="1" s="1"/>
  <c r="E26" i="1"/>
  <c r="E95" i="1" s="1"/>
  <c r="E30" i="1"/>
  <c r="E99" i="1" s="1"/>
  <c r="E27" i="1"/>
  <c r="E96" i="1" s="1"/>
  <c r="E31" i="1"/>
  <c r="E100" i="1" s="1"/>
  <c r="E32" i="1"/>
  <c r="E101" i="1" s="1"/>
  <c r="E28" i="1"/>
  <c r="E97" i="1" s="1"/>
  <c r="E33" i="1"/>
  <c r="E102" i="1" s="1"/>
  <c r="D38" i="1"/>
  <c r="D40" i="1"/>
  <c r="D37" i="1"/>
  <c r="D39" i="1"/>
  <c r="D41" i="1"/>
  <c r="D42" i="1"/>
  <c r="D43" i="1"/>
  <c r="D28" i="1"/>
  <c r="D97" i="1" s="1"/>
  <c r="D29" i="1"/>
  <c r="D98" i="1" s="1"/>
  <c r="D27" i="1"/>
  <c r="D96" i="1" s="1"/>
  <c r="D30" i="1"/>
  <c r="D99" i="1" s="1"/>
  <c r="D31" i="1"/>
  <c r="D100" i="1" s="1"/>
  <c r="D32" i="1"/>
  <c r="D101" i="1" s="1"/>
  <c r="D33" i="1"/>
  <c r="D102" i="1" s="1"/>
  <c r="E106" i="1" l="1"/>
  <c r="N105" i="1"/>
  <c r="J106" i="1"/>
  <c r="P112" i="1"/>
  <c r="I110" i="1"/>
  <c r="I105" i="1"/>
  <c r="Q107" i="1"/>
  <c r="R107" i="1" s="1"/>
  <c r="D112" i="1"/>
  <c r="F109" i="1"/>
  <c r="B105" i="1"/>
  <c r="Q105" i="1"/>
  <c r="H107" i="1"/>
  <c r="L108" i="1"/>
  <c r="P107" i="1"/>
  <c r="M106" i="1"/>
  <c r="G106" i="1"/>
  <c r="D110" i="1"/>
  <c r="B112" i="1"/>
  <c r="P110" i="1"/>
  <c r="C109" i="1"/>
  <c r="K112" i="1"/>
  <c r="K111" i="1"/>
  <c r="H109" i="1"/>
  <c r="I106" i="1"/>
  <c r="M110" i="1"/>
  <c r="K109" i="1"/>
  <c r="Q106" i="1"/>
  <c r="R106" i="1" s="1"/>
  <c r="F111" i="1"/>
  <c r="J112" i="1"/>
  <c r="I109" i="1"/>
  <c r="J111" i="1"/>
  <c r="M111" i="1"/>
  <c r="M109" i="1"/>
  <c r="O105" i="1"/>
  <c r="E105" i="1"/>
  <c r="P108" i="1"/>
  <c r="O108" i="1"/>
  <c r="D106" i="1"/>
  <c r="B107" i="1"/>
  <c r="I108" i="1"/>
  <c r="D107" i="1"/>
  <c r="F108" i="1"/>
  <c r="F105" i="1"/>
  <c r="C110" i="1"/>
  <c r="B110" i="1"/>
  <c r="D109" i="1"/>
  <c r="B111" i="1"/>
  <c r="R111" i="1" s="1"/>
  <c r="H112" i="1"/>
  <c r="L107" i="1"/>
  <c r="C105" i="1"/>
  <c r="O109" i="1"/>
  <c r="G108" i="1"/>
  <c r="M112" i="1"/>
  <c r="G110" i="1"/>
  <c r="P106" i="1"/>
  <c r="P111" i="1"/>
  <c r="N108" i="1"/>
  <c r="G109" i="1"/>
  <c r="K110" i="1"/>
  <c r="E108" i="1"/>
  <c r="I112" i="1"/>
  <c r="H110" i="1"/>
  <c r="I107" i="1"/>
  <c r="J110" i="1"/>
  <c r="F106" i="1"/>
  <c r="I111" i="1"/>
  <c r="C107" i="1"/>
  <c r="R60" i="1"/>
  <c r="B108" i="1"/>
  <c r="L80" i="1"/>
  <c r="L110" i="1"/>
  <c r="N107" i="1"/>
  <c r="E112" i="1"/>
  <c r="E111" i="1"/>
  <c r="E109" i="1"/>
  <c r="J105" i="1"/>
  <c r="N109" i="1"/>
  <c r="L106" i="1"/>
  <c r="C112" i="1"/>
  <c r="G111" i="1"/>
  <c r="G107" i="1"/>
  <c r="Q82" i="1"/>
  <c r="Q112" i="1"/>
  <c r="R112" i="1" s="1"/>
  <c r="J107" i="1"/>
  <c r="Q110" i="1"/>
  <c r="B109" i="1"/>
  <c r="F112" i="1"/>
  <c r="C108" i="1"/>
  <c r="G112" i="1"/>
  <c r="F110" i="1"/>
  <c r="K106" i="1"/>
  <c r="O110" i="1"/>
  <c r="M107" i="1"/>
  <c r="M105" i="1"/>
  <c r="C111" i="1"/>
  <c r="N106" i="1"/>
  <c r="Q109" i="1"/>
  <c r="G105" i="1"/>
  <c r="N111" i="1"/>
  <c r="C106" i="1"/>
  <c r="D105" i="1"/>
  <c r="J109" i="1"/>
  <c r="H106" i="1"/>
  <c r="K108" i="1"/>
  <c r="O112" i="1"/>
  <c r="N110" i="1"/>
  <c r="H111" i="1"/>
  <c r="K107" i="1"/>
  <c r="O111" i="1"/>
  <c r="P109" i="1"/>
  <c r="Q108" i="1"/>
  <c r="R95" i="1"/>
  <c r="R38" i="1"/>
  <c r="H80" i="1"/>
  <c r="R100" i="1"/>
  <c r="R39" i="1"/>
  <c r="D82" i="1"/>
  <c r="R43" i="1"/>
  <c r="B99" i="1"/>
  <c r="R99" i="1" s="1"/>
  <c r="R109" i="1"/>
  <c r="N76" i="1"/>
  <c r="R42" i="1"/>
  <c r="I97" i="1"/>
  <c r="R37" i="1"/>
  <c r="R41" i="1"/>
  <c r="R110" i="1"/>
  <c r="B77" i="1"/>
  <c r="D76" i="1"/>
  <c r="J100" i="1"/>
  <c r="N100" i="1"/>
  <c r="R36" i="1"/>
  <c r="R105" i="1"/>
  <c r="R96" i="1"/>
  <c r="C76" i="1"/>
  <c r="R97" i="1"/>
  <c r="R101" i="1"/>
  <c r="O76" i="1"/>
  <c r="Q81" i="1"/>
  <c r="R98" i="1"/>
  <c r="R33" i="1"/>
  <c r="D78" i="1"/>
  <c r="G78" i="1"/>
  <c r="M81" i="1"/>
  <c r="R70" i="1"/>
  <c r="F75" i="1"/>
  <c r="C80" i="1"/>
  <c r="B80" i="1"/>
  <c r="H82" i="1"/>
  <c r="O79" i="1"/>
  <c r="N75" i="1"/>
  <c r="J76" i="1"/>
  <c r="P82" i="1"/>
  <c r="E78" i="1"/>
  <c r="I82" i="1"/>
  <c r="I77" i="1"/>
  <c r="J80" i="1"/>
  <c r="I81" i="1"/>
  <c r="C77" i="1"/>
  <c r="J81" i="1"/>
  <c r="M82" i="1"/>
  <c r="I78" i="1"/>
  <c r="F82" i="1"/>
  <c r="Q79" i="1"/>
  <c r="R88" i="1" s="1"/>
  <c r="R68" i="1"/>
  <c r="D75" i="1"/>
  <c r="J79" i="1"/>
  <c r="N82" i="1"/>
  <c r="H81" i="1"/>
  <c r="K77" i="1"/>
  <c r="R66" i="1"/>
  <c r="H78" i="1"/>
  <c r="O81" i="1"/>
  <c r="B82" i="1"/>
  <c r="Q78" i="1"/>
  <c r="R87" i="1"/>
  <c r="F77" i="1"/>
  <c r="I76" i="1"/>
  <c r="M80" i="1"/>
  <c r="L78" i="1"/>
  <c r="N77" i="1"/>
  <c r="E82" i="1"/>
  <c r="E81" i="1"/>
  <c r="J75" i="1"/>
  <c r="L76" i="1"/>
  <c r="J82" i="1"/>
  <c r="C82" i="1"/>
  <c r="B78" i="1"/>
  <c r="R91" i="1"/>
  <c r="P77" i="1"/>
  <c r="B79" i="1"/>
  <c r="K76" i="1"/>
  <c r="C81" i="1"/>
  <c r="G75" i="1"/>
  <c r="C75" i="1"/>
  <c r="L81" i="1"/>
  <c r="P80" i="1"/>
  <c r="C79" i="1"/>
  <c r="K81" i="1"/>
  <c r="H79" i="1"/>
  <c r="H77" i="1"/>
  <c r="K79" i="1"/>
  <c r="Q75" i="1"/>
  <c r="P78" i="1"/>
  <c r="O78" i="1"/>
  <c r="R58" i="1"/>
  <c r="Q76" i="1"/>
  <c r="O82" i="1"/>
  <c r="E77" i="1"/>
  <c r="L75" i="1"/>
  <c r="B81" i="1"/>
  <c r="R81" i="1" s="1"/>
  <c r="O80" i="1"/>
  <c r="M75" i="1"/>
  <c r="G81" i="1"/>
  <c r="E76" i="1"/>
  <c r="K80" i="1"/>
  <c r="J78" i="1"/>
  <c r="H75" i="1"/>
  <c r="L79" i="1"/>
  <c r="D77" i="1"/>
  <c r="F78" i="1"/>
  <c r="I75" i="1"/>
  <c r="Q77" i="1"/>
  <c r="M76" i="1"/>
  <c r="G76" i="1"/>
  <c r="D81" i="1"/>
  <c r="D80" i="1"/>
  <c r="P75" i="1"/>
  <c r="E80" i="1"/>
  <c r="L77" i="1"/>
  <c r="P81" i="1"/>
  <c r="N78" i="1"/>
  <c r="K75" i="1"/>
  <c r="G79" i="1"/>
  <c r="E75" i="1"/>
  <c r="G77" i="1"/>
  <c r="I79" i="1"/>
  <c r="J77" i="1"/>
  <c r="F79" i="1"/>
  <c r="I80" i="1"/>
  <c r="F76" i="1"/>
  <c r="P79" i="1"/>
  <c r="N81" i="1"/>
  <c r="C78" i="1"/>
  <c r="G82" i="1"/>
  <c r="M79" i="1"/>
  <c r="N79" i="1"/>
  <c r="O77" i="1"/>
  <c r="R73" i="1"/>
  <c r="F81" i="1"/>
  <c r="K82" i="1"/>
  <c r="K78" i="1"/>
  <c r="G80" i="1"/>
  <c r="O75" i="1"/>
  <c r="Q80" i="1"/>
  <c r="E79" i="1"/>
  <c r="M78" i="1"/>
  <c r="R57" i="1"/>
  <c r="B75" i="1"/>
  <c r="L82" i="1"/>
  <c r="H76" i="1"/>
  <c r="F80" i="1"/>
  <c r="B76" i="1"/>
  <c r="P76" i="1"/>
  <c r="D79" i="1"/>
  <c r="N80" i="1"/>
  <c r="M77" i="1"/>
  <c r="R67" i="1"/>
  <c r="R69" i="1"/>
  <c r="R64" i="1"/>
  <c r="R62" i="1"/>
  <c r="R72" i="1"/>
  <c r="R61" i="1"/>
  <c r="R71" i="1"/>
  <c r="R63" i="1"/>
  <c r="R48" i="1"/>
  <c r="R59" i="1"/>
  <c r="R30" i="1"/>
  <c r="R51" i="1"/>
  <c r="R28" i="1"/>
  <c r="R49" i="1"/>
  <c r="R29" i="1"/>
  <c r="R50" i="1"/>
  <c r="R32" i="1"/>
  <c r="R53" i="1"/>
  <c r="R46" i="1"/>
  <c r="R26" i="1"/>
  <c r="R47" i="1"/>
  <c r="G34" i="1"/>
  <c r="C44" i="1"/>
  <c r="C34" i="1"/>
  <c r="L44" i="1"/>
  <c r="B44" i="1"/>
  <c r="B34" i="1"/>
  <c r="R27" i="1"/>
  <c r="N44" i="1"/>
  <c r="H34" i="1"/>
  <c r="O44" i="1"/>
  <c r="P44" i="1"/>
  <c r="P34" i="1"/>
  <c r="O34" i="1"/>
  <c r="N34" i="1"/>
  <c r="M44" i="1"/>
  <c r="M34" i="1"/>
  <c r="L34" i="1"/>
  <c r="K44" i="1"/>
  <c r="K34" i="1"/>
  <c r="J44" i="1"/>
  <c r="I44" i="1"/>
  <c r="J34" i="1"/>
  <c r="I34" i="1"/>
  <c r="H44" i="1"/>
  <c r="G44" i="1"/>
  <c r="F44" i="1"/>
  <c r="E44" i="1"/>
  <c r="F34" i="1"/>
  <c r="E34" i="1"/>
  <c r="D44" i="1"/>
  <c r="D34" i="1"/>
  <c r="I113" i="1" l="1"/>
  <c r="R82" i="1"/>
  <c r="L113" i="1"/>
  <c r="B113" i="1"/>
  <c r="R77" i="1"/>
  <c r="H113" i="1"/>
  <c r="R118" i="1"/>
  <c r="D113" i="1"/>
  <c r="N113" i="1"/>
  <c r="E113" i="1"/>
  <c r="P113" i="1"/>
  <c r="C113" i="1"/>
  <c r="K113" i="1"/>
  <c r="Q113" i="1"/>
  <c r="R113" i="1" s="1"/>
  <c r="F113" i="1"/>
  <c r="M113" i="1"/>
  <c r="O113" i="1"/>
  <c r="R116" i="1"/>
  <c r="R76" i="1"/>
  <c r="R108" i="1"/>
  <c r="R117" i="1"/>
  <c r="R75" i="1"/>
  <c r="J113" i="1"/>
  <c r="R120" i="1"/>
  <c r="G113" i="1"/>
  <c r="R79" i="1"/>
  <c r="R80" i="1"/>
  <c r="R78" i="1"/>
  <c r="R85" i="1"/>
  <c r="R86" i="1"/>
  <c r="R89" i="1"/>
  <c r="R90" i="1"/>
  <c r="R84" i="1"/>
  <c r="R119" i="1" l="1"/>
  <c r="R122" i="1"/>
  <c r="R115" i="1"/>
</calcChain>
</file>

<file path=xl/sharedStrings.xml><?xml version="1.0" encoding="utf-8"?>
<sst xmlns="http://schemas.openxmlformats.org/spreadsheetml/2006/main" count="124" uniqueCount="32">
  <si>
    <t>Year</t>
  </si>
  <si>
    <t>Indicators</t>
  </si>
  <si>
    <t>Table (Time Series &amp; Indicators) made by CAS</t>
  </si>
  <si>
    <t>Source: Association des Banques au Liban</t>
  </si>
  <si>
    <t>Total</t>
  </si>
  <si>
    <t>Less Than 5 Million LBP</t>
  </si>
  <si>
    <t>Between 5 Million LBP and 25 Million LBP</t>
  </si>
  <si>
    <t>Between 25 Million LBP and 100 Million LBP</t>
  </si>
  <si>
    <t>Between 100 Million LBP and 500 Million LBP</t>
  </si>
  <si>
    <t>Between 500 Million LBP and 1 000 Million LBP</t>
  </si>
  <si>
    <t>Between 1 000 Million LBP and 5 000 Million LBP</t>
  </si>
  <si>
    <t>Between 5 000 Million LBP and 10 000 Million LBP</t>
  </si>
  <si>
    <t>More Than 10 000 Million LBP</t>
  </si>
  <si>
    <t>Distribution of Beneficiaries by Credit Range in Number. Per Cent. End of Period</t>
  </si>
  <si>
    <t>Distribution of Beneficiaries by Credit Range in Value Billion LBP. Per Cent. End of Period</t>
  </si>
  <si>
    <t>Distribution of Beneficiaries by Credit Range. Number (N). End of Period</t>
  </si>
  <si>
    <t>Distribution of Beneficiaries by Credit Range. Value (V). Billion LBP. End of Period</t>
  </si>
  <si>
    <t>Average Credit per Beneficiary by Range (V/N)</t>
  </si>
  <si>
    <t>Overall Average Credit per Beneficiary by Range (V/N) (SumV/Sum N)</t>
  </si>
  <si>
    <t>Total (Sum N)</t>
  </si>
  <si>
    <t>Total (Sum V)</t>
  </si>
  <si>
    <t>Value-to-Number Intensity Ratio (Range-Level Credit Intensity) [(V/Sum V)/(N/Sum N)</t>
  </si>
  <si>
    <t>V/Sum V</t>
  </si>
  <si>
    <t>N/Sum N</t>
  </si>
  <si>
    <t>(V/Sum V)/(N/Sum N)</t>
  </si>
  <si>
    <t>Credit Skewness Indicator (Relative Distribution Share) (V-N)</t>
  </si>
  <si>
    <t>Weighted Credit Distribution Index (WCDI) [Sum(V/SumV)*(N/SumN)]</t>
  </si>
  <si>
    <t>(V/SumV)*(N/SumN)</t>
  </si>
  <si>
    <t>WCDI = Sum[(V/SumV)*(N/SumN)]</t>
  </si>
  <si>
    <t>Credit Density (V/SumN)</t>
  </si>
  <si>
    <t>Change 2023/2008. %</t>
  </si>
  <si>
    <t>40 - Distribution of Beneficiaries by Credit Range. End of Period  (2008-2023)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</si>
</sst>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i/>
      <sz val="8"/>
      <name val="Times New Roman"/>
      <family val="1"/>
    </font>
    <font>
      <sz val="7"/>
      <color rgb="FFFF0000"/>
      <name val="Times New Roman"/>
      <family val="1"/>
    </font>
    <font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9" fontId="9" fillId="0" borderId="3" xfId="2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9" fontId="10" fillId="0" borderId="1" xfId="2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7" fontId="7" fillId="0" borderId="1" xfId="0" applyNumberFormat="1" applyFont="1" applyBorder="1" applyAlignment="1">
      <alignment horizontal="right" vertical="center" wrapText="1" readingOrder="1"/>
    </xf>
    <xf numFmtId="9" fontId="9" fillId="0" borderId="2" xfId="2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3" fontId="5" fillId="0" borderId="2" xfId="1" applyNumberFormat="1" applyFont="1" applyFill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Border="1" applyAlignment="1">
      <alignment horizontal="right" vertical="center" wrapText="1"/>
    </xf>
    <xf numFmtId="3" fontId="4" fillId="0" borderId="1" xfId="1" applyNumberFormat="1" applyFont="1" applyFill="1" applyBorder="1" applyAlignment="1">
      <alignment horizontal="right" vertical="center" wrapText="1"/>
    </xf>
    <xf numFmtId="165" fontId="5" fillId="0" borderId="2" xfId="2" applyNumberFormat="1" applyFont="1" applyFill="1" applyBorder="1" applyAlignment="1">
      <alignment horizontal="right" vertical="center" wrapText="1"/>
    </xf>
    <xf numFmtId="165" fontId="4" fillId="0" borderId="1" xfId="2" applyNumberFormat="1" applyFont="1" applyFill="1" applyBorder="1" applyAlignment="1">
      <alignment horizontal="right" vertical="center" wrapText="1"/>
    </xf>
    <xf numFmtId="165" fontId="5" fillId="0" borderId="4" xfId="2" applyNumberFormat="1" applyFont="1" applyFill="1" applyBorder="1" applyAlignment="1">
      <alignment horizontal="right" vertical="center" wrapText="1"/>
    </xf>
    <xf numFmtId="165" fontId="5" fillId="0" borderId="6" xfId="2" applyNumberFormat="1" applyFont="1" applyFill="1" applyBorder="1" applyAlignment="1">
      <alignment horizontal="right" vertical="center" wrapText="1"/>
    </xf>
    <xf numFmtId="165" fontId="5" fillId="0" borderId="3" xfId="2" applyNumberFormat="1" applyFont="1" applyFill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166" fontId="5" fillId="0" borderId="2" xfId="2" applyNumberFormat="1" applyFont="1" applyFill="1" applyBorder="1" applyAlignment="1">
      <alignment horizontal="right" vertical="center" wrapText="1"/>
    </xf>
    <xf numFmtId="166" fontId="5" fillId="0" borderId="4" xfId="2" applyNumberFormat="1" applyFont="1" applyFill="1" applyBorder="1" applyAlignment="1">
      <alignment horizontal="right" vertical="center" wrapText="1"/>
    </xf>
    <xf numFmtId="166" fontId="5" fillId="0" borderId="3" xfId="2" applyNumberFormat="1" applyFont="1" applyFill="1" applyBorder="1" applyAlignment="1">
      <alignment horizontal="right" vertical="center" wrapText="1"/>
    </xf>
    <xf numFmtId="9" fontId="4" fillId="0" borderId="4" xfId="2" applyFont="1" applyBorder="1" applyAlignment="1">
      <alignment horizontal="right" vertical="center" wrapText="1"/>
    </xf>
    <xf numFmtId="9" fontId="9" fillId="0" borderId="5" xfId="2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164" fontId="5" fillId="0" borderId="7" xfId="1" applyNumberFormat="1" applyFont="1" applyFill="1" applyBorder="1" applyAlignment="1">
      <alignment horizontal="right" vertical="center" wrapText="1"/>
    </xf>
    <xf numFmtId="9" fontId="9" fillId="0" borderId="7" xfId="2" applyFont="1" applyBorder="1" applyAlignment="1">
      <alignment horizontal="right" vertical="center" wrapText="1"/>
    </xf>
    <xf numFmtId="166" fontId="5" fillId="0" borderId="5" xfId="2" applyNumberFormat="1" applyFont="1" applyFill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6" fontId="5" fillId="0" borderId="9" xfId="2" applyNumberFormat="1" applyFont="1" applyFill="1" applyBorder="1" applyAlignment="1">
      <alignment horizontal="right" vertical="center" wrapText="1"/>
    </xf>
    <xf numFmtId="9" fontId="9" fillId="0" borderId="9" xfId="2" applyFont="1" applyBorder="1" applyAlignment="1">
      <alignment horizontal="right" vertical="center" wrapText="1"/>
    </xf>
    <xf numFmtId="9" fontId="10" fillId="0" borderId="5" xfId="2" applyFont="1" applyBorder="1" applyAlignment="1">
      <alignment horizontal="right" vertical="center" wrapText="1"/>
    </xf>
    <xf numFmtId="9" fontId="10" fillId="0" borderId="9" xfId="2" applyFont="1" applyBorder="1" applyAlignment="1">
      <alignment horizontal="right" vertical="center" wrapText="1"/>
    </xf>
    <xf numFmtId="3" fontId="12" fillId="0" borderId="5" xfId="1" applyNumberFormat="1" applyFont="1" applyFill="1" applyBorder="1" applyAlignment="1">
      <alignment horizontal="right" vertical="center" wrapText="1"/>
    </xf>
    <xf numFmtId="3" fontId="13" fillId="0" borderId="5" xfId="1" applyNumberFormat="1" applyFont="1" applyFill="1" applyBorder="1" applyAlignment="1">
      <alignment horizontal="right" vertical="center" wrapText="1"/>
    </xf>
    <xf numFmtId="3" fontId="13" fillId="0" borderId="4" xfId="1" applyNumberFormat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3" fontId="13" fillId="0" borderId="0" xfId="1" applyNumberFormat="1" applyFont="1" applyFill="1" applyBorder="1" applyAlignment="1">
      <alignment horizontal="right" vertical="center" wrapText="1"/>
    </xf>
    <xf numFmtId="9" fontId="9" fillId="0" borderId="6" xfId="2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3" fontId="4" fillId="0" borderId="8" xfId="2" applyNumberFormat="1" applyFont="1" applyFill="1" applyBorder="1" applyAlignment="1">
      <alignment horizontal="right" vertical="center" wrapText="1"/>
    </xf>
    <xf numFmtId="9" fontId="10" fillId="0" borderId="8" xfId="2" applyFont="1" applyBorder="1" applyAlignment="1">
      <alignment horizontal="right" vertical="center" wrapText="1"/>
    </xf>
    <xf numFmtId="164" fontId="12" fillId="0" borderId="5" xfId="1" applyNumberFormat="1" applyFont="1" applyFill="1" applyBorder="1" applyAlignment="1">
      <alignment horizontal="right" vertical="center" wrapText="1"/>
    </xf>
    <xf numFmtId="164" fontId="12" fillId="0" borderId="0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164" fontId="12" fillId="0" borderId="3" xfId="1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R137"/>
  <sheetViews>
    <sheetView tabSelected="1" zoomScale="120" zoomScaleNormal="120" workbookViewId="0">
      <pane ySplit="4" topLeftCell="A5" activePane="bottomLeft" state="frozen"/>
      <selection pane="bottomLeft" sqref="A1:R1"/>
    </sheetView>
  </sheetViews>
  <sheetFormatPr defaultRowHeight="15" x14ac:dyDescent="0.25"/>
  <cols>
    <col min="1" max="1" width="56.7109375" style="10" customWidth="1"/>
    <col min="2" max="10" width="8.7109375" style="13" customWidth="1"/>
    <col min="11" max="17" width="8.7109375" style="11" customWidth="1"/>
    <col min="18" max="18" width="15.28515625" style="11" customWidth="1"/>
    <col min="19" max="16384" width="9.140625" style="12"/>
  </cols>
  <sheetData>
    <row r="1" spans="1:18" s="1" customFormat="1" ht="12.75" x14ac:dyDescent="0.25">
      <c r="A1" s="71" t="s">
        <v>31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9.9499999999999993" customHeight="1" thickBot="1" x14ac:dyDescent="0.3"/>
    <row r="3" spans="1:18" s="3" customFormat="1" ht="18.75" thickBot="1" x14ac:dyDescent="0.3">
      <c r="A3" s="7" t="s">
        <v>0</v>
      </c>
      <c r="B3" s="25">
        <v>39783</v>
      </c>
      <c r="C3" s="25">
        <v>40148</v>
      </c>
      <c r="D3" s="25">
        <v>40513</v>
      </c>
      <c r="E3" s="25">
        <v>40878</v>
      </c>
      <c r="F3" s="25">
        <v>41244</v>
      </c>
      <c r="G3" s="25">
        <v>41609</v>
      </c>
      <c r="H3" s="25">
        <v>41974</v>
      </c>
      <c r="I3" s="25">
        <v>42339</v>
      </c>
      <c r="J3" s="25">
        <v>42705</v>
      </c>
      <c r="K3" s="25">
        <v>43070</v>
      </c>
      <c r="L3" s="25">
        <v>43435</v>
      </c>
      <c r="M3" s="25">
        <v>43800</v>
      </c>
      <c r="N3" s="25">
        <v>44166</v>
      </c>
      <c r="O3" s="25">
        <v>44531</v>
      </c>
      <c r="P3" s="25">
        <v>44896</v>
      </c>
      <c r="Q3" s="25">
        <v>45261</v>
      </c>
      <c r="R3" s="2" t="s">
        <v>30</v>
      </c>
    </row>
    <row r="4" spans="1:18" s="4" customFormat="1" ht="14.1" customHeight="1" thickBot="1" x14ac:dyDescent="0.3">
      <c r="A4" s="72" t="s">
        <v>15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s="4" customFormat="1" ht="14.1" customHeight="1" x14ac:dyDescent="0.25">
      <c r="A5" s="22" t="s">
        <v>5</v>
      </c>
      <c r="B5" s="28">
        <v>7119</v>
      </c>
      <c r="C5" s="28">
        <v>8573</v>
      </c>
      <c r="D5" s="28">
        <v>14869</v>
      </c>
      <c r="E5" s="28">
        <v>22780</v>
      </c>
      <c r="F5" s="28">
        <v>26094</v>
      </c>
      <c r="G5" s="28">
        <v>34704</v>
      </c>
      <c r="H5" s="28">
        <v>46481</v>
      </c>
      <c r="I5" s="28">
        <v>63256</v>
      </c>
      <c r="J5" s="28">
        <v>71725</v>
      </c>
      <c r="K5" s="29">
        <v>82244</v>
      </c>
      <c r="L5" s="29">
        <v>96227</v>
      </c>
      <c r="M5" s="29">
        <v>107461</v>
      </c>
      <c r="N5" s="29">
        <v>83954</v>
      </c>
      <c r="O5" s="29">
        <v>67070</v>
      </c>
      <c r="P5" s="29">
        <v>163603</v>
      </c>
      <c r="Q5" s="29">
        <f>Q26*Q$13</f>
        <v>90060.721700000009</v>
      </c>
      <c r="R5" s="26">
        <f>(Q5-B5)/B5</f>
        <v>11.65075455822447</v>
      </c>
    </row>
    <row r="6" spans="1:18" s="4" customFormat="1" ht="14.1" customHeight="1" x14ac:dyDescent="0.25">
      <c r="A6" s="23" t="s">
        <v>6</v>
      </c>
      <c r="B6" s="30">
        <v>121654</v>
      </c>
      <c r="C6" s="30">
        <v>162515</v>
      </c>
      <c r="D6" s="30">
        <v>211484</v>
      </c>
      <c r="E6" s="30">
        <v>234222</v>
      </c>
      <c r="F6" s="30">
        <v>243949</v>
      </c>
      <c r="G6" s="30">
        <v>251618</v>
      </c>
      <c r="H6" s="30">
        <v>259663</v>
      </c>
      <c r="I6" s="30">
        <v>303006</v>
      </c>
      <c r="J6" s="30">
        <v>305968</v>
      </c>
      <c r="K6" s="30">
        <v>301784</v>
      </c>
      <c r="L6" s="30">
        <v>297051</v>
      </c>
      <c r="M6" s="30">
        <v>287627</v>
      </c>
      <c r="N6" s="30">
        <v>198658</v>
      </c>
      <c r="O6" s="30">
        <v>137780</v>
      </c>
      <c r="P6" s="30">
        <v>17667</v>
      </c>
      <c r="Q6" s="39">
        <f t="shared" ref="Q6:Q12" si="0">Q27*Q$13</f>
        <v>15700.460300000001</v>
      </c>
      <c r="R6" s="17">
        <f t="shared" ref="R6:R12" si="1">(Q6-B6)/B6</f>
        <v>-0.87094168461374055</v>
      </c>
    </row>
    <row r="7" spans="1:18" s="4" customFormat="1" ht="14.1" customHeight="1" x14ac:dyDescent="0.25">
      <c r="A7" s="23" t="s">
        <v>7</v>
      </c>
      <c r="B7" s="30">
        <v>69543</v>
      </c>
      <c r="C7" s="30">
        <v>79625</v>
      </c>
      <c r="D7" s="30">
        <v>87899</v>
      </c>
      <c r="E7" s="30">
        <v>92404</v>
      </c>
      <c r="F7" s="30">
        <v>100826</v>
      </c>
      <c r="G7" s="30">
        <v>109734</v>
      </c>
      <c r="H7" s="30">
        <v>114118</v>
      </c>
      <c r="I7" s="30">
        <v>116426</v>
      </c>
      <c r="J7" s="30">
        <v>119945</v>
      </c>
      <c r="K7" s="30">
        <v>127367</v>
      </c>
      <c r="L7" s="30">
        <v>129248</v>
      </c>
      <c r="M7" s="30">
        <v>115813</v>
      </c>
      <c r="N7" s="30">
        <v>77379</v>
      </c>
      <c r="O7" s="30">
        <v>55376</v>
      </c>
      <c r="P7" s="30">
        <v>21093</v>
      </c>
      <c r="Q7" s="39">
        <f t="shared" si="0"/>
        <v>20284.5363</v>
      </c>
      <c r="R7" s="17">
        <f t="shared" si="1"/>
        <v>-0.70831663431258363</v>
      </c>
    </row>
    <row r="8" spans="1:18" s="4" customFormat="1" ht="14.1" customHeight="1" x14ac:dyDescent="0.25">
      <c r="A8" s="23" t="s">
        <v>8</v>
      </c>
      <c r="B8" s="30">
        <v>18234</v>
      </c>
      <c r="C8" s="30">
        <v>23164</v>
      </c>
      <c r="D8" s="30">
        <v>32914</v>
      </c>
      <c r="E8" s="30">
        <v>41193</v>
      </c>
      <c r="F8" s="30">
        <v>48672</v>
      </c>
      <c r="G8" s="30">
        <v>56435</v>
      </c>
      <c r="H8" s="30">
        <v>64991</v>
      </c>
      <c r="I8" s="30">
        <v>72412</v>
      </c>
      <c r="J8" s="30">
        <v>80368</v>
      </c>
      <c r="K8" s="30">
        <v>87737</v>
      </c>
      <c r="L8" s="30">
        <v>88400</v>
      </c>
      <c r="M8" s="30">
        <v>84104</v>
      </c>
      <c r="N8" s="30">
        <v>67141</v>
      </c>
      <c r="O8" s="30">
        <v>51467</v>
      </c>
      <c r="P8" s="30">
        <v>31930</v>
      </c>
      <c r="Q8" s="39">
        <f t="shared" si="0"/>
        <v>27897.376799999998</v>
      </c>
      <c r="R8" s="16">
        <f t="shared" si="1"/>
        <v>0.52996472523856519</v>
      </c>
    </row>
    <row r="9" spans="1:18" s="4" customFormat="1" ht="14.1" customHeight="1" x14ac:dyDescent="0.25">
      <c r="A9" s="23" t="s">
        <v>9</v>
      </c>
      <c r="B9" s="30">
        <v>2569</v>
      </c>
      <c r="C9" s="30">
        <v>2891</v>
      </c>
      <c r="D9" s="30">
        <v>3797</v>
      </c>
      <c r="E9" s="30">
        <v>4489</v>
      </c>
      <c r="F9" s="30">
        <v>5066</v>
      </c>
      <c r="G9" s="30">
        <v>5674</v>
      </c>
      <c r="H9" s="30">
        <v>6369</v>
      </c>
      <c r="I9" s="30">
        <v>6892</v>
      </c>
      <c r="J9" s="30">
        <v>7379</v>
      </c>
      <c r="K9" s="30">
        <v>7899</v>
      </c>
      <c r="L9" s="30">
        <v>7524</v>
      </c>
      <c r="M9" s="30">
        <v>6957</v>
      </c>
      <c r="N9" s="30">
        <v>4586</v>
      </c>
      <c r="O9" s="30">
        <v>3267</v>
      </c>
      <c r="P9" s="30">
        <v>1949</v>
      </c>
      <c r="Q9" s="39">
        <f t="shared" si="0"/>
        <v>2914.1626000000001</v>
      </c>
      <c r="R9" s="16">
        <f t="shared" si="1"/>
        <v>0.13435679252627486</v>
      </c>
    </row>
    <row r="10" spans="1:18" s="4" customFormat="1" ht="14.1" customHeight="1" x14ac:dyDescent="0.25">
      <c r="A10" s="23" t="s">
        <v>10</v>
      </c>
      <c r="B10" s="30">
        <v>3110</v>
      </c>
      <c r="C10" s="30">
        <v>3387</v>
      </c>
      <c r="D10" s="30">
        <v>3939</v>
      </c>
      <c r="E10" s="30">
        <v>4487</v>
      </c>
      <c r="F10" s="30">
        <v>4876</v>
      </c>
      <c r="G10" s="30">
        <v>5209</v>
      </c>
      <c r="H10" s="30">
        <v>5464</v>
      </c>
      <c r="I10" s="30">
        <v>5722</v>
      </c>
      <c r="J10" s="30">
        <v>5806</v>
      </c>
      <c r="K10" s="30">
        <v>5964</v>
      </c>
      <c r="L10" s="30">
        <v>5803</v>
      </c>
      <c r="M10" s="30">
        <v>5450</v>
      </c>
      <c r="N10" s="30">
        <v>3192</v>
      </c>
      <c r="O10" s="30">
        <v>2391</v>
      </c>
      <c r="P10" s="30">
        <v>1682</v>
      </c>
      <c r="Q10" s="39">
        <f t="shared" si="0"/>
        <v>4305.7570999999998</v>
      </c>
      <c r="R10" s="16">
        <f t="shared" si="1"/>
        <v>0.38448781350482308</v>
      </c>
    </row>
    <row r="11" spans="1:18" s="4" customFormat="1" ht="14.1" customHeight="1" x14ac:dyDescent="0.25">
      <c r="A11" s="23" t="s">
        <v>11</v>
      </c>
      <c r="B11" s="30">
        <v>601</v>
      </c>
      <c r="C11" s="30">
        <v>652</v>
      </c>
      <c r="D11" s="30">
        <v>797</v>
      </c>
      <c r="E11" s="30">
        <v>911</v>
      </c>
      <c r="F11" s="30">
        <v>975</v>
      </c>
      <c r="G11" s="30">
        <v>1036</v>
      </c>
      <c r="H11" s="30">
        <v>1148</v>
      </c>
      <c r="I11" s="30">
        <v>1192</v>
      </c>
      <c r="J11" s="30">
        <v>1230</v>
      </c>
      <c r="K11" s="30">
        <v>1160</v>
      </c>
      <c r="L11" s="30">
        <v>1143</v>
      </c>
      <c r="M11" s="30">
        <v>1071</v>
      </c>
      <c r="N11" s="30">
        <v>666</v>
      </c>
      <c r="O11" s="30">
        <v>499</v>
      </c>
      <c r="P11" s="30">
        <v>371</v>
      </c>
      <c r="Q11" s="39">
        <f t="shared" si="0"/>
        <v>916.8152</v>
      </c>
      <c r="R11" s="16">
        <f t="shared" si="1"/>
        <v>0.52548286189683857</v>
      </c>
    </row>
    <row r="12" spans="1:18" s="4" customFormat="1" ht="14.1" customHeight="1" thickBot="1" x14ac:dyDescent="0.3">
      <c r="A12" s="24" t="s">
        <v>12</v>
      </c>
      <c r="B12" s="31">
        <v>662</v>
      </c>
      <c r="C12" s="31">
        <v>706</v>
      </c>
      <c r="D12" s="31">
        <v>833</v>
      </c>
      <c r="E12" s="31">
        <v>913</v>
      </c>
      <c r="F12" s="31">
        <v>1027</v>
      </c>
      <c r="G12" s="31">
        <v>1125</v>
      </c>
      <c r="H12" s="31">
        <v>1211</v>
      </c>
      <c r="I12" s="31">
        <v>1234</v>
      </c>
      <c r="J12" s="31">
        <v>1337</v>
      </c>
      <c r="K12" s="32">
        <v>1447</v>
      </c>
      <c r="L12" s="32">
        <v>1443</v>
      </c>
      <c r="M12" s="32">
        <v>1386</v>
      </c>
      <c r="N12" s="32">
        <v>886</v>
      </c>
      <c r="O12" s="32">
        <v>758</v>
      </c>
      <c r="P12" s="32">
        <v>584</v>
      </c>
      <c r="Q12" s="32">
        <f t="shared" si="0"/>
        <v>1637.17</v>
      </c>
      <c r="R12" s="19">
        <f t="shared" si="1"/>
        <v>1.4730664652567977</v>
      </c>
    </row>
    <row r="13" spans="1:18" s="18" customFormat="1" ht="14.1" customHeight="1" thickBot="1" x14ac:dyDescent="0.3">
      <c r="A13" s="20" t="s">
        <v>19</v>
      </c>
      <c r="B13" s="33">
        <f>SUM(B5:B12)</f>
        <v>223492</v>
      </c>
      <c r="C13" s="33">
        <f t="shared" ref="C13:P13" si="2">SUM(C5:C12)</f>
        <v>281513</v>
      </c>
      <c r="D13" s="33">
        <f t="shared" si="2"/>
        <v>356532</v>
      </c>
      <c r="E13" s="33">
        <f t="shared" si="2"/>
        <v>401399</v>
      </c>
      <c r="F13" s="33">
        <f t="shared" si="2"/>
        <v>431485</v>
      </c>
      <c r="G13" s="33">
        <f t="shared" si="2"/>
        <v>465535</v>
      </c>
      <c r="H13" s="33">
        <f t="shared" si="2"/>
        <v>499445</v>
      </c>
      <c r="I13" s="33">
        <f t="shared" si="2"/>
        <v>570140</v>
      </c>
      <c r="J13" s="33">
        <f t="shared" si="2"/>
        <v>593758</v>
      </c>
      <c r="K13" s="33">
        <f t="shared" si="2"/>
        <v>615602</v>
      </c>
      <c r="L13" s="33">
        <f t="shared" si="2"/>
        <v>626839</v>
      </c>
      <c r="M13" s="33">
        <f t="shared" si="2"/>
        <v>609869</v>
      </c>
      <c r="N13" s="33">
        <f t="shared" si="2"/>
        <v>436462</v>
      </c>
      <c r="O13" s="33">
        <f t="shared" si="2"/>
        <v>318608</v>
      </c>
      <c r="P13" s="33">
        <f t="shared" si="2"/>
        <v>238879</v>
      </c>
      <c r="Q13" s="33">
        <v>163717</v>
      </c>
      <c r="R13" s="21">
        <f>(Q13-B13)/B13</f>
        <v>-0.26745923791455622</v>
      </c>
    </row>
    <row r="14" spans="1:18" s="4" customFormat="1" ht="14.1" customHeight="1" thickBot="1" x14ac:dyDescent="0.3">
      <c r="A14" s="72" t="s">
        <v>16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</row>
    <row r="15" spans="1:18" s="4" customFormat="1" ht="14.1" customHeight="1" x14ac:dyDescent="0.25">
      <c r="A15" s="22" t="s">
        <v>5</v>
      </c>
      <c r="B15" s="28">
        <v>18</v>
      </c>
      <c r="C15" s="28">
        <v>21</v>
      </c>
      <c r="D15" s="28">
        <v>36</v>
      </c>
      <c r="E15" s="28">
        <v>54</v>
      </c>
      <c r="F15" s="28">
        <v>61</v>
      </c>
      <c r="G15" s="28">
        <v>74</v>
      </c>
      <c r="H15" s="28">
        <v>98</v>
      </c>
      <c r="I15" s="28">
        <v>136</v>
      </c>
      <c r="J15" s="28">
        <v>152</v>
      </c>
      <c r="K15" s="29">
        <v>178</v>
      </c>
      <c r="L15" s="29">
        <v>207</v>
      </c>
      <c r="M15" s="29">
        <v>230</v>
      </c>
      <c r="N15" s="29">
        <v>191</v>
      </c>
      <c r="O15" s="29">
        <v>151</v>
      </c>
      <c r="P15" s="29">
        <v>1166</v>
      </c>
      <c r="Q15" s="29">
        <f>Q36*Q$23</f>
        <v>652.7133</v>
      </c>
      <c r="R15" s="26">
        <f>(Q15-B15)/B15</f>
        <v>35.261850000000003</v>
      </c>
    </row>
    <row r="16" spans="1:18" s="4" customFormat="1" ht="14.1" customHeight="1" x14ac:dyDescent="0.25">
      <c r="A16" s="23" t="s">
        <v>6</v>
      </c>
      <c r="B16" s="30">
        <v>1672</v>
      </c>
      <c r="C16" s="30">
        <v>2264</v>
      </c>
      <c r="D16" s="30">
        <v>2828</v>
      </c>
      <c r="E16" s="30">
        <v>3115</v>
      </c>
      <c r="F16" s="30">
        <v>3262</v>
      </c>
      <c r="G16" s="30">
        <v>3417</v>
      </c>
      <c r="H16" s="30">
        <v>3520</v>
      </c>
      <c r="I16" s="30">
        <v>3836</v>
      </c>
      <c r="J16" s="30">
        <v>3847</v>
      </c>
      <c r="K16" s="30">
        <v>3776</v>
      </c>
      <c r="L16" s="30">
        <v>3698</v>
      </c>
      <c r="M16" s="30">
        <v>3510</v>
      </c>
      <c r="N16" s="30">
        <v>2328</v>
      </c>
      <c r="O16" s="30">
        <v>1561</v>
      </c>
      <c r="P16" s="30">
        <v>610</v>
      </c>
      <c r="Q16" s="39">
        <f t="shared" ref="Q16:Q22" si="3">Q37*Q$23</f>
        <v>564.50880000000006</v>
      </c>
      <c r="R16" s="17">
        <f t="shared" ref="R16:R22" si="4">(Q16-B16)/B16</f>
        <v>-0.66237511961722484</v>
      </c>
    </row>
    <row r="17" spans="1:18" s="4" customFormat="1" ht="14.1" customHeight="1" x14ac:dyDescent="0.25">
      <c r="A17" s="23" t="s">
        <v>7</v>
      </c>
      <c r="B17" s="30">
        <v>3330</v>
      </c>
      <c r="C17" s="30">
        <v>3787</v>
      </c>
      <c r="D17" s="30">
        <v>4194</v>
      </c>
      <c r="E17" s="30">
        <v>4428</v>
      </c>
      <c r="F17" s="30">
        <v>4774</v>
      </c>
      <c r="G17" s="30">
        <v>5112</v>
      </c>
      <c r="H17" s="30">
        <v>5324</v>
      </c>
      <c r="I17" s="30">
        <v>5467</v>
      </c>
      <c r="J17" s="30">
        <v>5684</v>
      </c>
      <c r="K17" s="30">
        <v>6077</v>
      </c>
      <c r="L17" s="30">
        <v>6167</v>
      </c>
      <c r="M17" s="30">
        <v>5632</v>
      </c>
      <c r="N17" s="30">
        <v>4025</v>
      </c>
      <c r="O17" s="30">
        <v>3056</v>
      </c>
      <c r="P17" s="30">
        <v>1559</v>
      </c>
      <c r="Q17" s="39">
        <f t="shared" si="3"/>
        <v>1464.1947</v>
      </c>
      <c r="R17" s="17">
        <f t="shared" si="4"/>
        <v>-0.56030189189189183</v>
      </c>
    </row>
    <row r="18" spans="1:18" s="4" customFormat="1" ht="14.1" customHeight="1" x14ac:dyDescent="0.25">
      <c r="A18" s="23" t="s">
        <v>8</v>
      </c>
      <c r="B18" s="30">
        <v>3585</v>
      </c>
      <c r="C18" s="30">
        <v>4493</v>
      </c>
      <c r="D18" s="30">
        <v>6340</v>
      </c>
      <c r="E18" s="30">
        <v>8033</v>
      </c>
      <c r="F18" s="30">
        <v>9570</v>
      </c>
      <c r="G18" s="30">
        <v>11191</v>
      </c>
      <c r="H18" s="30">
        <v>12954</v>
      </c>
      <c r="I18" s="30">
        <v>14421</v>
      </c>
      <c r="J18" s="30">
        <v>15992</v>
      </c>
      <c r="K18" s="30">
        <v>17428</v>
      </c>
      <c r="L18" s="30">
        <v>17398</v>
      </c>
      <c r="M18" s="30">
        <v>16416</v>
      </c>
      <c r="N18" s="30">
        <v>12602</v>
      </c>
      <c r="O18" s="30">
        <v>9487</v>
      </c>
      <c r="P18" s="30">
        <v>5815</v>
      </c>
      <c r="Q18" s="39">
        <f t="shared" si="3"/>
        <v>5362.8335999999999</v>
      </c>
      <c r="R18" s="16">
        <f t="shared" si="4"/>
        <v>0.49590895397489537</v>
      </c>
    </row>
    <row r="19" spans="1:18" s="4" customFormat="1" ht="14.1" customHeight="1" x14ac:dyDescent="0.25">
      <c r="A19" s="23" t="s">
        <v>9</v>
      </c>
      <c r="B19" s="30">
        <v>1796</v>
      </c>
      <c r="C19" s="30">
        <v>2021</v>
      </c>
      <c r="D19" s="30">
        <v>2639</v>
      </c>
      <c r="E19" s="30">
        <v>3111</v>
      </c>
      <c r="F19" s="30">
        <v>3492</v>
      </c>
      <c r="G19" s="30">
        <v>3899</v>
      </c>
      <c r="H19" s="30">
        <v>4370</v>
      </c>
      <c r="I19" s="30">
        <v>4728</v>
      </c>
      <c r="J19" s="30">
        <v>5060</v>
      </c>
      <c r="K19" s="30">
        <v>5389</v>
      </c>
      <c r="L19" s="30">
        <v>5145</v>
      </c>
      <c r="M19" s="30">
        <v>4754</v>
      </c>
      <c r="N19" s="30">
        <v>3098</v>
      </c>
      <c r="O19" s="30">
        <v>2195</v>
      </c>
      <c r="P19" s="30">
        <v>1311</v>
      </c>
      <c r="Q19" s="39">
        <f t="shared" si="3"/>
        <v>2063.9853000000003</v>
      </c>
      <c r="R19" s="16">
        <f t="shared" si="4"/>
        <v>0.14921230512249459</v>
      </c>
    </row>
    <row r="20" spans="1:18" s="4" customFormat="1" ht="14.1" customHeight="1" x14ac:dyDescent="0.25">
      <c r="A20" s="23" t="s">
        <v>10</v>
      </c>
      <c r="B20" s="30">
        <v>6875</v>
      </c>
      <c r="C20" s="30">
        <v>7554</v>
      </c>
      <c r="D20" s="30">
        <v>8700</v>
      </c>
      <c r="E20" s="30">
        <v>9721</v>
      </c>
      <c r="F20" s="30">
        <v>10599</v>
      </c>
      <c r="G20" s="30">
        <v>11180</v>
      </c>
      <c r="H20" s="30">
        <v>11591</v>
      </c>
      <c r="I20" s="30">
        <v>12206</v>
      </c>
      <c r="J20" s="30">
        <v>12381</v>
      </c>
      <c r="K20" s="30">
        <v>12818</v>
      </c>
      <c r="L20" s="30">
        <v>12428</v>
      </c>
      <c r="M20" s="30">
        <v>11579</v>
      </c>
      <c r="N20" s="30">
        <v>6842</v>
      </c>
      <c r="O20" s="30">
        <v>5166</v>
      </c>
      <c r="P20" s="30">
        <v>3677</v>
      </c>
      <c r="Q20" s="39">
        <f t="shared" si="3"/>
        <v>9561.3678</v>
      </c>
      <c r="R20" s="16">
        <f t="shared" si="4"/>
        <v>0.39074440727272725</v>
      </c>
    </row>
    <row r="21" spans="1:18" s="4" customFormat="1" ht="14.1" customHeight="1" x14ac:dyDescent="0.25">
      <c r="A21" s="23" t="s">
        <v>11</v>
      </c>
      <c r="B21" s="30">
        <v>4207</v>
      </c>
      <c r="C21" s="30">
        <v>4593</v>
      </c>
      <c r="D21" s="30">
        <v>5555</v>
      </c>
      <c r="E21" s="30">
        <v>6418</v>
      </c>
      <c r="F21" s="30">
        <v>6850</v>
      </c>
      <c r="G21" s="30">
        <v>7244</v>
      </c>
      <c r="H21" s="30">
        <v>8092</v>
      </c>
      <c r="I21" s="30">
        <v>8488</v>
      </c>
      <c r="J21" s="30">
        <v>8566</v>
      </c>
      <c r="K21" s="30">
        <v>8154</v>
      </c>
      <c r="L21" s="30">
        <v>7979</v>
      </c>
      <c r="M21" s="30">
        <v>7466</v>
      </c>
      <c r="N21" s="30">
        <v>4717</v>
      </c>
      <c r="O21" s="30">
        <v>3531</v>
      </c>
      <c r="P21" s="30">
        <v>2659</v>
      </c>
      <c r="Q21" s="39">
        <f t="shared" si="3"/>
        <v>6368.3648999999996</v>
      </c>
      <c r="R21" s="16">
        <f t="shared" si="4"/>
        <v>0.51375443308771085</v>
      </c>
    </row>
    <row r="22" spans="1:18" s="4" customFormat="1" ht="14.1" customHeight="1" thickBot="1" x14ac:dyDescent="0.3">
      <c r="A22" s="24" t="s">
        <v>12</v>
      </c>
      <c r="B22" s="31">
        <v>20609</v>
      </c>
      <c r="C22" s="31">
        <v>22851</v>
      </c>
      <c r="D22" s="31">
        <v>28052</v>
      </c>
      <c r="E22" s="31">
        <v>31366</v>
      </c>
      <c r="F22" s="31">
        <v>34898</v>
      </c>
      <c r="G22" s="31">
        <v>37660</v>
      </c>
      <c r="H22" s="31">
        <v>40505</v>
      </c>
      <c r="I22" s="31">
        <v>43491</v>
      </c>
      <c r="J22" s="31">
        <v>45099</v>
      </c>
      <c r="K22" s="32">
        <v>49675</v>
      </c>
      <c r="L22" s="32">
        <v>51794</v>
      </c>
      <c r="M22" s="32">
        <v>49019</v>
      </c>
      <c r="N22" s="32">
        <v>30590</v>
      </c>
      <c r="O22" s="32">
        <v>27045</v>
      </c>
      <c r="P22" s="32">
        <v>22650</v>
      </c>
      <c r="Q22" s="32">
        <f t="shared" si="3"/>
        <v>150388.67250000002</v>
      </c>
      <c r="R22" s="19">
        <f t="shared" si="4"/>
        <v>6.2972328836915921</v>
      </c>
    </row>
    <row r="23" spans="1:18" s="18" customFormat="1" ht="14.1" customHeight="1" thickBot="1" x14ac:dyDescent="0.3">
      <c r="A23" s="20" t="s">
        <v>20</v>
      </c>
      <c r="B23" s="33">
        <f>SUM(B15:B22)</f>
        <v>42092</v>
      </c>
      <c r="C23" s="33">
        <f t="shared" ref="C23" si="5">SUM(C15:C22)</f>
        <v>47584</v>
      </c>
      <c r="D23" s="33">
        <f t="shared" ref="D23" si="6">SUM(D15:D22)</f>
        <v>58344</v>
      </c>
      <c r="E23" s="33">
        <f t="shared" ref="E23" si="7">SUM(E15:E22)</f>
        <v>66246</v>
      </c>
      <c r="F23" s="33">
        <f t="shared" ref="F23" si="8">SUM(F15:F22)</f>
        <v>73506</v>
      </c>
      <c r="G23" s="33">
        <f t="shared" ref="G23" si="9">SUM(G15:G22)</f>
        <v>79777</v>
      </c>
      <c r="H23" s="33">
        <f t="shared" ref="H23" si="10">SUM(H15:H22)</f>
        <v>86454</v>
      </c>
      <c r="I23" s="33">
        <f t="shared" ref="I23" si="11">SUM(I15:I22)</f>
        <v>92773</v>
      </c>
      <c r="J23" s="33">
        <f t="shared" ref="J23" si="12">SUM(J15:J22)</f>
        <v>96781</v>
      </c>
      <c r="K23" s="33">
        <f t="shared" ref="K23" si="13">SUM(K15:K22)</f>
        <v>103495</v>
      </c>
      <c r="L23" s="33">
        <f t="shared" ref="L23" si="14">SUM(L15:L22)</f>
        <v>104816</v>
      </c>
      <c r="M23" s="33">
        <f t="shared" ref="M23" si="15">SUM(M15:M22)</f>
        <v>98606</v>
      </c>
      <c r="N23" s="33">
        <f t="shared" ref="N23" si="16">SUM(N15:N22)</f>
        <v>64393</v>
      </c>
      <c r="O23" s="33">
        <f t="shared" ref="O23" si="17">SUM(O15:O22)</f>
        <v>52192</v>
      </c>
      <c r="P23" s="33">
        <f t="shared" ref="P23" si="18">SUM(P15:P22)</f>
        <v>39447</v>
      </c>
      <c r="Q23" s="33">
        <v>176409</v>
      </c>
      <c r="R23" s="40">
        <f>(Q23-B23)/B23</f>
        <v>3.1910339256865914</v>
      </c>
    </row>
    <row r="24" spans="1:18" s="4" customFormat="1" ht="14.1" customHeight="1" thickBot="1" x14ac:dyDescent="0.3">
      <c r="A24" s="72" t="s">
        <v>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</row>
    <row r="25" spans="1:18" s="4" customFormat="1" ht="14.1" customHeight="1" thickBot="1" x14ac:dyDescent="0.3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</row>
    <row r="26" spans="1:18" s="4" customFormat="1" ht="14.1" customHeight="1" x14ac:dyDescent="0.25">
      <c r="A26" s="22" t="s">
        <v>5</v>
      </c>
      <c r="B26" s="34">
        <f>B5/B$13</f>
        <v>3.1853489162923056E-2</v>
      </c>
      <c r="C26" s="34">
        <f t="shared" ref="C26:P26" si="19">C5/C$13</f>
        <v>3.0453300558055934E-2</v>
      </c>
      <c r="D26" s="34">
        <f t="shared" si="19"/>
        <v>4.1704531430558828E-2</v>
      </c>
      <c r="E26" s="34">
        <f t="shared" si="19"/>
        <v>5.6751511588220199E-2</v>
      </c>
      <c r="F26" s="34">
        <f t="shared" si="19"/>
        <v>6.0474871664136641E-2</v>
      </c>
      <c r="G26" s="34">
        <f t="shared" si="19"/>
        <v>7.4546489522807097E-2</v>
      </c>
      <c r="H26" s="34">
        <f t="shared" si="19"/>
        <v>9.3065302485759199E-2</v>
      </c>
      <c r="I26" s="34">
        <f t="shared" si="19"/>
        <v>0.11094818816431053</v>
      </c>
      <c r="J26" s="34">
        <f t="shared" si="19"/>
        <v>0.12079837240087712</v>
      </c>
      <c r="K26" s="34">
        <f t="shared" si="19"/>
        <v>0.13359930604513956</v>
      </c>
      <c r="L26" s="34">
        <f t="shared" si="19"/>
        <v>0.15351150773962693</v>
      </c>
      <c r="M26" s="34">
        <f t="shared" si="19"/>
        <v>0.17620341417583121</v>
      </c>
      <c r="N26" s="34">
        <f t="shared" si="19"/>
        <v>0.19235122416155359</v>
      </c>
      <c r="O26" s="34">
        <f t="shared" si="19"/>
        <v>0.21050946617787375</v>
      </c>
      <c r="P26" s="34">
        <f t="shared" si="19"/>
        <v>0.68487811821047473</v>
      </c>
      <c r="Q26" s="34">
        <v>0.55010000000000003</v>
      </c>
      <c r="R26" s="26">
        <f>(Q26-B26)/B26</f>
        <v>16.26969366484057</v>
      </c>
    </row>
    <row r="27" spans="1:18" s="4" customFormat="1" ht="14.1" customHeight="1" x14ac:dyDescent="0.25">
      <c r="A27" s="23" t="s">
        <v>6</v>
      </c>
      <c r="B27" s="36">
        <f t="shared" ref="B27:P33" si="20">B6/B$13</f>
        <v>0.54433268304905769</v>
      </c>
      <c r="C27" s="36">
        <f t="shared" si="20"/>
        <v>0.57729127962118976</v>
      </c>
      <c r="D27" s="36">
        <f t="shared" si="20"/>
        <v>0.59316975755331924</v>
      </c>
      <c r="E27" s="36">
        <f t="shared" si="20"/>
        <v>0.58351415922809968</v>
      </c>
      <c r="F27" s="36">
        <f t="shared" si="20"/>
        <v>0.56537075448740981</v>
      </c>
      <c r="G27" s="36">
        <f t="shared" si="20"/>
        <v>0.54049212196719898</v>
      </c>
      <c r="H27" s="36">
        <f t="shared" si="20"/>
        <v>0.51990309243260013</v>
      </c>
      <c r="I27" s="36">
        <f t="shared" si="20"/>
        <v>0.53145893990949589</v>
      </c>
      <c r="J27" s="36">
        <f t="shared" si="20"/>
        <v>0.51530758322414183</v>
      </c>
      <c r="K27" s="36">
        <f t="shared" si="20"/>
        <v>0.49022582772635565</v>
      </c>
      <c r="L27" s="36">
        <f t="shared" si="20"/>
        <v>0.47388723420208378</v>
      </c>
      <c r="M27" s="36">
        <f t="shared" si="20"/>
        <v>0.47162095466403442</v>
      </c>
      <c r="N27" s="36">
        <f t="shared" si="20"/>
        <v>0.45515531707227663</v>
      </c>
      <c r="O27" s="36">
        <f t="shared" si="20"/>
        <v>0.43244362978958467</v>
      </c>
      <c r="P27" s="36">
        <f t="shared" si="20"/>
        <v>7.3957945235872555E-2</v>
      </c>
      <c r="Q27" s="36">
        <v>9.5899999999999999E-2</v>
      </c>
      <c r="R27" s="17">
        <f t="shared" ref="R27:R33" si="21">(Q27-B27)/B27</f>
        <v>-0.82382097752642747</v>
      </c>
    </row>
    <row r="28" spans="1:18" s="4" customFormat="1" ht="14.1" customHeight="1" x14ac:dyDescent="0.25">
      <c r="A28" s="23" t="s">
        <v>7</v>
      </c>
      <c r="B28" s="36">
        <f t="shared" si="20"/>
        <v>0.31116550033110807</v>
      </c>
      <c r="C28" s="36">
        <f t="shared" si="20"/>
        <v>0.28284661809578954</v>
      </c>
      <c r="D28" s="36">
        <f t="shared" si="20"/>
        <v>0.24653888010052394</v>
      </c>
      <c r="E28" s="36">
        <f t="shared" si="20"/>
        <v>0.23020485850737046</v>
      </c>
      <c r="F28" s="36">
        <f t="shared" si="20"/>
        <v>0.23367208593577993</v>
      </c>
      <c r="G28" s="36">
        <f t="shared" si="20"/>
        <v>0.23571589676393825</v>
      </c>
      <c r="H28" s="36">
        <f t="shared" si="20"/>
        <v>0.22848962348206509</v>
      </c>
      <c r="I28" s="36">
        <f t="shared" si="20"/>
        <v>0.2042059844950363</v>
      </c>
      <c r="J28" s="36">
        <f t="shared" si="20"/>
        <v>0.20200990976121586</v>
      </c>
      <c r="K28" s="36">
        <f t="shared" si="20"/>
        <v>0.20689828817970052</v>
      </c>
      <c r="L28" s="36">
        <f t="shared" si="20"/>
        <v>0.20619010623142467</v>
      </c>
      <c r="M28" s="36">
        <f t="shared" si="20"/>
        <v>0.1898981584569801</v>
      </c>
      <c r="N28" s="36">
        <f t="shared" si="20"/>
        <v>0.17728691157534907</v>
      </c>
      <c r="O28" s="36">
        <f t="shared" si="20"/>
        <v>0.17380605634510118</v>
      </c>
      <c r="P28" s="36">
        <f t="shared" si="20"/>
        <v>8.8299934276349121E-2</v>
      </c>
      <c r="Q28" s="36">
        <v>0.1239</v>
      </c>
      <c r="R28" s="17">
        <f t="shared" si="21"/>
        <v>-0.60181961088822744</v>
      </c>
    </row>
    <row r="29" spans="1:18" s="4" customFormat="1" ht="14.1" customHeight="1" x14ac:dyDescent="0.25">
      <c r="A29" s="23" t="s">
        <v>8</v>
      </c>
      <c r="B29" s="36">
        <f t="shared" si="20"/>
        <v>8.1586812950799129E-2</v>
      </c>
      <c r="C29" s="36">
        <f t="shared" si="20"/>
        <v>8.2283944258346856E-2</v>
      </c>
      <c r="D29" s="36">
        <f t="shared" si="20"/>
        <v>9.2317099166414229E-2</v>
      </c>
      <c r="E29" s="36">
        <f t="shared" si="20"/>
        <v>0.10262357404976095</v>
      </c>
      <c r="F29" s="36">
        <f t="shared" si="20"/>
        <v>0.11280114024821257</v>
      </c>
      <c r="G29" s="36">
        <f t="shared" si="20"/>
        <v>0.12122611618890095</v>
      </c>
      <c r="H29" s="36">
        <f t="shared" si="20"/>
        <v>0.13012644034878715</v>
      </c>
      <c r="I29" s="36">
        <f t="shared" si="20"/>
        <v>0.12700740169081279</v>
      </c>
      <c r="J29" s="36">
        <f t="shared" si="20"/>
        <v>0.13535480785101001</v>
      </c>
      <c r="K29" s="36">
        <f t="shared" si="20"/>
        <v>0.14252227900494149</v>
      </c>
      <c r="L29" s="36">
        <f t="shared" si="20"/>
        <v>0.14102504789906181</v>
      </c>
      <c r="M29" s="36">
        <f t="shared" si="20"/>
        <v>0.1379050255054774</v>
      </c>
      <c r="N29" s="36">
        <f t="shared" si="20"/>
        <v>0.15383011579473127</v>
      </c>
      <c r="O29" s="36">
        <f t="shared" si="20"/>
        <v>0.16153706121629086</v>
      </c>
      <c r="P29" s="36">
        <f t="shared" si="20"/>
        <v>0.13366599826690501</v>
      </c>
      <c r="Q29" s="36">
        <v>0.1704</v>
      </c>
      <c r="R29" s="16">
        <f t="shared" si="21"/>
        <v>1.0885728200065812</v>
      </c>
    </row>
    <row r="30" spans="1:18" s="4" customFormat="1" ht="14.1" customHeight="1" x14ac:dyDescent="0.25">
      <c r="A30" s="23" t="s">
        <v>9</v>
      </c>
      <c r="B30" s="36">
        <f t="shared" si="20"/>
        <v>1.1494818606482559E-2</v>
      </c>
      <c r="C30" s="36">
        <f t="shared" si="20"/>
        <v>1.0269507980093281E-2</v>
      </c>
      <c r="D30" s="36">
        <f t="shared" si="20"/>
        <v>1.0649815444335992E-2</v>
      </c>
      <c r="E30" s="36">
        <f t="shared" si="20"/>
        <v>1.1183386107090451E-2</v>
      </c>
      <c r="F30" s="36">
        <f t="shared" si="20"/>
        <v>1.174084846518419E-2</v>
      </c>
      <c r="G30" s="36">
        <f t="shared" si="20"/>
        <v>1.2188127638093805E-2</v>
      </c>
      <c r="H30" s="36">
        <f t="shared" si="20"/>
        <v>1.2752154891930042E-2</v>
      </c>
      <c r="I30" s="36">
        <f t="shared" si="20"/>
        <v>1.2088259024099345E-2</v>
      </c>
      <c r="J30" s="36">
        <f t="shared" si="20"/>
        <v>1.2427622027829519E-2</v>
      </c>
      <c r="K30" s="36">
        <f t="shared" si="20"/>
        <v>1.2831342328322519E-2</v>
      </c>
      <c r="L30" s="36">
        <f t="shared" si="20"/>
        <v>1.2003082131137342E-2</v>
      </c>
      <c r="M30" s="36">
        <f t="shared" si="20"/>
        <v>1.1407367811775971E-2</v>
      </c>
      <c r="N30" s="36">
        <f t="shared" si="20"/>
        <v>1.0507214831989955E-2</v>
      </c>
      <c r="O30" s="36">
        <f t="shared" si="20"/>
        <v>1.0253979812182996E-2</v>
      </c>
      <c r="P30" s="36">
        <f t="shared" si="20"/>
        <v>8.1589423934293089E-3</v>
      </c>
      <c r="Q30" s="36">
        <v>1.78E-2</v>
      </c>
      <c r="R30" s="16">
        <f t="shared" si="21"/>
        <v>0.54852378357337483</v>
      </c>
    </row>
    <row r="31" spans="1:18" s="4" customFormat="1" ht="14.1" customHeight="1" x14ac:dyDescent="0.25">
      <c r="A31" s="23" t="s">
        <v>10</v>
      </c>
      <c r="B31" s="36">
        <f t="shared" si="20"/>
        <v>1.3915486907808781E-2</v>
      </c>
      <c r="C31" s="36">
        <f t="shared" si="20"/>
        <v>1.2031415955923882E-2</v>
      </c>
      <c r="D31" s="36">
        <f t="shared" si="20"/>
        <v>1.1048096664535021E-2</v>
      </c>
      <c r="E31" s="36">
        <f t="shared" si="20"/>
        <v>1.117840353364109E-2</v>
      </c>
      <c r="F31" s="36">
        <f t="shared" si="20"/>
        <v>1.1300508708298088E-2</v>
      </c>
      <c r="G31" s="36">
        <f t="shared" si="20"/>
        <v>1.1189276853512625E-2</v>
      </c>
      <c r="H31" s="36">
        <f t="shared" si="20"/>
        <v>1.0940143559350879E-2</v>
      </c>
      <c r="I31" s="36">
        <f t="shared" si="20"/>
        <v>1.0036131476479462E-2</v>
      </c>
      <c r="J31" s="36">
        <f t="shared" si="20"/>
        <v>9.7783945647890221E-3</v>
      </c>
      <c r="K31" s="36">
        <f t="shared" si="20"/>
        <v>9.6880776865572241E-3</v>
      </c>
      <c r="L31" s="36">
        <f t="shared" si="20"/>
        <v>9.257560553826422E-3</v>
      </c>
      <c r="M31" s="36">
        <f t="shared" si="20"/>
        <v>8.9363453462956797E-3</v>
      </c>
      <c r="N31" s="36">
        <f t="shared" si="20"/>
        <v>7.3133514486942736E-3</v>
      </c>
      <c r="O31" s="36">
        <f t="shared" si="20"/>
        <v>7.5045196605232761E-3</v>
      </c>
      <c r="P31" s="36">
        <f t="shared" si="20"/>
        <v>7.0412217063869154E-3</v>
      </c>
      <c r="Q31" s="36">
        <v>2.63E-2</v>
      </c>
      <c r="R31" s="16">
        <f t="shared" si="21"/>
        <v>0.88998057877813508</v>
      </c>
    </row>
    <row r="32" spans="1:18" s="4" customFormat="1" ht="14.1" customHeight="1" x14ac:dyDescent="0.25">
      <c r="A32" s="23" t="s">
        <v>11</v>
      </c>
      <c r="B32" s="36">
        <f t="shared" si="20"/>
        <v>2.689134286685877E-3</v>
      </c>
      <c r="C32" s="36">
        <f t="shared" si="20"/>
        <v>2.316056452099903E-3</v>
      </c>
      <c r="D32" s="36">
        <f t="shared" si="20"/>
        <v>2.2354234683001806E-3</v>
      </c>
      <c r="E32" s="36">
        <f t="shared" si="20"/>
        <v>2.2695622061838718E-3</v>
      </c>
      <c r="F32" s="36">
        <f t="shared" si="20"/>
        <v>2.2596382261260532E-3</v>
      </c>
      <c r="G32" s="36">
        <f t="shared" si="20"/>
        <v>2.2253965867228029E-3</v>
      </c>
      <c r="H32" s="36">
        <f t="shared" si="20"/>
        <v>2.29855139204517E-3</v>
      </c>
      <c r="I32" s="36">
        <f t="shared" si="20"/>
        <v>2.0907145613358121E-3</v>
      </c>
      <c r="J32" s="36">
        <f t="shared" si="20"/>
        <v>2.0715510359439367E-3</v>
      </c>
      <c r="K32" s="36">
        <f t="shared" si="20"/>
        <v>1.8843343588877228E-3</v>
      </c>
      <c r="L32" s="36">
        <f t="shared" si="20"/>
        <v>1.8234347256632086E-3</v>
      </c>
      <c r="M32" s="36">
        <f t="shared" si="20"/>
        <v>1.7561148377766374E-3</v>
      </c>
      <c r="N32" s="36">
        <f t="shared" si="20"/>
        <v>1.5259060353478653E-3</v>
      </c>
      <c r="O32" s="36">
        <f t="shared" si="20"/>
        <v>1.5661879174408678E-3</v>
      </c>
      <c r="P32" s="36">
        <f t="shared" si="20"/>
        <v>1.553087546414712E-3</v>
      </c>
      <c r="Q32" s="36">
        <v>5.5999999999999999E-3</v>
      </c>
      <c r="R32" s="16">
        <f t="shared" si="21"/>
        <v>1.0824545757071546</v>
      </c>
    </row>
    <row r="33" spans="1:18" s="4" customFormat="1" ht="14.1" customHeight="1" thickBot="1" x14ac:dyDescent="0.3">
      <c r="A33" s="24" t="s">
        <v>12</v>
      </c>
      <c r="B33" s="37">
        <f t="shared" si="20"/>
        <v>2.9620747051348592E-3</v>
      </c>
      <c r="C33" s="37">
        <f t="shared" si="20"/>
        <v>2.5078770785008152E-3</v>
      </c>
      <c r="D33" s="37">
        <f t="shared" si="20"/>
        <v>2.3363961720126105E-3</v>
      </c>
      <c r="E33" s="37">
        <f t="shared" si="20"/>
        <v>2.2745447796332328E-3</v>
      </c>
      <c r="F33" s="37">
        <f t="shared" si="20"/>
        <v>2.380152264852776E-3</v>
      </c>
      <c r="G33" s="37">
        <f t="shared" si="20"/>
        <v>2.4165744788254375E-3</v>
      </c>
      <c r="H33" s="37">
        <f t="shared" si="20"/>
        <v>2.4246914074622832E-3</v>
      </c>
      <c r="I33" s="37">
        <f t="shared" si="20"/>
        <v>2.1643806784298592E-3</v>
      </c>
      <c r="J33" s="37">
        <f t="shared" si="20"/>
        <v>2.2517591341927184E-3</v>
      </c>
      <c r="K33" s="37">
        <f t="shared" si="20"/>
        <v>2.3505446700952887E-3</v>
      </c>
      <c r="L33" s="37">
        <f t="shared" si="20"/>
        <v>2.3020265171758616E-3</v>
      </c>
      <c r="M33" s="37">
        <f t="shared" si="20"/>
        <v>2.2726192018285895E-3</v>
      </c>
      <c r="N33" s="37">
        <f t="shared" si="20"/>
        <v>2.0299590800573705E-3</v>
      </c>
      <c r="O33" s="37">
        <f t="shared" si="20"/>
        <v>2.3790990810023602E-3</v>
      </c>
      <c r="P33" s="37">
        <f t="shared" si="20"/>
        <v>2.4447523641676328E-3</v>
      </c>
      <c r="Q33" s="37">
        <v>0.01</v>
      </c>
      <c r="R33" s="19">
        <f t="shared" si="21"/>
        <v>2.3760120845921455</v>
      </c>
    </row>
    <row r="34" spans="1:18" s="18" customFormat="1" ht="14.1" customHeight="1" thickBot="1" x14ac:dyDescent="0.3">
      <c r="A34" s="20" t="s">
        <v>4</v>
      </c>
      <c r="B34" s="35">
        <f>SUM(B26:B33)</f>
        <v>1</v>
      </c>
      <c r="C34" s="35">
        <f t="shared" ref="C34:Q34" si="22">SUM(C26:C33)</f>
        <v>0.99999999999999989</v>
      </c>
      <c r="D34" s="35">
        <f t="shared" si="22"/>
        <v>1</v>
      </c>
      <c r="E34" s="35">
        <f t="shared" si="22"/>
        <v>1</v>
      </c>
      <c r="F34" s="35">
        <f t="shared" si="22"/>
        <v>1.0000000000000002</v>
      </c>
      <c r="G34" s="35">
        <f t="shared" si="22"/>
        <v>1</v>
      </c>
      <c r="H34" s="35">
        <f t="shared" si="22"/>
        <v>0.99999999999999989</v>
      </c>
      <c r="I34" s="35">
        <f t="shared" si="22"/>
        <v>1</v>
      </c>
      <c r="J34" s="35">
        <f t="shared" si="22"/>
        <v>1</v>
      </c>
      <c r="K34" s="35">
        <f t="shared" si="22"/>
        <v>0.99999999999999989</v>
      </c>
      <c r="L34" s="35">
        <f t="shared" si="22"/>
        <v>0.99999999999999989</v>
      </c>
      <c r="M34" s="35">
        <f t="shared" si="22"/>
        <v>1</v>
      </c>
      <c r="N34" s="35">
        <f t="shared" si="22"/>
        <v>0.99999999999999989</v>
      </c>
      <c r="O34" s="35">
        <f t="shared" si="22"/>
        <v>0.99999999999999989</v>
      </c>
      <c r="P34" s="35">
        <f t="shared" si="22"/>
        <v>0.99999999999999978</v>
      </c>
      <c r="Q34" s="35">
        <f t="shared" si="22"/>
        <v>1</v>
      </c>
      <c r="R34" s="21"/>
    </row>
    <row r="35" spans="1:18" s="4" customFormat="1" ht="14.1" customHeight="1" thickBot="1" x14ac:dyDescent="0.3">
      <c r="A35" s="73" t="s">
        <v>14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</row>
    <row r="36" spans="1:18" s="4" customFormat="1" ht="14.1" customHeight="1" x14ac:dyDescent="0.25">
      <c r="A36" s="22" t="s">
        <v>5</v>
      </c>
      <c r="B36" s="34">
        <f>B15/B$23</f>
        <v>4.2763470493205357E-4</v>
      </c>
      <c r="C36" s="34">
        <f t="shared" ref="C36:P36" si="23">C15/C$23</f>
        <v>4.4132481506388703E-4</v>
      </c>
      <c r="D36" s="34">
        <f t="shared" si="23"/>
        <v>6.1703002879473468E-4</v>
      </c>
      <c r="E36" s="34">
        <f t="shared" si="23"/>
        <v>8.1514355583733357E-4</v>
      </c>
      <c r="F36" s="34">
        <f t="shared" si="23"/>
        <v>8.2986422877044056E-4</v>
      </c>
      <c r="G36" s="34">
        <f t="shared" si="23"/>
        <v>9.2758564498539677E-4</v>
      </c>
      <c r="H36" s="34">
        <f t="shared" si="23"/>
        <v>1.1335507900154995E-3</v>
      </c>
      <c r="I36" s="34">
        <f t="shared" si="23"/>
        <v>1.4659437551873928E-3</v>
      </c>
      <c r="J36" s="34">
        <f t="shared" si="23"/>
        <v>1.570556204213637E-3</v>
      </c>
      <c r="K36" s="34">
        <f t="shared" si="23"/>
        <v>1.7198898497511957E-3</v>
      </c>
      <c r="L36" s="34">
        <f t="shared" si="23"/>
        <v>1.9748893298733019E-3</v>
      </c>
      <c r="M36" s="34">
        <f t="shared" si="23"/>
        <v>2.332515262762915E-3</v>
      </c>
      <c r="N36" s="34">
        <f t="shared" si="23"/>
        <v>2.9661609181122171E-3</v>
      </c>
      <c r="O36" s="34">
        <f t="shared" si="23"/>
        <v>2.89316370324954E-3</v>
      </c>
      <c r="P36" s="34">
        <f t="shared" si="23"/>
        <v>2.9558648312926206E-2</v>
      </c>
      <c r="Q36" s="34">
        <v>3.7000000000000002E-3</v>
      </c>
      <c r="R36" s="26">
        <f>(Q36-B36)/B36</f>
        <v>7.6522444444444462</v>
      </c>
    </row>
    <row r="37" spans="1:18" s="4" customFormat="1" ht="14.1" customHeight="1" x14ac:dyDescent="0.25">
      <c r="A37" s="23" t="s">
        <v>6</v>
      </c>
      <c r="B37" s="36">
        <f t="shared" ref="B37:P43" si="24">B16/B$23</f>
        <v>3.9722512591466315E-2</v>
      </c>
      <c r="C37" s="36">
        <f t="shared" si="24"/>
        <v>4.7579018157363817E-2</v>
      </c>
      <c r="D37" s="36">
        <f t="shared" si="24"/>
        <v>4.8471136706430822E-2</v>
      </c>
      <c r="E37" s="36">
        <f t="shared" si="24"/>
        <v>4.7021706970986926E-2</v>
      </c>
      <c r="F37" s="36">
        <f t="shared" si="24"/>
        <v>4.4377329741789782E-2</v>
      </c>
      <c r="G37" s="36">
        <f t="shared" si="24"/>
        <v>4.2831893904258123E-2</v>
      </c>
      <c r="H37" s="36">
        <f t="shared" si="24"/>
        <v>4.0715293682189374E-2</v>
      </c>
      <c r="I37" s="36">
        <f t="shared" si="24"/>
        <v>4.1348237094844406E-2</v>
      </c>
      <c r="J37" s="36">
        <f t="shared" si="24"/>
        <v>3.9749537615854348E-2</v>
      </c>
      <c r="K37" s="36">
        <f t="shared" si="24"/>
        <v>3.6484854340789408E-2</v>
      </c>
      <c r="L37" s="36">
        <f t="shared" si="24"/>
        <v>3.5280873149137533E-2</v>
      </c>
      <c r="M37" s="36">
        <f t="shared" si="24"/>
        <v>3.5596211183903617E-2</v>
      </c>
      <c r="N37" s="36">
        <f t="shared" si="24"/>
        <v>3.6152997996676657E-2</v>
      </c>
      <c r="O37" s="36">
        <f t="shared" si="24"/>
        <v>2.9908798283261803E-2</v>
      </c>
      <c r="P37" s="36">
        <f t="shared" si="24"/>
        <v>1.5463786853246128E-2</v>
      </c>
      <c r="Q37" s="36">
        <v>3.2000000000000002E-3</v>
      </c>
      <c r="R37" s="17">
        <f t="shared" ref="R37:R43" si="25">(Q37-B37)/B37</f>
        <v>-0.91944114832535884</v>
      </c>
    </row>
    <row r="38" spans="1:18" s="4" customFormat="1" ht="14.1" customHeight="1" x14ac:dyDescent="0.25">
      <c r="A38" s="23" t="s">
        <v>7</v>
      </c>
      <c r="B38" s="36">
        <f t="shared" si="24"/>
        <v>7.9112420412429912E-2</v>
      </c>
      <c r="C38" s="36">
        <f t="shared" si="24"/>
        <v>7.9585574983187621E-2</v>
      </c>
      <c r="D38" s="36">
        <f t="shared" si="24"/>
        <v>7.1883998354586587E-2</v>
      </c>
      <c r="E38" s="36">
        <f t="shared" si="24"/>
        <v>6.6841771578661349E-2</v>
      </c>
      <c r="F38" s="36">
        <f t="shared" si="24"/>
        <v>6.4947079150001363E-2</v>
      </c>
      <c r="G38" s="36">
        <f t="shared" si="24"/>
        <v>6.4078619150883087E-2</v>
      </c>
      <c r="H38" s="36">
        <f t="shared" si="24"/>
        <v>6.1581881694311426E-2</v>
      </c>
      <c r="I38" s="36">
        <f t="shared" si="24"/>
        <v>5.892878315889321E-2</v>
      </c>
      <c r="J38" s="36">
        <f t="shared" si="24"/>
        <v>5.8730535952304687E-2</v>
      </c>
      <c r="K38" s="36">
        <f t="shared" si="24"/>
        <v>5.871781245470796E-2</v>
      </c>
      <c r="L38" s="36">
        <f t="shared" si="24"/>
        <v>5.8836437185162571E-2</v>
      </c>
      <c r="M38" s="36">
        <f t="shared" si="24"/>
        <v>5.7116199825568426E-2</v>
      </c>
      <c r="N38" s="36">
        <f t="shared" si="24"/>
        <v>6.2506794216762696E-2</v>
      </c>
      <c r="O38" s="36">
        <f t="shared" si="24"/>
        <v>5.8553034947884733E-2</v>
      </c>
      <c r="P38" s="36">
        <f t="shared" si="24"/>
        <v>3.9521383121656907E-2</v>
      </c>
      <c r="Q38" s="36">
        <v>8.3000000000000001E-3</v>
      </c>
      <c r="R38" s="17">
        <f t="shared" si="25"/>
        <v>-0.89508600600600596</v>
      </c>
    </row>
    <row r="39" spans="1:18" s="4" customFormat="1" ht="14.1" customHeight="1" x14ac:dyDescent="0.25">
      <c r="A39" s="23" t="s">
        <v>8</v>
      </c>
      <c r="B39" s="36">
        <f t="shared" si="24"/>
        <v>8.5170578732300675E-2</v>
      </c>
      <c r="C39" s="36">
        <f t="shared" si="24"/>
        <v>9.4422494956287822E-2</v>
      </c>
      <c r="D39" s="36">
        <f t="shared" si="24"/>
        <v>0.10866584395996161</v>
      </c>
      <c r="E39" s="36">
        <f t="shared" si="24"/>
        <v>0.12126015155632038</v>
      </c>
      <c r="F39" s="36">
        <f t="shared" si="24"/>
        <v>0.13019345359562484</v>
      </c>
      <c r="G39" s="36">
        <f t="shared" si="24"/>
        <v>0.14027852639231858</v>
      </c>
      <c r="H39" s="36">
        <f t="shared" si="24"/>
        <v>0.14983690748837533</v>
      </c>
      <c r="I39" s="36">
        <f t="shared" si="24"/>
        <v>0.15544393304086318</v>
      </c>
      <c r="J39" s="36">
        <f t="shared" si="24"/>
        <v>0.16523904485384527</v>
      </c>
      <c r="K39" s="36">
        <f t="shared" si="24"/>
        <v>0.16839460843519011</v>
      </c>
      <c r="L39" s="36">
        <f t="shared" si="24"/>
        <v>0.16598610899099375</v>
      </c>
      <c r="M39" s="36">
        <f t="shared" si="24"/>
        <v>0.16648074153702613</v>
      </c>
      <c r="N39" s="36">
        <f t="shared" si="24"/>
        <v>0.19570450204214743</v>
      </c>
      <c r="O39" s="36">
        <f t="shared" si="24"/>
        <v>0.18177115266707541</v>
      </c>
      <c r="P39" s="36">
        <f t="shared" si="24"/>
        <v>0.14741298451086268</v>
      </c>
      <c r="Q39" s="36">
        <v>3.04E-2</v>
      </c>
      <c r="R39" s="17">
        <f t="shared" si="25"/>
        <v>-0.64306923291492335</v>
      </c>
    </row>
    <row r="40" spans="1:18" s="4" customFormat="1" ht="14.1" customHeight="1" x14ac:dyDescent="0.25">
      <c r="A40" s="23" t="s">
        <v>9</v>
      </c>
      <c r="B40" s="36">
        <f t="shared" si="24"/>
        <v>4.2668440558776013E-2</v>
      </c>
      <c r="C40" s="36">
        <f t="shared" si="24"/>
        <v>4.2472259583053125E-2</v>
      </c>
      <c r="D40" s="36">
        <f t="shared" si="24"/>
        <v>4.523172905525847E-2</v>
      </c>
      <c r="E40" s="36">
        <f t="shared" si="24"/>
        <v>4.6961325966850827E-2</v>
      </c>
      <c r="F40" s="36">
        <f t="shared" si="24"/>
        <v>4.7506326014202925E-2</v>
      </c>
      <c r="G40" s="36">
        <f t="shared" si="24"/>
        <v>4.8873735537811651E-2</v>
      </c>
      <c r="H40" s="36">
        <f t="shared" si="24"/>
        <v>5.0547111758854422E-2</v>
      </c>
      <c r="I40" s="36">
        <f t="shared" si="24"/>
        <v>5.0963103489161721E-2</v>
      </c>
      <c r="J40" s="36">
        <f t="shared" si="24"/>
        <v>5.2282989429743444E-2</v>
      </c>
      <c r="K40" s="36">
        <f t="shared" si="24"/>
        <v>5.2070148316343788E-2</v>
      </c>
      <c r="L40" s="36">
        <f t="shared" si="24"/>
        <v>4.9086017401923372E-2</v>
      </c>
      <c r="M40" s="36">
        <f t="shared" si="24"/>
        <v>4.8212076344238686E-2</v>
      </c>
      <c r="N40" s="36">
        <f t="shared" si="24"/>
        <v>4.8110819499013871E-2</v>
      </c>
      <c r="O40" s="36">
        <f t="shared" si="24"/>
        <v>4.2056253832004904E-2</v>
      </c>
      <c r="P40" s="36">
        <f t="shared" si="24"/>
        <v>3.3234466499353563E-2</v>
      </c>
      <c r="Q40" s="36">
        <v>1.17E-2</v>
      </c>
      <c r="R40" s="17">
        <f t="shared" si="25"/>
        <v>-0.7257926503340757</v>
      </c>
    </row>
    <row r="41" spans="1:18" s="4" customFormat="1" ht="14.1" customHeight="1" x14ac:dyDescent="0.25">
      <c r="A41" s="23" t="s">
        <v>10</v>
      </c>
      <c r="B41" s="36">
        <f t="shared" si="24"/>
        <v>0.16333269980043713</v>
      </c>
      <c r="C41" s="36">
        <f t="shared" si="24"/>
        <v>0.15875084061869535</v>
      </c>
      <c r="D41" s="36">
        <f t="shared" si="24"/>
        <v>0.14911559029206087</v>
      </c>
      <c r="E41" s="36">
        <f t="shared" si="24"/>
        <v>0.14674093530175406</v>
      </c>
      <c r="F41" s="36">
        <f t="shared" si="24"/>
        <v>0.14419231083176884</v>
      </c>
      <c r="G41" s="36">
        <f t="shared" si="24"/>
        <v>0.14014064203968563</v>
      </c>
      <c r="H41" s="36">
        <f t="shared" si="24"/>
        <v>0.13407129803132301</v>
      </c>
      <c r="I41" s="36">
        <f t="shared" si="24"/>
        <v>0.13156845202806852</v>
      </c>
      <c r="J41" s="36">
        <f t="shared" si="24"/>
        <v>0.12792800239716473</v>
      </c>
      <c r="K41" s="36">
        <f t="shared" si="24"/>
        <v>0.12385139378713947</v>
      </c>
      <c r="L41" s="36">
        <f t="shared" si="24"/>
        <v>0.11856968401770722</v>
      </c>
      <c r="M41" s="36">
        <f t="shared" si="24"/>
        <v>0.11742693142405128</v>
      </c>
      <c r="N41" s="36">
        <f t="shared" si="24"/>
        <v>0.10625378534933921</v>
      </c>
      <c r="O41" s="36">
        <f t="shared" si="24"/>
        <v>9.8980686695278972E-2</v>
      </c>
      <c r="P41" s="36">
        <f t="shared" si="24"/>
        <v>9.3213679113747561E-2</v>
      </c>
      <c r="Q41" s="36">
        <v>5.4199999999999998E-2</v>
      </c>
      <c r="R41" s="17">
        <f t="shared" si="25"/>
        <v>-0.66816197818181822</v>
      </c>
    </row>
    <row r="42" spans="1:18" s="4" customFormat="1" ht="14.1" customHeight="1" x14ac:dyDescent="0.25">
      <c r="A42" s="23" t="s">
        <v>11</v>
      </c>
      <c r="B42" s="36">
        <f t="shared" si="24"/>
        <v>9.9947733536063857E-2</v>
      </c>
      <c r="C42" s="36">
        <f t="shared" si="24"/>
        <v>9.6524041694687285E-2</v>
      </c>
      <c r="D42" s="36">
        <f t="shared" si="24"/>
        <v>9.5211161387631971E-2</v>
      </c>
      <c r="E42" s="36">
        <f t="shared" si="24"/>
        <v>9.6881321136370505E-2</v>
      </c>
      <c r="F42" s="36">
        <f t="shared" si="24"/>
        <v>9.3189671591434708E-2</v>
      </c>
      <c r="G42" s="36">
        <f t="shared" si="24"/>
        <v>9.0803113679381278E-2</v>
      </c>
      <c r="H42" s="36">
        <f t="shared" si="24"/>
        <v>9.3598908089851246E-2</v>
      </c>
      <c r="I42" s="36">
        <f t="shared" si="24"/>
        <v>9.1492136720813161E-2</v>
      </c>
      <c r="J42" s="36">
        <f t="shared" si="24"/>
        <v>8.8509108192723784E-2</v>
      </c>
      <c r="K42" s="36">
        <f t="shared" si="24"/>
        <v>7.8786414802647475E-2</v>
      </c>
      <c r="L42" s="36">
        <f t="shared" si="24"/>
        <v>7.612387421767669E-2</v>
      </c>
      <c r="M42" s="36">
        <f t="shared" si="24"/>
        <v>7.5715473703425754E-2</v>
      </c>
      <c r="N42" s="36">
        <f t="shared" si="24"/>
        <v>7.3253303930551461E-2</v>
      </c>
      <c r="O42" s="36">
        <f t="shared" si="24"/>
        <v>6.7654046597179648E-2</v>
      </c>
      <c r="P42" s="36">
        <f t="shared" si="24"/>
        <v>6.7406900398002387E-2</v>
      </c>
      <c r="Q42" s="36">
        <v>3.61E-2</v>
      </c>
      <c r="R42" s="17">
        <f t="shared" si="25"/>
        <v>-0.6388112193962443</v>
      </c>
    </row>
    <row r="43" spans="1:18" s="4" customFormat="1" ht="14.1" customHeight="1" thickBot="1" x14ac:dyDescent="0.3">
      <c r="A43" s="24" t="s">
        <v>12</v>
      </c>
      <c r="B43" s="38">
        <f t="shared" si="24"/>
        <v>0.48961797966359405</v>
      </c>
      <c r="C43" s="38">
        <f t="shared" si="24"/>
        <v>0.48022444519166108</v>
      </c>
      <c r="D43" s="38">
        <f t="shared" si="24"/>
        <v>0.4808035102152749</v>
      </c>
      <c r="E43" s="38">
        <f t="shared" si="24"/>
        <v>0.47347764393321862</v>
      </c>
      <c r="F43" s="38">
        <f t="shared" si="24"/>
        <v>0.47476396484640709</v>
      </c>
      <c r="G43" s="38">
        <f t="shared" si="24"/>
        <v>0.47206588365067625</v>
      </c>
      <c r="H43" s="38">
        <f t="shared" si="24"/>
        <v>0.46851504846507969</v>
      </c>
      <c r="I43" s="38">
        <f t="shared" si="24"/>
        <v>0.4687894107121684</v>
      </c>
      <c r="J43" s="38">
        <f t="shared" si="24"/>
        <v>0.46599022535415008</v>
      </c>
      <c r="K43" s="38">
        <f t="shared" si="24"/>
        <v>0.47997487801343058</v>
      </c>
      <c r="L43" s="38">
        <f t="shared" si="24"/>
        <v>0.49414211570752559</v>
      </c>
      <c r="M43" s="38">
        <f t="shared" si="24"/>
        <v>0.4971198507190232</v>
      </c>
      <c r="N43" s="38">
        <f t="shared" si="24"/>
        <v>0.47505163604739647</v>
      </c>
      <c r="O43" s="38">
        <f t="shared" si="24"/>
        <v>0.51818286327406504</v>
      </c>
      <c r="P43" s="38">
        <f t="shared" si="24"/>
        <v>0.57418815119020461</v>
      </c>
      <c r="Q43" s="38">
        <v>0.85250000000000004</v>
      </c>
      <c r="R43" s="19">
        <f t="shared" si="25"/>
        <v>0.74115337959144068</v>
      </c>
    </row>
    <row r="44" spans="1:18" s="18" customFormat="1" ht="14.1" customHeight="1" thickBot="1" x14ac:dyDescent="0.3">
      <c r="A44" s="20" t="s">
        <v>4</v>
      </c>
      <c r="B44" s="35">
        <f>SUM(B36:B43)</f>
        <v>1</v>
      </c>
      <c r="C44" s="35">
        <f t="shared" ref="C44:Q44" si="26">SUM(C36:C43)</f>
        <v>1</v>
      </c>
      <c r="D44" s="35">
        <f t="shared" si="26"/>
        <v>1</v>
      </c>
      <c r="E44" s="35">
        <f t="shared" si="26"/>
        <v>1</v>
      </c>
      <c r="F44" s="35">
        <f t="shared" si="26"/>
        <v>1</v>
      </c>
      <c r="G44" s="35">
        <f t="shared" si="26"/>
        <v>1</v>
      </c>
      <c r="H44" s="35">
        <f t="shared" si="26"/>
        <v>1</v>
      </c>
      <c r="I44" s="35">
        <f t="shared" si="26"/>
        <v>1</v>
      </c>
      <c r="J44" s="35">
        <f t="shared" si="26"/>
        <v>1</v>
      </c>
      <c r="K44" s="35">
        <f t="shared" si="26"/>
        <v>1</v>
      </c>
      <c r="L44" s="35">
        <f t="shared" si="26"/>
        <v>1</v>
      </c>
      <c r="M44" s="35">
        <f t="shared" si="26"/>
        <v>1</v>
      </c>
      <c r="N44" s="35">
        <f t="shared" si="26"/>
        <v>1</v>
      </c>
      <c r="O44" s="35">
        <f t="shared" si="26"/>
        <v>1</v>
      </c>
      <c r="P44" s="35">
        <f t="shared" si="26"/>
        <v>1</v>
      </c>
      <c r="Q44" s="35">
        <f t="shared" si="26"/>
        <v>1.0001</v>
      </c>
      <c r="R44" s="21"/>
    </row>
    <row r="45" spans="1:18" s="4" customFormat="1" ht="14.1" customHeight="1" thickBot="1" x14ac:dyDescent="0.3">
      <c r="A45" s="73" t="s">
        <v>17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</row>
    <row r="46" spans="1:18" s="4" customFormat="1" ht="14.1" customHeight="1" x14ac:dyDescent="0.25">
      <c r="A46" s="22" t="s">
        <v>5</v>
      </c>
      <c r="B46" s="41">
        <f>B15/B5</f>
        <v>2.5284450063211127E-3</v>
      </c>
      <c r="C46" s="41">
        <f t="shared" ref="C46:Q46" si="27">C15/C5</f>
        <v>2.4495509156654614E-3</v>
      </c>
      <c r="D46" s="41">
        <f t="shared" si="27"/>
        <v>2.4211446633936378E-3</v>
      </c>
      <c r="E46" s="41">
        <f t="shared" si="27"/>
        <v>2.3705004389815627E-3</v>
      </c>
      <c r="F46" s="41">
        <f t="shared" si="27"/>
        <v>2.3377021537518204E-3</v>
      </c>
      <c r="G46" s="41">
        <f t="shared" si="27"/>
        <v>2.1323190410327338E-3</v>
      </c>
      <c r="H46" s="41">
        <f t="shared" si="27"/>
        <v>2.1083883737441104E-3</v>
      </c>
      <c r="I46" s="41">
        <f t="shared" si="27"/>
        <v>2.1499936764891869E-3</v>
      </c>
      <c r="J46" s="41">
        <f t="shared" si="27"/>
        <v>2.119205298013245E-3</v>
      </c>
      <c r="K46" s="41">
        <f t="shared" si="27"/>
        <v>2.16429162005739E-3</v>
      </c>
      <c r="L46" s="41">
        <f t="shared" si="27"/>
        <v>2.1511633948891684E-3</v>
      </c>
      <c r="M46" s="41">
        <f t="shared" si="27"/>
        <v>2.1403113687756487E-3</v>
      </c>
      <c r="N46" s="41">
        <f t="shared" si="27"/>
        <v>2.275055387474093E-3</v>
      </c>
      <c r="O46" s="41">
        <f t="shared" si="27"/>
        <v>2.2513791561055612E-3</v>
      </c>
      <c r="P46" s="41">
        <f t="shared" si="27"/>
        <v>7.1270086734350835E-3</v>
      </c>
      <c r="Q46" s="41">
        <f t="shared" si="27"/>
        <v>7.2474802297747961E-3</v>
      </c>
      <c r="R46" s="26">
        <f>(Q46-B46)/B46</f>
        <v>1.8663784308759317</v>
      </c>
    </row>
    <row r="47" spans="1:18" s="4" customFormat="1" ht="14.1" customHeight="1" x14ac:dyDescent="0.25">
      <c r="A47" s="23" t="s">
        <v>6</v>
      </c>
      <c r="B47" s="42">
        <f t="shared" ref="B47:Q53" si="28">B16/B6</f>
        <v>1.3743896624854094E-2</v>
      </c>
      <c r="C47" s="42">
        <f t="shared" si="28"/>
        <v>1.3931021751838291E-2</v>
      </c>
      <c r="D47" s="42">
        <f t="shared" si="28"/>
        <v>1.3372169998676024E-2</v>
      </c>
      <c r="E47" s="42">
        <f t="shared" si="28"/>
        <v>1.3299348481355295E-2</v>
      </c>
      <c r="F47" s="42">
        <f t="shared" si="28"/>
        <v>1.3371647352520404E-2</v>
      </c>
      <c r="G47" s="42">
        <f t="shared" si="28"/>
        <v>1.3580109531114626E-2</v>
      </c>
      <c r="H47" s="42">
        <f t="shared" si="28"/>
        <v>1.3556032241790321E-2</v>
      </c>
      <c r="I47" s="42">
        <f t="shared" si="28"/>
        <v>1.2659815317188438E-2</v>
      </c>
      <c r="J47" s="42">
        <f t="shared" si="28"/>
        <v>1.257321027035507E-2</v>
      </c>
      <c r="K47" s="42">
        <f t="shared" si="28"/>
        <v>1.2512260424674602E-2</v>
      </c>
      <c r="L47" s="42">
        <f t="shared" si="28"/>
        <v>1.2449040737112482E-2</v>
      </c>
      <c r="M47" s="42">
        <f t="shared" si="28"/>
        <v>1.2203304974845895E-2</v>
      </c>
      <c r="N47" s="42">
        <f t="shared" si="28"/>
        <v>1.171863202085997E-2</v>
      </c>
      <c r="O47" s="42">
        <f t="shared" si="28"/>
        <v>1.1329655973290753E-2</v>
      </c>
      <c r="P47" s="42">
        <f t="shared" si="28"/>
        <v>3.4527650421690155E-2</v>
      </c>
      <c r="Q47" s="42">
        <f t="shared" si="28"/>
        <v>3.5954920378990417E-2</v>
      </c>
      <c r="R47" s="16">
        <f t="shared" ref="R47:R53" si="29">(Q47-B47)/B47</f>
        <v>1.6160645237952753</v>
      </c>
    </row>
    <row r="48" spans="1:18" s="4" customFormat="1" ht="14.1" customHeight="1" x14ac:dyDescent="0.25">
      <c r="A48" s="23" t="s">
        <v>7</v>
      </c>
      <c r="B48" s="42">
        <f t="shared" si="28"/>
        <v>4.788404296622234E-2</v>
      </c>
      <c r="C48" s="42">
        <f t="shared" si="28"/>
        <v>4.7560439560439559E-2</v>
      </c>
      <c r="D48" s="42">
        <f t="shared" si="28"/>
        <v>4.7713853399924913E-2</v>
      </c>
      <c r="E48" s="42">
        <f t="shared" si="28"/>
        <v>4.792000346305355E-2</v>
      </c>
      <c r="F48" s="42">
        <f t="shared" si="28"/>
        <v>4.7348898101680123E-2</v>
      </c>
      <c r="G48" s="42">
        <f t="shared" si="28"/>
        <v>4.6585379189676854E-2</v>
      </c>
      <c r="H48" s="42">
        <f t="shared" si="28"/>
        <v>4.6653463958358891E-2</v>
      </c>
      <c r="I48" s="42">
        <f t="shared" si="28"/>
        <v>4.6956865305000602E-2</v>
      </c>
      <c r="J48" s="42">
        <f t="shared" si="28"/>
        <v>4.7388386343740881E-2</v>
      </c>
      <c r="K48" s="42">
        <f t="shared" si="28"/>
        <v>4.7712515800796128E-2</v>
      </c>
      <c r="L48" s="42">
        <f t="shared" si="28"/>
        <v>4.7714471403812825E-2</v>
      </c>
      <c r="M48" s="42">
        <f t="shared" si="28"/>
        <v>4.8630119243953614E-2</v>
      </c>
      <c r="N48" s="42">
        <f t="shared" si="28"/>
        <v>5.2016697036663694E-2</v>
      </c>
      <c r="O48" s="42">
        <f t="shared" si="28"/>
        <v>5.5186362323028024E-2</v>
      </c>
      <c r="P48" s="42">
        <f t="shared" si="28"/>
        <v>7.3910776086853452E-2</v>
      </c>
      <c r="Q48" s="42">
        <f t="shared" si="28"/>
        <v>7.2182803606903254E-2</v>
      </c>
      <c r="R48" s="16">
        <f t="shared" si="29"/>
        <v>0.50745006343389565</v>
      </c>
    </row>
    <row r="49" spans="1:18" s="4" customFormat="1" ht="14.1" customHeight="1" x14ac:dyDescent="0.25">
      <c r="A49" s="23" t="s">
        <v>8</v>
      </c>
      <c r="B49" s="42">
        <f t="shared" si="28"/>
        <v>0.19661072721289899</v>
      </c>
      <c r="C49" s="42">
        <f t="shared" si="28"/>
        <v>0.19396477292350198</v>
      </c>
      <c r="D49" s="42">
        <f t="shared" si="28"/>
        <v>0.1926231998541654</v>
      </c>
      <c r="E49" s="42">
        <f t="shared" si="28"/>
        <v>0.19500886072876458</v>
      </c>
      <c r="F49" s="42">
        <f t="shared" si="28"/>
        <v>0.19662228796844181</v>
      </c>
      <c r="G49" s="42">
        <f t="shared" si="28"/>
        <v>0.19829892797023124</v>
      </c>
      <c r="H49" s="42">
        <f t="shared" si="28"/>
        <v>0.19931990583311535</v>
      </c>
      <c r="I49" s="42">
        <f t="shared" si="28"/>
        <v>0.19915207424183837</v>
      </c>
      <c r="J49" s="42">
        <f t="shared" si="28"/>
        <v>0.1989846705156281</v>
      </c>
      <c r="K49" s="42">
        <f t="shared" si="28"/>
        <v>0.19863911462666833</v>
      </c>
      <c r="L49" s="42">
        <f t="shared" si="28"/>
        <v>0.19680995475113122</v>
      </c>
      <c r="M49" s="42">
        <f t="shared" si="28"/>
        <v>0.19518691144297537</v>
      </c>
      <c r="N49" s="42">
        <f t="shared" si="28"/>
        <v>0.18769455325360063</v>
      </c>
      <c r="O49" s="42">
        <f t="shared" si="28"/>
        <v>0.18433170769619367</v>
      </c>
      <c r="P49" s="42">
        <f t="shared" si="28"/>
        <v>0.18211713122455372</v>
      </c>
      <c r="Q49" s="42">
        <f t="shared" si="28"/>
        <v>0.19223433222581704</v>
      </c>
      <c r="R49" s="17">
        <f t="shared" si="29"/>
        <v>-2.2259187222999237E-2</v>
      </c>
    </row>
    <row r="50" spans="1:18" s="4" customFormat="1" ht="14.1" customHeight="1" x14ac:dyDescent="0.25">
      <c r="A50" s="23" t="s">
        <v>9</v>
      </c>
      <c r="B50" s="42">
        <f t="shared" si="28"/>
        <v>0.69910471000389252</v>
      </c>
      <c r="C50" s="42">
        <f t="shared" si="28"/>
        <v>0.69906606710480801</v>
      </c>
      <c r="D50" s="42">
        <f t="shared" si="28"/>
        <v>0.69502238609428502</v>
      </c>
      <c r="E50" s="42">
        <f t="shared" si="28"/>
        <v>0.69302740031187349</v>
      </c>
      <c r="F50" s="42">
        <f t="shared" si="28"/>
        <v>0.68930122384524284</v>
      </c>
      <c r="G50" s="42">
        <f t="shared" si="28"/>
        <v>0.68716954529432495</v>
      </c>
      <c r="H50" s="42">
        <f t="shared" si="28"/>
        <v>0.68613597111006441</v>
      </c>
      <c r="I50" s="42">
        <f t="shared" si="28"/>
        <v>0.68601276842716197</v>
      </c>
      <c r="J50" s="42">
        <f t="shared" si="28"/>
        <v>0.68572977368207078</v>
      </c>
      <c r="K50" s="42">
        <f t="shared" si="28"/>
        <v>0.68223825800734272</v>
      </c>
      <c r="L50" s="42">
        <f t="shared" si="28"/>
        <v>0.68381180223285487</v>
      </c>
      <c r="M50" s="42">
        <f t="shared" si="28"/>
        <v>0.68334052033922665</v>
      </c>
      <c r="N50" s="42">
        <f t="shared" si="28"/>
        <v>0.67553423462712603</v>
      </c>
      <c r="O50" s="42">
        <f t="shared" si="28"/>
        <v>0.67187021732476282</v>
      </c>
      <c r="P50" s="42">
        <f t="shared" si="28"/>
        <v>0.6726526423807081</v>
      </c>
      <c r="Q50" s="42">
        <f t="shared" si="28"/>
        <v>0.70826017052034096</v>
      </c>
      <c r="R50" s="16">
        <f t="shared" si="29"/>
        <v>1.309597887904012E-2</v>
      </c>
    </row>
    <row r="51" spans="1:18" s="4" customFormat="1" ht="14.1" customHeight="1" x14ac:dyDescent="0.25">
      <c r="A51" s="23" t="s">
        <v>10</v>
      </c>
      <c r="B51" s="42">
        <f t="shared" si="28"/>
        <v>2.210610932475884</v>
      </c>
      <c r="C51" s="42">
        <f t="shared" si="28"/>
        <v>2.2302922940655447</v>
      </c>
      <c r="D51" s="42">
        <f t="shared" si="28"/>
        <v>2.2086824067022088</v>
      </c>
      <c r="E51" s="42">
        <f t="shared" si="28"/>
        <v>2.1664809449520837</v>
      </c>
      <c r="F51" s="42">
        <f t="shared" si="28"/>
        <v>2.1737079573420837</v>
      </c>
      <c r="G51" s="42">
        <f t="shared" si="28"/>
        <v>2.1462852754847379</v>
      </c>
      <c r="H51" s="42">
        <f t="shared" si="28"/>
        <v>2.1213396778916547</v>
      </c>
      <c r="I51" s="42">
        <f t="shared" si="28"/>
        <v>2.1331702202027265</v>
      </c>
      <c r="J51" s="42">
        <f t="shared" si="28"/>
        <v>2.132449190492594</v>
      </c>
      <c r="K51" s="42">
        <f t="shared" si="28"/>
        <v>2.1492287055667338</v>
      </c>
      <c r="L51" s="42">
        <f t="shared" si="28"/>
        <v>2.1416508702395314</v>
      </c>
      <c r="M51" s="42">
        <f t="shared" si="28"/>
        <v>2.1245871559633027</v>
      </c>
      <c r="N51" s="42">
        <f t="shared" si="28"/>
        <v>2.1434837092731831</v>
      </c>
      <c r="O51" s="42">
        <f t="shared" si="28"/>
        <v>2.1606022584692597</v>
      </c>
      <c r="P51" s="42">
        <f t="shared" si="28"/>
        <v>2.1860879904875148</v>
      </c>
      <c r="Q51" s="42">
        <f t="shared" si="28"/>
        <v>2.2206008323135555</v>
      </c>
      <c r="R51" s="44">
        <f t="shared" si="29"/>
        <v>4.5190674174775862E-3</v>
      </c>
    </row>
    <row r="52" spans="1:18" s="4" customFormat="1" ht="14.1" customHeight="1" x14ac:dyDescent="0.25">
      <c r="A52" s="23" t="s">
        <v>11</v>
      </c>
      <c r="B52" s="42">
        <f t="shared" si="28"/>
        <v>7</v>
      </c>
      <c r="C52" s="42">
        <f t="shared" si="28"/>
        <v>7.044478527607362</v>
      </c>
      <c r="D52" s="42">
        <f t="shared" si="28"/>
        <v>6.969887076537014</v>
      </c>
      <c r="E52" s="42">
        <f t="shared" si="28"/>
        <v>7.0450054884742039</v>
      </c>
      <c r="F52" s="42">
        <f t="shared" si="28"/>
        <v>7.0256410256410255</v>
      </c>
      <c r="G52" s="42">
        <f t="shared" si="28"/>
        <v>6.9922779922779918</v>
      </c>
      <c r="H52" s="42">
        <f t="shared" si="28"/>
        <v>7.0487804878048781</v>
      </c>
      <c r="I52" s="42">
        <f t="shared" si="28"/>
        <v>7.1208053691275168</v>
      </c>
      <c r="J52" s="42">
        <f t="shared" si="28"/>
        <v>6.9642276422764224</v>
      </c>
      <c r="K52" s="42">
        <f t="shared" si="28"/>
        <v>7.0293103448275858</v>
      </c>
      <c r="L52" s="42">
        <f t="shared" si="28"/>
        <v>6.9807524059492563</v>
      </c>
      <c r="M52" s="42">
        <f t="shared" si="28"/>
        <v>6.9710550887021476</v>
      </c>
      <c r="N52" s="42">
        <f t="shared" si="28"/>
        <v>7.0825825825825826</v>
      </c>
      <c r="O52" s="42">
        <f t="shared" si="28"/>
        <v>7.0761523046092183</v>
      </c>
      <c r="P52" s="42">
        <f t="shared" si="28"/>
        <v>7.1671159029649596</v>
      </c>
      <c r="Q52" s="42">
        <f t="shared" si="28"/>
        <v>6.9461816296239416</v>
      </c>
      <c r="R52" s="17">
        <f t="shared" si="29"/>
        <v>-7.6883386251512019E-3</v>
      </c>
    </row>
    <row r="53" spans="1:18" s="4" customFormat="1" ht="14.1" customHeight="1" thickBot="1" x14ac:dyDescent="0.3">
      <c r="A53" s="24" t="s">
        <v>12</v>
      </c>
      <c r="B53" s="43">
        <f t="shared" si="28"/>
        <v>31.131419939577039</v>
      </c>
      <c r="C53" s="43">
        <f t="shared" si="28"/>
        <v>32.36685552407932</v>
      </c>
      <c r="D53" s="43">
        <f t="shared" si="28"/>
        <v>33.675870348139256</v>
      </c>
      <c r="E53" s="43">
        <f t="shared" si="28"/>
        <v>34.354874041621031</v>
      </c>
      <c r="F53" s="43">
        <f t="shared" si="28"/>
        <v>33.980525803310613</v>
      </c>
      <c r="G53" s="43">
        <f t="shared" si="28"/>
        <v>33.475555555555559</v>
      </c>
      <c r="H53" s="43">
        <f t="shared" si="28"/>
        <v>33.447563996696942</v>
      </c>
      <c r="I53" s="43">
        <f t="shared" si="28"/>
        <v>35.243922204213938</v>
      </c>
      <c r="J53" s="43">
        <f t="shared" si="28"/>
        <v>33.731488406881077</v>
      </c>
      <c r="K53" s="43">
        <f t="shared" si="28"/>
        <v>34.329647546648239</v>
      </c>
      <c r="L53" s="43">
        <f t="shared" si="28"/>
        <v>35.89327789327789</v>
      </c>
      <c r="M53" s="43">
        <f t="shared" si="28"/>
        <v>35.367243867243864</v>
      </c>
      <c r="N53" s="43">
        <f t="shared" si="28"/>
        <v>34.525959367945823</v>
      </c>
      <c r="O53" s="43">
        <f t="shared" si="28"/>
        <v>35.67941952506596</v>
      </c>
      <c r="P53" s="43">
        <f t="shared" si="28"/>
        <v>38.784246575342465</v>
      </c>
      <c r="Q53" s="43">
        <f t="shared" si="28"/>
        <v>91.858922714195842</v>
      </c>
      <c r="R53" s="19">
        <f t="shared" si="29"/>
        <v>1.950682072725394</v>
      </c>
    </row>
    <row r="54" spans="1:18" s="4" customFormat="1" ht="14.1" customHeight="1" x14ac:dyDescent="0.25">
      <c r="A54" s="46" t="s">
        <v>18</v>
      </c>
      <c r="B54" s="47">
        <f>B23/B13</f>
        <v>0.18833783759597658</v>
      </c>
      <c r="C54" s="47">
        <f t="shared" ref="C54:Q54" si="30">C23/C13</f>
        <v>0.16902949419742605</v>
      </c>
      <c r="D54" s="47">
        <f t="shared" si="30"/>
        <v>0.16364309514994446</v>
      </c>
      <c r="E54" s="47">
        <f t="shared" si="30"/>
        <v>0.16503778036317979</v>
      </c>
      <c r="F54" s="47">
        <f t="shared" si="30"/>
        <v>0.17035586405089401</v>
      </c>
      <c r="G54" s="47">
        <f t="shared" si="30"/>
        <v>0.17136627750867281</v>
      </c>
      <c r="H54" s="47">
        <f t="shared" si="30"/>
        <v>0.17310014115668393</v>
      </c>
      <c r="I54" s="47">
        <f t="shared" si="30"/>
        <v>0.16271968288490546</v>
      </c>
      <c r="J54" s="47">
        <f t="shared" si="30"/>
        <v>0.16299738277210582</v>
      </c>
      <c r="K54" s="47">
        <f t="shared" si="30"/>
        <v>0.16811998661472835</v>
      </c>
      <c r="L54" s="47">
        <f t="shared" si="30"/>
        <v>0.16721359073063419</v>
      </c>
      <c r="M54" s="47">
        <f t="shared" si="30"/>
        <v>0.161683902608593</v>
      </c>
      <c r="N54" s="47">
        <f t="shared" si="30"/>
        <v>0.14753403503626891</v>
      </c>
      <c r="O54" s="47">
        <f t="shared" si="30"/>
        <v>0.1638125847436348</v>
      </c>
      <c r="P54" s="47">
        <f t="shared" si="30"/>
        <v>0.16513381251595996</v>
      </c>
      <c r="Q54" s="47">
        <f t="shared" si="30"/>
        <v>1.0775240201078691</v>
      </c>
      <c r="R54" s="48">
        <f>(Q54-B54)/B54</f>
        <v>4.7212296470100705</v>
      </c>
    </row>
    <row r="55" spans="1:18" s="4" customFormat="1" ht="14.1" customHeight="1" x14ac:dyDescent="0.25">
      <c r="A55" s="68" t="s">
        <v>21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</row>
    <row r="56" spans="1:18" s="4" customFormat="1" ht="14.1" customHeight="1" x14ac:dyDescent="0.25">
      <c r="A56" s="70" t="s">
        <v>22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</row>
    <row r="57" spans="1:18" s="4" customFormat="1" ht="14.1" customHeight="1" x14ac:dyDescent="0.25">
      <c r="A57" s="27" t="s">
        <v>5</v>
      </c>
      <c r="B57" s="49">
        <f>B15/B$23</f>
        <v>4.2763470493205357E-4</v>
      </c>
      <c r="C57" s="49">
        <f t="shared" ref="C57:Q57" si="31">C15/C$23</f>
        <v>4.4132481506388703E-4</v>
      </c>
      <c r="D57" s="49">
        <f t="shared" si="31"/>
        <v>6.1703002879473468E-4</v>
      </c>
      <c r="E57" s="49">
        <f t="shared" si="31"/>
        <v>8.1514355583733357E-4</v>
      </c>
      <c r="F57" s="49">
        <f t="shared" si="31"/>
        <v>8.2986422877044056E-4</v>
      </c>
      <c r="G57" s="49">
        <f t="shared" si="31"/>
        <v>9.2758564498539677E-4</v>
      </c>
      <c r="H57" s="49">
        <f t="shared" si="31"/>
        <v>1.1335507900154995E-3</v>
      </c>
      <c r="I57" s="49">
        <f t="shared" si="31"/>
        <v>1.4659437551873928E-3</v>
      </c>
      <c r="J57" s="49">
        <f t="shared" si="31"/>
        <v>1.570556204213637E-3</v>
      </c>
      <c r="K57" s="49">
        <f t="shared" si="31"/>
        <v>1.7198898497511957E-3</v>
      </c>
      <c r="L57" s="49">
        <f t="shared" si="31"/>
        <v>1.9748893298733019E-3</v>
      </c>
      <c r="M57" s="49">
        <f t="shared" si="31"/>
        <v>2.332515262762915E-3</v>
      </c>
      <c r="N57" s="49">
        <f t="shared" si="31"/>
        <v>2.9661609181122171E-3</v>
      </c>
      <c r="O57" s="49">
        <f t="shared" si="31"/>
        <v>2.89316370324954E-3</v>
      </c>
      <c r="P57" s="49">
        <f t="shared" si="31"/>
        <v>2.9558648312926206E-2</v>
      </c>
      <c r="Q57" s="49">
        <f t="shared" si="31"/>
        <v>3.7000000000000002E-3</v>
      </c>
      <c r="R57" s="45">
        <f>(Q57-B57)/B57</f>
        <v>7.6522444444444462</v>
      </c>
    </row>
    <row r="58" spans="1:18" s="4" customFormat="1" ht="14.1" customHeight="1" x14ac:dyDescent="0.25">
      <c r="A58" s="23" t="s">
        <v>6</v>
      </c>
      <c r="B58" s="49">
        <f t="shared" ref="B58:Q64" si="32">B16/B$23</f>
        <v>3.9722512591466315E-2</v>
      </c>
      <c r="C58" s="49">
        <f t="shared" si="32"/>
        <v>4.7579018157363817E-2</v>
      </c>
      <c r="D58" s="49">
        <f t="shared" si="32"/>
        <v>4.8471136706430822E-2</v>
      </c>
      <c r="E58" s="49">
        <f t="shared" si="32"/>
        <v>4.7021706970986926E-2</v>
      </c>
      <c r="F58" s="49">
        <f t="shared" si="32"/>
        <v>4.4377329741789782E-2</v>
      </c>
      <c r="G58" s="49">
        <f t="shared" si="32"/>
        <v>4.2831893904258123E-2</v>
      </c>
      <c r="H58" s="49">
        <f t="shared" si="32"/>
        <v>4.0715293682189374E-2</v>
      </c>
      <c r="I58" s="49">
        <f t="shared" si="32"/>
        <v>4.1348237094844406E-2</v>
      </c>
      <c r="J58" s="49">
        <f t="shared" si="32"/>
        <v>3.9749537615854348E-2</v>
      </c>
      <c r="K58" s="49">
        <f t="shared" si="32"/>
        <v>3.6484854340789408E-2</v>
      </c>
      <c r="L58" s="49">
        <f t="shared" si="32"/>
        <v>3.5280873149137533E-2</v>
      </c>
      <c r="M58" s="49">
        <f t="shared" si="32"/>
        <v>3.5596211183903617E-2</v>
      </c>
      <c r="N58" s="49">
        <f t="shared" si="32"/>
        <v>3.6152997996676657E-2</v>
      </c>
      <c r="O58" s="49">
        <f t="shared" si="32"/>
        <v>2.9908798283261803E-2</v>
      </c>
      <c r="P58" s="49">
        <f t="shared" si="32"/>
        <v>1.5463786853246128E-2</v>
      </c>
      <c r="Q58" s="49">
        <f t="shared" si="32"/>
        <v>3.2000000000000002E-3</v>
      </c>
      <c r="R58" s="17">
        <f t="shared" ref="R58:R64" si="33">(Q58-B58)/B58</f>
        <v>-0.91944114832535884</v>
      </c>
    </row>
    <row r="59" spans="1:18" s="4" customFormat="1" ht="14.1" customHeight="1" x14ac:dyDescent="0.25">
      <c r="A59" s="23" t="s">
        <v>7</v>
      </c>
      <c r="B59" s="49">
        <f t="shared" si="32"/>
        <v>7.9112420412429912E-2</v>
      </c>
      <c r="C59" s="49">
        <f t="shared" si="32"/>
        <v>7.9585574983187621E-2</v>
      </c>
      <c r="D59" s="49">
        <f t="shared" si="32"/>
        <v>7.1883998354586587E-2</v>
      </c>
      <c r="E59" s="49">
        <f t="shared" si="32"/>
        <v>6.6841771578661349E-2</v>
      </c>
      <c r="F59" s="49">
        <f t="shared" si="32"/>
        <v>6.4947079150001363E-2</v>
      </c>
      <c r="G59" s="49">
        <f t="shared" si="32"/>
        <v>6.4078619150883087E-2</v>
      </c>
      <c r="H59" s="49">
        <f t="shared" si="32"/>
        <v>6.1581881694311426E-2</v>
      </c>
      <c r="I59" s="49">
        <f t="shared" si="32"/>
        <v>5.892878315889321E-2</v>
      </c>
      <c r="J59" s="49">
        <f t="shared" si="32"/>
        <v>5.8730535952304687E-2</v>
      </c>
      <c r="K59" s="49">
        <f t="shared" si="32"/>
        <v>5.871781245470796E-2</v>
      </c>
      <c r="L59" s="49">
        <f t="shared" si="32"/>
        <v>5.8836437185162571E-2</v>
      </c>
      <c r="M59" s="49">
        <f t="shared" si="32"/>
        <v>5.7116199825568426E-2</v>
      </c>
      <c r="N59" s="49">
        <f t="shared" si="32"/>
        <v>6.2506794216762696E-2</v>
      </c>
      <c r="O59" s="49">
        <f t="shared" si="32"/>
        <v>5.8553034947884733E-2</v>
      </c>
      <c r="P59" s="49">
        <f t="shared" si="32"/>
        <v>3.9521383121656907E-2</v>
      </c>
      <c r="Q59" s="49">
        <f t="shared" si="32"/>
        <v>8.3000000000000001E-3</v>
      </c>
      <c r="R59" s="17">
        <f t="shared" si="33"/>
        <v>-0.89508600600600596</v>
      </c>
    </row>
    <row r="60" spans="1:18" s="4" customFormat="1" ht="14.1" customHeight="1" x14ac:dyDescent="0.25">
      <c r="A60" s="23" t="s">
        <v>8</v>
      </c>
      <c r="B60" s="49">
        <f t="shared" si="32"/>
        <v>8.5170578732300675E-2</v>
      </c>
      <c r="C60" s="49">
        <f t="shared" si="32"/>
        <v>9.4422494956287822E-2</v>
      </c>
      <c r="D60" s="49">
        <f t="shared" si="32"/>
        <v>0.10866584395996161</v>
      </c>
      <c r="E60" s="49">
        <f t="shared" si="32"/>
        <v>0.12126015155632038</v>
      </c>
      <c r="F60" s="49">
        <f t="shared" si="32"/>
        <v>0.13019345359562484</v>
      </c>
      <c r="G60" s="49">
        <f t="shared" si="32"/>
        <v>0.14027852639231858</v>
      </c>
      <c r="H60" s="49">
        <f t="shared" si="32"/>
        <v>0.14983690748837533</v>
      </c>
      <c r="I60" s="49">
        <f t="shared" si="32"/>
        <v>0.15544393304086318</v>
      </c>
      <c r="J60" s="49">
        <f t="shared" si="32"/>
        <v>0.16523904485384527</v>
      </c>
      <c r="K60" s="49">
        <f t="shared" si="32"/>
        <v>0.16839460843519011</v>
      </c>
      <c r="L60" s="49">
        <f t="shared" si="32"/>
        <v>0.16598610899099375</v>
      </c>
      <c r="M60" s="49">
        <f t="shared" si="32"/>
        <v>0.16648074153702613</v>
      </c>
      <c r="N60" s="49">
        <f t="shared" si="32"/>
        <v>0.19570450204214743</v>
      </c>
      <c r="O60" s="49">
        <f t="shared" si="32"/>
        <v>0.18177115266707541</v>
      </c>
      <c r="P60" s="49">
        <f t="shared" si="32"/>
        <v>0.14741298451086268</v>
      </c>
      <c r="Q60" s="49">
        <f t="shared" si="32"/>
        <v>3.04E-2</v>
      </c>
      <c r="R60" s="17">
        <f t="shared" si="33"/>
        <v>-0.64306923291492335</v>
      </c>
    </row>
    <row r="61" spans="1:18" s="4" customFormat="1" ht="14.1" customHeight="1" x14ac:dyDescent="0.25">
      <c r="A61" s="23" t="s">
        <v>9</v>
      </c>
      <c r="B61" s="49">
        <f t="shared" si="32"/>
        <v>4.2668440558776013E-2</v>
      </c>
      <c r="C61" s="49">
        <f t="shared" si="32"/>
        <v>4.2472259583053125E-2</v>
      </c>
      <c r="D61" s="49">
        <f t="shared" si="32"/>
        <v>4.523172905525847E-2</v>
      </c>
      <c r="E61" s="49">
        <f t="shared" si="32"/>
        <v>4.6961325966850827E-2</v>
      </c>
      <c r="F61" s="49">
        <f t="shared" si="32"/>
        <v>4.7506326014202925E-2</v>
      </c>
      <c r="G61" s="49">
        <f t="shared" si="32"/>
        <v>4.8873735537811651E-2</v>
      </c>
      <c r="H61" s="49">
        <f t="shared" si="32"/>
        <v>5.0547111758854422E-2</v>
      </c>
      <c r="I61" s="49">
        <f t="shared" si="32"/>
        <v>5.0963103489161721E-2</v>
      </c>
      <c r="J61" s="49">
        <f t="shared" si="32"/>
        <v>5.2282989429743444E-2</v>
      </c>
      <c r="K61" s="49">
        <f t="shared" si="32"/>
        <v>5.2070148316343788E-2</v>
      </c>
      <c r="L61" s="49">
        <f t="shared" si="32"/>
        <v>4.9086017401923372E-2</v>
      </c>
      <c r="M61" s="49">
        <f t="shared" si="32"/>
        <v>4.8212076344238686E-2</v>
      </c>
      <c r="N61" s="49">
        <f t="shared" si="32"/>
        <v>4.8110819499013871E-2</v>
      </c>
      <c r="O61" s="49">
        <f t="shared" si="32"/>
        <v>4.2056253832004904E-2</v>
      </c>
      <c r="P61" s="49">
        <f t="shared" si="32"/>
        <v>3.3234466499353563E-2</v>
      </c>
      <c r="Q61" s="49">
        <f t="shared" si="32"/>
        <v>1.1700000000000002E-2</v>
      </c>
      <c r="R61" s="17">
        <f t="shared" si="33"/>
        <v>-0.7257926503340757</v>
      </c>
    </row>
    <row r="62" spans="1:18" s="4" customFormat="1" ht="14.1" customHeight="1" x14ac:dyDescent="0.25">
      <c r="A62" s="23" t="s">
        <v>10</v>
      </c>
      <c r="B62" s="49">
        <f t="shared" si="32"/>
        <v>0.16333269980043713</v>
      </c>
      <c r="C62" s="49">
        <f t="shared" si="32"/>
        <v>0.15875084061869535</v>
      </c>
      <c r="D62" s="49">
        <f t="shared" si="32"/>
        <v>0.14911559029206087</v>
      </c>
      <c r="E62" s="49">
        <f t="shared" si="32"/>
        <v>0.14674093530175406</v>
      </c>
      <c r="F62" s="49">
        <f t="shared" si="32"/>
        <v>0.14419231083176884</v>
      </c>
      <c r="G62" s="49">
        <f t="shared" si="32"/>
        <v>0.14014064203968563</v>
      </c>
      <c r="H62" s="49">
        <f t="shared" si="32"/>
        <v>0.13407129803132301</v>
      </c>
      <c r="I62" s="49">
        <f t="shared" si="32"/>
        <v>0.13156845202806852</v>
      </c>
      <c r="J62" s="49">
        <f t="shared" si="32"/>
        <v>0.12792800239716473</v>
      </c>
      <c r="K62" s="49">
        <f t="shared" si="32"/>
        <v>0.12385139378713947</v>
      </c>
      <c r="L62" s="49">
        <f t="shared" si="32"/>
        <v>0.11856968401770722</v>
      </c>
      <c r="M62" s="49">
        <f t="shared" si="32"/>
        <v>0.11742693142405128</v>
      </c>
      <c r="N62" s="49">
        <f t="shared" si="32"/>
        <v>0.10625378534933921</v>
      </c>
      <c r="O62" s="49">
        <f t="shared" si="32"/>
        <v>9.8980686695278972E-2</v>
      </c>
      <c r="P62" s="49">
        <f t="shared" si="32"/>
        <v>9.3213679113747561E-2</v>
      </c>
      <c r="Q62" s="49">
        <f t="shared" si="32"/>
        <v>5.4199999999999998E-2</v>
      </c>
      <c r="R62" s="17">
        <f t="shared" si="33"/>
        <v>-0.66816197818181822</v>
      </c>
    </row>
    <row r="63" spans="1:18" s="4" customFormat="1" ht="14.1" customHeight="1" x14ac:dyDescent="0.25">
      <c r="A63" s="23" t="s">
        <v>11</v>
      </c>
      <c r="B63" s="49">
        <f t="shared" si="32"/>
        <v>9.9947733536063857E-2</v>
      </c>
      <c r="C63" s="49">
        <f t="shared" si="32"/>
        <v>9.6524041694687285E-2</v>
      </c>
      <c r="D63" s="49">
        <f t="shared" si="32"/>
        <v>9.5211161387631971E-2</v>
      </c>
      <c r="E63" s="49">
        <f t="shared" si="32"/>
        <v>9.6881321136370505E-2</v>
      </c>
      <c r="F63" s="49">
        <f t="shared" si="32"/>
        <v>9.3189671591434708E-2</v>
      </c>
      <c r="G63" s="49">
        <f t="shared" si="32"/>
        <v>9.0803113679381278E-2</v>
      </c>
      <c r="H63" s="49">
        <f t="shared" si="32"/>
        <v>9.3598908089851246E-2</v>
      </c>
      <c r="I63" s="49">
        <f t="shared" si="32"/>
        <v>9.1492136720813161E-2</v>
      </c>
      <c r="J63" s="49">
        <f t="shared" si="32"/>
        <v>8.8509108192723784E-2</v>
      </c>
      <c r="K63" s="49">
        <f t="shared" si="32"/>
        <v>7.8786414802647475E-2</v>
      </c>
      <c r="L63" s="49">
        <f t="shared" si="32"/>
        <v>7.612387421767669E-2</v>
      </c>
      <c r="M63" s="49">
        <f t="shared" si="32"/>
        <v>7.5715473703425754E-2</v>
      </c>
      <c r="N63" s="49">
        <f t="shared" si="32"/>
        <v>7.3253303930551461E-2</v>
      </c>
      <c r="O63" s="49">
        <f t="shared" si="32"/>
        <v>6.7654046597179648E-2</v>
      </c>
      <c r="P63" s="49">
        <f t="shared" si="32"/>
        <v>6.7406900398002387E-2</v>
      </c>
      <c r="Q63" s="49">
        <f t="shared" si="32"/>
        <v>3.61E-2</v>
      </c>
      <c r="R63" s="17">
        <f t="shared" si="33"/>
        <v>-0.6388112193962443</v>
      </c>
    </row>
    <row r="64" spans="1:18" s="4" customFormat="1" ht="14.1" customHeight="1" x14ac:dyDescent="0.25">
      <c r="A64" s="50" t="s">
        <v>12</v>
      </c>
      <c r="B64" s="51">
        <f t="shared" si="32"/>
        <v>0.48961797966359405</v>
      </c>
      <c r="C64" s="51">
        <f t="shared" si="32"/>
        <v>0.48022444519166108</v>
      </c>
      <c r="D64" s="51">
        <f t="shared" si="32"/>
        <v>0.4808035102152749</v>
      </c>
      <c r="E64" s="51">
        <f t="shared" si="32"/>
        <v>0.47347764393321862</v>
      </c>
      <c r="F64" s="51">
        <f t="shared" si="32"/>
        <v>0.47476396484640709</v>
      </c>
      <c r="G64" s="51">
        <f t="shared" si="32"/>
        <v>0.47206588365067625</v>
      </c>
      <c r="H64" s="51">
        <f t="shared" si="32"/>
        <v>0.46851504846507969</v>
      </c>
      <c r="I64" s="51">
        <f t="shared" si="32"/>
        <v>0.4687894107121684</v>
      </c>
      <c r="J64" s="51">
        <f t="shared" si="32"/>
        <v>0.46599022535415008</v>
      </c>
      <c r="K64" s="51">
        <f t="shared" si="32"/>
        <v>0.47997487801343058</v>
      </c>
      <c r="L64" s="51">
        <f t="shared" si="32"/>
        <v>0.49414211570752559</v>
      </c>
      <c r="M64" s="51">
        <f t="shared" si="32"/>
        <v>0.4971198507190232</v>
      </c>
      <c r="N64" s="51">
        <f t="shared" si="32"/>
        <v>0.47505163604739647</v>
      </c>
      <c r="O64" s="51">
        <f t="shared" si="32"/>
        <v>0.51818286327406504</v>
      </c>
      <c r="P64" s="51">
        <f t="shared" si="32"/>
        <v>0.57418815119020461</v>
      </c>
      <c r="Q64" s="51">
        <f t="shared" si="32"/>
        <v>0.85250000000000004</v>
      </c>
      <c r="R64" s="52">
        <f t="shared" si="33"/>
        <v>0.74115337959144068</v>
      </c>
    </row>
    <row r="65" spans="1:18" s="4" customFormat="1" ht="14.1" customHeight="1" x14ac:dyDescent="0.25">
      <c r="A65" s="70" t="s">
        <v>23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</row>
    <row r="66" spans="1:18" s="4" customFormat="1" ht="14.1" customHeight="1" x14ac:dyDescent="0.25">
      <c r="A66" s="27" t="s">
        <v>5</v>
      </c>
      <c r="B66" s="49">
        <f t="shared" ref="B66:Q66" si="34">B5/B$13</f>
        <v>3.1853489162923056E-2</v>
      </c>
      <c r="C66" s="49">
        <f t="shared" si="34"/>
        <v>3.0453300558055934E-2</v>
      </c>
      <c r="D66" s="49">
        <f t="shared" si="34"/>
        <v>4.1704531430558828E-2</v>
      </c>
      <c r="E66" s="49">
        <f t="shared" si="34"/>
        <v>5.6751511588220199E-2</v>
      </c>
      <c r="F66" s="49">
        <f t="shared" si="34"/>
        <v>6.0474871664136641E-2</v>
      </c>
      <c r="G66" s="49">
        <f t="shared" si="34"/>
        <v>7.4546489522807097E-2</v>
      </c>
      <c r="H66" s="49">
        <f t="shared" si="34"/>
        <v>9.3065302485759199E-2</v>
      </c>
      <c r="I66" s="49">
        <f t="shared" si="34"/>
        <v>0.11094818816431053</v>
      </c>
      <c r="J66" s="49">
        <f t="shared" si="34"/>
        <v>0.12079837240087712</v>
      </c>
      <c r="K66" s="49">
        <f t="shared" si="34"/>
        <v>0.13359930604513956</v>
      </c>
      <c r="L66" s="49">
        <f t="shared" si="34"/>
        <v>0.15351150773962693</v>
      </c>
      <c r="M66" s="49">
        <f t="shared" si="34"/>
        <v>0.17620341417583121</v>
      </c>
      <c r="N66" s="49">
        <f t="shared" si="34"/>
        <v>0.19235122416155359</v>
      </c>
      <c r="O66" s="49">
        <f t="shared" si="34"/>
        <v>0.21050946617787375</v>
      </c>
      <c r="P66" s="49">
        <f t="shared" si="34"/>
        <v>0.68487811821047473</v>
      </c>
      <c r="Q66" s="49">
        <f t="shared" si="34"/>
        <v>0.55010000000000003</v>
      </c>
      <c r="R66" s="45">
        <f>(Q66-B66)/B66</f>
        <v>16.26969366484057</v>
      </c>
    </row>
    <row r="67" spans="1:18" s="4" customFormat="1" ht="14.1" customHeight="1" x14ac:dyDescent="0.25">
      <c r="A67" s="23" t="s">
        <v>6</v>
      </c>
      <c r="B67" s="49">
        <f t="shared" ref="B67:Q67" si="35">B6/B$13</f>
        <v>0.54433268304905769</v>
      </c>
      <c r="C67" s="49">
        <f t="shared" si="35"/>
        <v>0.57729127962118976</v>
      </c>
      <c r="D67" s="49">
        <f t="shared" si="35"/>
        <v>0.59316975755331924</v>
      </c>
      <c r="E67" s="49">
        <f t="shared" si="35"/>
        <v>0.58351415922809968</v>
      </c>
      <c r="F67" s="49">
        <f t="shared" si="35"/>
        <v>0.56537075448740981</v>
      </c>
      <c r="G67" s="49">
        <f t="shared" si="35"/>
        <v>0.54049212196719898</v>
      </c>
      <c r="H67" s="49">
        <f t="shared" si="35"/>
        <v>0.51990309243260013</v>
      </c>
      <c r="I67" s="49">
        <f t="shared" si="35"/>
        <v>0.53145893990949589</v>
      </c>
      <c r="J67" s="49">
        <f t="shared" si="35"/>
        <v>0.51530758322414183</v>
      </c>
      <c r="K67" s="49">
        <f t="shared" si="35"/>
        <v>0.49022582772635565</v>
      </c>
      <c r="L67" s="49">
        <f t="shared" si="35"/>
        <v>0.47388723420208378</v>
      </c>
      <c r="M67" s="49">
        <f t="shared" si="35"/>
        <v>0.47162095466403442</v>
      </c>
      <c r="N67" s="49">
        <f t="shared" si="35"/>
        <v>0.45515531707227663</v>
      </c>
      <c r="O67" s="49">
        <f t="shared" si="35"/>
        <v>0.43244362978958467</v>
      </c>
      <c r="P67" s="49">
        <f t="shared" si="35"/>
        <v>7.3957945235872555E-2</v>
      </c>
      <c r="Q67" s="49">
        <f t="shared" si="35"/>
        <v>9.5899999999999999E-2</v>
      </c>
      <c r="R67" s="17">
        <f t="shared" ref="R67:R73" si="36">(Q67-B67)/B67</f>
        <v>-0.82382097752642747</v>
      </c>
    </row>
    <row r="68" spans="1:18" s="4" customFormat="1" ht="14.1" customHeight="1" x14ac:dyDescent="0.25">
      <c r="A68" s="23" t="s">
        <v>7</v>
      </c>
      <c r="B68" s="49">
        <f t="shared" ref="B68:Q68" si="37">B7/B$13</f>
        <v>0.31116550033110807</v>
      </c>
      <c r="C68" s="49">
        <f t="shared" si="37"/>
        <v>0.28284661809578954</v>
      </c>
      <c r="D68" s="49">
        <f t="shared" si="37"/>
        <v>0.24653888010052394</v>
      </c>
      <c r="E68" s="49">
        <f t="shared" si="37"/>
        <v>0.23020485850737046</v>
      </c>
      <c r="F68" s="49">
        <f t="shared" si="37"/>
        <v>0.23367208593577993</v>
      </c>
      <c r="G68" s="49">
        <f t="shared" si="37"/>
        <v>0.23571589676393825</v>
      </c>
      <c r="H68" s="49">
        <f t="shared" si="37"/>
        <v>0.22848962348206509</v>
      </c>
      <c r="I68" s="49">
        <f t="shared" si="37"/>
        <v>0.2042059844950363</v>
      </c>
      <c r="J68" s="49">
        <f t="shared" si="37"/>
        <v>0.20200990976121586</v>
      </c>
      <c r="K68" s="49">
        <f t="shared" si="37"/>
        <v>0.20689828817970052</v>
      </c>
      <c r="L68" s="49">
        <f t="shared" si="37"/>
        <v>0.20619010623142467</v>
      </c>
      <c r="M68" s="49">
        <f t="shared" si="37"/>
        <v>0.1898981584569801</v>
      </c>
      <c r="N68" s="49">
        <f t="shared" si="37"/>
        <v>0.17728691157534907</v>
      </c>
      <c r="O68" s="49">
        <f t="shared" si="37"/>
        <v>0.17380605634510118</v>
      </c>
      <c r="P68" s="49">
        <f t="shared" si="37"/>
        <v>8.8299934276349121E-2</v>
      </c>
      <c r="Q68" s="49">
        <f t="shared" si="37"/>
        <v>0.1239</v>
      </c>
      <c r="R68" s="17">
        <f t="shared" si="36"/>
        <v>-0.60181961088822744</v>
      </c>
    </row>
    <row r="69" spans="1:18" s="4" customFormat="1" ht="14.1" customHeight="1" x14ac:dyDescent="0.25">
      <c r="A69" s="23" t="s">
        <v>8</v>
      </c>
      <c r="B69" s="49">
        <f t="shared" ref="B69:Q69" si="38">B8/B$13</f>
        <v>8.1586812950799129E-2</v>
      </c>
      <c r="C69" s="49">
        <f t="shared" si="38"/>
        <v>8.2283944258346856E-2</v>
      </c>
      <c r="D69" s="49">
        <f t="shared" si="38"/>
        <v>9.2317099166414229E-2</v>
      </c>
      <c r="E69" s="49">
        <f t="shared" si="38"/>
        <v>0.10262357404976095</v>
      </c>
      <c r="F69" s="49">
        <f t="shared" si="38"/>
        <v>0.11280114024821257</v>
      </c>
      <c r="G69" s="49">
        <f t="shared" si="38"/>
        <v>0.12122611618890095</v>
      </c>
      <c r="H69" s="49">
        <f t="shared" si="38"/>
        <v>0.13012644034878715</v>
      </c>
      <c r="I69" s="49">
        <f t="shared" si="38"/>
        <v>0.12700740169081279</v>
      </c>
      <c r="J69" s="49">
        <f t="shared" si="38"/>
        <v>0.13535480785101001</v>
      </c>
      <c r="K69" s="49">
        <f t="shared" si="38"/>
        <v>0.14252227900494149</v>
      </c>
      <c r="L69" s="49">
        <f t="shared" si="38"/>
        <v>0.14102504789906181</v>
      </c>
      <c r="M69" s="49">
        <f t="shared" si="38"/>
        <v>0.1379050255054774</v>
      </c>
      <c r="N69" s="49">
        <f t="shared" si="38"/>
        <v>0.15383011579473127</v>
      </c>
      <c r="O69" s="49">
        <f t="shared" si="38"/>
        <v>0.16153706121629086</v>
      </c>
      <c r="P69" s="49">
        <f t="shared" si="38"/>
        <v>0.13366599826690501</v>
      </c>
      <c r="Q69" s="49">
        <f t="shared" si="38"/>
        <v>0.1704</v>
      </c>
      <c r="R69" s="16">
        <f t="shared" si="36"/>
        <v>1.0885728200065812</v>
      </c>
    </row>
    <row r="70" spans="1:18" s="4" customFormat="1" ht="14.1" customHeight="1" x14ac:dyDescent="0.25">
      <c r="A70" s="23" t="s">
        <v>9</v>
      </c>
      <c r="B70" s="49">
        <f t="shared" ref="B70:Q70" si="39">B9/B$13</f>
        <v>1.1494818606482559E-2</v>
      </c>
      <c r="C70" s="49">
        <f t="shared" si="39"/>
        <v>1.0269507980093281E-2</v>
      </c>
      <c r="D70" s="49">
        <f t="shared" si="39"/>
        <v>1.0649815444335992E-2</v>
      </c>
      <c r="E70" s="49">
        <f t="shared" si="39"/>
        <v>1.1183386107090451E-2</v>
      </c>
      <c r="F70" s="49">
        <f t="shared" si="39"/>
        <v>1.174084846518419E-2</v>
      </c>
      <c r="G70" s="49">
        <f t="shared" si="39"/>
        <v>1.2188127638093805E-2</v>
      </c>
      <c r="H70" s="49">
        <f t="shared" si="39"/>
        <v>1.2752154891930042E-2</v>
      </c>
      <c r="I70" s="49">
        <f t="shared" si="39"/>
        <v>1.2088259024099345E-2</v>
      </c>
      <c r="J70" s="49">
        <f t="shared" si="39"/>
        <v>1.2427622027829519E-2</v>
      </c>
      <c r="K70" s="49">
        <f t="shared" si="39"/>
        <v>1.2831342328322519E-2</v>
      </c>
      <c r="L70" s="49">
        <f t="shared" si="39"/>
        <v>1.2003082131137342E-2</v>
      </c>
      <c r="M70" s="49">
        <f t="shared" si="39"/>
        <v>1.1407367811775971E-2</v>
      </c>
      <c r="N70" s="49">
        <f t="shared" si="39"/>
        <v>1.0507214831989955E-2</v>
      </c>
      <c r="O70" s="49">
        <f t="shared" si="39"/>
        <v>1.0253979812182996E-2</v>
      </c>
      <c r="P70" s="49">
        <f t="shared" si="39"/>
        <v>8.1589423934293089E-3</v>
      </c>
      <c r="Q70" s="49">
        <f t="shared" si="39"/>
        <v>1.78E-2</v>
      </c>
      <c r="R70" s="16">
        <f t="shared" si="36"/>
        <v>0.54852378357337483</v>
      </c>
    </row>
    <row r="71" spans="1:18" s="4" customFormat="1" ht="14.1" customHeight="1" x14ac:dyDescent="0.25">
      <c r="A71" s="23" t="s">
        <v>10</v>
      </c>
      <c r="B71" s="49">
        <f t="shared" ref="B71:Q71" si="40">B10/B$13</f>
        <v>1.3915486907808781E-2</v>
      </c>
      <c r="C71" s="49">
        <f t="shared" si="40"/>
        <v>1.2031415955923882E-2</v>
      </c>
      <c r="D71" s="49">
        <f t="shared" si="40"/>
        <v>1.1048096664535021E-2</v>
      </c>
      <c r="E71" s="49">
        <f t="shared" si="40"/>
        <v>1.117840353364109E-2</v>
      </c>
      <c r="F71" s="49">
        <f t="shared" si="40"/>
        <v>1.1300508708298088E-2</v>
      </c>
      <c r="G71" s="49">
        <f t="shared" si="40"/>
        <v>1.1189276853512625E-2</v>
      </c>
      <c r="H71" s="49">
        <f t="shared" si="40"/>
        <v>1.0940143559350879E-2</v>
      </c>
      <c r="I71" s="49">
        <f t="shared" si="40"/>
        <v>1.0036131476479462E-2</v>
      </c>
      <c r="J71" s="49">
        <f t="shared" si="40"/>
        <v>9.7783945647890221E-3</v>
      </c>
      <c r="K71" s="49">
        <f t="shared" si="40"/>
        <v>9.6880776865572241E-3</v>
      </c>
      <c r="L71" s="49">
        <f t="shared" si="40"/>
        <v>9.257560553826422E-3</v>
      </c>
      <c r="M71" s="49">
        <f t="shared" si="40"/>
        <v>8.9363453462956797E-3</v>
      </c>
      <c r="N71" s="49">
        <f t="shared" si="40"/>
        <v>7.3133514486942736E-3</v>
      </c>
      <c r="O71" s="49">
        <f t="shared" si="40"/>
        <v>7.5045196605232761E-3</v>
      </c>
      <c r="P71" s="49">
        <f t="shared" si="40"/>
        <v>7.0412217063869154E-3</v>
      </c>
      <c r="Q71" s="49">
        <f t="shared" si="40"/>
        <v>2.63E-2</v>
      </c>
      <c r="R71" s="16">
        <f t="shared" si="36"/>
        <v>0.88998057877813508</v>
      </c>
    </row>
    <row r="72" spans="1:18" s="4" customFormat="1" ht="14.1" customHeight="1" x14ac:dyDescent="0.25">
      <c r="A72" s="23" t="s">
        <v>11</v>
      </c>
      <c r="B72" s="49">
        <f t="shared" ref="B72:Q72" si="41">B11/B$13</f>
        <v>2.689134286685877E-3</v>
      </c>
      <c r="C72" s="49">
        <f t="shared" si="41"/>
        <v>2.316056452099903E-3</v>
      </c>
      <c r="D72" s="49">
        <f t="shared" si="41"/>
        <v>2.2354234683001806E-3</v>
      </c>
      <c r="E72" s="49">
        <f t="shared" si="41"/>
        <v>2.2695622061838718E-3</v>
      </c>
      <c r="F72" s="49">
        <f t="shared" si="41"/>
        <v>2.2596382261260532E-3</v>
      </c>
      <c r="G72" s="49">
        <f t="shared" si="41"/>
        <v>2.2253965867228029E-3</v>
      </c>
      <c r="H72" s="49">
        <f t="shared" si="41"/>
        <v>2.29855139204517E-3</v>
      </c>
      <c r="I72" s="49">
        <f t="shared" si="41"/>
        <v>2.0907145613358121E-3</v>
      </c>
      <c r="J72" s="49">
        <f t="shared" si="41"/>
        <v>2.0715510359439367E-3</v>
      </c>
      <c r="K72" s="49">
        <f t="shared" si="41"/>
        <v>1.8843343588877228E-3</v>
      </c>
      <c r="L72" s="49">
        <f t="shared" si="41"/>
        <v>1.8234347256632086E-3</v>
      </c>
      <c r="M72" s="49">
        <f t="shared" si="41"/>
        <v>1.7561148377766374E-3</v>
      </c>
      <c r="N72" s="49">
        <f t="shared" si="41"/>
        <v>1.5259060353478653E-3</v>
      </c>
      <c r="O72" s="49">
        <f t="shared" si="41"/>
        <v>1.5661879174408678E-3</v>
      </c>
      <c r="P72" s="49">
        <f t="shared" si="41"/>
        <v>1.553087546414712E-3</v>
      </c>
      <c r="Q72" s="49">
        <f t="shared" si="41"/>
        <v>5.5999999999999999E-3</v>
      </c>
      <c r="R72" s="16">
        <f t="shared" si="36"/>
        <v>1.0824545757071546</v>
      </c>
    </row>
    <row r="73" spans="1:18" s="4" customFormat="1" ht="14.1" customHeight="1" x14ac:dyDescent="0.25">
      <c r="A73" s="50" t="s">
        <v>12</v>
      </c>
      <c r="B73" s="51">
        <f t="shared" ref="B73:Q73" si="42">B12/B$13</f>
        <v>2.9620747051348592E-3</v>
      </c>
      <c r="C73" s="51">
        <f t="shared" si="42"/>
        <v>2.5078770785008152E-3</v>
      </c>
      <c r="D73" s="51">
        <f t="shared" si="42"/>
        <v>2.3363961720126105E-3</v>
      </c>
      <c r="E73" s="51">
        <f t="shared" si="42"/>
        <v>2.2745447796332328E-3</v>
      </c>
      <c r="F73" s="51">
        <f t="shared" si="42"/>
        <v>2.380152264852776E-3</v>
      </c>
      <c r="G73" s="51">
        <f t="shared" si="42"/>
        <v>2.4165744788254375E-3</v>
      </c>
      <c r="H73" s="51">
        <f t="shared" si="42"/>
        <v>2.4246914074622832E-3</v>
      </c>
      <c r="I73" s="51">
        <f t="shared" si="42"/>
        <v>2.1643806784298592E-3</v>
      </c>
      <c r="J73" s="51">
        <f t="shared" si="42"/>
        <v>2.2517591341927184E-3</v>
      </c>
      <c r="K73" s="51">
        <f t="shared" si="42"/>
        <v>2.3505446700952887E-3</v>
      </c>
      <c r="L73" s="51">
        <f t="shared" si="42"/>
        <v>2.3020265171758616E-3</v>
      </c>
      <c r="M73" s="51">
        <f t="shared" si="42"/>
        <v>2.2726192018285895E-3</v>
      </c>
      <c r="N73" s="51">
        <f t="shared" si="42"/>
        <v>2.0299590800573705E-3</v>
      </c>
      <c r="O73" s="51">
        <f t="shared" si="42"/>
        <v>2.3790990810023602E-3</v>
      </c>
      <c r="P73" s="51">
        <f t="shared" si="42"/>
        <v>2.4447523641676328E-3</v>
      </c>
      <c r="Q73" s="51">
        <f t="shared" si="42"/>
        <v>0.01</v>
      </c>
      <c r="R73" s="52">
        <f t="shared" si="36"/>
        <v>2.3760120845921455</v>
      </c>
    </row>
    <row r="74" spans="1:18" s="4" customFormat="1" ht="14.1" customHeight="1" x14ac:dyDescent="0.25">
      <c r="A74" s="70" t="s">
        <v>24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</row>
    <row r="75" spans="1:18" s="4" customFormat="1" ht="14.1" customHeight="1" x14ac:dyDescent="0.25">
      <c r="A75" s="27" t="s">
        <v>5</v>
      </c>
      <c r="B75" s="49">
        <f t="shared" ref="B75:Q75" si="43">B57/B66</f>
        <v>1.3425050635577262E-2</v>
      </c>
      <c r="C75" s="49">
        <f t="shared" si="43"/>
        <v>1.4491854970614724E-2</v>
      </c>
      <c r="D75" s="49">
        <f t="shared" si="43"/>
        <v>1.4795275420421302E-2</v>
      </c>
      <c r="E75" s="49">
        <f t="shared" si="43"/>
        <v>1.4363380516661538E-2</v>
      </c>
      <c r="F75" s="49">
        <f t="shared" si="43"/>
        <v>1.3722463660267248E-2</v>
      </c>
      <c r="G75" s="49">
        <f t="shared" si="43"/>
        <v>1.2443049309540015E-2</v>
      </c>
      <c r="H75" s="49">
        <f t="shared" si="43"/>
        <v>1.2180165536870789E-2</v>
      </c>
      <c r="I75" s="49">
        <f t="shared" si="43"/>
        <v>1.3212867911068359E-2</v>
      </c>
      <c r="J75" s="49">
        <f t="shared" si="43"/>
        <v>1.3001468256556022E-2</v>
      </c>
      <c r="K75" s="49">
        <f t="shared" si="43"/>
        <v>1.2873493887536301E-2</v>
      </c>
      <c r="L75" s="49">
        <f t="shared" si="43"/>
        <v>1.28647640750356E-2</v>
      </c>
      <c r="M75" s="49">
        <f t="shared" si="43"/>
        <v>1.3237628077032189E-2</v>
      </c>
      <c r="N75" s="49">
        <f t="shared" si="43"/>
        <v>1.542054609239696E-2</v>
      </c>
      <c r="O75" s="49">
        <f t="shared" si="43"/>
        <v>1.374362757067138E-2</v>
      </c>
      <c r="P75" s="49">
        <f t="shared" si="43"/>
        <v>4.3158990668529913E-2</v>
      </c>
      <c r="Q75" s="49">
        <f t="shared" si="43"/>
        <v>6.7260498091256133E-3</v>
      </c>
      <c r="R75" s="53">
        <f>(Q75-B75)/B75</f>
        <v>-0.49899259289934134</v>
      </c>
    </row>
    <row r="76" spans="1:18" s="4" customFormat="1" ht="14.1" customHeight="1" x14ac:dyDescent="0.25">
      <c r="A76" s="23" t="s">
        <v>6</v>
      </c>
      <c r="B76" s="49">
        <f t="shared" ref="B76:Q76" si="44">B58/B67</f>
        <v>7.2974696960987628E-2</v>
      </c>
      <c r="C76" s="49">
        <f t="shared" si="44"/>
        <v>8.2417697680423105E-2</v>
      </c>
      <c r="D76" s="49">
        <f t="shared" si="44"/>
        <v>8.1715455127655962E-2</v>
      </c>
      <c r="E76" s="49">
        <f t="shared" si="44"/>
        <v>8.0583660614490446E-2</v>
      </c>
      <c r="F76" s="49">
        <f t="shared" si="44"/>
        <v>7.8492439500207678E-2</v>
      </c>
      <c r="G76" s="49">
        <f t="shared" si="44"/>
        <v>7.9246102141813407E-2</v>
      </c>
      <c r="H76" s="49">
        <f t="shared" si="44"/>
        <v>7.8313236206548772E-2</v>
      </c>
      <c r="I76" s="49">
        <f t="shared" si="44"/>
        <v>7.7801376531337965E-2</v>
      </c>
      <c r="J76" s="49">
        <f t="shared" si="44"/>
        <v>7.7137497894271448E-2</v>
      </c>
      <c r="K76" s="49">
        <f t="shared" si="44"/>
        <v>7.4424586134117912E-2</v>
      </c>
      <c r="L76" s="49">
        <f t="shared" si="44"/>
        <v>7.4449933660994991E-2</v>
      </c>
      <c r="M76" s="49">
        <f t="shared" si="44"/>
        <v>7.5476313831859015E-2</v>
      </c>
      <c r="N76" s="49">
        <f t="shared" si="44"/>
        <v>7.9430024522674586E-2</v>
      </c>
      <c r="O76" s="49">
        <f t="shared" si="44"/>
        <v>6.9162305149030892E-2</v>
      </c>
      <c r="P76" s="49">
        <f t="shared" si="44"/>
        <v>0.20908891943830768</v>
      </c>
      <c r="Q76" s="49">
        <f t="shared" si="44"/>
        <v>3.3368091762252347E-2</v>
      </c>
      <c r="R76" s="17">
        <f t="shared" ref="R76:R82" si="45">(Q76-B76)/B76</f>
        <v>-0.54274436000616799</v>
      </c>
    </row>
    <row r="77" spans="1:18" s="4" customFormat="1" ht="14.1" customHeight="1" x14ac:dyDescent="0.25">
      <c r="A77" s="23" t="s">
        <v>7</v>
      </c>
      <c r="B77" s="49">
        <f t="shared" ref="B77:Q77" si="46">B59/B68</f>
        <v>0.25424547492651717</v>
      </c>
      <c r="C77" s="49">
        <f t="shared" si="46"/>
        <v>0.28137361344103107</v>
      </c>
      <c r="D77" s="49">
        <f t="shared" si="46"/>
        <v>0.2915726652334778</v>
      </c>
      <c r="E77" s="49">
        <f t="shared" si="46"/>
        <v>0.29035777964052517</v>
      </c>
      <c r="F77" s="49">
        <f t="shared" si="46"/>
        <v>0.27794111089439566</v>
      </c>
      <c r="G77" s="49">
        <f t="shared" si="46"/>
        <v>0.27184682930000142</v>
      </c>
      <c r="H77" s="49">
        <f t="shared" si="46"/>
        <v>0.26951719187871653</v>
      </c>
      <c r="I77" s="49">
        <f t="shared" si="46"/>
        <v>0.28857520167498135</v>
      </c>
      <c r="J77" s="49">
        <f t="shared" si="46"/>
        <v>0.29073096474191107</v>
      </c>
      <c r="K77" s="49">
        <f t="shared" si="46"/>
        <v>0.28380037829848492</v>
      </c>
      <c r="L77" s="49">
        <f t="shared" si="46"/>
        <v>0.28535043829467471</v>
      </c>
      <c r="M77" s="49">
        <f t="shared" si="46"/>
        <v>0.30077279468988449</v>
      </c>
      <c r="N77" s="49">
        <f t="shared" si="46"/>
        <v>0.35257421803637523</v>
      </c>
      <c r="O77" s="49">
        <f t="shared" si="46"/>
        <v>0.33688719587322413</v>
      </c>
      <c r="P77" s="49">
        <f t="shared" si="46"/>
        <v>0.44758111594928551</v>
      </c>
      <c r="Q77" s="49">
        <f t="shared" si="46"/>
        <v>6.6989507667473774E-2</v>
      </c>
      <c r="R77" s="17">
        <f t="shared" si="45"/>
        <v>-0.73651642104216297</v>
      </c>
    </row>
    <row r="78" spans="1:18" s="4" customFormat="1" ht="14.1" customHeight="1" x14ac:dyDescent="0.25">
      <c r="A78" s="23" t="s">
        <v>8</v>
      </c>
      <c r="B78" s="49">
        <f t="shared" ref="B78:Q78" si="47">B60/B69</f>
        <v>1.0439257969748461</v>
      </c>
      <c r="C78" s="49">
        <f t="shared" si="47"/>
        <v>1.1475202824481721</v>
      </c>
      <c r="D78" s="49">
        <f t="shared" si="47"/>
        <v>1.1770933547649338</v>
      </c>
      <c r="E78" s="49">
        <f t="shared" si="47"/>
        <v>1.181601329705422</v>
      </c>
      <c r="F78" s="49">
        <f t="shared" si="47"/>
        <v>1.1541856164675417</v>
      </c>
      <c r="G78" s="49">
        <f t="shared" si="47"/>
        <v>1.1571642382218132</v>
      </c>
      <c r="H78" s="49">
        <f t="shared" si="47"/>
        <v>1.151471653929492</v>
      </c>
      <c r="I78" s="49">
        <f t="shared" si="47"/>
        <v>1.2238966467424974</v>
      </c>
      <c r="J78" s="49">
        <f t="shared" si="47"/>
        <v>1.2207844514524371</v>
      </c>
      <c r="K78" s="49">
        <f t="shared" si="47"/>
        <v>1.1815318251355746</v>
      </c>
      <c r="L78" s="49">
        <f t="shared" si="47"/>
        <v>1.1769973594321892</v>
      </c>
      <c r="M78" s="49">
        <f t="shared" si="47"/>
        <v>1.2072130143684556</v>
      </c>
      <c r="N78" s="49">
        <f t="shared" si="47"/>
        <v>1.2722118879718765</v>
      </c>
      <c r="O78" s="49">
        <f t="shared" si="47"/>
        <v>1.1252597471962922</v>
      </c>
      <c r="P78" s="49">
        <f t="shared" si="47"/>
        <v>1.1028457979007318</v>
      </c>
      <c r="Q78" s="49">
        <f t="shared" si="47"/>
        <v>0.17840375586854459</v>
      </c>
      <c r="R78" s="17">
        <f t="shared" si="45"/>
        <v>-0.82910302975026173</v>
      </c>
    </row>
    <row r="79" spans="1:18" s="4" customFormat="1" ht="14.1" customHeight="1" x14ac:dyDescent="0.25">
      <c r="A79" s="23" t="s">
        <v>9</v>
      </c>
      <c r="B79" s="49">
        <f t="shared" ref="B79:Q79" si="48">B61/B70</f>
        <v>3.7119716299579482</v>
      </c>
      <c r="C79" s="49">
        <f t="shared" si="48"/>
        <v>4.1357638229000466</v>
      </c>
      <c r="D79" s="49">
        <f t="shared" si="48"/>
        <v>4.2471843095942621</v>
      </c>
      <c r="E79" s="49">
        <f t="shared" si="48"/>
        <v>4.1992045626571519</v>
      </c>
      <c r="F79" s="49">
        <f t="shared" si="48"/>
        <v>4.0462430083376129</v>
      </c>
      <c r="G79" s="49">
        <f t="shared" si="48"/>
        <v>4.009946153259631</v>
      </c>
      <c r="H79" s="49">
        <f t="shared" si="48"/>
        <v>3.9638094257184875</v>
      </c>
      <c r="I79" s="49">
        <f t="shared" si="48"/>
        <v>4.2159175599696264</v>
      </c>
      <c r="J79" s="49">
        <f t="shared" si="48"/>
        <v>4.2069986770328782</v>
      </c>
      <c r="K79" s="49">
        <f t="shared" si="48"/>
        <v>4.0580437326038572</v>
      </c>
      <c r="L79" s="49">
        <f t="shared" si="48"/>
        <v>4.0894510981132699</v>
      </c>
      <c r="M79" s="49">
        <f t="shared" si="48"/>
        <v>4.2263979859112411</v>
      </c>
      <c r="N79" s="49">
        <f t="shared" si="48"/>
        <v>4.5788365678540321</v>
      </c>
      <c r="O79" s="49">
        <f t="shared" si="48"/>
        <v>4.101456663883507</v>
      </c>
      <c r="P79" s="49">
        <f t="shared" si="48"/>
        <v>4.0733792318620221</v>
      </c>
      <c r="Q79" s="49">
        <f t="shared" si="48"/>
        <v>0.65730337078651702</v>
      </c>
      <c r="R79" s="17">
        <f t="shared" si="45"/>
        <v>-0.82292338511381258</v>
      </c>
    </row>
    <row r="80" spans="1:18" s="4" customFormat="1" ht="14.1" customHeight="1" x14ac:dyDescent="0.25">
      <c r="A80" s="23" t="s">
        <v>10</v>
      </c>
      <c r="B80" s="49">
        <f t="shared" ref="B80:Q80" si="49">B62/B71</f>
        <v>11.737476444951541</v>
      </c>
      <c r="C80" s="49">
        <f t="shared" si="49"/>
        <v>13.194693060257096</v>
      </c>
      <c r="D80" s="49">
        <f t="shared" si="49"/>
        <v>13.496948372177975</v>
      </c>
      <c r="E80" s="49">
        <f t="shared" si="49"/>
        <v>13.127181789433648</v>
      </c>
      <c r="F80" s="49">
        <f t="shared" si="49"/>
        <v>12.759807063011849</v>
      </c>
      <c r="G80" s="49">
        <f t="shared" si="49"/>
        <v>12.524548625829343</v>
      </c>
      <c r="H80" s="49">
        <f t="shared" si="49"/>
        <v>12.254985257184137</v>
      </c>
      <c r="I80" s="49">
        <f t="shared" si="49"/>
        <v>13.109478720601709</v>
      </c>
      <c r="J80" s="49">
        <f t="shared" si="49"/>
        <v>13.082720435297233</v>
      </c>
      <c r="K80" s="49">
        <f t="shared" si="49"/>
        <v>12.783897672392795</v>
      </c>
      <c r="L80" s="49">
        <f t="shared" si="49"/>
        <v>12.807875609163462</v>
      </c>
      <c r="M80" s="49">
        <f t="shared" si="49"/>
        <v>13.14037527351463</v>
      </c>
      <c r="N80" s="49">
        <f t="shared" si="49"/>
        <v>14.528740495345643</v>
      </c>
      <c r="O80" s="49">
        <f t="shared" si="49"/>
        <v>13.189476631789812</v>
      </c>
      <c r="P80" s="49">
        <f t="shared" si="49"/>
        <v>13.238282076702083</v>
      </c>
      <c r="Q80" s="49">
        <f t="shared" si="49"/>
        <v>2.0608365019011408</v>
      </c>
      <c r="R80" s="17">
        <f t="shared" si="45"/>
        <v>-0.82442252288501616</v>
      </c>
    </row>
    <row r="81" spans="1:18" s="4" customFormat="1" ht="14.1" customHeight="1" x14ac:dyDescent="0.25">
      <c r="A81" s="23" t="s">
        <v>11</v>
      </c>
      <c r="B81" s="49">
        <f t="shared" ref="B81:Q81" si="50">B63/B72</f>
        <v>37.167252684595645</v>
      </c>
      <c r="C81" s="49">
        <f t="shared" si="50"/>
        <v>41.676031517786043</v>
      </c>
      <c r="D81" s="49">
        <f t="shared" si="50"/>
        <v>42.592002248249941</v>
      </c>
      <c r="E81" s="49">
        <f t="shared" si="50"/>
        <v>42.687228784652014</v>
      </c>
      <c r="F81" s="49">
        <f t="shared" si="50"/>
        <v>41.240969688851486</v>
      </c>
      <c r="G81" s="49">
        <f t="shared" si="50"/>
        <v>40.803115373292243</v>
      </c>
      <c r="H81" s="49">
        <f t="shared" si="50"/>
        <v>40.720824608829055</v>
      </c>
      <c r="I81" s="49">
        <f t="shared" si="50"/>
        <v>43.761180226513773</v>
      </c>
      <c r="J81" s="49">
        <f t="shared" si="50"/>
        <v>42.726008993736009</v>
      </c>
      <c r="K81" s="49">
        <f t="shared" si="50"/>
        <v>41.811271142533961</v>
      </c>
      <c r="L81" s="49">
        <f t="shared" si="50"/>
        <v>41.747518102129689</v>
      </c>
      <c r="M81" s="49">
        <f t="shared" si="50"/>
        <v>43.115331682571949</v>
      </c>
      <c r="N81" s="49">
        <f t="shared" si="50"/>
        <v>48.006431741946471</v>
      </c>
      <c r="O81" s="49">
        <f t="shared" si="50"/>
        <v>43.196634224918263</v>
      </c>
      <c r="P81" s="49">
        <f t="shared" si="50"/>
        <v>43.401867817181703</v>
      </c>
      <c r="Q81" s="49">
        <f t="shared" si="50"/>
        <v>6.4464285714285712</v>
      </c>
      <c r="R81" s="17">
        <f t="shared" si="45"/>
        <v>-0.8265562260914604</v>
      </c>
    </row>
    <row r="82" spans="1:18" s="4" customFormat="1" ht="14.1" customHeight="1" x14ac:dyDescent="0.25">
      <c r="A82" s="50" t="s">
        <v>12</v>
      </c>
      <c r="B82" s="51">
        <f t="shared" ref="B82:Q82" si="51">B64/B73</f>
        <v>165.29562161778847</v>
      </c>
      <c r="C82" s="51">
        <f t="shared" si="51"/>
        <v>191.48643659949022</v>
      </c>
      <c r="D82" s="51">
        <f t="shared" si="51"/>
        <v>205.78851993286</v>
      </c>
      <c r="E82" s="51">
        <f t="shared" si="51"/>
        <v>208.16369419184011</v>
      </c>
      <c r="F82" s="51">
        <f t="shared" si="51"/>
        <v>199.46789617502625</v>
      </c>
      <c r="G82" s="51">
        <f t="shared" si="51"/>
        <v>195.34505879583784</v>
      </c>
      <c r="H82" s="51">
        <f t="shared" si="51"/>
        <v>193.22667083455138</v>
      </c>
      <c r="I82" s="51">
        <f t="shared" si="51"/>
        <v>216.59286436258972</v>
      </c>
      <c r="J82" s="51">
        <f t="shared" si="51"/>
        <v>206.94496950323816</v>
      </c>
      <c r="K82" s="51">
        <f t="shared" si="51"/>
        <v>204.1973012127325</v>
      </c>
      <c r="L82" s="51">
        <f t="shared" si="51"/>
        <v>214.65526657518342</v>
      </c>
      <c r="M82" s="51">
        <f t="shared" si="51"/>
        <v>218.74313581396822</v>
      </c>
      <c r="N82" s="51">
        <f t="shared" si="51"/>
        <v>234.02030154911824</v>
      </c>
      <c r="O82" s="51">
        <f t="shared" si="51"/>
        <v>217.80633997628408</v>
      </c>
      <c r="P82" s="51">
        <f t="shared" si="51"/>
        <v>234.86556741124127</v>
      </c>
      <c r="Q82" s="51">
        <f t="shared" si="51"/>
        <v>85.25</v>
      </c>
      <c r="R82" s="54">
        <f t="shared" si="45"/>
        <v>-0.48425736165521199</v>
      </c>
    </row>
    <row r="83" spans="1:18" s="4" customFormat="1" ht="14.1" customHeight="1" x14ac:dyDescent="0.25">
      <c r="A83" s="68" t="s">
        <v>25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</row>
    <row r="84" spans="1:18" s="4" customFormat="1" ht="14.1" customHeight="1" x14ac:dyDescent="0.25">
      <c r="A84" s="27" t="s">
        <v>5</v>
      </c>
      <c r="B84" s="55">
        <f>B15-B5</f>
        <v>-7101</v>
      </c>
      <c r="C84" s="55">
        <f t="shared" ref="C84:Q84" si="52">C15-C5</f>
        <v>-8552</v>
      </c>
      <c r="D84" s="55">
        <f t="shared" si="52"/>
        <v>-14833</v>
      </c>
      <c r="E84" s="55">
        <f t="shared" si="52"/>
        <v>-22726</v>
      </c>
      <c r="F84" s="55">
        <f t="shared" si="52"/>
        <v>-26033</v>
      </c>
      <c r="G84" s="55">
        <f t="shared" si="52"/>
        <v>-34630</v>
      </c>
      <c r="H84" s="55">
        <f t="shared" si="52"/>
        <v>-46383</v>
      </c>
      <c r="I84" s="55">
        <f t="shared" si="52"/>
        <v>-63120</v>
      </c>
      <c r="J84" s="55">
        <f t="shared" si="52"/>
        <v>-71573</v>
      </c>
      <c r="K84" s="55">
        <f t="shared" si="52"/>
        <v>-82066</v>
      </c>
      <c r="L84" s="55">
        <f t="shared" si="52"/>
        <v>-96020</v>
      </c>
      <c r="M84" s="55">
        <f t="shared" si="52"/>
        <v>-107231</v>
      </c>
      <c r="N84" s="55">
        <f t="shared" si="52"/>
        <v>-83763</v>
      </c>
      <c r="O84" s="55">
        <f t="shared" si="52"/>
        <v>-66919</v>
      </c>
      <c r="P84" s="55">
        <f t="shared" si="52"/>
        <v>-162437</v>
      </c>
      <c r="Q84" s="55">
        <f t="shared" si="52"/>
        <v>-89408.008400000006</v>
      </c>
      <c r="R84" s="45">
        <f>(Q84-B84)/B84</f>
        <v>11.590903872693987</v>
      </c>
    </row>
    <row r="85" spans="1:18" s="4" customFormat="1" ht="14.1" customHeight="1" x14ac:dyDescent="0.25">
      <c r="A85" s="23" t="s">
        <v>6</v>
      </c>
      <c r="B85" s="55">
        <f t="shared" ref="B85:Q91" si="53">B16-B6</f>
        <v>-119982</v>
      </c>
      <c r="C85" s="55">
        <f t="shared" si="53"/>
        <v>-160251</v>
      </c>
      <c r="D85" s="55">
        <f t="shared" si="53"/>
        <v>-208656</v>
      </c>
      <c r="E85" s="55">
        <f t="shared" si="53"/>
        <v>-231107</v>
      </c>
      <c r="F85" s="55">
        <f t="shared" si="53"/>
        <v>-240687</v>
      </c>
      <c r="G85" s="55">
        <f t="shared" si="53"/>
        <v>-248201</v>
      </c>
      <c r="H85" s="55">
        <f t="shared" si="53"/>
        <v>-256143</v>
      </c>
      <c r="I85" s="55">
        <f t="shared" si="53"/>
        <v>-299170</v>
      </c>
      <c r="J85" s="55">
        <f t="shared" si="53"/>
        <v>-302121</v>
      </c>
      <c r="K85" s="55">
        <f t="shared" si="53"/>
        <v>-298008</v>
      </c>
      <c r="L85" s="55">
        <f t="shared" si="53"/>
        <v>-293353</v>
      </c>
      <c r="M85" s="55">
        <f t="shared" si="53"/>
        <v>-284117</v>
      </c>
      <c r="N85" s="55">
        <f t="shared" si="53"/>
        <v>-196330</v>
      </c>
      <c r="O85" s="55">
        <f t="shared" si="53"/>
        <v>-136219</v>
      </c>
      <c r="P85" s="55">
        <f t="shared" si="53"/>
        <v>-17057</v>
      </c>
      <c r="Q85" s="55">
        <f t="shared" si="53"/>
        <v>-15135.951500000001</v>
      </c>
      <c r="R85" s="17">
        <f t="shared" ref="R85:R92" si="54">(Q85-B85)/B85</f>
        <v>-0.87384814805554167</v>
      </c>
    </row>
    <row r="86" spans="1:18" s="4" customFormat="1" ht="14.1" customHeight="1" x14ac:dyDescent="0.25">
      <c r="A86" s="23" t="s">
        <v>7</v>
      </c>
      <c r="B86" s="55">
        <f t="shared" si="53"/>
        <v>-66213</v>
      </c>
      <c r="C86" s="55">
        <f t="shared" si="53"/>
        <v>-75838</v>
      </c>
      <c r="D86" s="55">
        <f t="shared" si="53"/>
        <v>-83705</v>
      </c>
      <c r="E86" s="55">
        <f t="shared" si="53"/>
        <v>-87976</v>
      </c>
      <c r="F86" s="55">
        <f t="shared" si="53"/>
        <v>-96052</v>
      </c>
      <c r="G86" s="55">
        <f t="shared" si="53"/>
        <v>-104622</v>
      </c>
      <c r="H86" s="55">
        <f t="shared" si="53"/>
        <v>-108794</v>
      </c>
      <c r="I86" s="55">
        <f t="shared" si="53"/>
        <v>-110959</v>
      </c>
      <c r="J86" s="55">
        <f t="shared" si="53"/>
        <v>-114261</v>
      </c>
      <c r="K86" s="55">
        <f t="shared" si="53"/>
        <v>-121290</v>
      </c>
      <c r="L86" s="55">
        <f t="shared" si="53"/>
        <v>-123081</v>
      </c>
      <c r="M86" s="55">
        <f t="shared" si="53"/>
        <v>-110181</v>
      </c>
      <c r="N86" s="55">
        <f t="shared" si="53"/>
        <v>-73354</v>
      </c>
      <c r="O86" s="55">
        <f t="shared" si="53"/>
        <v>-52320</v>
      </c>
      <c r="P86" s="55">
        <f t="shared" si="53"/>
        <v>-19534</v>
      </c>
      <c r="Q86" s="55">
        <f t="shared" si="53"/>
        <v>-18820.3416</v>
      </c>
      <c r="R86" s="17">
        <f t="shared" si="54"/>
        <v>-0.71576062706719223</v>
      </c>
    </row>
    <row r="87" spans="1:18" s="4" customFormat="1" ht="14.1" customHeight="1" x14ac:dyDescent="0.25">
      <c r="A87" s="23" t="s">
        <v>8</v>
      </c>
      <c r="B87" s="55">
        <f t="shared" si="53"/>
        <v>-14649</v>
      </c>
      <c r="C87" s="55">
        <f t="shared" si="53"/>
        <v>-18671</v>
      </c>
      <c r="D87" s="55">
        <f t="shared" si="53"/>
        <v>-26574</v>
      </c>
      <c r="E87" s="55">
        <f t="shared" si="53"/>
        <v>-33160</v>
      </c>
      <c r="F87" s="55">
        <f t="shared" si="53"/>
        <v>-39102</v>
      </c>
      <c r="G87" s="55">
        <f t="shared" si="53"/>
        <v>-45244</v>
      </c>
      <c r="H87" s="55">
        <f t="shared" si="53"/>
        <v>-52037</v>
      </c>
      <c r="I87" s="55">
        <f t="shared" si="53"/>
        <v>-57991</v>
      </c>
      <c r="J87" s="55">
        <f t="shared" si="53"/>
        <v>-64376</v>
      </c>
      <c r="K87" s="55">
        <f t="shared" si="53"/>
        <v>-70309</v>
      </c>
      <c r="L87" s="55">
        <f t="shared" si="53"/>
        <v>-71002</v>
      </c>
      <c r="M87" s="55">
        <f t="shared" si="53"/>
        <v>-67688</v>
      </c>
      <c r="N87" s="55">
        <f t="shared" si="53"/>
        <v>-54539</v>
      </c>
      <c r="O87" s="55">
        <f t="shared" si="53"/>
        <v>-41980</v>
      </c>
      <c r="P87" s="55">
        <f t="shared" si="53"/>
        <v>-26115</v>
      </c>
      <c r="Q87" s="55">
        <f t="shared" si="53"/>
        <v>-22534.5432</v>
      </c>
      <c r="R87" s="16">
        <f t="shared" si="54"/>
        <v>0.53829907843538805</v>
      </c>
    </row>
    <row r="88" spans="1:18" s="4" customFormat="1" ht="14.1" customHeight="1" x14ac:dyDescent="0.25">
      <c r="A88" s="23" t="s">
        <v>9</v>
      </c>
      <c r="B88" s="55">
        <f t="shared" si="53"/>
        <v>-773</v>
      </c>
      <c r="C88" s="55">
        <f t="shared" si="53"/>
        <v>-870</v>
      </c>
      <c r="D88" s="55">
        <f t="shared" si="53"/>
        <v>-1158</v>
      </c>
      <c r="E88" s="55">
        <f t="shared" si="53"/>
        <v>-1378</v>
      </c>
      <c r="F88" s="55">
        <f t="shared" si="53"/>
        <v>-1574</v>
      </c>
      <c r="G88" s="55">
        <f t="shared" si="53"/>
        <v>-1775</v>
      </c>
      <c r="H88" s="55">
        <f t="shared" si="53"/>
        <v>-1999</v>
      </c>
      <c r="I88" s="55">
        <f t="shared" si="53"/>
        <v>-2164</v>
      </c>
      <c r="J88" s="55">
        <f t="shared" si="53"/>
        <v>-2319</v>
      </c>
      <c r="K88" s="55">
        <f t="shared" si="53"/>
        <v>-2510</v>
      </c>
      <c r="L88" s="55">
        <f t="shared" si="53"/>
        <v>-2379</v>
      </c>
      <c r="M88" s="55">
        <f t="shared" si="53"/>
        <v>-2203</v>
      </c>
      <c r="N88" s="55">
        <f t="shared" si="53"/>
        <v>-1488</v>
      </c>
      <c r="O88" s="55">
        <f t="shared" si="53"/>
        <v>-1072</v>
      </c>
      <c r="P88" s="55">
        <f t="shared" si="53"/>
        <v>-638</v>
      </c>
      <c r="Q88" s="55">
        <f t="shared" si="53"/>
        <v>-850.17729999999983</v>
      </c>
      <c r="R88" s="16">
        <f t="shared" si="54"/>
        <v>9.9841267787839375E-2</v>
      </c>
    </row>
    <row r="89" spans="1:18" s="4" customFormat="1" ht="14.1" customHeight="1" x14ac:dyDescent="0.25">
      <c r="A89" s="23" t="s">
        <v>10</v>
      </c>
      <c r="B89" s="57">
        <f t="shared" si="53"/>
        <v>3765</v>
      </c>
      <c r="C89" s="57">
        <f t="shared" si="53"/>
        <v>4167</v>
      </c>
      <c r="D89" s="57">
        <f t="shared" si="53"/>
        <v>4761</v>
      </c>
      <c r="E89" s="57">
        <f t="shared" si="53"/>
        <v>5234</v>
      </c>
      <c r="F89" s="57">
        <f t="shared" si="53"/>
        <v>5723</v>
      </c>
      <c r="G89" s="57">
        <f t="shared" si="53"/>
        <v>5971</v>
      </c>
      <c r="H89" s="57">
        <f t="shared" si="53"/>
        <v>6127</v>
      </c>
      <c r="I89" s="57">
        <f t="shared" si="53"/>
        <v>6484</v>
      </c>
      <c r="J89" s="57">
        <f t="shared" si="53"/>
        <v>6575</v>
      </c>
      <c r="K89" s="57">
        <f t="shared" si="53"/>
        <v>6854</v>
      </c>
      <c r="L89" s="57">
        <f t="shared" si="53"/>
        <v>6625</v>
      </c>
      <c r="M89" s="57">
        <f t="shared" si="53"/>
        <v>6129</v>
      </c>
      <c r="N89" s="57">
        <f t="shared" si="53"/>
        <v>3650</v>
      </c>
      <c r="O89" s="57">
        <f t="shared" si="53"/>
        <v>2775</v>
      </c>
      <c r="P89" s="57">
        <f t="shared" si="53"/>
        <v>1995</v>
      </c>
      <c r="Q89" s="57">
        <f t="shared" si="53"/>
        <v>5255.6107000000002</v>
      </c>
      <c r="R89" s="16">
        <f t="shared" si="54"/>
        <v>0.39591253652058439</v>
      </c>
    </row>
    <row r="90" spans="1:18" s="4" customFormat="1" ht="14.1" customHeight="1" x14ac:dyDescent="0.25">
      <c r="A90" s="23" t="s">
        <v>11</v>
      </c>
      <c r="B90" s="56">
        <f t="shared" si="53"/>
        <v>3606</v>
      </c>
      <c r="C90" s="56">
        <f t="shared" si="53"/>
        <v>3941</v>
      </c>
      <c r="D90" s="56">
        <f t="shared" si="53"/>
        <v>4758</v>
      </c>
      <c r="E90" s="56">
        <f t="shared" si="53"/>
        <v>5507</v>
      </c>
      <c r="F90" s="56">
        <f t="shared" si="53"/>
        <v>5875</v>
      </c>
      <c r="G90" s="56">
        <f t="shared" si="53"/>
        <v>6208</v>
      </c>
      <c r="H90" s="56">
        <f t="shared" si="53"/>
        <v>6944</v>
      </c>
      <c r="I90" s="56">
        <f t="shared" si="53"/>
        <v>7296</v>
      </c>
      <c r="J90" s="56">
        <f t="shared" si="53"/>
        <v>7336</v>
      </c>
      <c r="K90" s="56">
        <f t="shared" si="53"/>
        <v>6994</v>
      </c>
      <c r="L90" s="56">
        <f t="shared" si="53"/>
        <v>6836</v>
      </c>
      <c r="M90" s="56">
        <f t="shared" si="53"/>
        <v>6395</v>
      </c>
      <c r="N90" s="56">
        <f t="shared" si="53"/>
        <v>4051</v>
      </c>
      <c r="O90" s="56">
        <f t="shared" si="53"/>
        <v>3032</v>
      </c>
      <c r="P90" s="56">
        <f t="shared" si="53"/>
        <v>2288</v>
      </c>
      <c r="Q90" s="56">
        <f t="shared" si="53"/>
        <v>5451.5496999999996</v>
      </c>
      <c r="R90" s="16">
        <f t="shared" si="54"/>
        <v>0.51179969495285627</v>
      </c>
    </row>
    <row r="91" spans="1:18" s="4" customFormat="1" ht="14.1" customHeight="1" x14ac:dyDescent="0.25">
      <c r="A91" s="58" t="s">
        <v>12</v>
      </c>
      <c r="B91" s="59">
        <f t="shared" si="53"/>
        <v>19947</v>
      </c>
      <c r="C91" s="59">
        <f t="shared" si="53"/>
        <v>22145</v>
      </c>
      <c r="D91" s="59">
        <f t="shared" si="53"/>
        <v>27219</v>
      </c>
      <c r="E91" s="59">
        <f t="shared" si="53"/>
        <v>30453</v>
      </c>
      <c r="F91" s="59">
        <f t="shared" si="53"/>
        <v>33871</v>
      </c>
      <c r="G91" s="59">
        <f t="shared" si="53"/>
        <v>36535</v>
      </c>
      <c r="H91" s="59">
        <f t="shared" si="53"/>
        <v>39294</v>
      </c>
      <c r="I91" s="59">
        <f t="shared" si="53"/>
        <v>42257</v>
      </c>
      <c r="J91" s="59">
        <f t="shared" si="53"/>
        <v>43762</v>
      </c>
      <c r="K91" s="59">
        <f t="shared" si="53"/>
        <v>48228</v>
      </c>
      <c r="L91" s="59">
        <f t="shared" si="53"/>
        <v>50351</v>
      </c>
      <c r="M91" s="59">
        <f t="shared" si="53"/>
        <v>47633</v>
      </c>
      <c r="N91" s="59">
        <f t="shared" si="53"/>
        <v>29704</v>
      </c>
      <c r="O91" s="59">
        <f t="shared" si="53"/>
        <v>26287</v>
      </c>
      <c r="P91" s="59">
        <f t="shared" si="53"/>
        <v>22066</v>
      </c>
      <c r="Q91" s="59">
        <f t="shared" si="53"/>
        <v>148751.5025</v>
      </c>
      <c r="R91" s="60">
        <f t="shared" si="54"/>
        <v>6.457337068230812</v>
      </c>
    </row>
    <row r="92" spans="1:18" s="18" customFormat="1" ht="14.1" customHeight="1" x14ac:dyDescent="0.25">
      <c r="A92" s="61" t="s">
        <v>4</v>
      </c>
      <c r="B92" s="62">
        <f>B23-B13</f>
        <v>-181400</v>
      </c>
      <c r="C92" s="62">
        <f t="shared" ref="C92:Q92" si="55">C23-C13</f>
        <v>-233929</v>
      </c>
      <c r="D92" s="62">
        <f t="shared" si="55"/>
        <v>-298188</v>
      </c>
      <c r="E92" s="62">
        <f t="shared" si="55"/>
        <v>-335153</v>
      </c>
      <c r="F92" s="62">
        <f t="shared" si="55"/>
        <v>-357979</v>
      </c>
      <c r="G92" s="62">
        <f t="shared" si="55"/>
        <v>-385758</v>
      </c>
      <c r="H92" s="62">
        <f t="shared" si="55"/>
        <v>-412991</v>
      </c>
      <c r="I92" s="62">
        <f t="shared" si="55"/>
        <v>-477367</v>
      </c>
      <c r="J92" s="62">
        <f t="shared" si="55"/>
        <v>-496977</v>
      </c>
      <c r="K92" s="62">
        <f t="shared" si="55"/>
        <v>-512107</v>
      </c>
      <c r="L92" s="62">
        <f t="shared" si="55"/>
        <v>-522023</v>
      </c>
      <c r="M92" s="62">
        <f t="shared" si="55"/>
        <v>-511263</v>
      </c>
      <c r="N92" s="62">
        <f t="shared" si="55"/>
        <v>-372069</v>
      </c>
      <c r="O92" s="62">
        <f t="shared" si="55"/>
        <v>-266416</v>
      </c>
      <c r="P92" s="62">
        <f t="shared" si="55"/>
        <v>-199432</v>
      </c>
      <c r="Q92" s="62">
        <f t="shared" si="55"/>
        <v>12692</v>
      </c>
      <c r="R92" s="63">
        <f t="shared" si="54"/>
        <v>-1.0699669239250276</v>
      </c>
    </row>
    <row r="93" spans="1:18" s="4" customFormat="1" ht="14.1" customHeight="1" x14ac:dyDescent="0.25">
      <c r="A93" s="68" t="s">
        <v>25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</row>
    <row r="94" spans="1:18" s="4" customFormat="1" ht="14.1" customHeight="1" x14ac:dyDescent="0.25">
      <c r="A94" s="27" t="s">
        <v>5</v>
      </c>
      <c r="B94" s="55">
        <f>B25-B15</f>
        <v>-18</v>
      </c>
      <c r="C94" s="55">
        <f t="shared" ref="C94:Q94" si="56">C25-C15</f>
        <v>-21</v>
      </c>
      <c r="D94" s="55">
        <f t="shared" si="56"/>
        <v>-36</v>
      </c>
      <c r="E94" s="55">
        <f t="shared" si="56"/>
        <v>-54</v>
      </c>
      <c r="F94" s="55">
        <f t="shared" si="56"/>
        <v>-61</v>
      </c>
      <c r="G94" s="55">
        <f t="shared" si="56"/>
        <v>-74</v>
      </c>
      <c r="H94" s="55">
        <f t="shared" si="56"/>
        <v>-98</v>
      </c>
      <c r="I94" s="55">
        <f t="shared" si="56"/>
        <v>-136</v>
      </c>
      <c r="J94" s="55">
        <f t="shared" si="56"/>
        <v>-152</v>
      </c>
      <c r="K94" s="55">
        <f t="shared" si="56"/>
        <v>-178</v>
      </c>
      <c r="L94" s="55">
        <f t="shared" si="56"/>
        <v>-207</v>
      </c>
      <c r="M94" s="55">
        <f t="shared" si="56"/>
        <v>-230</v>
      </c>
      <c r="N94" s="55">
        <f t="shared" si="56"/>
        <v>-191</v>
      </c>
      <c r="O94" s="55">
        <f t="shared" si="56"/>
        <v>-151</v>
      </c>
      <c r="P94" s="55">
        <f t="shared" si="56"/>
        <v>-1166</v>
      </c>
      <c r="Q94" s="55">
        <f t="shared" si="56"/>
        <v>-652.7133</v>
      </c>
      <c r="R94" s="45">
        <f>(Q94-B94)/B94</f>
        <v>35.261850000000003</v>
      </c>
    </row>
    <row r="95" spans="1:18" s="4" customFormat="1" ht="14.1" customHeight="1" x14ac:dyDescent="0.25">
      <c r="A95" s="23" t="s">
        <v>6</v>
      </c>
      <c r="B95" s="55">
        <f t="shared" ref="B95:Q95" si="57">B26-B16</f>
        <v>-1671.9681465108372</v>
      </c>
      <c r="C95" s="55">
        <f t="shared" si="57"/>
        <v>-2263.9695466994422</v>
      </c>
      <c r="D95" s="55">
        <f t="shared" si="57"/>
        <v>-2827.9582954685693</v>
      </c>
      <c r="E95" s="55">
        <f t="shared" si="57"/>
        <v>-3114.9432484884119</v>
      </c>
      <c r="F95" s="55">
        <f t="shared" si="57"/>
        <v>-3261.9395251283358</v>
      </c>
      <c r="G95" s="55">
        <f t="shared" si="57"/>
        <v>-3416.9254535104774</v>
      </c>
      <c r="H95" s="55">
        <f t="shared" si="57"/>
        <v>-3519.9069346975143</v>
      </c>
      <c r="I95" s="55">
        <f t="shared" si="57"/>
        <v>-3835.8890518118355</v>
      </c>
      <c r="J95" s="55">
        <f t="shared" si="57"/>
        <v>-3846.8792016275993</v>
      </c>
      <c r="K95" s="55">
        <f t="shared" si="57"/>
        <v>-3775.8664006939548</v>
      </c>
      <c r="L95" s="55">
        <f t="shared" si="57"/>
        <v>-3697.8464884922605</v>
      </c>
      <c r="M95" s="55">
        <f t="shared" si="57"/>
        <v>-3509.8237965858243</v>
      </c>
      <c r="N95" s="55">
        <f t="shared" si="57"/>
        <v>-2327.8076487758385</v>
      </c>
      <c r="O95" s="55">
        <f t="shared" si="57"/>
        <v>-1560.7894905338221</v>
      </c>
      <c r="P95" s="55">
        <f t="shared" si="57"/>
        <v>-609.31512188178954</v>
      </c>
      <c r="Q95" s="55">
        <f t="shared" si="57"/>
        <v>-563.95870000000002</v>
      </c>
      <c r="R95" s="17">
        <f t="shared" ref="R95:R102" si="58">(Q95-B95)/B95</f>
        <v>-0.66269770080434698</v>
      </c>
    </row>
    <row r="96" spans="1:18" s="4" customFormat="1" ht="14.1" customHeight="1" x14ac:dyDescent="0.25">
      <c r="A96" s="23" t="s">
        <v>7</v>
      </c>
      <c r="B96" s="55">
        <f t="shared" ref="B96:Q96" si="59">B27-B17</f>
        <v>-3329.4556673169509</v>
      </c>
      <c r="C96" s="55">
        <f t="shared" si="59"/>
        <v>-3786.422708720379</v>
      </c>
      <c r="D96" s="55">
        <f t="shared" si="59"/>
        <v>-4193.4068302424466</v>
      </c>
      <c r="E96" s="55">
        <f t="shared" si="59"/>
        <v>-4427.4164858407721</v>
      </c>
      <c r="F96" s="55">
        <f t="shared" si="59"/>
        <v>-4773.434629245513</v>
      </c>
      <c r="G96" s="55">
        <f t="shared" si="59"/>
        <v>-5111.459507878033</v>
      </c>
      <c r="H96" s="55">
        <f t="shared" si="59"/>
        <v>-5323.4800969075677</v>
      </c>
      <c r="I96" s="55">
        <f t="shared" si="59"/>
        <v>-5466.4685410600905</v>
      </c>
      <c r="J96" s="55">
        <f t="shared" si="59"/>
        <v>-5683.4846924167759</v>
      </c>
      <c r="K96" s="55">
        <f t="shared" si="59"/>
        <v>-6076.5097741722739</v>
      </c>
      <c r="L96" s="55">
        <f t="shared" si="59"/>
        <v>-6166.5261127657977</v>
      </c>
      <c r="M96" s="55">
        <f t="shared" si="59"/>
        <v>-5631.5283790453359</v>
      </c>
      <c r="N96" s="55">
        <f t="shared" si="59"/>
        <v>-4024.5448446829278</v>
      </c>
      <c r="O96" s="55">
        <f t="shared" si="59"/>
        <v>-3055.5675563702102</v>
      </c>
      <c r="P96" s="55">
        <f t="shared" si="59"/>
        <v>-1558.9260420547641</v>
      </c>
      <c r="Q96" s="55">
        <f t="shared" si="59"/>
        <v>-1464.0988</v>
      </c>
      <c r="R96" s="17">
        <f t="shared" si="58"/>
        <v>-0.56025880915848114</v>
      </c>
    </row>
    <row r="97" spans="1:18" s="4" customFormat="1" ht="14.1" customHeight="1" x14ac:dyDescent="0.25">
      <c r="A97" s="23" t="s">
        <v>8</v>
      </c>
      <c r="B97" s="55">
        <f t="shared" ref="B97:Q97" si="60">B28-B18</f>
        <v>-3584.6888344996687</v>
      </c>
      <c r="C97" s="55">
        <f t="shared" si="60"/>
        <v>-4492.7171533819046</v>
      </c>
      <c r="D97" s="55">
        <f t="shared" si="60"/>
        <v>-6339.7534611198998</v>
      </c>
      <c r="E97" s="55">
        <f t="shared" si="60"/>
        <v>-8032.769795141493</v>
      </c>
      <c r="F97" s="55">
        <f t="shared" si="60"/>
        <v>-9569.7663279140634</v>
      </c>
      <c r="G97" s="55">
        <f t="shared" si="60"/>
        <v>-11190.764284103236</v>
      </c>
      <c r="H97" s="55">
        <f t="shared" si="60"/>
        <v>-12953.771510376519</v>
      </c>
      <c r="I97" s="55">
        <f t="shared" si="60"/>
        <v>-14420.795794015505</v>
      </c>
      <c r="J97" s="55">
        <f t="shared" si="60"/>
        <v>-15991.797990090239</v>
      </c>
      <c r="K97" s="55">
        <f t="shared" si="60"/>
        <v>-17427.793101711821</v>
      </c>
      <c r="L97" s="55">
        <f t="shared" si="60"/>
        <v>-17397.79380989377</v>
      </c>
      <c r="M97" s="55">
        <f t="shared" si="60"/>
        <v>-16415.810101841544</v>
      </c>
      <c r="N97" s="55">
        <f t="shared" si="60"/>
        <v>-12601.822713088424</v>
      </c>
      <c r="O97" s="55">
        <f t="shared" si="60"/>
        <v>-9486.8261939436543</v>
      </c>
      <c r="P97" s="55">
        <f t="shared" si="60"/>
        <v>-5814.9117000657234</v>
      </c>
      <c r="Q97" s="55">
        <f t="shared" si="60"/>
        <v>-5362.7097000000003</v>
      </c>
      <c r="R97" s="16">
        <f t="shared" si="58"/>
        <v>0.49600424125752551</v>
      </c>
    </row>
    <row r="98" spans="1:18" s="4" customFormat="1" ht="14.1" customHeight="1" x14ac:dyDescent="0.25">
      <c r="A98" s="23" t="s">
        <v>9</v>
      </c>
      <c r="B98" s="55">
        <f t="shared" ref="B98:Q98" si="61">B29-B19</f>
        <v>-1795.9184131870493</v>
      </c>
      <c r="C98" s="55">
        <f t="shared" si="61"/>
        <v>-2020.9177160557417</v>
      </c>
      <c r="D98" s="55">
        <f t="shared" si="61"/>
        <v>-2638.9076829008336</v>
      </c>
      <c r="E98" s="55">
        <f t="shared" si="61"/>
        <v>-3110.8973764259504</v>
      </c>
      <c r="F98" s="55">
        <f t="shared" si="61"/>
        <v>-3491.8871988597516</v>
      </c>
      <c r="G98" s="55">
        <f t="shared" si="61"/>
        <v>-3898.8787738838109</v>
      </c>
      <c r="H98" s="55">
        <f t="shared" si="61"/>
        <v>-4369.8698735596508</v>
      </c>
      <c r="I98" s="55">
        <f t="shared" si="61"/>
        <v>-4727.8729925983089</v>
      </c>
      <c r="J98" s="55">
        <f t="shared" si="61"/>
        <v>-5059.8646451921486</v>
      </c>
      <c r="K98" s="55">
        <f t="shared" si="61"/>
        <v>-5388.8574777209951</v>
      </c>
      <c r="L98" s="55">
        <f t="shared" si="61"/>
        <v>-5144.8589749521007</v>
      </c>
      <c r="M98" s="55">
        <f t="shared" si="61"/>
        <v>-4753.8620949744945</v>
      </c>
      <c r="N98" s="55">
        <f t="shared" si="61"/>
        <v>-3097.8461698842052</v>
      </c>
      <c r="O98" s="55">
        <f t="shared" si="61"/>
        <v>-2194.8384629387838</v>
      </c>
      <c r="P98" s="55">
        <f t="shared" si="61"/>
        <v>-1310.8663340017331</v>
      </c>
      <c r="Q98" s="55">
        <f t="shared" si="61"/>
        <v>-2063.8149000000003</v>
      </c>
      <c r="R98" s="16">
        <f t="shared" si="58"/>
        <v>0.14916963089516971</v>
      </c>
    </row>
    <row r="99" spans="1:18" s="4" customFormat="1" ht="14.1" customHeight="1" x14ac:dyDescent="0.25">
      <c r="A99" s="23" t="s">
        <v>10</v>
      </c>
      <c r="B99" s="57">
        <f t="shared" ref="B99:Q99" si="62">B30-B20</f>
        <v>-6874.9885051813935</v>
      </c>
      <c r="C99" s="57">
        <f t="shared" si="62"/>
        <v>-7553.9897304920196</v>
      </c>
      <c r="D99" s="57">
        <f t="shared" si="62"/>
        <v>-8699.9893501845563</v>
      </c>
      <c r="E99" s="57">
        <f t="shared" si="62"/>
        <v>-9720.9888166138935</v>
      </c>
      <c r="F99" s="57">
        <f t="shared" si="62"/>
        <v>-10598.988259151534</v>
      </c>
      <c r="G99" s="57">
        <f t="shared" si="62"/>
        <v>-11179.987811872363</v>
      </c>
      <c r="H99" s="57">
        <f t="shared" si="62"/>
        <v>-11590.987247845109</v>
      </c>
      <c r="I99" s="57">
        <f t="shared" si="62"/>
        <v>-12205.987911740976</v>
      </c>
      <c r="J99" s="57">
        <f t="shared" si="62"/>
        <v>-12380.987572377971</v>
      </c>
      <c r="K99" s="57">
        <f t="shared" si="62"/>
        <v>-12817.987168657672</v>
      </c>
      <c r="L99" s="57">
        <f t="shared" si="62"/>
        <v>-12427.987996917869</v>
      </c>
      <c r="M99" s="57">
        <f t="shared" si="62"/>
        <v>-11578.988592632188</v>
      </c>
      <c r="N99" s="57">
        <f t="shared" si="62"/>
        <v>-6841.9894927851683</v>
      </c>
      <c r="O99" s="57">
        <f t="shared" si="62"/>
        <v>-5165.9897460201882</v>
      </c>
      <c r="P99" s="57">
        <f t="shared" si="62"/>
        <v>-3676.9918410576065</v>
      </c>
      <c r="Q99" s="57">
        <f t="shared" si="62"/>
        <v>-9561.35</v>
      </c>
      <c r="R99" s="16">
        <f t="shared" si="58"/>
        <v>0.39074414346933201</v>
      </c>
    </row>
    <row r="100" spans="1:18" s="4" customFormat="1" ht="14.1" customHeight="1" x14ac:dyDescent="0.25">
      <c r="A100" s="23" t="s">
        <v>11</v>
      </c>
      <c r="B100" s="56">
        <f t="shared" ref="B100:Q100" si="63">B31-B21</f>
        <v>-4206.9860845130925</v>
      </c>
      <c r="C100" s="56">
        <f t="shared" si="63"/>
        <v>-4592.9879685840442</v>
      </c>
      <c r="D100" s="56">
        <f t="shared" si="63"/>
        <v>-5554.9889519033359</v>
      </c>
      <c r="E100" s="56">
        <f t="shared" si="63"/>
        <v>-6417.9888215964666</v>
      </c>
      <c r="F100" s="56">
        <f t="shared" si="63"/>
        <v>-6849.9886994912913</v>
      </c>
      <c r="G100" s="56">
        <f t="shared" si="63"/>
        <v>-7243.9888107231463</v>
      </c>
      <c r="H100" s="56">
        <f t="shared" si="63"/>
        <v>-8091.9890598564407</v>
      </c>
      <c r="I100" s="56">
        <f t="shared" si="63"/>
        <v>-8487.9899638685238</v>
      </c>
      <c r="J100" s="56">
        <f t="shared" si="63"/>
        <v>-8565.9902216054361</v>
      </c>
      <c r="K100" s="56">
        <f t="shared" si="63"/>
        <v>-8153.9903119223136</v>
      </c>
      <c r="L100" s="56">
        <f t="shared" si="63"/>
        <v>-7978.990742439446</v>
      </c>
      <c r="M100" s="56">
        <f t="shared" si="63"/>
        <v>-7465.9910636546538</v>
      </c>
      <c r="N100" s="56">
        <f t="shared" si="63"/>
        <v>-4716.9926866485512</v>
      </c>
      <c r="O100" s="56">
        <f t="shared" si="63"/>
        <v>-3530.9924954803396</v>
      </c>
      <c r="P100" s="56">
        <f t="shared" si="63"/>
        <v>-2658.9929587782935</v>
      </c>
      <c r="Q100" s="56">
        <f t="shared" si="63"/>
        <v>-6368.3385999999991</v>
      </c>
      <c r="R100" s="16">
        <f t="shared" si="58"/>
        <v>0.51375318864099762</v>
      </c>
    </row>
    <row r="101" spans="1:18" s="4" customFormat="1" ht="14.1" customHeight="1" x14ac:dyDescent="0.25">
      <c r="A101" s="58" t="s">
        <v>12</v>
      </c>
      <c r="B101" s="59">
        <f t="shared" ref="B101:Q101" si="64">B32-B22</f>
        <v>-20608.997310865714</v>
      </c>
      <c r="C101" s="59">
        <f t="shared" si="64"/>
        <v>-22850.997683943548</v>
      </c>
      <c r="D101" s="59">
        <f t="shared" si="64"/>
        <v>-28051.997764576532</v>
      </c>
      <c r="E101" s="59">
        <f t="shared" si="64"/>
        <v>-31365.997730437794</v>
      </c>
      <c r="F101" s="59">
        <f t="shared" si="64"/>
        <v>-34897.997740361774</v>
      </c>
      <c r="G101" s="59">
        <f t="shared" si="64"/>
        <v>-37659.997774603413</v>
      </c>
      <c r="H101" s="59">
        <f t="shared" si="64"/>
        <v>-40504.997701448607</v>
      </c>
      <c r="I101" s="59">
        <f t="shared" si="64"/>
        <v>-43490.997909285441</v>
      </c>
      <c r="J101" s="59">
        <f t="shared" si="64"/>
        <v>-45098.997928448967</v>
      </c>
      <c r="K101" s="59">
        <f t="shared" si="64"/>
        <v>-49674.998115665643</v>
      </c>
      <c r="L101" s="59">
        <f t="shared" si="64"/>
        <v>-51793.998176565277</v>
      </c>
      <c r="M101" s="59">
        <f t="shared" si="64"/>
        <v>-49018.998243885166</v>
      </c>
      <c r="N101" s="59">
        <f t="shared" si="64"/>
        <v>-30589.998474093965</v>
      </c>
      <c r="O101" s="59">
        <f t="shared" si="64"/>
        <v>-27044.998433812081</v>
      </c>
      <c r="P101" s="59">
        <f t="shared" si="64"/>
        <v>-22649.998446912454</v>
      </c>
      <c r="Q101" s="59">
        <f t="shared" si="64"/>
        <v>-150388.66690000001</v>
      </c>
      <c r="R101" s="60">
        <f t="shared" si="58"/>
        <v>6.2972335641341637</v>
      </c>
    </row>
    <row r="102" spans="1:18" s="18" customFormat="1" ht="14.1" customHeight="1" thickBot="1" x14ac:dyDescent="0.3">
      <c r="A102" s="61" t="s">
        <v>4</v>
      </c>
      <c r="B102" s="62">
        <f>B33-B23</f>
        <v>-42091.997037925292</v>
      </c>
      <c r="C102" s="62">
        <f t="shared" ref="C102:Q102" si="65">C33-C23</f>
        <v>-47583.997492122922</v>
      </c>
      <c r="D102" s="62">
        <f t="shared" si="65"/>
        <v>-58343.997663603826</v>
      </c>
      <c r="E102" s="62">
        <f t="shared" si="65"/>
        <v>-66245.997725455221</v>
      </c>
      <c r="F102" s="62">
        <f t="shared" si="65"/>
        <v>-73505.997619847738</v>
      </c>
      <c r="G102" s="62">
        <f t="shared" si="65"/>
        <v>-79776.997583425516</v>
      </c>
      <c r="H102" s="62">
        <f t="shared" si="65"/>
        <v>-86453.997575308589</v>
      </c>
      <c r="I102" s="62">
        <f t="shared" si="65"/>
        <v>-92772.997835619317</v>
      </c>
      <c r="J102" s="62">
        <f t="shared" si="65"/>
        <v>-96780.997748240872</v>
      </c>
      <c r="K102" s="62">
        <f t="shared" si="65"/>
        <v>-103494.99764945533</v>
      </c>
      <c r="L102" s="62">
        <f t="shared" si="65"/>
        <v>-104815.99769797348</v>
      </c>
      <c r="M102" s="62">
        <f t="shared" si="65"/>
        <v>-98605.997727380804</v>
      </c>
      <c r="N102" s="62">
        <f t="shared" si="65"/>
        <v>-64392.997970040917</v>
      </c>
      <c r="O102" s="62">
        <f t="shared" si="65"/>
        <v>-52191.997620900918</v>
      </c>
      <c r="P102" s="62">
        <f t="shared" si="65"/>
        <v>-39446.997555247639</v>
      </c>
      <c r="Q102" s="62">
        <f t="shared" si="65"/>
        <v>-176408.99</v>
      </c>
      <c r="R102" s="63">
        <f t="shared" si="58"/>
        <v>3.1910339830408572</v>
      </c>
    </row>
    <row r="103" spans="1:18" s="4" customFormat="1" ht="14.1" customHeight="1" x14ac:dyDescent="0.25">
      <c r="A103" s="69" t="s">
        <v>26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</row>
    <row r="104" spans="1:18" s="4" customFormat="1" ht="14.1" customHeight="1" x14ac:dyDescent="0.25">
      <c r="A104" s="70" t="s">
        <v>27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</row>
    <row r="105" spans="1:18" s="4" customFormat="1" ht="14.1" customHeight="1" x14ac:dyDescent="0.25">
      <c r="A105" s="27" t="s">
        <v>5</v>
      </c>
      <c r="B105" s="64">
        <f>B57*B66</f>
        <v>1.3621657439242968E-5</v>
      </c>
      <c r="C105" s="64">
        <f t="shared" ref="C105:Q105" si="66">C57*C66</f>
        <v>1.3439797236869003E-5</v>
      </c>
      <c r="D105" s="64">
        <f t="shared" si="66"/>
        <v>2.5732948229468632E-5</v>
      </c>
      <c r="E105" s="64">
        <f t="shared" si="66"/>
        <v>4.6260628955165457E-5</v>
      </c>
      <c r="F105" s="64">
        <f t="shared" si="66"/>
        <v>5.018593273355012E-5</v>
      </c>
      <c r="G105" s="64">
        <f t="shared" si="66"/>
        <v>6.9148253565410147E-5</v>
      </c>
      <c r="H105" s="64">
        <f t="shared" si="66"/>
        <v>1.0549424715576377E-4</v>
      </c>
      <c r="I105" s="64">
        <f t="shared" si="66"/>
        <v>1.6264380358882682E-4</v>
      </c>
      <c r="J105" s="64">
        <f t="shared" si="66"/>
        <v>1.8972063323310695E-4</v>
      </c>
      <c r="K105" s="64">
        <f t="shared" si="66"/>
        <v>2.2977609040083908E-4</v>
      </c>
      <c r="L105" s="64">
        <f t="shared" si="66"/>
        <v>3.0316823864775204E-4</v>
      </c>
      <c r="M105" s="64">
        <f t="shared" si="66"/>
        <v>4.1099715291606167E-4</v>
      </c>
      <c r="N105" s="64">
        <f t="shared" si="66"/>
        <v>5.7054468365904266E-4</v>
      </c>
      <c r="O105" s="64">
        <f t="shared" si="66"/>
        <v>6.0903834673626102E-4</v>
      </c>
      <c r="P105" s="64">
        <f t="shared" si="66"/>
        <v>2.0244071433402122E-2</v>
      </c>
      <c r="Q105" s="64">
        <f t="shared" si="66"/>
        <v>2.0353700000000003E-3</v>
      </c>
      <c r="R105" s="45">
        <f>(Q105-B105)/B105</f>
        <v>148.42161106887426</v>
      </c>
    </row>
    <row r="106" spans="1:18" s="4" customFormat="1" ht="14.1" customHeight="1" x14ac:dyDescent="0.25">
      <c r="A106" s="23" t="s">
        <v>6</v>
      </c>
      <c r="B106" s="64">
        <f t="shared" ref="B106:Q112" si="67">B58*B67</f>
        <v>2.1622261856362835E-2</v>
      </c>
      <c r="C106" s="64">
        <f t="shared" si="67"/>
        <v>2.7466952275184382E-2</v>
      </c>
      <c r="D106" s="64">
        <f t="shared" si="67"/>
        <v>2.8751612408487365E-2</v>
      </c>
      <c r="E106" s="64">
        <f t="shared" si="67"/>
        <v>2.7437831808645511E-2</v>
      </c>
      <c r="F106" s="64">
        <f t="shared" si="67"/>
        <v>2.5089644398252259E-2</v>
      </c>
      <c r="G106" s="64">
        <f t="shared" si="67"/>
        <v>2.3150301224186407E-2</v>
      </c>
      <c r="H106" s="64">
        <f t="shared" si="67"/>
        <v>2.1168007094671763E-2</v>
      </c>
      <c r="I106" s="64">
        <f t="shared" si="67"/>
        <v>2.1974890253552502E-2</v>
      </c>
      <c r="J106" s="64">
        <f t="shared" si="67"/>
        <v>2.0483238163103022E-2</v>
      </c>
      <c r="K106" s="64">
        <f t="shared" si="67"/>
        <v>1.7885817918689009E-2</v>
      </c>
      <c r="L106" s="64">
        <f t="shared" si="67"/>
        <v>1.6719155396879348E-2</v>
      </c>
      <c r="M106" s="64">
        <f t="shared" si="67"/>
        <v>1.6787919100975202E-2</v>
      </c>
      <c r="N106" s="64">
        <f t="shared" si="67"/>
        <v>1.6455229266290745E-2</v>
      </c>
      <c r="O106" s="64">
        <f t="shared" si="67"/>
        <v>1.2933869292258232E-2</v>
      </c>
      <c r="P106" s="64">
        <f t="shared" si="67"/>
        <v>1.1436699012315832E-3</v>
      </c>
      <c r="Q106" s="64">
        <f t="shared" si="67"/>
        <v>3.0687999999999999E-4</v>
      </c>
      <c r="R106" s="17">
        <f t="shared" ref="R106:R112" si="68">(Q106-B106)/B106</f>
        <v>-0.98580722026036827</v>
      </c>
    </row>
    <row r="107" spans="1:18" s="4" customFormat="1" ht="14.1" customHeight="1" x14ac:dyDescent="0.25">
      <c r="A107" s="23" t="s">
        <v>7</v>
      </c>
      <c r="B107" s="64">
        <f t="shared" si="67"/>
        <v>2.4617055880038721E-2</v>
      </c>
      <c r="C107" s="64">
        <f t="shared" si="67"/>
        <v>2.2510510733203492E-2</v>
      </c>
      <c r="D107" s="64">
        <f t="shared" si="67"/>
        <v>1.7722200451487681E-2</v>
      </c>
      <c r="E107" s="64">
        <f t="shared" si="67"/>
        <v>1.5387300568647712E-2</v>
      </c>
      <c r="F107" s="64">
        <f t="shared" si="67"/>
        <v>1.5176319460417019E-2</v>
      </c>
      <c r="G107" s="64">
        <f t="shared" si="67"/>
        <v>1.5104349176545274E-2</v>
      </c>
      <c r="H107" s="64">
        <f t="shared" si="67"/>
        <v>1.4070820961650294E-2</v>
      </c>
      <c r="I107" s="64">
        <f t="shared" si="67"/>
        <v>1.2033610180056303E-2</v>
      </c>
      <c r="J107" s="64">
        <f t="shared" si="67"/>
        <v>1.1864150267952914E-2</v>
      </c>
      <c r="K107" s="64">
        <f t="shared" si="67"/>
        <v>1.2148614882535776E-2</v>
      </c>
      <c r="L107" s="64">
        <f t="shared" si="67"/>
        <v>1.2131491233487215E-2</v>
      </c>
      <c r="M107" s="64">
        <f t="shared" si="67"/>
        <v>1.0846261164936333E-2</v>
      </c>
      <c r="N107" s="64">
        <f t="shared" si="67"/>
        <v>1.1081636499165748E-2</v>
      </c>
      <c r="O107" s="64">
        <f t="shared" si="67"/>
        <v>1.0176872091328733E-2</v>
      </c>
      <c r="P107" s="64">
        <f t="shared" si="67"/>
        <v>3.4897355321527185E-3</v>
      </c>
      <c r="Q107" s="64">
        <f t="shared" si="67"/>
        <v>1.02837E-3</v>
      </c>
      <c r="R107" s="17">
        <f t="shared" si="68"/>
        <v>-0.95822530504820125</v>
      </c>
    </row>
    <row r="108" spans="1:18" s="4" customFormat="1" ht="14.1" customHeight="1" x14ac:dyDescent="0.25">
      <c r="A108" s="23" t="s">
        <v>8</v>
      </c>
      <c r="B108" s="64">
        <f t="shared" si="67"/>
        <v>6.9487960759435259E-3</v>
      </c>
      <c r="C108" s="64">
        <f t="shared" si="67"/>
        <v>7.7694553117172247E-3</v>
      </c>
      <c r="D108" s="64">
        <f t="shared" si="67"/>
        <v>1.0031715492853871E-2</v>
      </c>
      <c r="E108" s="64">
        <f t="shared" si="67"/>
        <v>1.2444150142525281E-2</v>
      </c>
      <c r="F108" s="64">
        <f t="shared" si="67"/>
        <v>1.4685970018439232E-2</v>
      </c>
      <c r="G108" s="64">
        <f t="shared" si="67"/>
        <v>1.700542093924302E-2</v>
      </c>
      <c r="H108" s="64">
        <f t="shared" si="67"/>
        <v>1.9497743404332812E-2</v>
      </c>
      <c r="I108" s="64">
        <f t="shared" si="67"/>
        <v>1.9742530044120715E-2</v>
      </c>
      <c r="J108" s="64">
        <f t="shared" si="67"/>
        <v>2.2365899165676651E-2</v>
      </c>
      <c r="K108" s="64">
        <f t="shared" si="67"/>
        <v>2.399998336632804E-2</v>
      </c>
      <c r="L108" s="64">
        <f t="shared" si="67"/>
        <v>2.340819897103379E-2</v>
      </c>
      <c r="M108" s="64">
        <f t="shared" si="67"/>
        <v>2.2958530907834378E-2</v>
      </c>
      <c r="N108" s="64">
        <f t="shared" si="67"/>
        <v>3.010524621069376E-2</v>
      </c>
      <c r="O108" s="64">
        <f t="shared" si="67"/>
        <v>2.9362777815737113E-2</v>
      </c>
      <c r="P108" s="64">
        <f t="shared" si="67"/>
        <v>1.9704103732148266E-2</v>
      </c>
      <c r="Q108" s="64">
        <f t="shared" si="67"/>
        <v>5.1801599999999996E-3</v>
      </c>
      <c r="R108" s="17">
        <f t="shared" si="68"/>
        <v>-0.25452410124200919</v>
      </c>
    </row>
    <row r="109" spans="1:18" s="4" customFormat="1" ht="14.1" customHeight="1" x14ac:dyDescent="0.25">
      <c r="A109" s="23" t="s">
        <v>9</v>
      </c>
      <c r="B109" s="64">
        <f t="shared" si="67"/>
        <v>4.9046598444461365E-4</v>
      </c>
      <c r="C109" s="64">
        <f t="shared" si="67"/>
        <v>4.361692087207574E-4</v>
      </c>
      <c r="D109" s="64">
        <f t="shared" si="67"/>
        <v>4.8170956666671266E-4</v>
      </c>
      <c r="E109" s="64">
        <f t="shared" si="67"/>
        <v>5.251866403882256E-4</v>
      </c>
      <c r="F109" s="64">
        <f t="shared" si="67"/>
        <v>5.5776457487039411E-4</v>
      </c>
      <c r="G109" s="64">
        <f t="shared" si="67"/>
        <v>5.9567932688528956E-4</v>
      </c>
      <c r="H109" s="64">
        <f t="shared" si="67"/>
        <v>6.4458459848860993E-4</v>
      </c>
      <c r="I109" s="64">
        <f t="shared" si="67"/>
        <v>6.1605519564896796E-4</v>
      </c>
      <c r="J109" s="64">
        <f t="shared" si="67"/>
        <v>6.4975323111785758E-4</v>
      </c>
      <c r="K109" s="64">
        <f t="shared" si="67"/>
        <v>6.6812989813353364E-4</v>
      </c>
      <c r="L109" s="64">
        <f t="shared" si="67"/>
        <v>5.8918349836572311E-4</v>
      </c>
      <c r="M109" s="64">
        <f t="shared" si="67"/>
        <v>5.4997288782815412E-4</v>
      </c>
      <c r="N109" s="64">
        <f t="shared" si="67"/>
        <v>5.0551071621923011E-4</v>
      </c>
      <c r="O109" s="64">
        <f t="shared" si="67"/>
        <v>4.3124397776942206E-4</v>
      </c>
      <c r="P109" s="64">
        <f t="shared" si="67"/>
        <v>2.7115809764458195E-4</v>
      </c>
      <c r="Q109" s="64">
        <f t="shared" si="67"/>
        <v>2.0826000000000004E-4</v>
      </c>
      <c r="R109" s="17">
        <f t="shared" si="68"/>
        <v>-0.57538339741169553</v>
      </c>
    </row>
    <row r="110" spans="1:18" s="4" customFormat="1" ht="14.1" customHeight="1" x14ac:dyDescent="0.25">
      <c r="A110" s="23" t="s">
        <v>10</v>
      </c>
      <c r="B110" s="64">
        <f t="shared" si="67"/>
        <v>2.2728540456900446E-3</v>
      </c>
      <c r="C110" s="64">
        <f t="shared" si="67"/>
        <v>1.9099973968361003E-3</v>
      </c>
      <c r="D110" s="64">
        <f t="shared" si="67"/>
        <v>1.6474434557358884E-3</v>
      </c>
      <c r="E110" s="64">
        <f t="shared" si="67"/>
        <v>1.6403293897069261E-3</v>
      </c>
      <c r="F110" s="64">
        <f t="shared" si="67"/>
        <v>1.6294464642240285E-3</v>
      </c>
      <c r="G110" s="64">
        <f t="shared" si="67"/>
        <v>1.5680724422110527E-3</v>
      </c>
      <c r="H110" s="64">
        <f t="shared" si="67"/>
        <v>1.4667592476511906E-3</v>
      </c>
      <c r="I110" s="64">
        <f t="shared" si="67"/>
        <v>1.3204382827105767E-3</v>
      </c>
      <c r="J110" s="64">
        <f t="shared" si="67"/>
        <v>1.2509304833247525E-3</v>
      </c>
      <c r="K110" s="64">
        <f t="shared" si="67"/>
        <v>1.199881924598198E-3</v>
      </c>
      <c r="L110" s="64">
        <f t="shared" si="67"/>
        <v>1.0976660296419896E-3</v>
      </c>
      <c r="M110" s="64">
        <f t="shared" si="67"/>
        <v>1.0493676121611025E-3</v>
      </c>
      <c r="N110" s="64">
        <f t="shared" si="67"/>
        <v>7.7707127501384031E-4</v>
      </c>
      <c r="O110" s="64">
        <f t="shared" si="67"/>
        <v>7.428025093168157E-4</v>
      </c>
      <c r="P110" s="64">
        <f t="shared" si="67"/>
        <v>6.5633818070790395E-4</v>
      </c>
      <c r="Q110" s="64">
        <f t="shared" si="67"/>
        <v>1.4254599999999999E-3</v>
      </c>
      <c r="R110" s="17">
        <f t="shared" si="68"/>
        <v>-0.3728325834634813</v>
      </c>
    </row>
    <row r="111" spans="1:18" s="4" customFormat="1" ht="14.1" customHeight="1" x14ac:dyDescent="0.25">
      <c r="A111" s="23" t="s">
        <v>11</v>
      </c>
      <c r="B111" s="64">
        <f t="shared" si="67"/>
        <v>2.6877287712837321E-4</v>
      </c>
      <c r="C111" s="64">
        <f t="shared" si="67"/>
        <v>2.2355512954974055E-4</v>
      </c>
      <c r="D111" s="64">
        <f t="shared" si="67"/>
        <v>2.128372646100285E-4</v>
      </c>
      <c r="E111" s="64">
        <f t="shared" si="67"/>
        <v>2.1987818493626922E-4</v>
      </c>
      <c r="F111" s="64">
        <f t="shared" si="67"/>
        <v>2.1057494420813897E-4</v>
      </c>
      <c r="G111" s="64">
        <f t="shared" si="67"/>
        <v>2.0207293924589775E-4</v>
      </c>
      <c r="H111" s="64">
        <f t="shared" si="67"/>
        <v>2.1514190048383549E-4</v>
      </c>
      <c r="I111" s="64">
        <f t="shared" si="67"/>
        <v>1.9128394248993103E-4</v>
      </c>
      <c r="J111" s="64">
        <f t="shared" si="67"/>
        <v>1.8335113476711094E-4</v>
      </c>
      <c r="K111" s="64">
        <f t="shared" si="67"/>
        <v>1.4845994842620892E-4</v>
      </c>
      <c r="L111" s="64">
        <f t="shared" si="67"/>
        <v>1.3880691570052989E-4</v>
      </c>
      <c r="M111" s="64">
        <f t="shared" si="67"/>
        <v>1.3296506681987277E-4</v>
      </c>
      <c r="N111" s="64">
        <f t="shared" si="67"/>
        <v>1.1177765857679998E-4</v>
      </c>
      <c r="O111" s="64">
        <f t="shared" si="67"/>
        <v>1.0595895034648422E-4</v>
      </c>
      <c r="P111" s="64">
        <f t="shared" si="67"/>
        <v>1.0468881755055439E-4</v>
      </c>
      <c r="Q111" s="64">
        <f t="shared" si="67"/>
        <v>2.0216E-4</v>
      </c>
      <c r="R111" s="17">
        <f t="shared" si="68"/>
        <v>-0.24784077113762149</v>
      </c>
    </row>
    <row r="112" spans="1:18" s="4" customFormat="1" ht="14.1" customHeight="1" x14ac:dyDescent="0.25">
      <c r="A112" s="58" t="s">
        <v>12</v>
      </c>
      <c r="B112" s="65">
        <f t="shared" si="67"/>
        <v>1.4502850327407658E-3</v>
      </c>
      <c r="C112" s="65">
        <f t="shared" si="67"/>
        <v>1.2043438786319379E-3</v>
      </c>
      <c r="D112" s="65">
        <f t="shared" si="67"/>
        <v>1.1233474807571943E-3</v>
      </c>
      <c r="E112" s="65">
        <f t="shared" si="67"/>
        <v>1.0769461032813451E-3</v>
      </c>
      <c r="F112" s="65">
        <f t="shared" si="67"/>
        <v>1.1300105261996595E-3</v>
      </c>
      <c r="G112" s="65">
        <f t="shared" si="67"/>
        <v>1.1407823667544026E-3</v>
      </c>
      <c r="H112" s="65">
        <f t="shared" si="67"/>
        <v>1.136004412280054E-3</v>
      </c>
      <c r="I112" s="65">
        <f t="shared" si="67"/>
        <v>1.0146387427979369E-3</v>
      </c>
      <c r="J112" s="65">
        <f t="shared" si="67"/>
        <v>1.0492977463857308E-3</v>
      </c>
      <c r="K112" s="65">
        <f t="shared" si="67"/>
        <v>1.1282023912941056E-3</v>
      </c>
      <c r="L112" s="65">
        <f t="shared" si="67"/>
        <v>1.1375282536121066E-3</v>
      </c>
      <c r="M112" s="65">
        <f t="shared" si="67"/>
        <v>1.1297641183542141E-3</v>
      </c>
      <c r="N112" s="65">
        <f t="shared" si="67"/>
        <v>9.6433538209052174E-4</v>
      </c>
      <c r="O112" s="65">
        <f t="shared" si="67"/>
        <v>1.2328083738064998E-3</v>
      </c>
      <c r="P112" s="65">
        <f t="shared" si="67"/>
        <v>1.4037478400992949E-3</v>
      </c>
      <c r="Q112" s="65">
        <f t="shared" si="67"/>
        <v>8.5250000000000013E-3</v>
      </c>
      <c r="R112" s="60">
        <f t="shared" si="68"/>
        <v>4.8781548506291594</v>
      </c>
    </row>
    <row r="113" spans="1:18" s="18" customFormat="1" ht="14.1" customHeight="1" thickBot="1" x14ac:dyDescent="0.3">
      <c r="A113" s="61" t="s">
        <v>28</v>
      </c>
      <c r="B113" s="66">
        <f>SUM(B105:B112)</f>
        <v>5.7684113409788115E-2</v>
      </c>
      <c r="C113" s="66">
        <f t="shared" ref="C113:Q113" si="69">SUM(C105:C112)</f>
        <v>6.1534423731080493E-2</v>
      </c>
      <c r="D113" s="66">
        <f t="shared" si="69"/>
        <v>5.9996599068828212E-2</v>
      </c>
      <c r="E113" s="66">
        <f t="shared" si="69"/>
        <v>5.8777883467086435E-2</v>
      </c>
      <c r="F113" s="66">
        <f t="shared" si="69"/>
        <v>5.8529916319344281E-2</v>
      </c>
      <c r="G113" s="66">
        <f t="shared" si="69"/>
        <v>5.8835826668636772E-2</v>
      </c>
      <c r="H113" s="66">
        <f t="shared" si="69"/>
        <v>5.8304555866714312E-2</v>
      </c>
      <c r="I113" s="66">
        <f t="shared" si="69"/>
        <v>5.7056090444965769E-2</v>
      </c>
      <c r="J113" s="66">
        <f t="shared" si="69"/>
        <v>5.8036340825561139E-2</v>
      </c>
      <c r="K113" s="66">
        <f t="shared" si="69"/>
        <v>5.7408866420405706E-2</v>
      </c>
      <c r="L113" s="66">
        <f t="shared" si="69"/>
        <v>5.5525198537368453E-2</v>
      </c>
      <c r="M113" s="66">
        <f t="shared" si="69"/>
        <v>5.3865778011825315E-2</v>
      </c>
      <c r="N113" s="66">
        <f t="shared" si="69"/>
        <v>6.0571351691709685E-2</v>
      </c>
      <c r="O113" s="66">
        <f t="shared" si="69"/>
        <v>5.5595371357299563E-2</v>
      </c>
      <c r="P113" s="66">
        <f t="shared" si="69"/>
        <v>4.7017513534937022E-2</v>
      </c>
      <c r="Q113" s="66">
        <f t="shared" si="69"/>
        <v>1.8911660000000004E-2</v>
      </c>
      <c r="R113" s="63">
        <f t="shared" ref="R113" si="70">(Q113-B113)/B113</f>
        <v>-0.67215132759948104</v>
      </c>
    </row>
    <row r="114" spans="1:18" s="4" customFormat="1" ht="14.1" customHeight="1" x14ac:dyDescent="0.25">
      <c r="A114" s="69" t="s">
        <v>29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</row>
    <row r="115" spans="1:18" s="4" customFormat="1" ht="14.1" customHeight="1" x14ac:dyDescent="0.25">
      <c r="A115" s="27" t="s">
        <v>5</v>
      </c>
      <c r="B115" s="64">
        <f>B15/B$13</f>
        <v>8.0539795607896482E-5</v>
      </c>
      <c r="C115" s="64">
        <f t="shared" ref="C115:Q115" si="71">C15/C$13</f>
        <v>7.4596910267021415E-5</v>
      </c>
      <c r="D115" s="64">
        <f t="shared" si="71"/>
        <v>1.0097270371242974E-4</v>
      </c>
      <c r="E115" s="64">
        <f t="shared" si="71"/>
        <v>1.3452948313274324E-4</v>
      </c>
      <c r="F115" s="64">
        <f t="shared" si="71"/>
        <v>1.4137223773711717E-4</v>
      </c>
      <c r="G115" s="64">
        <f t="shared" si="71"/>
        <v>1.5895689905162877E-4</v>
      </c>
      <c r="H115" s="64">
        <f t="shared" si="71"/>
        <v>1.9621780175995354E-4</v>
      </c>
      <c r="I115" s="64">
        <f t="shared" si="71"/>
        <v>2.3853790297120005E-4</v>
      </c>
      <c r="J115" s="64">
        <f t="shared" si="71"/>
        <v>2.5599655078331575E-4</v>
      </c>
      <c r="K115" s="64">
        <f t="shared" si="71"/>
        <v>2.8914785851897815E-4</v>
      </c>
      <c r="L115" s="64">
        <f t="shared" si="71"/>
        <v>3.302283361437307E-4</v>
      </c>
      <c r="M115" s="64">
        <f t="shared" si="71"/>
        <v>3.7713017057761582E-4</v>
      </c>
      <c r="N115" s="64">
        <f t="shared" si="71"/>
        <v>4.376096888159794E-4</v>
      </c>
      <c r="O115" s="64">
        <f t="shared" si="71"/>
        <v>4.7393662431577361E-4</v>
      </c>
      <c r="P115" s="64">
        <f t="shared" si="71"/>
        <v>4.8811322887319522E-3</v>
      </c>
      <c r="Q115" s="64">
        <f t="shared" si="71"/>
        <v>3.986838874399116E-3</v>
      </c>
      <c r="R115" s="45">
        <f>(Q115-B115)/B115</f>
        <v>48.501477428733736</v>
      </c>
    </row>
    <row r="116" spans="1:18" s="4" customFormat="1" ht="14.1" customHeight="1" x14ac:dyDescent="0.25">
      <c r="A116" s="23" t="s">
        <v>6</v>
      </c>
      <c r="B116" s="64">
        <f t="shared" ref="B116:Q122" si="72">B16/B$13</f>
        <v>7.4812521253557179E-3</v>
      </c>
      <c r="C116" s="64">
        <f t="shared" si="72"/>
        <v>8.0422573735493569E-3</v>
      </c>
      <c r="D116" s="64">
        <f t="shared" si="72"/>
        <v>7.9319668360764255E-3</v>
      </c>
      <c r="E116" s="64">
        <f t="shared" si="72"/>
        <v>7.7603581473795402E-3</v>
      </c>
      <c r="F116" s="64">
        <f t="shared" si="72"/>
        <v>7.5599383524340364E-3</v>
      </c>
      <c r="G116" s="64">
        <f t="shared" si="72"/>
        <v>7.3399422170191287E-3</v>
      </c>
      <c r="H116" s="64">
        <f t="shared" si="72"/>
        <v>7.0478230836228213E-3</v>
      </c>
      <c r="I116" s="64">
        <f t="shared" si="72"/>
        <v>6.7281720279229662E-3</v>
      </c>
      <c r="J116" s="64">
        <f t="shared" si="72"/>
        <v>6.47907059778563E-3</v>
      </c>
      <c r="K116" s="64">
        <f t="shared" si="72"/>
        <v>6.1338332234138291E-3</v>
      </c>
      <c r="L116" s="64">
        <f t="shared" si="72"/>
        <v>5.8994414833793045E-3</v>
      </c>
      <c r="M116" s="64">
        <f t="shared" si="72"/>
        <v>5.7553343422931807E-3</v>
      </c>
      <c r="N116" s="64">
        <f t="shared" si="72"/>
        <v>5.3337976731078537E-3</v>
      </c>
      <c r="O116" s="64">
        <f t="shared" si="72"/>
        <v>4.8994375533571036E-3</v>
      </c>
      <c r="P116" s="64">
        <f t="shared" si="72"/>
        <v>2.5535940790107126E-3</v>
      </c>
      <c r="Q116" s="64">
        <f t="shared" si="72"/>
        <v>3.4480768643451814E-3</v>
      </c>
      <c r="R116" s="17">
        <f t="shared" ref="R116:R122" si="73">(Q116-B116)/B116</f>
        <v>-0.53910430946995613</v>
      </c>
    </row>
    <row r="117" spans="1:18" s="4" customFormat="1" ht="14.1" customHeight="1" x14ac:dyDescent="0.25">
      <c r="A117" s="23" t="s">
        <v>7</v>
      </c>
      <c r="B117" s="64">
        <f t="shared" si="72"/>
        <v>1.4899862187460849E-2</v>
      </c>
      <c r="C117" s="64">
        <f t="shared" si="72"/>
        <v>1.3452309484819529E-2</v>
      </c>
      <c r="D117" s="64">
        <f t="shared" si="72"/>
        <v>1.1763319982498065E-2</v>
      </c>
      <c r="E117" s="64">
        <f t="shared" si="72"/>
        <v>1.1031417616884944E-2</v>
      </c>
      <c r="F117" s="64">
        <f t="shared" si="72"/>
        <v>1.1064115786180285E-2</v>
      </c>
      <c r="G117" s="64">
        <f t="shared" si="72"/>
        <v>1.0980914431782788E-2</v>
      </c>
      <c r="H117" s="64">
        <f t="shared" si="72"/>
        <v>1.0659832413979517E-2</v>
      </c>
      <c r="I117" s="64">
        <f t="shared" si="72"/>
        <v>9.5888729084084613E-3</v>
      </c>
      <c r="J117" s="64">
        <f t="shared" si="72"/>
        <v>9.5729236490287289E-3</v>
      </c>
      <c r="K117" s="64">
        <f t="shared" si="72"/>
        <v>9.871637843931632E-3</v>
      </c>
      <c r="L117" s="64">
        <f t="shared" si="72"/>
        <v>9.8382519275284405E-3</v>
      </c>
      <c r="M117" s="64">
        <f t="shared" si="72"/>
        <v>9.2347700899701405E-3</v>
      </c>
      <c r="N117" s="64">
        <f t="shared" si="72"/>
        <v>9.2218795679807168E-3</v>
      </c>
      <c r="O117" s="64">
        <f t="shared" si="72"/>
        <v>9.591723999397379E-3</v>
      </c>
      <c r="P117" s="64">
        <f t="shared" si="72"/>
        <v>6.5263166707831164E-3</v>
      </c>
      <c r="Q117" s="64">
        <f t="shared" si="72"/>
        <v>8.9434493668953136E-3</v>
      </c>
      <c r="R117" s="17">
        <f t="shared" si="73"/>
        <v>-0.39976294717532512</v>
      </c>
    </row>
    <row r="118" spans="1:18" s="4" customFormat="1" ht="14.1" customHeight="1" x14ac:dyDescent="0.25">
      <c r="A118" s="23" t="s">
        <v>8</v>
      </c>
      <c r="B118" s="64">
        <f t="shared" si="72"/>
        <v>1.6040842625239381E-2</v>
      </c>
      <c r="C118" s="64">
        <f t="shared" si="72"/>
        <v>1.5960186563320343E-2</v>
      </c>
      <c r="D118" s="64">
        <f t="shared" si="72"/>
        <v>1.7782415042689015E-2</v>
      </c>
      <c r="E118" s="64">
        <f t="shared" si="72"/>
        <v>2.0012506259357896E-2</v>
      </c>
      <c r="F118" s="64">
        <f t="shared" si="72"/>
        <v>2.2179218281052644E-2</v>
      </c>
      <c r="G118" s="64">
        <f t="shared" si="72"/>
        <v>2.403900888225375E-2</v>
      </c>
      <c r="H118" s="64">
        <f t="shared" si="72"/>
        <v>2.5936789836718759E-2</v>
      </c>
      <c r="I118" s="64">
        <f t="shared" si="72"/>
        <v>2.5293787490791735E-2</v>
      </c>
      <c r="J118" s="64">
        <f t="shared" si="72"/>
        <v>2.6933531842939378E-2</v>
      </c>
      <c r="K118" s="64">
        <f t="shared" si="72"/>
        <v>2.831049931611658E-2</v>
      </c>
      <c r="L118" s="64">
        <f t="shared" si="72"/>
        <v>2.7755133295790466E-2</v>
      </c>
      <c r="M118" s="64">
        <f t="shared" si="72"/>
        <v>2.6917256000878877E-2</v>
      </c>
      <c r="N118" s="64">
        <f t="shared" si="72"/>
        <v>2.887307486104174E-2</v>
      </c>
      <c r="O118" s="64">
        <f t="shared" si="72"/>
        <v>2.9776402350223472E-2</v>
      </c>
      <c r="P118" s="64">
        <f t="shared" si="72"/>
        <v>2.4342868146634906E-2</v>
      </c>
      <c r="Q118" s="64">
        <f t="shared" si="72"/>
        <v>3.2756730211279221E-2</v>
      </c>
      <c r="R118" s="16">
        <f t="shared" si="73"/>
        <v>1.0420828865771872</v>
      </c>
    </row>
    <row r="119" spans="1:18" s="4" customFormat="1" ht="14.1" customHeight="1" x14ac:dyDescent="0.25">
      <c r="A119" s="23" t="s">
        <v>9</v>
      </c>
      <c r="B119" s="64">
        <f t="shared" si="72"/>
        <v>8.0360818284323371E-3</v>
      </c>
      <c r="C119" s="64">
        <f t="shared" si="72"/>
        <v>7.1790645547452512E-3</v>
      </c>
      <c r="D119" s="64">
        <f t="shared" si="72"/>
        <v>7.4018601415861687E-3</v>
      </c>
      <c r="E119" s="64">
        <f t="shared" si="72"/>
        <v>7.750393000480818E-3</v>
      </c>
      <c r="F119" s="64">
        <f t="shared" si="72"/>
        <v>8.0929812160330031E-3</v>
      </c>
      <c r="G119" s="64">
        <f t="shared" si="72"/>
        <v>8.3753101270581162E-3</v>
      </c>
      <c r="H119" s="64">
        <f t="shared" si="72"/>
        <v>8.7497121805203779E-3</v>
      </c>
      <c r="I119" s="64">
        <f t="shared" si="72"/>
        <v>8.2927000385870139E-3</v>
      </c>
      <c r="J119" s="64">
        <f t="shared" si="72"/>
        <v>8.5219904405498537E-3</v>
      </c>
      <c r="K119" s="64">
        <f t="shared" si="72"/>
        <v>8.7540326379706365E-3</v>
      </c>
      <c r="L119" s="64">
        <f t="shared" si="72"/>
        <v>8.2078492244420011E-3</v>
      </c>
      <c r="M119" s="64">
        <f t="shared" si="72"/>
        <v>7.7951166561999376E-3</v>
      </c>
      <c r="N119" s="64">
        <f t="shared" si="72"/>
        <v>7.0979833295911213E-3</v>
      </c>
      <c r="O119" s="64">
        <f t="shared" si="72"/>
        <v>6.8893436448551199E-3</v>
      </c>
      <c r="P119" s="64">
        <f t="shared" si="72"/>
        <v>5.4881341599722034E-3</v>
      </c>
      <c r="Q119" s="64">
        <f t="shared" si="72"/>
        <v>1.260703103526207E-2</v>
      </c>
      <c r="R119" s="16">
        <f t="shared" si="73"/>
        <v>0.56880321833674319</v>
      </c>
    </row>
    <row r="120" spans="1:18" s="4" customFormat="1" ht="14.1" customHeight="1" x14ac:dyDescent="0.25">
      <c r="A120" s="23" t="s">
        <v>10</v>
      </c>
      <c r="B120" s="64">
        <f t="shared" si="72"/>
        <v>3.0761727489127127E-2</v>
      </c>
      <c r="C120" s="64">
        <f t="shared" si="72"/>
        <v>2.6833574293194277E-2</v>
      </c>
      <c r="D120" s="64">
        <f t="shared" si="72"/>
        <v>2.4401736730503852E-2</v>
      </c>
      <c r="E120" s="64">
        <f t="shared" si="72"/>
        <v>2.4217798250618462E-2</v>
      </c>
      <c r="F120" s="64">
        <f t="shared" si="72"/>
        <v>2.4564005701241062E-2</v>
      </c>
      <c r="G120" s="64">
        <f t="shared" si="72"/>
        <v>2.4015380154016348E-2</v>
      </c>
      <c r="H120" s="64">
        <f t="shared" si="72"/>
        <v>2.3207760614281852E-2</v>
      </c>
      <c r="I120" s="64">
        <f t="shared" si="72"/>
        <v>2.1408776791665207E-2</v>
      </c>
      <c r="J120" s="64">
        <f t="shared" si="72"/>
        <v>2.0851929574001529E-2</v>
      </c>
      <c r="K120" s="64">
        <f t="shared" si="72"/>
        <v>2.0821894665709339E-2</v>
      </c>
      <c r="L120" s="64">
        <f t="shared" si="72"/>
        <v>1.9826462616397512E-2</v>
      </c>
      <c r="M120" s="64">
        <f t="shared" si="72"/>
        <v>1.8986044543992234E-2</v>
      </c>
      <c r="N120" s="64">
        <f t="shared" si="72"/>
        <v>1.5676049690465609E-2</v>
      </c>
      <c r="O120" s="64">
        <f t="shared" si="72"/>
        <v>1.6214282127253551E-2</v>
      </c>
      <c r="P120" s="64">
        <f t="shared" si="72"/>
        <v>1.5392730210692443E-2</v>
      </c>
      <c r="Q120" s="64">
        <f t="shared" si="72"/>
        <v>5.8401801889846505E-2</v>
      </c>
      <c r="R120" s="16">
        <f t="shared" si="73"/>
        <v>0.89852152843135646</v>
      </c>
    </row>
    <row r="121" spans="1:18" s="4" customFormat="1" ht="14.1" customHeight="1" x14ac:dyDescent="0.25">
      <c r="A121" s="23" t="s">
        <v>11</v>
      </c>
      <c r="B121" s="64">
        <f t="shared" si="72"/>
        <v>1.8823940006801137E-2</v>
      </c>
      <c r="C121" s="64">
        <f t="shared" si="72"/>
        <v>1.6315409945544257E-2</v>
      </c>
      <c r="D121" s="64">
        <f t="shared" si="72"/>
        <v>1.5580649142292978E-2</v>
      </c>
      <c r="E121" s="64">
        <f t="shared" si="72"/>
        <v>1.5989078198999002E-2</v>
      </c>
      <c r="F121" s="64">
        <f t="shared" si="72"/>
        <v>1.587540702457791E-2</v>
      </c>
      <c r="G121" s="64">
        <f t="shared" si="72"/>
        <v>1.5560591577432416E-2</v>
      </c>
      <c r="H121" s="64">
        <f t="shared" si="72"/>
        <v>1.6201984202464735E-2</v>
      </c>
      <c r="I121" s="64">
        <f t="shared" si="72"/>
        <v>1.4887571473673132E-2</v>
      </c>
      <c r="J121" s="64">
        <f t="shared" si="72"/>
        <v>1.4426752986907123E-2</v>
      </c>
      <c r="K121" s="64">
        <f t="shared" si="72"/>
        <v>1.3245571002043528E-2</v>
      </c>
      <c r="L121" s="64">
        <f t="shared" si="72"/>
        <v>1.2728946348264866E-2</v>
      </c>
      <c r="M121" s="64">
        <f t="shared" si="72"/>
        <v>1.2241973276228174E-2</v>
      </c>
      <c r="N121" s="64">
        <f t="shared" si="72"/>
        <v>1.0807355508612433E-2</v>
      </c>
      <c r="O121" s="64">
        <f t="shared" si="72"/>
        <v>1.1082584241450309E-2</v>
      </c>
      <c r="P121" s="64">
        <f t="shared" si="72"/>
        <v>1.1131158452605712E-2</v>
      </c>
      <c r="Q121" s="64">
        <f t="shared" si="72"/>
        <v>3.8898617125894069E-2</v>
      </c>
      <c r="R121" s="16">
        <f t="shared" si="73"/>
        <v>1.0664439597576225</v>
      </c>
    </row>
    <row r="122" spans="1:18" s="4" customFormat="1" ht="14.1" customHeight="1" thickBot="1" x14ac:dyDescent="0.3">
      <c r="A122" s="24" t="s">
        <v>12</v>
      </c>
      <c r="B122" s="67">
        <f t="shared" si="72"/>
        <v>9.2213591537952139E-2</v>
      </c>
      <c r="C122" s="67">
        <f t="shared" si="72"/>
        <v>8.1172095071986014E-2</v>
      </c>
      <c r="D122" s="67">
        <f t="shared" si="72"/>
        <v>7.8680174570585529E-2</v>
      </c>
      <c r="E122" s="67">
        <f t="shared" si="72"/>
        <v>7.814169940632637E-2</v>
      </c>
      <c r="F122" s="67">
        <f t="shared" si="72"/>
        <v>8.0878825451637951E-2</v>
      </c>
      <c r="G122" s="67">
        <f t="shared" si="72"/>
        <v>8.089617322005864E-2</v>
      </c>
      <c r="H122" s="67">
        <f t="shared" si="72"/>
        <v>8.1100021023335897E-2</v>
      </c>
      <c r="I122" s="67">
        <f t="shared" si="72"/>
        <v>7.6281264250885744E-2</v>
      </c>
      <c r="J122" s="67">
        <f t="shared" si="72"/>
        <v>7.5955187130110249E-2</v>
      </c>
      <c r="K122" s="67">
        <f t="shared" si="72"/>
        <v>8.0693370067023817E-2</v>
      </c>
      <c r="L122" s="67">
        <f t="shared" si="72"/>
        <v>8.2627277498687868E-2</v>
      </c>
      <c r="M122" s="67">
        <f t="shared" si="72"/>
        <v>8.0376277528452833E-2</v>
      </c>
      <c r="N122" s="67">
        <f t="shared" si="72"/>
        <v>7.0086284716653457E-2</v>
      </c>
      <c r="O122" s="67">
        <f t="shared" si="72"/>
        <v>8.4884874202782096E-2</v>
      </c>
      <c r="P122" s="67">
        <f t="shared" si="72"/>
        <v>9.4817878507528916E-2</v>
      </c>
      <c r="Q122" s="67">
        <f t="shared" si="72"/>
        <v>0.91858922714195845</v>
      </c>
      <c r="R122" s="19">
        <f t="shared" si="73"/>
        <v>8.9615383353103297</v>
      </c>
    </row>
    <row r="123" spans="1:18" s="4" customFormat="1" ht="11.25" x14ac:dyDescent="0.25">
      <c r="A123" s="8" t="s">
        <v>3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6"/>
      <c r="L123" s="6"/>
      <c r="M123" s="6"/>
      <c r="N123" s="6"/>
      <c r="O123" s="6"/>
      <c r="P123" s="6"/>
      <c r="Q123" s="6"/>
      <c r="R123" s="6"/>
    </row>
    <row r="124" spans="1:18" s="4" customFormat="1" ht="11.25" x14ac:dyDescent="0.25">
      <c r="A124" s="8" t="s">
        <v>2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6"/>
      <c r="L124" s="6"/>
      <c r="M124" s="6"/>
      <c r="N124" s="6"/>
      <c r="O124" s="6"/>
      <c r="P124" s="6"/>
      <c r="Q124" s="6"/>
      <c r="R124" s="6"/>
    </row>
    <row r="125" spans="1:18" s="4" customFormat="1" ht="11.25" x14ac:dyDescent="0.25">
      <c r="A125" s="9"/>
      <c r="B125" s="15"/>
      <c r="C125" s="15"/>
      <c r="D125" s="15"/>
      <c r="E125" s="15"/>
      <c r="F125" s="15"/>
      <c r="G125" s="15"/>
      <c r="H125" s="15"/>
      <c r="I125" s="15"/>
      <c r="J125" s="15"/>
      <c r="K125" s="6"/>
      <c r="L125" s="6"/>
      <c r="M125" s="6"/>
      <c r="N125" s="6"/>
      <c r="O125" s="6"/>
      <c r="P125" s="6"/>
      <c r="Q125" s="6"/>
      <c r="R125" s="6"/>
    </row>
    <row r="126" spans="1:18" s="4" customFormat="1" ht="11.25" x14ac:dyDescent="0.25">
      <c r="A126" s="9"/>
      <c r="B126" s="15"/>
      <c r="C126" s="15"/>
      <c r="D126" s="15"/>
      <c r="E126" s="15"/>
      <c r="F126" s="15"/>
      <c r="G126" s="15"/>
      <c r="H126" s="15"/>
      <c r="I126" s="15"/>
      <c r="J126" s="15"/>
      <c r="K126" s="6"/>
      <c r="L126" s="6"/>
      <c r="M126" s="6"/>
      <c r="N126" s="6"/>
      <c r="O126" s="6"/>
      <c r="P126" s="6"/>
      <c r="Q126" s="6"/>
      <c r="R126" s="6"/>
    </row>
    <row r="127" spans="1:18" s="1" customFormat="1" ht="12.75" x14ac:dyDescent="0.25">
      <c r="A127" s="9"/>
      <c r="B127" s="15"/>
      <c r="C127" s="15"/>
      <c r="D127" s="15"/>
      <c r="E127" s="15"/>
      <c r="F127" s="15"/>
      <c r="G127" s="15"/>
      <c r="H127" s="15"/>
      <c r="I127" s="15"/>
      <c r="J127" s="15"/>
      <c r="K127" s="6"/>
      <c r="L127" s="6"/>
      <c r="M127" s="6"/>
      <c r="N127" s="6"/>
      <c r="O127" s="6"/>
      <c r="P127" s="6"/>
      <c r="Q127" s="6"/>
      <c r="R127" s="6"/>
    </row>
    <row r="128" spans="1:18" s="1" customFormat="1" ht="12.75" x14ac:dyDescent="0.25">
      <c r="A128" s="9"/>
      <c r="B128" s="15"/>
      <c r="C128" s="15"/>
      <c r="D128" s="15"/>
      <c r="E128" s="15"/>
      <c r="F128" s="15"/>
      <c r="G128" s="15"/>
      <c r="H128" s="15"/>
      <c r="I128" s="15"/>
      <c r="J128" s="15"/>
      <c r="K128" s="6"/>
      <c r="L128" s="6"/>
      <c r="M128" s="6"/>
      <c r="N128" s="6"/>
      <c r="O128" s="6"/>
      <c r="P128" s="6"/>
      <c r="Q128" s="6"/>
      <c r="R128" s="6"/>
    </row>
    <row r="129" spans="1:18" s="1" customFormat="1" ht="12.75" x14ac:dyDescent="0.25">
      <c r="A129" s="9"/>
      <c r="B129" s="15"/>
      <c r="C129" s="15"/>
      <c r="D129" s="15"/>
      <c r="E129" s="15"/>
      <c r="F129" s="15"/>
      <c r="G129" s="15"/>
      <c r="H129" s="15"/>
      <c r="I129" s="15"/>
      <c r="J129" s="15"/>
      <c r="K129" s="6"/>
      <c r="L129" s="6"/>
      <c r="M129" s="6"/>
      <c r="N129" s="6"/>
      <c r="O129" s="6"/>
      <c r="P129" s="6"/>
      <c r="Q129" s="6"/>
      <c r="R129" s="6"/>
    </row>
    <row r="130" spans="1:18" s="1" customFormat="1" ht="12.75" x14ac:dyDescent="0.25">
      <c r="A130" s="9"/>
      <c r="B130" s="15"/>
      <c r="C130" s="15"/>
      <c r="D130" s="15"/>
      <c r="E130" s="15"/>
      <c r="F130" s="15"/>
      <c r="G130" s="15"/>
      <c r="H130" s="15"/>
      <c r="I130" s="15"/>
      <c r="J130" s="15"/>
      <c r="K130" s="6"/>
      <c r="L130" s="6"/>
      <c r="M130" s="6"/>
      <c r="N130" s="6"/>
      <c r="O130" s="6"/>
      <c r="P130" s="6"/>
      <c r="Q130" s="6"/>
      <c r="R130" s="6"/>
    </row>
    <row r="131" spans="1:18" s="1" customFormat="1" ht="12.75" x14ac:dyDescent="0.25">
      <c r="A131" s="9"/>
      <c r="B131" s="15"/>
      <c r="C131" s="15"/>
      <c r="D131" s="15"/>
      <c r="E131" s="15"/>
      <c r="F131" s="15"/>
      <c r="G131" s="15"/>
      <c r="H131" s="15"/>
      <c r="I131" s="15"/>
      <c r="J131" s="15"/>
      <c r="K131" s="6"/>
      <c r="L131" s="6"/>
      <c r="M131" s="6"/>
      <c r="N131" s="6"/>
      <c r="O131" s="6"/>
      <c r="P131" s="6"/>
      <c r="Q131" s="6"/>
      <c r="R131" s="6"/>
    </row>
    <row r="132" spans="1:18" s="1" customFormat="1" ht="12.75" x14ac:dyDescent="0.25">
      <c r="A132" s="9"/>
      <c r="B132" s="15"/>
      <c r="C132" s="15"/>
      <c r="D132" s="15"/>
      <c r="E132" s="15"/>
      <c r="F132" s="15"/>
      <c r="G132" s="15"/>
      <c r="H132" s="15"/>
      <c r="I132" s="15"/>
      <c r="J132" s="15"/>
      <c r="K132" s="6"/>
      <c r="L132" s="6"/>
      <c r="M132" s="6"/>
      <c r="N132" s="6"/>
      <c r="O132" s="6"/>
      <c r="P132" s="6"/>
      <c r="Q132" s="6"/>
      <c r="R132" s="6"/>
    </row>
    <row r="133" spans="1:18" s="1" customFormat="1" ht="12.75" x14ac:dyDescent="0.25">
      <c r="A133" s="9"/>
      <c r="B133" s="15"/>
      <c r="C133" s="15"/>
      <c r="D133" s="15"/>
      <c r="E133" s="15"/>
      <c r="F133" s="15"/>
      <c r="G133" s="15"/>
      <c r="H133" s="15"/>
      <c r="I133" s="15"/>
      <c r="J133" s="15"/>
      <c r="K133" s="6"/>
      <c r="L133" s="6"/>
      <c r="M133" s="6"/>
      <c r="N133" s="6"/>
      <c r="O133" s="6"/>
      <c r="P133" s="6"/>
      <c r="Q133" s="6"/>
      <c r="R133" s="6"/>
    </row>
    <row r="134" spans="1:18" s="1" customFormat="1" ht="12.75" x14ac:dyDescent="0.25">
      <c r="A134" s="9"/>
      <c r="B134" s="15"/>
      <c r="C134" s="15"/>
      <c r="D134" s="15"/>
      <c r="E134" s="15"/>
      <c r="F134" s="15"/>
      <c r="G134" s="15"/>
      <c r="H134" s="15"/>
      <c r="I134" s="15"/>
      <c r="J134" s="15"/>
      <c r="K134" s="6"/>
      <c r="L134" s="6"/>
      <c r="M134" s="6"/>
      <c r="N134" s="6"/>
      <c r="O134" s="6"/>
      <c r="P134" s="6"/>
      <c r="Q134" s="6"/>
      <c r="R134" s="6"/>
    </row>
    <row r="135" spans="1:18" s="1" customFormat="1" ht="12.75" x14ac:dyDescent="0.25">
      <c r="A135" s="9"/>
      <c r="B135" s="15"/>
      <c r="C135" s="15"/>
      <c r="D135" s="15"/>
      <c r="E135" s="15"/>
      <c r="F135" s="15"/>
      <c r="G135" s="15"/>
      <c r="H135" s="15"/>
      <c r="I135" s="15"/>
      <c r="J135" s="15"/>
      <c r="K135" s="6"/>
      <c r="L135" s="6"/>
      <c r="M135" s="6"/>
      <c r="N135" s="6"/>
      <c r="O135" s="6"/>
      <c r="P135" s="6"/>
      <c r="Q135" s="6"/>
      <c r="R135" s="6"/>
    </row>
    <row r="136" spans="1:18" s="1" customFormat="1" ht="12.75" x14ac:dyDescent="0.25">
      <c r="A136" s="9"/>
      <c r="B136" s="15"/>
      <c r="C136" s="15"/>
      <c r="D136" s="15"/>
      <c r="E136" s="15"/>
      <c r="F136" s="15"/>
      <c r="G136" s="15"/>
      <c r="H136" s="15"/>
      <c r="I136" s="15"/>
      <c r="J136" s="15"/>
      <c r="K136" s="6"/>
      <c r="L136" s="6"/>
      <c r="M136" s="6"/>
      <c r="N136" s="6"/>
      <c r="O136" s="6"/>
      <c r="P136" s="6"/>
      <c r="Q136" s="6"/>
      <c r="R136" s="6"/>
    </row>
    <row r="137" spans="1:18" s="1" customFormat="1" ht="12.75" x14ac:dyDescent="0.2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</sheetData>
  <mergeCells count="16">
    <mergeCell ref="A93:R93"/>
    <mergeCell ref="A103:R103"/>
    <mergeCell ref="A104:R104"/>
    <mergeCell ref="A114:R114"/>
    <mergeCell ref="A1:R1"/>
    <mergeCell ref="A4:R4"/>
    <mergeCell ref="A24:R24"/>
    <mergeCell ref="A14:R14"/>
    <mergeCell ref="A25:R25"/>
    <mergeCell ref="A35:R35"/>
    <mergeCell ref="A45:R45"/>
    <mergeCell ref="A55:R55"/>
    <mergeCell ref="A56:R56"/>
    <mergeCell ref="A65:R65"/>
    <mergeCell ref="A74:R74"/>
    <mergeCell ref="A83:R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40.Deposits Credits (2009-2023)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2026-07-03T18:17:52Z</dcterms:modified>
</cp:coreProperties>
</file>