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D1AACDCB-47E1-4CAE-9512-E005F103BB8C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37. Actvity Concentr(2008-202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9" i="1" l="1"/>
  <c r="D99" i="1"/>
  <c r="E99" i="1"/>
  <c r="F99" i="1"/>
  <c r="G99" i="1"/>
  <c r="H99" i="1"/>
  <c r="I99" i="1"/>
  <c r="J99" i="1"/>
  <c r="K99" i="1"/>
  <c r="L99" i="1"/>
  <c r="C100" i="1"/>
  <c r="D100" i="1"/>
  <c r="E100" i="1"/>
  <c r="F100" i="1"/>
  <c r="G100" i="1"/>
  <c r="H100" i="1"/>
  <c r="I100" i="1"/>
  <c r="J100" i="1"/>
  <c r="K100" i="1"/>
  <c r="L100" i="1"/>
  <c r="C101" i="1"/>
  <c r="D101" i="1"/>
  <c r="E101" i="1"/>
  <c r="F101" i="1"/>
  <c r="G101" i="1"/>
  <c r="H101" i="1"/>
  <c r="I101" i="1"/>
  <c r="J101" i="1"/>
  <c r="K101" i="1"/>
  <c r="L101" i="1"/>
  <c r="C102" i="1"/>
  <c r="D102" i="1"/>
  <c r="E102" i="1"/>
  <c r="F102" i="1"/>
  <c r="G102" i="1"/>
  <c r="H102" i="1"/>
  <c r="I102" i="1"/>
  <c r="J102" i="1"/>
  <c r="K102" i="1"/>
  <c r="L102" i="1"/>
  <c r="B100" i="1"/>
  <c r="B101" i="1"/>
  <c r="B102" i="1"/>
  <c r="B99" i="1"/>
  <c r="M100" i="1"/>
  <c r="C93" i="1"/>
  <c r="D93" i="1"/>
  <c r="E93" i="1"/>
  <c r="F93" i="1"/>
  <c r="G93" i="1"/>
  <c r="H93" i="1"/>
  <c r="I93" i="1"/>
  <c r="J93" i="1"/>
  <c r="K93" i="1"/>
  <c r="L93" i="1"/>
  <c r="M93" i="1" s="1"/>
  <c r="C94" i="1"/>
  <c r="D94" i="1"/>
  <c r="E94" i="1"/>
  <c r="F94" i="1"/>
  <c r="G94" i="1"/>
  <c r="H94" i="1"/>
  <c r="I94" i="1"/>
  <c r="J94" i="1"/>
  <c r="K94" i="1"/>
  <c r="L94" i="1"/>
  <c r="C95" i="1"/>
  <c r="D95" i="1"/>
  <c r="E95" i="1"/>
  <c r="F95" i="1"/>
  <c r="G95" i="1"/>
  <c r="H95" i="1"/>
  <c r="I95" i="1"/>
  <c r="J95" i="1"/>
  <c r="K95" i="1"/>
  <c r="L95" i="1"/>
  <c r="C96" i="1"/>
  <c r="D96" i="1"/>
  <c r="E96" i="1"/>
  <c r="F96" i="1"/>
  <c r="G96" i="1"/>
  <c r="H96" i="1"/>
  <c r="I96" i="1"/>
  <c r="J96" i="1"/>
  <c r="K96" i="1"/>
  <c r="L96" i="1"/>
  <c r="B94" i="1"/>
  <c r="B95" i="1"/>
  <c r="B96" i="1"/>
  <c r="B93" i="1"/>
  <c r="C88" i="1"/>
  <c r="D88" i="1"/>
  <c r="E88" i="1"/>
  <c r="F88" i="1"/>
  <c r="G88" i="1"/>
  <c r="H88" i="1"/>
  <c r="I88" i="1"/>
  <c r="J88" i="1"/>
  <c r="K88" i="1"/>
  <c r="L88" i="1"/>
  <c r="C89" i="1"/>
  <c r="D89" i="1"/>
  <c r="E89" i="1"/>
  <c r="F89" i="1"/>
  <c r="G89" i="1"/>
  <c r="H89" i="1"/>
  <c r="I89" i="1"/>
  <c r="J89" i="1"/>
  <c r="K89" i="1"/>
  <c r="L89" i="1"/>
  <c r="C90" i="1"/>
  <c r="D90" i="1"/>
  <c r="E90" i="1"/>
  <c r="F90" i="1"/>
  <c r="G90" i="1"/>
  <c r="H90" i="1"/>
  <c r="I90" i="1"/>
  <c r="J90" i="1"/>
  <c r="K90" i="1"/>
  <c r="L90" i="1"/>
  <c r="C91" i="1"/>
  <c r="D91" i="1"/>
  <c r="E91" i="1"/>
  <c r="F91" i="1"/>
  <c r="G91" i="1"/>
  <c r="H91" i="1"/>
  <c r="I91" i="1"/>
  <c r="J91" i="1"/>
  <c r="K91" i="1"/>
  <c r="L91" i="1"/>
  <c r="B89" i="1"/>
  <c r="B90" i="1"/>
  <c r="B91" i="1"/>
  <c r="B88" i="1"/>
  <c r="C57" i="1"/>
  <c r="C67" i="1" s="1"/>
  <c r="D57" i="1"/>
  <c r="D67" i="1" s="1"/>
  <c r="E57" i="1"/>
  <c r="E67" i="1" s="1"/>
  <c r="F57" i="1"/>
  <c r="F67" i="1" s="1"/>
  <c r="G57" i="1"/>
  <c r="G67" i="1" s="1"/>
  <c r="H57" i="1"/>
  <c r="H67" i="1" s="1"/>
  <c r="I57" i="1"/>
  <c r="I67" i="1" s="1"/>
  <c r="J57" i="1"/>
  <c r="J67" i="1" s="1"/>
  <c r="K57" i="1"/>
  <c r="K67" i="1" s="1"/>
  <c r="L57" i="1"/>
  <c r="L62" i="1" s="1"/>
  <c r="C58" i="1"/>
  <c r="C68" i="1" s="1"/>
  <c r="D58" i="1"/>
  <c r="D73" i="1" s="1"/>
  <c r="E58" i="1"/>
  <c r="E68" i="1" s="1"/>
  <c r="F58" i="1"/>
  <c r="F68" i="1" s="1"/>
  <c r="G58" i="1"/>
  <c r="G68" i="1" s="1"/>
  <c r="H58" i="1"/>
  <c r="H68" i="1" s="1"/>
  <c r="I58" i="1"/>
  <c r="I68" i="1" s="1"/>
  <c r="J58" i="1"/>
  <c r="J68" i="1" s="1"/>
  <c r="K58" i="1"/>
  <c r="K68" i="1" s="1"/>
  <c r="L58" i="1"/>
  <c r="L73" i="1" s="1"/>
  <c r="C59" i="1"/>
  <c r="C69" i="1" s="1"/>
  <c r="D59" i="1"/>
  <c r="D69" i="1" s="1"/>
  <c r="E59" i="1"/>
  <c r="E69" i="1" s="1"/>
  <c r="F59" i="1"/>
  <c r="F69" i="1" s="1"/>
  <c r="G59" i="1"/>
  <c r="G69" i="1" s="1"/>
  <c r="H59" i="1"/>
  <c r="H69" i="1" s="1"/>
  <c r="I59" i="1"/>
  <c r="I69" i="1" s="1"/>
  <c r="J59" i="1"/>
  <c r="J74" i="1" s="1"/>
  <c r="K59" i="1"/>
  <c r="K69" i="1" s="1"/>
  <c r="L59" i="1"/>
  <c r="L69" i="1" s="1"/>
  <c r="C60" i="1"/>
  <c r="C70" i="1" s="1"/>
  <c r="D60" i="1"/>
  <c r="D70" i="1" s="1"/>
  <c r="E60" i="1"/>
  <c r="E70" i="1" s="1"/>
  <c r="F60" i="1"/>
  <c r="F70" i="1" s="1"/>
  <c r="G60" i="1"/>
  <c r="G65" i="1" s="1"/>
  <c r="H60" i="1"/>
  <c r="H75" i="1" s="1"/>
  <c r="I60" i="1"/>
  <c r="I70" i="1" s="1"/>
  <c r="J60" i="1"/>
  <c r="J70" i="1" s="1"/>
  <c r="K60" i="1"/>
  <c r="K70" i="1" s="1"/>
  <c r="L60" i="1"/>
  <c r="L70" i="1" s="1"/>
  <c r="B58" i="1"/>
  <c r="B68" i="1" s="1"/>
  <c r="B59" i="1"/>
  <c r="B64" i="1" s="1"/>
  <c r="B60" i="1"/>
  <c r="B70" i="1" s="1"/>
  <c r="B57" i="1"/>
  <c r="B72" i="1" s="1"/>
  <c r="C46" i="1"/>
  <c r="C51" i="1" s="1"/>
  <c r="D46" i="1"/>
  <c r="D51" i="1" s="1"/>
  <c r="E46" i="1"/>
  <c r="E51" i="1" s="1"/>
  <c r="F46" i="1"/>
  <c r="F51" i="1" s="1"/>
  <c r="G46" i="1"/>
  <c r="G51" i="1" s="1"/>
  <c r="H46" i="1"/>
  <c r="H51" i="1" s="1"/>
  <c r="I46" i="1"/>
  <c r="I51" i="1" s="1"/>
  <c r="J46" i="1"/>
  <c r="J51" i="1" s="1"/>
  <c r="K46" i="1"/>
  <c r="K51" i="1" s="1"/>
  <c r="L46" i="1"/>
  <c r="C47" i="1"/>
  <c r="C52" i="1" s="1"/>
  <c r="D47" i="1"/>
  <c r="D52" i="1" s="1"/>
  <c r="E47" i="1"/>
  <c r="E52" i="1" s="1"/>
  <c r="F47" i="1"/>
  <c r="F52" i="1" s="1"/>
  <c r="G47" i="1"/>
  <c r="G52" i="1" s="1"/>
  <c r="H47" i="1"/>
  <c r="H52" i="1" s="1"/>
  <c r="I47" i="1"/>
  <c r="I52" i="1" s="1"/>
  <c r="J47" i="1"/>
  <c r="J52" i="1" s="1"/>
  <c r="K47" i="1"/>
  <c r="K52" i="1" s="1"/>
  <c r="L47" i="1"/>
  <c r="L52" i="1" s="1"/>
  <c r="C48" i="1"/>
  <c r="C53" i="1" s="1"/>
  <c r="D48" i="1"/>
  <c r="D53" i="1" s="1"/>
  <c r="E48" i="1"/>
  <c r="E53" i="1" s="1"/>
  <c r="F48" i="1"/>
  <c r="F53" i="1" s="1"/>
  <c r="G48" i="1"/>
  <c r="G53" i="1" s="1"/>
  <c r="H48" i="1"/>
  <c r="H53" i="1" s="1"/>
  <c r="I48" i="1"/>
  <c r="I53" i="1" s="1"/>
  <c r="J48" i="1"/>
  <c r="J53" i="1" s="1"/>
  <c r="K48" i="1"/>
  <c r="K53" i="1" s="1"/>
  <c r="L48" i="1"/>
  <c r="L53" i="1" s="1"/>
  <c r="C49" i="1"/>
  <c r="C54" i="1" s="1"/>
  <c r="D49" i="1"/>
  <c r="D54" i="1" s="1"/>
  <c r="E49" i="1"/>
  <c r="E54" i="1" s="1"/>
  <c r="F49" i="1"/>
  <c r="F54" i="1" s="1"/>
  <c r="G49" i="1"/>
  <c r="G54" i="1" s="1"/>
  <c r="H49" i="1"/>
  <c r="H54" i="1" s="1"/>
  <c r="I49" i="1"/>
  <c r="I54" i="1" s="1"/>
  <c r="J49" i="1"/>
  <c r="J54" i="1" s="1"/>
  <c r="K49" i="1"/>
  <c r="K54" i="1" s="1"/>
  <c r="L49" i="1"/>
  <c r="L54" i="1" s="1"/>
  <c r="B47" i="1"/>
  <c r="B52" i="1" s="1"/>
  <c r="B48" i="1"/>
  <c r="B53" i="1" s="1"/>
  <c r="B49" i="1"/>
  <c r="B54" i="1" s="1"/>
  <c r="B46" i="1"/>
  <c r="B51" i="1" s="1"/>
  <c r="C41" i="1"/>
  <c r="D41" i="1"/>
  <c r="E41" i="1"/>
  <c r="F41" i="1"/>
  <c r="G41" i="1"/>
  <c r="H41" i="1"/>
  <c r="I41" i="1"/>
  <c r="J41" i="1"/>
  <c r="K41" i="1"/>
  <c r="L41" i="1"/>
  <c r="C42" i="1"/>
  <c r="D42" i="1"/>
  <c r="E42" i="1"/>
  <c r="F42" i="1"/>
  <c r="G42" i="1"/>
  <c r="H42" i="1"/>
  <c r="I42" i="1"/>
  <c r="J42" i="1"/>
  <c r="K42" i="1"/>
  <c r="L42" i="1"/>
  <c r="C43" i="1"/>
  <c r="D43" i="1"/>
  <c r="E43" i="1"/>
  <c r="F43" i="1"/>
  <c r="G43" i="1"/>
  <c r="H43" i="1"/>
  <c r="I43" i="1"/>
  <c r="J43" i="1"/>
  <c r="K43" i="1"/>
  <c r="L43" i="1"/>
  <c r="C44" i="1"/>
  <c r="D44" i="1"/>
  <c r="E44" i="1"/>
  <c r="F44" i="1"/>
  <c r="G44" i="1"/>
  <c r="H44" i="1"/>
  <c r="I44" i="1"/>
  <c r="J44" i="1"/>
  <c r="K44" i="1"/>
  <c r="L44" i="1"/>
  <c r="B42" i="1"/>
  <c r="B43" i="1"/>
  <c r="B44" i="1"/>
  <c r="B41" i="1"/>
  <c r="M20" i="1"/>
  <c r="M19" i="1"/>
  <c r="M18" i="1"/>
  <c r="M17" i="1"/>
  <c r="M14" i="1"/>
  <c r="M13" i="1"/>
  <c r="M12" i="1"/>
  <c r="M11" i="1"/>
  <c r="M6" i="1"/>
  <c r="M7" i="1"/>
  <c r="M8" i="1"/>
  <c r="M5" i="1"/>
  <c r="C35" i="1"/>
  <c r="D35" i="1"/>
  <c r="E35" i="1"/>
  <c r="F35" i="1"/>
  <c r="G35" i="1"/>
  <c r="H35" i="1"/>
  <c r="I35" i="1"/>
  <c r="J35" i="1"/>
  <c r="K35" i="1"/>
  <c r="L35" i="1"/>
  <c r="C36" i="1"/>
  <c r="D36" i="1"/>
  <c r="E36" i="1"/>
  <c r="F36" i="1"/>
  <c r="G36" i="1"/>
  <c r="H36" i="1"/>
  <c r="I36" i="1"/>
  <c r="J36" i="1"/>
  <c r="K36" i="1"/>
  <c r="L36" i="1"/>
  <c r="C37" i="1"/>
  <c r="D37" i="1"/>
  <c r="E37" i="1"/>
  <c r="F37" i="1"/>
  <c r="G37" i="1"/>
  <c r="H37" i="1"/>
  <c r="I37" i="1"/>
  <c r="J37" i="1"/>
  <c r="K37" i="1"/>
  <c r="L37" i="1"/>
  <c r="C38" i="1"/>
  <c r="D38" i="1"/>
  <c r="E38" i="1"/>
  <c r="F38" i="1"/>
  <c r="G38" i="1"/>
  <c r="H38" i="1"/>
  <c r="I38" i="1"/>
  <c r="J38" i="1"/>
  <c r="K38" i="1"/>
  <c r="L38" i="1"/>
  <c r="B36" i="1"/>
  <c r="B37" i="1"/>
  <c r="B38" i="1"/>
  <c r="B35" i="1"/>
  <c r="C30" i="1"/>
  <c r="D30" i="1"/>
  <c r="E30" i="1"/>
  <c r="F30" i="1"/>
  <c r="G30" i="1"/>
  <c r="H30" i="1"/>
  <c r="I30" i="1"/>
  <c r="J30" i="1"/>
  <c r="K30" i="1"/>
  <c r="L30" i="1"/>
  <c r="C31" i="1"/>
  <c r="D31" i="1"/>
  <c r="E31" i="1"/>
  <c r="F31" i="1"/>
  <c r="G31" i="1"/>
  <c r="H31" i="1"/>
  <c r="I31" i="1"/>
  <c r="J31" i="1"/>
  <c r="K31" i="1"/>
  <c r="L31" i="1"/>
  <c r="M102" i="1" s="1"/>
  <c r="C32" i="1"/>
  <c r="D32" i="1"/>
  <c r="E32" i="1"/>
  <c r="F32" i="1"/>
  <c r="G32" i="1"/>
  <c r="H32" i="1"/>
  <c r="I32" i="1"/>
  <c r="J32" i="1"/>
  <c r="K32" i="1"/>
  <c r="L32" i="1"/>
  <c r="C33" i="1"/>
  <c r="D33" i="1"/>
  <c r="E33" i="1"/>
  <c r="F33" i="1"/>
  <c r="G33" i="1"/>
  <c r="H33" i="1"/>
  <c r="I33" i="1"/>
  <c r="J33" i="1"/>
  <c r="K33" i="1"/>
  <c r="L33" i="1"/>
  <c r="B31" i="1"/>
  <c r="B32" i="1"/>
  <c r="B33" i="1"/>
  <c r="B30" i="1"/>
  <c r="C25" i="1"/>
  <c r="D25" i="1"/>
  <c r="E25" i="1"/>
  <c r="F25" i="1"/>
  <c r="G25" i="1"/>
  <c r="H25" i="1"/>
  <c r="I25" i="1"/>
  <c r="J25" i="1"/>
  <c r="K25" i="1"/>
  <c r="L25" i="1"/>
  <c r="C26" i="1"/>
  <c r="D26" i="1"/>
  <c r="E26" i="1"/>
  <c r="F26" i="1"/>
  <c r="G26" i="1"/>
  <c r="H26" i="1"/>
  <c r="I26" i="1"/>
  <c r="J26" i="1"/>
  <c r="K26" i="1"/>
  <c r="L26" i="1"/>
  <c r="C27" i="1"/>
  <c r="D27" i="1"/>
  <c r="E27" i="1"/>
  <c r="F27" i="1"/>
  <c r="G27" i="1"/>
  <c r="H27" i="1"/>
  <c r="I27" i="1"/>
  <c r="J27" i="1"/>
  <c r="K27" i="1"/>
  <c r="L27" i="1"/>
  <c r="C28" i="1"/>
  <c r="D28" i="1"/>
  <c r="E28" i="1"/>
  <c r="F28" i="1"/>
  <c r="G28" i="1"/>
  <c r="H28" i="1"/>
  <c r="I28" i="1"/>
  <c r="J28" i="1"/>
  <c r="K28" i="1"/>
  <c r="L28" i="1"/>
  <c r="B26" i="1"/>
  <c r="B27" i="1"/>
  <c r="B28" i="1"/>
  <c r="B25" i="1"/>
  <c r="M95" i="1" l="1"/>
  <c r="M94" i="1"/>
  <c r="M99" i="1"/>
  <c r="M101" i="1"/>
  <c r="M96" i="1"/>
  <c r="M90" i="1"/>
  <c r="H62" i="1"/>
  <c r="G63" i="1"/>
  <c r="H72" i="1"/>
  <c r="C65" i="1"/>
  <c r="D74" i="1"/>
  <c r="L64" i="1"/>
  <c r="G73" i="1"/>
  <c r="G78" i="1" s="1"/>
  <c r="G83" i="1" s="1"/>
  <c r="D64" i="1"/>
  <c r="F73" i="1"/>
  <c r="I62" i="1"/>
  <c r="F63" i="1"/>
  <c r="J75" i="1"/>
  <c r="K65" i="1"/>
  <c r="C75" i="1"/>
  <c r="J65" i="1"/>
  <c r="L74" i="1"/>
  <c r="F64" i="1"/>
  <c r="J72" i="1"/>
  <c r="G62" i="1"/>
  <c r="E64" i="1"/>
  <c r="K75" i="1"/>
  <c r="E74" i="1"/>
  <c r="I72" i="1"/>
  <c r="C64" i="1"/>
  <c r="I75" i="1"/>
  <c r="C74" i="1"/>
  <c r="G72" i="1"/>
  <c r="I65" i="1"/>
  <c r="I63" i="1"/>
  <c r="D75" i="1"/>
  <c r="H73" i="1"/>
  <c r="K64" i="1"/>
  <c r="E63" i="1"/>
  <c r="K74" i="1"/>
  <c r="E73" i="1"/>
  <c r="L75" i="1"/>
  <c r="F74" i="1"/>
  <c r="J69" i="1"/>
  <c r="E62" i="1"/>
  <c r="D62" i="1"/>
  <c r="F65" i="1"/>
  <c r="I64" i="1"/>
  <c r="L63" i="1"/>
  <c r="D63" i="1"/>
  <c r="B75" i="1"/>
  <c r="G75" i="1"/>
  <c r="I74" i="1"/>
  <c r="K73" i="1"/>
  <c r="C73" i="1"/>
  <c r="E72" i="1"/>
  <c r="K62" i="1"/>
  <c r="C62" i="1"/>
  <c r="E65" i="1"/>
  <c r="H64" i="1"/>
  <c r="K63" i="1"/>
  <c r="C63" i="1"/>
  <c r="B74" i="1"/>
  <c r="F75" i="1"/>
  <c r="H74" i="1"/>
  <c r="J73" i="1"/>
  <c r="L72" i="1"/>
  <c r="M72" i="1" s="1"/>
  <c r="D72" i="1"/>
  <c r="J62" i="1"/>
  <c r="L65" i="1"/>
  <c r="D65" i="1"/>
  <c r="G64" i="1"/>
  <c r="J63" i="1"/>
  <c r="B63" i="1"/>
  <c r="B73" i="1"/>
  <c r="M73" i="1" s="1"/>
  <c r="E75" i="1"/>
  <c r="G74" i="1"/>
  <c r="I73" i="1"/>
  <c r="K72" i="1"/>
  <c r="C72" i="1"/>
  <c r="B67" i="1"/>
  <c r="L68" i="1"/>
  <c r="B65" i="1"/>
  <c r="B80" i="1" s="1"/>
  <c r="B85" i="1" s="1"/>
  <c r="H63" i="1"/>
  <c r="G70" i="1"/>
  <c r="H70" i="1"/>
  <c r="B69" i="1"/>
  <c r="M69" i="1" s="1"/>
  <c r="L67" i="1"/>
  <c r="F62" i="1"/>
  <c r="H65" i="1"/>
  <c r="D68" i="1"/>
  <c r="B62" i="1"/>
  <c r="J64" i="1"/>
  <c r="J79" i="1" s="1"/>
  <c r="J84" i="1" s="1"/>
  <c r="F72" i="1"/>
  <c r="M38" i="1"/>
  <c r="M70" i="1"/>
  <c r="M31" i="1"/>
  <c r="M30" i="1"/>
  <c r="M46" i="1"/>
  <c r="M57" i="1"/>
  <c r="M48" i="1"/>
  <c r="L51" i="1"/>
  <c r="M60" i="1"/>
  <c r="M49" i="1"/>
  <c r="M25" i="1"/>
  <c r="M26" i="1"/>
  <c r="M33" i="1"/>
  <c r="M35" i="1"/>
  <c r="M36" i="1"/>
  <c r="M47" i="1"/>
  <c r="M44" i="1"/>
  <c r="M59" i="1"/>
  <c r="M52" i="1"/>
  <c r="M58" i="1"/>
  <c r="M32" i="1"/>
  <c r="M37" i="1"/>
  <c r="M43" i="1"/>
  <c r="M42" i="1"/>
  <c r="M41" i="1"/>
  <c r="M27" i="1"/>
  <c r="M54" i="1"/>
  <c r="M28" i="1"/>
  <c r="M53" i="1"/>
  <c r="H78" i="1" l="1"/>
  <c r="H83" i="1" s="1"/>
  <c r="H77" i="1"/>
  <c r="J77" i="1"/>
  <c r="J82" i="1" s="1"/>
  <c r="J80" i="1"/>
  <c r="J85" i="1" s="1"/>
  <c r="I77" i="1"/>
  <c r="I82" i="1" s="1"/>
  <c r="B78" i="1"/>
  <c r="B83" i="1" s="1"/>
  <c r="D78" i="1"/>
  <c r="D83" i="1" s="1"/>
  <c r="I78" i="1"/>
  <c r="I83" i="1" s="1"/>
  <c r="F77" i="1"/>
  <c r="F82" i="1" s="1"/>
  <c r="I80" i="1"/>
  <c r="I85" i="1" s="1"/>
  <c r="D79" i="1"/>
  <c r="D84" i="1" s="1"/>
  <c r="H82" i="1"/>
  <c r="F78" i="1"/>
  <c r="F83" i="1" s="1"/>
  <c r="C80" i="1"/>
  <c r="C85" i="1" s="1"/>
  <c r="M65" i="1"/>
  <c r="D77" i="1"/>
  <c r="M88" i="1"/>
  <c r="M89" i="1"/>
  <c r="M75" i="1"/>
  <c r="J78" i="1"/>
  <c r="J83" i="1" s="1"/>
  <c r="K77" i="1"/>
  <c r="L78" i="1"/>
  <c r="L83" i="1" s="1"/>
  <c r="M83" i="1" s="1"/>
  <c r="L79" i="1"/>
  <c r="L84" i="1" s="1"/>
  <c r="M64" i="1"/>
  <c r="G79" i="1"/>
  <c r="G84" i="1" s="1"/>
  <c r="I79" i="1"/>
  <c r="I84" i="1" s="1"/>
  <c r="M67" i="1"/>
  <c r="L77" i="1"/>
  <c r="L80" i="1"/>
  <c r="G80" i="1"/>
  <c r="G85" i="1" s="1"/>
  <c r="K78" i="1"/>
  <c r="E77" i="1"/>
  <c r="H79" i="1"/>
  <c r="H80" i="1"/>
  <c r="H85" i="1" s="1"/>
  <c r="M68" i="1"/>
  <c r="C77" i="1"/>
  <c r="K80" i="1"/>
  <c r="K85" i="1" s="1"/>
  <c r="D80" i="1"/>
  <c r="F80" i="1"/>
  <c r="F85" i="1" s="1"/>
  <c r="C78" i="1"/>
  <c r="C83" i="1" s="1"/>
  <c r="E79" i="1"/>
  <c r="E84" i="1" s="1"/>
  <c r="E78" i="1"/>
  <c r="E83" i="1" s="1"/>
  <c r="G77" i="1"/>
  <c r="B77" i="1"/>
  <c r="K79" i="1"/>
  <c r="K84" i="1" s="1"/>
  <c r="E80" i="1"/>
  <c r="E85" i="1" s="1"/>
  <c r="C79" i="1"/>
  <c r="C84" i="1" s="1"/>
  <c r="F79" i="1"/>
  <c r="F84" i="1" s="1"/>
  <c r="B79" i="1"/>
  <c r="M63" i="1"/>
  <c r="M62" i="1"/>
  <c r="M51" i="1"/>
  <c r="M78" i="1" l="1"/>
  <c r="D82" i="1"/>
  <c r="G82" i="1"/>
  <c r="M91" i="1"/>
  <c r="L82" i="1"/>
  <c r="M82" i="1" s="1"/>
  <c r="K82" i="1"/>
  <c r="M79" i="1"/>
  <c r="B84" i="1"/>
  <c r="M84" i="1" s="1"/>
  <c r="H84" i="1"/>
  <c r="E82" i="1"/>
  <c r="K83" i="1"/>
  <c r="B82" i="1"/>
  <c r="C82" i="1"/>
  <c r="M80" i="1"/>
  <c r="L85" i="1"/>
  <c r="M85" i="1" s="1"/>
  <c r="D85" i="1"/>
  <c r="M77" i="1"/>
</calcChain>
</file>

<file path=xl/sharedStrings.xml><?xml version="1.0" encoding="utf-8"?>
<sst xmlns="http://schemas.openxmlformats.org/spreadsheetml/2006/main" count="104" uniqueCount="34">
  <si>
    <t>Year</t>
  </si>
  <si>
    <t>Indicators</t>
  </si>
  <si>
    <t>Table (Time Series &amp; Indicators) made by CAS</t>
  </si>
  <si>
    <t>First Five Groups</t>
  </si>
  <si>
    <t>First Ten Groups</t>
  </si>
  <si>
    <t>First Twenty Groups</t>
  </si>
  <si>
    <t>First Thirty Groups</t>
  </si>
  <si>
    <t>All Banks</t>
  </si>
  <si>
    <t>37 - Concentration of Banking Activity (2008-2020)</t>
  </si>
  <si>
    <t>Source: Association des Banques au Liban</t>
  </si>
  <si>
    <t>Funding Structure Indicators</t>
  </si>
  <si>
    <t>Deposit-to-Asset Concentration Ratio (DACR) (CRD/CRA)</t>
  </si>
  <si>
    <t>Concentration of Banking Activity. Total Assets (CRA). Per Cent</t>
  </si>
  <si>
    <t>Concentration of Banking Activity. Deposits (CRD). Per Cent</t>
  </si>
  <si>
    <t>Concentration of Banking Activity. Claims (CRC). Per Cent</t>
  </si>
  <si>
    <t>Claims-to-Asset Concentration Ratio (CACR) (CRC/CRA)</t>
  </si>
  <si>
    <t>Claims-to-Deposit Concentration Ratio (CDCR) (CRC/CRD)</t>
  </si>
  <si>
    <t>Change 2020/2008. %</t>
  </si>
  <si>
    <t>Intermediation Imbalance Indicators</t>
  </si>
  <si>
    <t>Concentration Funding Gap (CFG) (CFG=CRC​−CRD​)</t>
  </si>
  <si>
    <t>Balance Sheet Concentration Spread (BSCS) {BSCS=CRA-[(CRD+CRC)/2]}</t>
  </si>
  <si>
    <t>(CRD+CRC)/2</t>
  </si>
  <si>
    <t>Systemic Risk Proxies</t>
  </si>
  <si>
    <t>CR Bar =(CRA+CRD+CRC)/3</t>
  </si>
  <si>
    <t>(CRA-CR Bar)Square</t>
  </si>
  <si>
    <t>(CRD-CR Bar)Square</t>
  </si>
  <si>
    <t>(CRC-CR Bar)Square</t>
  </si>
  <si>
    <t>[(CRA-CR Bar)Square+(CRD-CR Bar)Square+(CRC-CR Bar)Square]/3</t>
  </si>
  <si>
    <t>Concentration Dispersion Index (CDI) {Square Root of [(CRA-CR Bar)Square+(CRD-CR Bar)Square+(CRC-CR Bar)Square]/3]}</t>
  </si>
  <si>
    <t>Liquidity &amp; Credit Structure Indicators</t>
  </si>
  <si>
    <t>Concentration Loan-to-Deposit Ratio (CLDR) (CRC/CRD)</t>
  </si>
  <si>
    <t>Concentration Stability Ratio (CSR) (CRD/CRC)</t>
  </si>
  <si>
    <t>Normalized Imbalance Indicator</t>
  </si>
  <si>
    <t>Relative Concentration Differential (RCD) [(CRC-CRD)/CRA]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</si>
</sst>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7" formatCode="#,##0.0"/>
    <numFmt numFmtId="168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i/>
      <sz val="8"/>
      <name val="Times New Roman"/>
      <family val="1"/>
    </font>
    <font>
      <sz val="7"/>
      <color rgb="FFFF0000"/>
      <name val="Times New Roman"/>
      <family val="1"/>
    </font>
    <font>
      <sz val="7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9" fontId="10" fillId="0" borderId="2" xfId="2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readingOrder="1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right" vertical="center" readingOrder="1"/>
    </xf>
    <xf numFmtId="0" fontId="8" fillId="0" borderId="0" xfId="0" applyFont="1" applyAlignment="1">
      <alignment horizontal="right" vertical="center" wrapText="1"/>
    </xf>
    <xf numFmtId="9" fontId="9" fillId="0" borderId="4" xfId="2" applyFont="1" applyBorder="1" applyAlignment="1">
      <alignment horizontal="right" vertical="center" wrapText="1"/>
    </xf>
    <xf numFmtId="9" fontId="10" fillId="0" borderId="4" xfId="2" applyFont="1" applyBorder="1" applyAlignment="1">
      <alignment horizontal="right" vertical="center" wrapText="1"/>
    </xf>
    <xf numFmtId="9" fontId="9" fillId="0" borderId="5" xfId="2" applyFont="1" applyBorder="1" applyAlignment="1">
      <alignment horizontal="right" vertical="center" wrapText="1"/>
    </xf>
    <xf numFmtId="9" fontId="10" fillId="0" borderId="3" xfId="2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 vertical="center" readingOrder="1"/>
    </xf>
    <xf numFmtId="9" fontId="9" fillId="0" borderId="3" xfId="2" applyFont="1" applyBorder="1" applyAlignment="1">
      <alignment horizontal="right" vertical="center" wrapText="1"/>
    </xf>
    <xf numFmtId="9" fontId="4" fillId="0" borderId="4" xfId="2" applyFont="1" applyBorder="1" applyAlignment="1">
      <alignment horizontal="right" vertical="center" wrapText="1"/>
    </xf>
    <xf numFmtId="9" fontId="10" fillId="0" borderId="5" xfId="2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9" fontId="10" fillId="0" borderId="1" xfId="2" applyFont="1" applyBorder="1" applyAlignment="1">
      <alignment horizontal="right" vertical="center" wrapText="1"/>
    </xf>
    <xf numFmtId="167" fontId="4" fillId="0" borderId="1" xfId="1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7" fontId="5" fillId="0" borderId="2" xfId="1" applyNumberFormat="1" applyFont="1" applyFill="1" applyBorder="1" applyAlignment="1">
      <alignment horizontal="right" vertical="center" wrapText="1"/>
    </xf>
    <xf numFmtId="0" fontId="5" fillId="0" borderId="2" xfId="1" applyNumberFormat="1" applyFont="1" applyFill="1" applyBorder="1" applyAlignment="1">
      <alignment horizontal="right" vertical="center" wrapText="1"/>
    </xf>
    <xf numFmtId="164" fontId="5" fillId="0" borderId="2" xfId="1" applyNumberFormat="1" applyFont="1" applyFill="1" applyBorder="1" applyAlignment="1">
      <alignment horizontal="righ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167" fontId="5" fillId="0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Fill="1" applyBorder="1" applyAlignment="1">
      <alignment horizontal="right" vertical="center" wrapText="1"/>
    </xf>
    <xf numFmtId="164" fontId="5" fillId="0" borderId="4" xfId="1" applyNumberFormat="1" applyFont="1" applyFill="1" applyBorder="1" applyAlignment="1">
      <alignment horizontal="right" vertical="center" wrapText="1"/>
    </xf>
    <xf numFmtId="164" fontId="5" fillId="0" borderId="4" xfId="1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167" fontId="5" fillId="0" borderId="3" xfId="1" applyNumberFormat="1" applyFont="1" applyFill="1" applyBorder="1" applyAlignment="1">
      <alignment horizontal="right" vertical="center" wrapText="1"/>
    </xf>
    <xf numFmtId="0" fontId="5" fillId="0" borderId="3" xfId="1" applyNumberFormat="1" applyFont="1" applyFill="1" applyBorder="1" applyAlignment="1">
      <alignment horizontal="right" vertical="center" wrapText="1"/>
    </xf>
    <xf numFmtId="164" fontId="5" fillId="0" borderId="3" xfId="1" applyNumberFormat="1" applyFont="1" applyFill="1" applyBorder="1" applyAlignment="1">
      <alignment horizontal="right" vertical="center" wrapText="1"/>
    </xf>
    <xf numFmtId="164" fontId="5" fillId="0" borderId="3" xfId="1" applyNumberFormat="1" applyFont="1" applyBorder="1" applyAlignment="1">
      <alignment horizontal="right" vertical="center" wrapText="1"/>
    </xf>
    <xf numFmtId="168" fontId="5" fillId="0" borderId="2" xfId="1" applyNumberFormat="1" applyFont="1" applyFill="1" applyBorder="1" applyAlignment="1">
      <alignment horizontal="right" vertical="center" wrapText="1"/>
    </xf>
    <xf numFmtId="168" fontId="5" fillId="0" borderId="2" xfId="1" applyNumberFormat="1" applyFont="1" applyBorder="1" applyAlignment="1">
      <alignment horizontal="right" vertical="center" wrapText="1"/>
    </xf>
    <xf numFmtId="168" fontId="5" fillId="0" borderId="4" xfId="1" applyNumberFormat="1" applyFont="1" applyFill="1" applyBorder="1" applyAlignment="1">
      <alignment horizontal="right" vertical="center" wrapText="1"/>
    </xf>
    <xf numFmtId="168" fontId="5" fillId="0" borderId="4" xfId="1" applyNumberFormat="1" applyFont="1" applyBorder="1" applyAlignment="1">
      <alignment horizontal="right" vertical="center" wrapText="1"/>
    </xf>
    <xf numFmtId="168" fontId="5" fillId="0" borderId="3" xfId="1" applyNumberFormat="1" applyFont="1" applyFill="1" applyBorder="1" applyAlignment="1">
      <alignment horizontal="right" vertical="center" wrapText="1"/>
    </xf>
    <xf numFmtId="168" fontId="5" fillId="0" borderId="3" xfId="1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2" fontId="5" fillId="0" borderId="8" xfId="1" applyNumberFormat="1" applyFont="1" applyFill="1" applyBorder="1" applyAlignment="1">
      <alignment horizontal="right" vertical="center" wrapText="1"/>
    </xf>
    <xf numFmtId="9" fontId="10" fillId="0" borderId="8" xfId="2" applyFont="1" applyBorder="1" applyAlignment="1">
      <alignment horizontal="right" vertical="center" wrapText="1"/>
    </xf>
    <xf numFmtId="2" fontId="5" fillId="0" borderId="4" xfId="1" applyNumberFormat="1" applyFont="1" applyFill="1" applyBorder="1" applyAlignment="1">
      <alignment horizontal="right" vertical="center" wrapText="1"/>
    </xf>
    <xf numFmtId="2" fontId="5" fillId="0" borderId="5" xfId="1" applyNumberFormat="1" applyFont="1" applyFill="1" applyBorder="1" applyAlignment="1">
      <alignment horizontal="right" vertical="center" wrapText="1"/>
    </xf>
    <xf numFmtId="2" fontId="12" fillId="0" borderId="8" xfId="1" applyNumberFormat="1" applyFont="1" applyFill="1" applyBorder="1" applyAlignment="1">
      <alignment horizontal="right" vertical="center" wrapText="1"/>
    </xf>
    <xf numFmtId="2" fontId="13" fillId="0" borderId="8" xfId="1" applyNumberFormat="1" applyFont="1" applyFill="1" applyBorder="1" applyAlignment="1">
      <alignment horizontal="right" vertical="center" wrapText="1"/>
    </xf>
    <xf numFmtId="9" fontId="9" fillId="0" borderId="8" xfId="2" applyFont="1" applyBorder="1" applyAlignment="1">
      <alignment horizontal="right" vertical="center" wrapText="1"/>
    </xf>
    <xf numFmtId="2" fontId="12" fillId="0" borderId="4" xfId="1" applyNumberFormat="1" applyFont="1" applyFill="1" applyBorder="1" applyAlignment="1">
      <alignment horizontal="right" vertical="center" wrapText="1"/>
    </xf>
    <xf numFmtId="2" fontId="12" fillId="0" borderId="5" xfId="1" applyNumberFormat="1" applyFont="1" applyFill="1" applyBorder="1" applyAlignment="1">
      <alignment horizontal="right" vertical="center" wrapText="1"/>
    </xf>
    <xf numFmtId="2" fontId="13" fillId="0" borderId="5" xfId="1" applyNumberFormat="1" applyFont="1" applyFill="1" applyBorder="1" applyAlignment="1">
      <alignment horizontal="right" vertical="center" wrapText="1"/>
    </xf>
    <xf numFmtId="164" fontId="5" fillId="0" borderId="8" xfId="1" applyNumberFormat="1" applyFont="1" applyFill="1" applyBorder="1" applyAlignment="1">
      <alignment horizontal="right" vertical="center" wrapText="1"/>
    </xf>
    <xf numFmtId="164" fontId="5" fillId="0" borderId="5" xfId="1" applyNumberFormat="1" applyFont="1" applyFill="1" applyBorder="1" applyAlignment="1">
      <alignment horizontal="right" vertical="center" wrapText="1"/>
    </xf>
    <xf numFmtId="2" fontId="13" fillId="0" borderId="4" xfId="1" applyNumberFormat="1" applyFont="1" applyFill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164" fontId="5" fillId="0" borderId="9" xfId="1" applyNumberFormat="1" applyFont="1" applyFill="1" applyBorder="1" applyAlignment="1">
      <alignment horizontal="right" vertical="center" wrapText="1"/>
    </xf>
    <xf numFmtId="9" fontId="9" fillId="0" borderId="9" xfId="2" applyFont="1" applyBorder="1" applyAlignment="1">
      <alignment horizontal="right" vertical="center" wrapText="1"/>
    </xf>
    <xf numFmtId="2" fontId="5" fillId="0" borderId="9" xfId="1" applyNumberFormat="1" applyFont="1" applyFill="1" applyBorder="1" applyAlignment="1">
      <alignment horizontal="right" vertical="center" wrapText="1"/>
    </xf>
    <xf numFmtId="9" fontId="10" fillId="0" borderId="9" xfId="2" applyFont="1" applyBorder="1" applyAlignment="1">
      <alignment horizontal="right" vertical="center" wrapText="1"/>
    </xf>
    <xf numFmtId="2" fontId="5" fillId="0" borderId="3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M117"/>
  <sheetViews>
    <sheetView tabSelected="1" zoomScale="120" zoomScaleNormal="120" workbookViewId="0"/>
  </sheetViews>
  <sheetFormatPr defaultRowHeight="15" x14ac:dyDescent="0.25"/>
  <cols>
    <col min="1" max="1" width="56.7109375" style="13" customWidth="1"/>
    <col min="2" max="9" width="8.7109375" style="18" customWidth="1"/>
    <col min="10" max="12" width="8.7109375" style="14" customWidth="1"/>
    <col min="13" max="13" width="15.28515625" style="14" customWidth="1"/>
    <col min="14" max="16384" width="9.140625" style="15"/>
  </cols>
  <sheetData>
    <row r="1" spans="1:13" s="1" customFormat="1" ht="12.75" x14ac:dyDescent="0.25">
      <c r="A1" s="10" t="s">
        <v>8</v>
      </c>
      <c r="B1" s="17"/>
      <c r="C1" s="17"/>
      <c r="D1" s="17"/>
      <c r="E1" s="17"/>
      <c r="F1" s="17"/>
      <c r="G1" s="17"/>
      <c r="H1" s="17"/>
      <c r="I1" s="17"/>
      <c r="J1" s="6"/>
      <c r="K1" s="6"/>
      <c r="L1" s="8"/>
      <c r="M1" s="8"/>
    </row>
    <row r="2" spans="1:13" ht="9.9499999999999993" customHeight="1" thickBot="1" x14ac:dyDescent="0.3"/>
    <row r="3" spans="1:13" s="3" customFormat="1" ht="18.75" thickBot="1" x14ac:dyDescent="0.3">
      <c r="A3" s="9" t="s">
        <v>0</v>
      </c>
      <c r="B3" s="19">
        <v>2008</v>
      </c>
      <c r="C3" s="19">
        <v>2009</v>
      </c>
      <c r="D3" s="19">
        <v>2011</v>
      </c>
      <c r="E3" s="19">
        <v>2012</v>
      </c>
      <c r="F3" s="19">
        <v>2013</v>
      </c>
      <c r="G3" s="19">
        <v>2014</v>
      </c>
      <c r="H3" s="19">
        <v>2015</v>
      </c>
      <c r="I3" s="19">
        <v>2016</v>
      </c>
      <c r="J3" s="2">
        <v>2018</v>
      </c>
      <c r="K3" s="2">
        <v>2019</v>
      </c>
      <c r="L3" s="2">
        <v>2020</v>
      </c>
      <c r="M3" s="2" t="s">
        <v>17</v>
      </c>
    </row>
    <row r="4" spans="1:13" s="4" customFormat="1" ht="14.1" customHeight="1" thickBot="1" x14ac:dyDescent="0.3">
      <c r="A4" s="34" t="s">
        <v>12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s="4" customFormat="1" ht="14.1" customHeight="1" x14ac:dyDescent="0.25">
      <c r="A5" s="37" t="s">
        <v>3</v>
      </c>
      <c r="B5" s="38">
        <v>59.2</v>
      </c>
      <c r="C5" s="38">
        <v>59.2</v>
      </c>
      <c r="D5" s="39">
        <v>56.7</v>
      </c>
      <c r="E5" s="39">
        <v>56.1</v>
      </c>
      <c r="F5" s="40">
        <v>56</v>
      </c>
      <c r="G5" s="40">
        <v>56.8</v>
      </c>
      <c r="H5" s="40">
        <v>56.1</v>
      </c>
      <c r="I5" s="40">
        <v>55.6</v>
      </c>
      <c r="J5" s="41">
        <v>52</v>
      </c>
      <c r="K5" s="41">
        <v>51.1</v>
      </c>
      <c r="L5" s="41">
        <v>55.6</v>
      </c>
      <c r="M5" s="16">
        <f>(L5-B5)/B5</f>
        <v>-6.0810810810810835E-2</v>
      </c>
    </row>
    <row r="6" spans="1:13" s="4" customFormat="1" ht="14.1" customHeight="1" x14ac:dyDescent="0.25">
      <c r="A6" s="42" t="s">
        <v>4</v>
      </c>
      <c r="B6" s="43">
        <v>80.400000000000006</v>
      </c>
      <c r="C6" s="43">
        <v>80.8</v>
      </c>
      <c r="D6" s="44">
        <v>81.8</v>
      </c>
      <c r="E6" s="44">
        <v>81.400000000000006</v>
      </c>
      <c r="F6" s="45">
        <v>81.599999999999994</v>
      </c>
      <c r="G6" s="45">
        <v>82.5</v>
      </c>
      <c r="H6" s="45">
        <v>82.2</v>
      </c>
      <c r="I6" s="45">
        <v>81.8</v>
      </c>
      <c r="J6" s="46">
        <v>78.900000000000006</v>
      </c>
      <c r="K6" s="46">
        <v>78.099999999999994</v>
      </c>
      <c r="L6" s="46">
        <v>79.099999999999994</v>
      </c>
      <c r="M6" s="23">
        <f t="shared" ref="M6:M8" si="0">(L6-B6)/B6</f>
        <v>-1.6169154228855863E-2</v>
      </c>
    </row>
    <row r="7" spans="1:13" s="4" customFormat="1" ht="14.1" customHeight="1" x14ac:dyDescent="0.25">
      <c r="A7" s="42" t="s">
        <v>5</v>
      </c>
      <c r="B7" s="43">
        <v>92.6</v>
      </c>
      <c r="C7" s="43">
        <v>93.2</v>
      </c>
      <c r="D7" s="44">
        <v>93</v>
      </c>
      <c r="E7" s="45">
        <v>93</v>
      </c>
      <c r="F7" s="45">
        <v>93.1</v>
      </c>
      <c r="G7" s="45">
        <v>94.1</v>
      </c>
      <c r="H7" s="45">
        <v>94.1</v>
      </c>
      <c r="I7" s="45">
        <v>94.3</v>
      </c>
      <c r="J7" s="46">
        <v>93.7</v>
      </c>
      <c r="K7" s="46">
        <v>93.9</v>
      </c>
      <c r="L7" s="46">
        <v>94.3</v>
      </c>
      <c r="M7" s="22">
        <f t="shared" si="0"/>
        <v>1.8358531317494632E-2</v>
      </c>
    </row>
    <row r="8" spans="1:13" s="4" customFormat="1" ht="14.1" customHeight="1" thickBot="1" x14ac:dyDescent="0.3">
      <c r="A8" s="47" t="s">
        <v>6</v>
      </c>
      <c r="B8" s="48">
        <v>97.5</v>
      </c>
      <c r="C8" s="48">
        <v>97.9</v>
      </c>
      <c r="D8" s="49">
        <v>97.9</v>
      </c>
      <c r="E8" s="49">
        <v>97.8</v>
      </c>
      <c r="F8" s="50">
        <v>97.8</v>
      </c>
      <c r="G8" s="50">
        <v>98.3</v>
      </c>
      <c r="H8" s="50">
        <v>98.5</v>
      </c>
      <c r="I8" s="50">
        <v>98.9</v>
      </c>
      <c r="J8" s="51">
        <v>98.6</v>
      </c>
      <c r="K8" s="51">
        <v>99.3</v>
      </c>
      <c r="L8" s="51">
        <v>99.5</v>
      </c>
      <c r="M8" s="28">
        <f t="shared" si="0"/>
        <v>2.0512820512820513E-2</v>
      </c>
    </row>
    <row r="9" spans="1:13" s="27" customFormat="1" ht="14.1" customHeight="1" thickBot="1" x14ac:dyDescent="0.3">
      <c r="A9" s="31" t="s">
        <v>7</v>
      </c>
      <c r="B9" s="33">
        <v>100</v>
      </c>
      <c r="C9" s="33">
        <v>100</v>
      </c>
      <c r="D9" s="33">
        <v>100</v>
      </c>
      <c r="E9" s="33">
        <v>100</v>
      </c>
      <c r="F9" s="33">
        <v>100</v>
      </c>
      <c r="G9" s="33">
        <v>100</v>
      </c>
      <c r="H9" s="33">
        <v>100</v>
      </c>
      <c r="I9" s="33">
        <v>100</v>
      </c>
      <c r="J9" s="33">
        <v>100</v>
      </c>
      <c r="K9" s="33">
        <v>100</v>
      </c>
      <c r="L9" s="33">
        <v>100</v>
      </c>
      <c r="M9" s="32"/>
    </row>
    <row r="10" spans="1:13" s="4" customFormat="1" ht="14.1" customHeight="1" thickBot="1" x14ac:dyDescent="0.3">
      <c r="A10" s="34" t="s">
        <v>13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s="4" customFormat="1" ht="14.1" customHeight="1" x14ac:dyDescent="0.25">
      <c r="A11" s="37" t="s">
        <v>3</v>
      </c>
      <c r="B11" s="38">
        <v>59.9</v>
      </c>
      <c r="C11" s="38">
        <v>60.1</v>
      </c>
      <c r="D11" s="39">
        <v>57.4</v>
      </c>
      <c r="E11" s="39">
        <v>56.6</v>
      </c>
      <c r="F11" s="39">
        <v>56.9</v>
      </c>
      <c r="G11" s="52">
        <v>57.8</v>
      </c>
      <c r="H11" s="52">
        <v>57</v>
      </c>
      <c r="I11" s="52">
        <v>56.5</v>
      </c>
      <c r="J11" s="53">
        <v>51.9</v>
      </c>
      <c r="K11" s="53">
        <v>51.7</v>
      </c>
      <c r="L11" s="53">
        <v>56.8</v>
      </c>
      <c r="M11" s="16">
        <f>(L11-B11)/B11</f>
        <v>-5.1752921535893177E-2</v>
      </c>
    </row>
    <row r="12" spans="1:13" s="4" customFormat="1" ht="14.1" customHeight="1" x14ac:dyDescent="0.25">
      <c r="A12" s="42" t="s">
        <v>4</v>
      </c>
      <c r="B12" s="43">
        <v>81.099999999999994</v>
      </c>
      <c r="C12" s="43">
        <v>81.3</v>
      </c>
      <c r="D12" s="44">
        <v>82.8</v>
      </c>
      <c r="E12" s="44">
        <v>82.1</v>
      </c>
      <c r="F12" s="44">
        <v>82.3</v>
      </c>
      <c r="G12" s="54">
        <v>82.8</v>
      </c>
      <c r="H12" s="54">
        <v>82.6</v>
      </c>
      <c r="I12" s="54">
        <v>82.2</v>
      </c>
      <c r="J12" s="55">
        <v>79.5</v>
      </c>
      <c r="K12" s="55">
        <v>78.900000000000006</v>
      </c>
      <c r="L12" s="55">
        <v>80.400000000000006</v>
      </c>
      <c r="M12" s="23">
        <f t="shared" ref="M12:M14" si="1">(L12-B12)/B12</f>
        <v>-8.6313193588161367E-3</v>
      </c>
    </row>
    <row r="13" spans="1:13" s="4" customFormat="1" ht="14.1" customHeight="1" x14ac:dyDescent="0.25">
      <c r="A13" s="42" t="s">
        <v>5</v>
      </c>
      <c r="B13" s="43">
        <v>94</v>
      </c>
      <c r="C13" s="43">
        <v>94.1</v>
      </c>
      <c r="D13" s="44">
        <v>94.3</v>
      </c>
      <c r="E13" s="44">
        <v>94.2</v>
      </c>
      <c r="F13" s="44">
        <v>94.2</v>
      </c>
      <c r="G13" s="54">
        <v>95.2</v>
      </c>
      <c r="H13" s="54">
        <v>94.9</v>
      </c>
      <c r="I13" s="54">
        <v>95.2</v>
      </c>
      <c r="J13" s="55">
        <v>95.3</v>
      </c>
      <c r="K13" s="55">
        <v>95.5</v>
      </c>
      <c r="L13" s="55">
        <v>95.5</v>
      </c>
      <c r="M13" s="22">
        <f t="shared" si="1"/>
        <v>1.5957446808510637E-2</v>
      </c>
    </row>
    <row r="14" spans="1:13" s="4" customFormat="1" ht="14.1" customHeight="1" thickBot="1" x14ac:dyDescent="0.3">
      <c r="A14" s="47" t="s">
        <v>6</v>
      </c>
      <c r="B14" s="48">
        <v>98.6</v>
      </c>
      <c r="C14" s="48">
        <v>98.5</v>
      </c>
      <c r="D14" s="49">
        <v>98.6</v>
      </c>
      <c r="E14" s="49">
        <v>98.5</v>
      </c>
      <c r="F14" s="49">
        <v>98.5</v>
      </c>
      <c r="G14" s="56">
        <v>99.2</v>
      </c>
      <c r="H14" s="56">
        <v>98.6</v>
      </c>
      <c r="I14" s="56">
        <v>99.1</v>
      </c>
      <c r="J14" s="57">
        <v>99.4</v>
      </c>
      <c r="K14" s="57">
        <v>99.5</v>
      </c>
      <c r="L14" s="57">
        <v>99.4</v>
      </c>
      <c r="M14" s="28">
        <f t="shared" si="1"/>
        <v>8.1135902636917997E-3</v>
      </c>
    </row>
    <row r="15" spans="1:13" s="27" customFormat="1" ht="14.1" customHeight="1" thickBot="1" x14ac:dyDescent="0.3">
      <c r="A15" s="31" t="s">
        <v>7</v>
      </c>
      <c r="B15" s="33">
        <v>100</v>
      </c>
      <c r="C15" s="33">
        <v>100</v>
      </c>
      <c r="D15" s="33">
        <v>100</v>
      </c>
      <c r="E15" s="33">
        <v>100</v>
      </c>
      <c r="F15" s="33">
        <v>100</v>
      </c>
      <c r="G15" s="33">
        <v>100</v>
      </c>
      <c r="H15" s="33">
        <v>100</v>
      </c>
      <c r="I15" s="33">
        <v>100</v>
      </c>
      <c r="J15" s="33">
        <v>100</v>
      </c>
      <c r="K15" s="33">
        <v>100</v>
      </c>
      <c r="L15" s="33">
        <v>100</v>
      </c>
      <c r="M15" s="32"/>
    </row>
    <row r="16" spans="1:13" s="4" customFormat="1" ht="14.1" customHeight="1" thickBot="1" x14ac:dyDescent="0.3">
      <c r="A16" s="34" t="s">
        <v>14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3" s="4" customFormat="1" ht="14.1" customHeight="1" x14ac:dyDescent="0.25">
      <c r="A17" s="37" t="s">
        <v>3</v>
      </c>
      <c r="B17" s="38">
        <v>59.4</v>
      </c>
      <c r="C17" s="38">
        <v>57.1</v>
      </c>
      <c r="D17" s="39">
        <v>55.2</v>
      </c>
      <c r="E17" s="39">
        <v>55.2</v>
      </c>
      <c r="F17" s="40">
        <v>57</v>
      </c>
      <c r="G17" s="40">
        <v>57.3</v>
      </c>
      <c r="H17" s="40">
        <v>57.2</v>
      </c>
      <c r="I17" s="40">
        <v>55.5</v>
      </c>
      <c r="J17" s="41">
        <v>45.5</v>
      </c>
      <c r="K17" s="41">
        <v>43.5</v>
      </c>
      <c r="L17" s="41">
        <v>46</v>
      </c>
      <c r="M17" s="16">
        <f>(L17-B17)/B17</f>
        <v>-0.22558922558922556</v>
      </c>
    </row>
    <row r="18" spans="1:13" s="4" customFormat="1" ht="14.1" customHeight="1" x14ac:dyDescent="0.25">
      <c r="A18" s="42" t="s">
        <v>4</v>
      </c>
      <c r="B18" s="43">
        <v>80.099999999999994</v>
      </c>
      <c r="C18" s="43">
        <v>80.900000000000006</v>
      </c>
      <c r="D18" s="44">
        <v>81.3</v>
      </c>
      <c r="E18" s="44">
        <v>79.8</v>
      </c>
      <c r="F18" s="45">
        <v>80.400000000000006</v>
      </c>
      <c r="G18" s="45">
        <v>81</v>
      </c>
      <c r="H18" s="45">
        <v>81</v>
      </c>
      <c r="I18" s="45">
        <v>80.400000000000006</v>
      </c>
      <c r="J18" s="46">
        <v>73.099999999999994</v>
      </c>
      <c r="K18" s="46">
        <v>72.2</v>
      </c>
      <c r="L18" s="46">
        <v>74.599999999999994</v>
      </c>
      <c r="M18" s="23">
        <f t="shared" ref="M18:M20" si="2">(L18-B18)/B18</f>
        <v>-6.8664169787765295E-2</v>
      </c>
    </row>
    <row r="19" spans="1:13" s="4" customFormat="1" ht="14.1" customHeight="1" x14ac:dyDescent="0.25">
      <c r="A19" s="42" t="s">
        <v>5</v>
      </c>
      <c r="B19" s="43">
        <v>93.3</v>
      </c>
      <c r="C19" s="43">
        <v>93.7</v>
      </c>
      <c r="D19" s="44">
        <v>94.1</v>
      </c>
      <c r="E19" s="44">
        <v>93.8</v>
      </c>
      <c r="F19" s="45">
        <v>94.1</v>
      </c>
      <c r="G19" s="45">
        <v>94.5</v>
      </c>
      <c r="H19" s="45">
        <v>94.3</v>
      </c>
      <c r="I19" s="45">
        <v>93.8</v>
      </c>
      <c r="J19" s="46">
        <v>91.9</v>
      </c>
      <c r="K19" s="46">
        <v>93.3</v>
      </c>
      <c r="L19" s="46">
        <v>95.3</v>
      </c>
      <c r="M19" s="22">
        <f t="shared" si="2"/>
        <v>2.1436227224008574E-2</v>
      </c>
    </row>
    <row r="20" spans="1:13" s="4" customFormat="1" ht="14.1" customHeight="1" thickBot="1" x14ac:dyDescent="0.3">
      <c r="A20" s="47" t="s">
        <v>6</v>
      </c>
      <c r="B20" s="48">
        <v>98.4</v>
      </c>
      <c r="C20" s="48">
        <v>98.6</v>
      </c>
      <c r="D20" s="49">
        <v>97.9</v>
      </c>
      <c r="E20" s="49">
        <v>98</v>
      </c>
      <c r="F20" s="50">
        <v>98.4</v>
      </c>
      <c r="G20" s="50">
        <v>98.9</v>
      </c>
      <c r="H20" s="50">
        <v>98.6</v>
      </c>
      <c r="I20" s="50">
        <v>98.9</v>
      </c>
      <c r="J20" s="51">
        <v>98.2</v>
      </c>
      <c r="K20" s="51">
        <v>99.3</v>
      </c>
      <c r="L20" s="51">
        <v>99.9</v>
      </c>
      <c r="M20" s="28">
        <f t="shared" si="2"/>
        <v>1.524390243902439E-2</v>
      </c>
    </row>
    <row r="21" spans="1:13" s="27" customFormat="1" ht="14.1" customHeight="1" thickBot="1" x14ac:dyDescent="0.3">
      <c r="A21" s="31" t="s">
        <v>7</v>
      </c>
      <c r="B21" s="33">
        <v>100</v>
      </c>
      <c r="C21" s="33">
        <v>100</v>
      </c>
      <c r="D21" s="33">
        <v>100</v>
      </c>
      <c r="E21" s="33">
        <v>100</v>
      </c>
      <c r="F21" s="33">
        <v>100</v>
      </c>
      <c r="G21" s="33">
        <v>100</v>
      </c>
      <c r="H21" s="33">
        <v>100</v>
      </c>
      <c r="I21" s="33">
        <v>100</v>
      </c>
      <c r="J21" s="33">
        <v>100</v>
      </c>
      <c r="K21" s="33">
        <v>100</v>
      </c>
      <c r="L21" s="33">
        <v>100</v>
      </c>
      <c r="M21" s="32"/>
    </row>
    <row r="22" spans="1:13" s="4" customFormat="1" ht="14.1" customHeight="1" thickBot="1" x14ac:dyDescent="0.3">
      <c r="A22" s="34" t="s">
        <v>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3" s="4" customFormat="1" ht="14.1" customHeight="1" x14ac:dyDescent="0.25">
      <c r="A23" s="35" t="s">
        <v>10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 s="4" customFormat="1" ht="14.1" customHeight="1" x14ac:dyDescent="0.25">
      <c r="A24" s="36" t="s">
        <v>11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13" s="4" customFormat="1" ht="14.1" customHeight="1" x14ac:dyDescent="0.25">
      <c r="A25" s="58" t="s">
        <v>3</v>
      </c>
      <c r="B25" s="59">
        <f>B11/B5</f>
        <v>1.0118243243243243</v>
      </c>
      <c r="C25" s="59">
        <f t="shared" ref="C25:L25" si="3">C11/C5</f>
        <v>1.0152027027027026</v>
      </c>
      <c r="D25" s="59">
        <f t="shared" si="3"/>
        <v>1.0123456790123455</v>
      </c>
      <c r="E25" s="59">
        <f t="shared" si="3"/>
        <v>1.0089126559714796</v>
      </c>
      <c r="F25" s="59">
        <f t="shared" si="3"/>
        <v>1.0160714285714285</v>
      </c>
      <c r="G25" s="59">
        <f t="shared" si="3"/>
        <v>1.017605633802817</v>
      </c>
      <c r="H25" s="59">
        <f t="shared" si="3"/>
        <v>1.0160427807486632</v>
      </c>
      <c r="I25" s="59">
        <f t="shared" si="3"/>
        <v>1.0161870503597121</v>
      </c>
      <c r="J25" s="59">
        <f t="shared" si="3"/>
        <v>0.99807692307692308</v>
      </c>
      <c r="K25" s="59">
        <f t="shared" si="3"/>
        <v>1.0117416829745598</v>
      </c>
      <c r="L25" s="59">
        <f t="shared" si="3"/>
        <v>1.0215827338129495</v>
      </c>
      <c r="M25" s="60">
        <f>(L25-B25)/B25</f>
        <v>9.6443713143006624E-3</v>
      </c>
    </row>
    <row r="26" spans="1:13" s="4" customFormat="1" ht="14.1" customHeight="1" x14ac:dyDescent="0.25">
      <c r="A26" s="42" t="s">
        <v>4</v>
      </c>
      <c r="B26" s="61">
        <f t="shared" ref="B26:L28" si="4">B12/B6</f>
        <v>1.0087064676616915</v>
      </c>
      <c r="C26" s="61">
        <f t="shared" si="4"/>
        <v>1.0061881188118811</v>
      </c>
      <c r="D26" s="61">
        <f t="shared" si="4"/>
        <v>1.0122249388753055</v>
      </c>
      <c r="E26" s="61">
        <f t="shared" si="4"/>
        <v>1.0085995085995085</v>
      </c>
      <c r="F26" s="61">
        <f t="shared" si="4"/>
        <v>1.008578431372549</v>
      </c>
      <c r="G26" s="61">
        <f t="shared" si="4"/>
        <v>1.0036363636363637</v>
      </c>
      <c r="H26" s="61">
        <f t="shared" si="4"/>
        <v>1.0048661800486618</v>
      </c>
      <c r="I26" s="61">
        <f t="shared" si="4"/>
        <v>1.0048899755501224</v>
      </c>
      <c r="J26" s="61">
        <f t="shared" si="4"/>
        <v>1.0076045627376424</v>
      </c>
      <c r="K26" s="61">
        <f t="shared" si="4"/>
        <v>1.0102432778489119</v>
      </c>
      <c r="L26" s="61">
        <f t="shared" si="4"/>
        <v>1.0164348925410873</v>
      </c>
      <c r="M26" s="23">
        <f t="shared" ref="M26:M28" si="5">(L26-B26)/B26</f>
        <v>7.661718376121159E-3</v>
      </c>
    </row>
    <row r="27" spans="1:13" s="4" customFormat="1" ht="14.1" customHeight="1" x14ac:dyDescent="0.25">
      <c r="A27" s="42" t="s">
        <v>5</v>
      </c>
      <c r="B27" s="61">
        <f t="shared" si="4"/>
        <v>1.0151187904967602</v>
      </c>
      <c r="C27" s="61">
        <f t="shared" si="4"/>
        <v>1.0096566523605148</v>
      </c>
      <c r="D27" s="61">
        <f t="shared" si="4"/>
        <v>1.0139784946236559</v>
      </c>
      <c r="E27" s="61">
        <f t="shared" si="4"/>
        <v>1.0129032258064516</v>
      </c>
      <c r="F27" s="61">
        <f t="shared" si="4"/>
        <v>1.0118152524167563</v>
      </c>
      <c r="G27" s="61">
        <f t="shared" si="4"/>
        <v>1.0116896918172158</v>
      </c>
      <c r="H27" s="61">
        <f t="shared" si="4"/>
        <v>1.0085015940488844</v>
      </c>
      <c r="I27" s="61">
        <f t="shared" si="4"/>
        <v>1.0095440084835632</v>
      </c>
      <c r="J27" s="61">
        <f t="shared" si="4"/>
        <v>1.0170757737459979</v>
      </c>
      <c r="K27" s="61">
        <f t="shared" si="4"/>
        <v>1.0170394036208732</v>
      </c>
      <c r="L27" s="61">
        <f t="shared" si="4"/>
        <v>1.0127253446447508</v>
      </c>
      <c r="M27" s="29">
        <f t="shared" si="5"/>
        <v>-2.3577987861284106E-3</v>
      </c>
    </row>
    <row r="28" spans="1:13" s="4" customFormat="1" ht="14.1" customHeight="1" x14ac:dyDescent="0.25">
      <c r="A28" s="26" t="s">
        <v>6</v>
      </c>
      <c r="B28" s="62">
        <f t="shared" si="4"/>
        <v>1.0112820512820513</v>
      </c>
      <c r="C28" s="62">
        <f t="shared" si="4"/>
        <v>1.0061287027579162</v>
      </c>
      <c r="D28" s="62">
        <f t="shared" si="4"/>
        <v>1.0071501532175688</v>
      </c>
      <c r="E28" s="62">
        <f t="shared" si="4"/>
        <v>1.007157464212679</v>
      </c>
      <c r="F28" s="62">
        <f t="shared" si="4"/>
        <v>1.007157464212679</v>
      </c>
      <c r="G28" s="62">
        <f t="shared" si="4"/>
        <v>1.0091556459816888</v>
      </c>
      <c r="H28" s="62">
        <f t="shared" si="4"/>
        <v>1.0010152284263958</v>
      </c>
      <c r="I28" s="62">
        <f t="shared" si="4"/>
        <v>1.0020222446916076</v>
      </c>
      <c r="J28" s="62">
        <f t="shared" si="4"/>
        <v>1.0081135902636917</v>
      </c>
      <c r="K28" s="62">
        <f t="shared" si="4"/>
        <v>1.0020140986908359</v>
      </c>
      <c r="L28" s="62">
        <f t="shared" si="4"/>
        <v>0.99899497487437194</v>
      </c>
      <c r="M28" s="24">
        <f t="shared" si="5"/>
        <v>-1.2149999490352292E-2</v>
      </c>
    </row>
    <row r="29" spans="1:13" s="4" customFormat="1" ht="14.1" customHeight="1" x14ac:dyDescent="0.25">
      <c r="A29" s="36" t="s">
        <v>15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13" s="4" customFormat="1" ht="14.1" customHeight="1" x14ac:dyDescent="0.25">
      <c r="A30" s="58" t="s">
        <v>3</v>
      </c>
      <c r="B30" s="59">
        <f>B17/B5</f>
        <v>1.0033783783783783</v>
      </c>
      <c r="C30" s="59">
        <f t="shared" ref="C30:L30" si="6">C17/C5</f>
        <v>0.96452702702702697</v>
      </c>
      <c r="D30" s="59">
        <f t="shared" si="6"/>
        <v>0.97354497354497349</v>
      </c>
      <c r="E30" s="59">
        <f t="shared" si="6"/>
        <v>0.98395721925133695</v>
      </c>
      <c r="F30" s="59">
        <f t="shared" si="6"/>
        <v>1.0178571428571428</v>
      </c>
      <c r="G30" s="59">
        <f t="shared" si="6"/>
        <v>1.0088028169014085</v>
      </c>
      <c r="H30" s="59">
        <f t="shared" si="6"/>
        <v>1.0196078431372548</v>
      </c>
      <c r="I30" s="59">
        <f t="shared" si="6"/>
        <v>0.99820143884892087</v>
      </c>
      <c r="J30" s="59">
        <f t="shared" si="6"/>
        <v>0.875</v>
      </c>
      <c r="K30" s="59">
        <f t="shared" si="6"/>
        <v>0.85127201565557731</v>
      </c>
      <c r="L30" s="59">
        <f t="shared" si="6"/>
        <v>0.82733812949640284</v>
      </c>
      <c r="M30" s="60">
        <f>(L30-B30)/B30</f>
        <v>-0.17544752077126174</v>
      </c>
    </row>
    <row r="31" spans="1:13" s="4" customFormat="1" ht="14.1" customHeight="1" x14ac:dyDescent="0.25">
      <c r="A31" s="42" t="s">
        <v>4</v>
      </c>
      <c r="B31" s="61">
        <f t="shared" ref="B31:L33" si="7">B18/B6</f>
        <v>0.99626865671641773</v>
      </c>
      <c r="C31" s="61">
        <f t="shared" si="7"/>
        <v>1.0012376237623763</v>
      </c>
      <c r="D31" s="61">
        <f t="shared" si="7"/>
        <v>0.99388753056234724</v>
      </c>
      <c r="E31" s="61">
        <f t="shared" si="7"/>
        <v>0.98034398034398029</v>
      </c>
      <c r="F31" s="61">
        <f t="shared" si="7"/>
        <v>0.98529411764705899</v>
      </c>
      <c r="G31" s="61">
        <f t="shared" si="7"/>
        <v>0.98181818181818181</v>
      </c>
      <c r="H31" s="61">
        <f t="shared" si="7"/>
        <v>0.98540145985401462</v>
      </c>
      <c r="I31" s="61">
        <f t="shared" si="7"/>
        <v>0.98288508557457221</v>
      </c>
      <c r="J31" s="61">
        <f t="shared" si="7"/>
        <v>0.9264892268694549</v>
      </c>
      <c r="K31" s="61">
        <f t="shared" si="7"/>
        <v>0.92445582586427666</v>
      </c>
      <c r="L31" s="61">
        <f t="shared" si="7"/>
        <v>0.94310998735777496</v>
      </c>
      <c r="M31" s="23">
        <f t="shared" ref="M31:M33" si="8">(L31-B31)/B31</f>
        <v>-5.3357765498562797E-2</v>
      </c>
    </row>
    <row r="32" spans="1:13" s="4" customFormat="1" ht="14.1" customHeight="1" x14ac:dyDescent="0.25">
      <c r="A32" s="42" t="s">
        <v>5</v>
      </c>
      <c r="B32" s="61">
        <f t="shared" si="7"/>
        <v>1.0075593952483801</v>
      </c>
      <c r="C32" s="61">
        <f t="shared" si="7"/>
        <v>1.0053648068669527</v>
      </c>
      <c r="D32" s="61">
        <f t="shared" si="7"/>
        <v>1.0118279569892472</v>
      </c>
      <c r="E32" s="61">
        <f t="shared" si="7"/>
        <v>1.0086021505376344</v>
      </c>
      <c r="F32" s="61">
        <f t="shared" si="7"/>
        <v>1.0107411385606875</v>
      </c>
      <c r="G32" s="61">
        <f t="shared" si="7"/>
        <v>1.0042507970244421</v>
      </c>
      <c r="H32" s="61">
        <f t="shared" si="7"/>
        <v>1.0021253985122212</v>
      </c>
      <c r="I32" s="61">
        <f t="shared" si="7"/>
        <v>0.99469777306468721</v>
      </c>
      <c r="J32" s="61">
        <f t="shared" si="7"/>
        <v>0.98078975453575246</v>
      </c>
      <c r="K32" s="61">
        <f t="shared" si="7"/>
        <v>0.99361022364217244</v>
      </c>
      <c r="L32" s="61">
        <f t="shared" si="7"/>
        <v>1.0106044538706256</v>
      </c>
      <c r="M32" s="22">
        <f t="shared" si="8"/>
        <v>3.0222125232575586E-3</v>
      </c>
    </row>
    <row r="33" spans="1:13" s="4" customFormat="1" ht="14.1" customHeight="1" x14ac:dyDescent="0.25">
      <c r="A33" s="26" t="s">
        <v>6</v>
      </c>
      <c r="B33" s="62">
        <f t="shared" si="7"/>
        <v>1.0092307692307694</v>
      </c>
      <c r="C33" s="62">
        <f t="shared" si="7"/>
        <v>1.0071501532175688</v>
      </c>
      <c r="D33" s="62">
        <f t="shared" si="7"/>
        <v>1</v>
      </c>
      <c r="E33" s="62">
        <f t="shared" si="7"/>
        <v>1.0020449897750512</v>
      </c>
      <c r="F33" s="62">
        <f t="shared" si="7"/>
        <v>1.0061349693251536</v>
      </c>
      <c r="G33" s="62">
        <f t="shared" si="7"/>
        <v>1.0061037639877926</v>
      </c>
      <c r="H33" s="62">
        <f t="shared" si="7"/>
        <v>1.0010152284263958</v>
      </c>
      <c r="I33" s="62">
        <f t="shared" si="7"/>
        <v>1</v>
      </c>
      <c r="J33" s="62">
        <f t="shared" si="7"/>
        <v>0.99594320486815424</v>
      </c>
      <c r="K33" s="62">
        <f t="shared" si="7"/>
        <v>1</v>
      </c>
      <c r="L33" s="62">
        <f t="shared" si="7"/>
        <v>1.0040201005025127</v>
      </c>
      <c r="M33" s="30">
        <f t="shared" si="8"/>
        <v>-5.1630101728153332E-3</v>
      </c>
    </row>
    <row r="34" spans="1:13" s="4" customFormat="1" ht="14.1" customHeight="1" x14ac:dyDescent="0.25">
      <c r="A34" s="36" t="s">
        <v>16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</row>
    <row r="35" spans="1:13" s="4" customFormat="1" ht="14.1" customHeight="1" x14ac:dyDescent="0.25">
      <c r="A35" s="58" t="s">
        <v>3</v>
      </c>
      <c r="B35" s="59">
        <f>B17/B11</f>
        <v>0.99165275459098501</v>
      </c>
      <c r="C35" s="59">
        <f t="shared" ref="C35:L35" si="9">C17/C11</f>
        <v>0.95008319467554081</v>
      </c>
      <c r="D35" s="59">
        <f t="shared" si="9"/>
        <v>0.96167247386759591</v>
      </c>
      <c r="E35" s="59">
        <f t="shared" si="9"/>
        <v>0.97526501766784457</v>
      </c>
      <c r="F35" s="59">
        <f t="shared" si="9"/>
        <v>1.0017574692442883</v>
      </c>
      <c r="G35" s="59">
        <f t="shared" si="9"/>
        <v>0.99134948096885811</v>
      </c>
      <c r="H35" s="59">
        <f t="shared" si="9"/>
        <v>1.0035087719298246</v>
      </c>
      <c r="I35" s="59">
        <f t="shared" si="9"/>
        <v>0.98230088495575218</v>
      </c>
      <c r="J35" s="59">
        <f t="shared" si="9"/>
        <v>0.87668593448940269</v>
      </c>
      <c r="K35" s="59">
        <f t="shared" si="9"/>
        <v>0.8413926499032881</v>
      </c>
      <c r="L35" s="59">
        <f t="shared" si="9"/>
        <v>0.8098591549295775</v>
      </c>
      <c r="M35" s="60">
        <f>(L35-B35)/B35</f>
        <v>-0.18332384881680655</v>
      </c>
    </row>
    <row r="36" spans="1:13" s="4" customFormat="1" ht="14.1" customHeight="1" x14ac:dyDescent="0.25">
      <c r="A36" s="42" t="s">
        <v>4</v>
      </c>
      <c r="B36" s="61">
        <f t="shared" ref="B36:L38" si="10">B18/B12</f>
        <v>0.98766954377311955</v>
      </c>
      <c r="C36" s="61">
        <f t="shared" si="10"/>
        <v>0.99507995079950806</v>
      </c>
      <c r="D36" s="61">
        <f t="shared" si="10"/>
        <v>0.98188405797101452</v>
      </c>
      <c r="E36" s="61">
        <f t="shared" si="10"/>
        <v>0.97198538367844101</v>
      </c>
      <c r="F36" s="61">
        <f t="shared" si="10"/>
        <v>0.97691373025516415</v>
      </c>
      <c r="G36" s="61">
        <f t="shared" si="10"/>
        <v>0.97826086956521741</v>
      </c>
      <c r="H36" s="61">
        <f t="shared" si="10"/>
        <v>0.98062953995157387</v>
      </c>
      <c r="I36" s="61">
        <f t="shared" si="10"/>
        <v>0.97810218978102192</v>
      </c>
      <c r="J36" s="61">
        <f t="shared" si="10"/>
        <v>0.91949685534591186</v>
      </c>
      <c r="K36" s="61">
        <f t="shared" si="10"/>
        <v>0.91508238276299114</v>
      </c>
      <c r="L36" s="61">
        <f t="shared" si="10"/>
        <v>0.92786069651741276</v>
      </c>
      <c r="M36" s="23">
        <f t="shared" ref="M36:M38" si="11">(L36-B36)/B36</f>
        <v>-6.0555524499847947E-2</v>
      </c>
    </row>
    <row r="37" spans="1:13" s="4" customFormat="1" ht="14.1" customHeight="1" x14ac:dyDescent="0.25">
      <c r="A37" s="42" t="s">
        <v>5</v>
      </c>
      <c r="B37" s="61">
        <f t="shared" si="10"/>
        <v>0.99255319148936172</v>
      </c>
      <c r="C37" s="61">
        <f t="shared" si="10"/>
        <v>0.99574920297555802</v>
      </c>
      <c r="D37" s="61">
        <f t="shared" si="10"/>
        <v>0.99787910922587486</v>
      </c>
      <c r="E37" s="61">
        <f t="shared" si="10"/>
        <v>0.99575371549893832</v>
      </c>
      <c r="F37" s="61">
        <f t="shared" si="10"/>
        <v>0.9989384288747345</v>
      </c>
      <c r="G37" s="61">
        <f t="shared" si="10"/>
        <v>0.99264705882352933</v>
      </c>
      <c r="H37" s="61">
        <f t="shared" si="10"/>
        <v>0.99367755532139079</v>
      </c>
      <c r="I37" s="61">
        <f t="shared" si="10"/>
        <v>0.98529411764705876</v>
      </c>
      <c r="J37" s="61">
        <f t="shared" si="10"/>
        <v>0.96432318992654786</v>
      </c>
      <c r="K37" s="61">
        <f t="shared" si="10"/>
        <v>0.97696335078534025</v>
      </c>
      <c r="L37" s="61">
        <f t="shared" si="10"/>
        <v>0.99790575916230362</v>
      </c>
      <c r="M37" s="22">
        <f t="shared" si="11"/>
        <v>5.3927262728460717E-3</v>
      </c>
    </row>
    <row r="38" spans="1:13" s="4" customFormat="1" ht="14.1" customHeight="1" thickBot="1" x14ac:dyDescent="0.3">
      <c r="A38" s="26" t="s">
        <v>6</v>
      </c>
      <c r="B38" s="62">
        <f t="shared" si="10"/>
        <v>0.99797160243407723</v>
      </c>
      <c r="C38" s="62">
        <f t="shared" si="10"/>
        <v>1.0010152284263958</v>
      </c>
      <c r="D38" s="62">
        <f t="shared" si="10"/>
        <v>0.99290060851926987</v>
      </c>
      <c r="E38" s="62">
        <f t="shared" si="10"/>
        <v>0.99492385786802029</v>
      </c>
      <c r="F38" s="62">
        <f t="shared" si="10"/>
        <v>0.9989847715736041</v>
      </c>
      <c r="G38" s="62">
        <f t="shared" si="10"/>
        <v>0.99697580645161288</v>
      </c>
      <c r="H38" s="62">
        <f t="shared" si="10"/>
        <v>1</v>
      </c>
      <c r="I38" s="62">
        <f t="shared" si="10"/>
        <v>0.99798183652875894</v>
      </c>
      <c r="J38" s="62">
        <f t="shared" si="10"/>
        <v>0.98792756539235405</v>
      </c>
      <c r="K38" s="62">
        <f t="shared" si="10"/>
        <v>0.99798994974874367</v>
      </c>
      <c r="L38" s="62">
        <f t="shared" si="10"/>
        <v>1.0050301810865192</v>
      </c>
      <c r="M38" s="24">
        <f t="shared" si="11"/>
        <v>7.0729253570201043E-3</v>
      </c>
    </row>
    <row r="39" spans="1:13" s="4" customFormat="1" ht="14.1" customHeight="1" x14ac:dyDescent="0.25">
      <c r="A39" s="35" t="s">
        <v>18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4" customFormat="1" ht="14.1" customHeight="1" x14ac:dyDescent="0.25">
      <c r="A40" s="36" t="s">
        <v>19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</row>
    <row r="41" spans="1:13" s="4" customFormat="1" ht="14.1" customHeight="1" x14ac:dyDescent="0.25">
      <c r="A41" s="58" t="s">
        <v>3</v>
      </c>
      <c r="B41" s="63">
        <f>B17-B11</f>
        <v>-0.5</v>
      </c>
      <c r="C41" s="63">
        <f t="shared" ref="C41:L41" si="12">C17-C11</f>
        <v>-3</v>
      </c>
      <c r="D41" s="63">
        <f t="shared" si="12"/>
        <v>-2.1999999999999957</v>
      </c>
      <c r="E41" s="63">
        <f t="shared" si="12"/>
        <v>-1.3999999999999986</v>
      </c>
      <c r="F41" s="64">
        <f t="shared" si="12"/>
        <v>0.10000000000000142</v>
      </c>
      <c r="G41" s="63">
        <f t="shared" si="12"/>
        <v>-0.5</v>
      </c>
      <c r="H41" s="64">
        <f t="shared" si="12"/>
        <v>0.20000000000000284</v>
      </c>
      <c r="I41" s="63">
        <f t="shared" si="12"/>
        <v>-1</v>
      </c>
      <c r="J41" s="63">
        <f t="shared" si="12"/>
        <v>-6.3999999999999986</v>
      </c>
      <c r="K41" s="63">
        <f t="shared" si="12"/>
        <v>-8.2000000000000028</v>
      </c>
      <c r="L41" s="63">
        <f t="shared" si="12"/>
        <v>-10.799999999999997</v>
      </c>
      <c r="M41" s="65">
        <f>(L41-B41)/B41</f>
        <v>20.599999999999994</v>
      </c>
    </row>
    <row r="42" spans="1:13" s="4" customFormat="1" ht="14.1" customHeight="1" x14ac:dyDescent="0.25">
      <c r="A42" s="42" t="s">
        <v>4</v>
      </c>
      <c r="B42" s="66">
        <f t="shared" ref="B42:L44" si="13">B18-B12</f>
        <v>-1</v>
      </c>
      <c r="C42" s="66">
        <f t="shared" si="13"/>
        <v>-0.39999999999999147</v>
      </c>
      <c r="D42" s="66">
        <f t="shared" si="13"/>
        <v>-1.5</v>
      </c>
      <c r="E42" s="66">
        <f t="shared" si="13"/>
        <v>-2.2999999999999972</v>
      </c>
      <c r="F42" s="66">
        <f t="shared" si="13"/>
        <v>-1.8999999999999915</v>
      </c>
      <c r="G42" s="66">
        <f t="shared" si="13"/>
        <v>-1.7999999999999972</v>
      </c>
      <c r="H42" s="66">
        <f t="shared" si="13"/>
        <v>-1.5999999999999943</v>
      </c>
      <c r="I42" s="66">
        <f t="shared" si="13"/>
        <v>-1.7999999999999972</v>
      </c>
      <c r="J42" s="66">
        <f t="shared" si="13"/>
        <v>-6.4000000000000057</v>
      </c>
      <c r="K42" s="66">
        <f t="shared" si="13"/>
        <v>-6.7000000000000028</v>
      </c>
      <c r="L42" s="66">
        <f t="shared" si="13"/>
        <v>-5.8000000000000114</v>
      </c>
      <c r="M42" s="22">
        <f t="shared" ref="M42:M44" si="14">(L42-B42)/B42</f>
        <v>4.8000000000000114</v>
      </c>
    </row>
    <row r="43" spans="1:13" s="4" customFormat="1" ht="14.1" customHeight="1" x14ac:dyDescent="0.25">
      <c r="A43" s="42" t="s">
        <v>5</v>
      </c>
      <c r="B43" s="66">
        <f t="shared" si="13"/>
        <v>-0.70000000000000284</v>
      </c>
      <c r="C43" s="66">
        <f t="shared" si="13"/>
        <v>-0.39999999999999147</v>
      </c>
      <c r="D43" s="66">
        <f t="shared" si="13"/>
        <v>-0.20000000000000284</v>
      </c>
      <c r="E43" s="66">
        <f t="shared" si="13"/>
        <v>-0.40000000000000568</v>
      </c>
      <c r="F43" s="66">
        <f t="shared" si="13"/>
        <v>-0.10000000000000853</v>
      </c>
      <c r="G43" s="66">
        <f t="shared" si="13"/>
        <v>-0.70000000000000284</v>
      </c>
      <c r="H43" s="66">
        <f t="shared" si="13"/>
        <v>-0.60000000000000853</v>
      </c>
      <c r="I43" s="66">
        <f t="shared" si="13"/>
        <v>-1.4000000000000057</v>
      </c>
      <c r="J43" s="66">
        <f t="shared" si="13"/>
        <v>-3.3999999999999915</v>
      </c>
      <c r="K43" s="66">
        <f t="shared" si="13"/>
        <v>-2.2000000000000028</v>
      </c>
      <c r="L43" s="66">
        <f t="shared" si="13"/>
        <v>-0.20000000000000284</v>
      </c>
      <c r="M43" s="23">
        <f t="shared" si="14"/>
        <v>-0.71428571428571141</v>
      </c>
    </row>
    <row r="44" spans="1:13" s="4" customFormat="1" ht="14.1" customHeight="1" x14ac:dyDescent="0.25">
      <c r="A44" s="26" t="s">
        <v>6</v>
      </c>
      <c r="B44" s="67">
        <f t="shared" si="13"/>
        <v>-0.19999999999998863</v>
      </c>
      <c r="C44" s="68">
        <f t="shared" si="13"/>
        <v>9.9999999999994316E-2</v>
      </c>
      <c r="D44" s="67">
        <f t="shared" si="13"/>
        <v>-0.69999999999998863</v>
      </c>
      <c r="E44" s="67">
        <f t="shared" si="13"/>
        <v>-0.5</v>
      </c>
      <c r="F44" s="67">
        <f t="shared" si="13"/>
        <v>-9.9999999999994316E-2</v>
      </c>
      <c r="G44" s="67">
        <f t="shared" si="13"/>
        <v>-0.29999999999999716</v>
      </c>
      <c r="H44" s="62">
        <f t="shared" si="13"/>
        <v>0</v>
      </c>
      <c r="I44" s="67">
        <f t="shared" si="13"/>
        <v>-0.19999999999998863</v>
      </c>
      <c r="J44" s="67">
        <f t="shared" si="13"/>
        <v>-1.2000000000000028</v>
      </c>
      <c r="K44" s="67">
        <f t="shared" si="13"/>
        <v>-0.20000000000000284</v>
      </c>
      <c r="L44" s="68">
        <f t="shared" si="13"/>
        <v>0.5</v>
      </c>
      <c r="M44" s="30">
        <f t="shared" si="14"/>
        <v>-3.5000000000001421</v>
      </c>
    </row>
    <row r="45" spans="1:13" s="4" customFormat="1" ht="14.1" customHeight="1" x14ac:dyDescent="0.25">
      <c r="A45" s="36" t="s">
        <v>21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  <row r="46" spans="1:13" s="4" customFormat="1" ht="14.1" customHeight="1" x14ac:dyDescent="0.25">
      <c r="A46" s="58" t="s">
        <v>3</v>
      </c>
      <c r="B46" s="69">
        <f>(B11+B17)/2</f>
        <v>59.65</v>
      </c>
      <c r="C46" s="69">
        <f t="shared" ref="C46:L46" si="15">(C11+C17)/2</f>
        <v>58.6</v>
      </c>
      <c r="D46" s="69">
        <f t="shared" si="15"/>
        <v>56.3</v>
      </c>
      <c r="E46" s="69">
        <f t="shared" si="15"/>
        <v>55.900000000000006</v>
      </c>
      <c r="F46" s="69">
        <f t="shared" si="15"/>
        <v>56.95</v>
      </c>
      <c r="G46" s="69">
        <f t="shared" si="15"/>
        <v>57.55</v>
      </c>
      <c r="H46" s="69">
        <f t="shared" si="15"/>
        <v>57.1</v>
      </c>
      <c r="I46" s="69">
        <f t="shared" si="15"/>
        <v>56</v>
      </c>
      <c r="J46" s="69">
        <f t="shared" si="15"/>
        <v>48.7</v>
      </c>
      <c r="K46" s="69">
        <f t="shared" si="15"/>
        <v>47.6</v>
      </c>
      <c r="L46" s="69">
        <f t="shared" si="15"/>
        <v>51.4</v>
      </c>
      <c r="M46" s="60">
        <f>(L46-B46)/B46</f>
        <v>-0.13830678960603521</v>
      </c>
    </row>
    <row r="47" spans="1:13" s="4" customFormat="1" ht="14.1" customHeight="1" x14ac:dyDescent="0.25">
      <c r="A47" s="42" t="s">
        <v>4</v>
      </c>
      <c r="B47" s="45">
        <f t="shared" ref="B47:L49" si="16">(B12+B18)/2</f>
        <v>80.599999999999994</v>
      </c>
      <c r="C47" s="45">
        <f t="shared" si="16"/>
        <v>81.099999999999994</v>
      </c>
      <c r="D47" s="45">
        <f t="shared" si="16"/>
        <v>82.05</v>
      </c>
      <c r="E47" s="45">
        <f t="shared" si="16"/>
        <v>80.949999999999989</v>
      </c>
      <c r="F47" s="45">
        <f t="shared" si="16"/>
        <v>81.349999999999994</v>
      </c>
      <c r="G47" s="45">
        <f t="shared" si="16"/>
        <v>81.900000000000006</v>
      </c>
      <c r="H47" s="45">
        <f t="shared" si="16"/>
        <v>81.8</v>
      </c>
      <c r="I47" s="45">
        <f t="shared" si="16"/>
        <v>81.300000000000011</v>
      </c>
      <c r="J47" s="45">
        <f t="shared" si="16"/>
        <v>76.3</v>
      </c>
      <c r="K47" s="45">
        <f t="shared" si="16"/>
        <v>75.550000000000011</v>
      </c>
      <c r="L47" s="45">
        <f t="shared" si="16"/>
        <v>77.5</v>
      </c>
      <c r="M47" s="23">
        <f t="shared" ref="M47:M49" si="17">(L47-B47)/B47</f>
        <v>-3.8461538461538394E-2</v>
      </c>
    </row>
    <row r="48" spans="1:13" s="4" customFormat="1" ht="14.1" customHeight="1" x14ac:dyDescent="0.25">
      <c r="A48" s="42" t="s">
        <v>5</v>
      </c>
      <c r="B48" s="45">
        <f t="shared" si="16"/>
        <v>93.65</v>
      </c>
      <c r="C48" s="45">
        <f t="shared" si="16"/>
        <v>93.9</v>
      </c>
      <c r="D48" s="45">
        <f t="shared" si="16"/>
        <v>94.199999999999989</v>
      </c>
      <c r="E48" s="45">
        <f t="shared" si="16"/>
        <v>94</v>
      </c>
      <c r="F48" s="45">
        <f t="shared" si="16"/>
        <v>94.15</v>
      </c>
      <c r="G48" s="45">
        <f t="shared" si="16"/>
        <v>94.85</v>
      </c>
      <c r="H48" s="45">
        <f t="shared" si="16"/>
        <v>94.6</v>
      </c>
      <c r="I48" s="45">
        <f t="shared" si="16"/>
        <v>94.5</v>
      </c>
      <c r="J48" s="45">
        <f t="shared" si="16"/>
        <v>93.6</v>
      </c>
      <c r="K48" s="45">
        <f t="shared" si="16"/>
        <v>94.4</v>
      </c>
      <c r="L48" s="45">
        <f t="shared" si="16"/>
        <v>95.4</v>
      </c>
      <c r="M48" s="22">
        <f t="shared" si="17"/>
        <v>1.8686599038974905E-2</v>
      </c>
    </row>
    <row r="49" spans="1:13" s="4" customFormat="1" ht="14.1" customHeight="1" x14ac:dyDescent="0.25">
      <c r="A49" s="26" t="s">
        <v>6</v>
      </c>
      <c r="B49" s="70">
        <f t="shared" si="16"/>
        <v>98.5</v>
      </c>
      <c r="C49" s="70">
        <f t="shared" si="16"/>
        <v>98.55</v>
      </c>
      <c r="D49" s="70">
        <f t="shared" si="16"/>
        <v>98.25</v>
      </c>
      <c r="E49" s="70">
        <f t="shared" si="16"/>
        <v>98.25</v>
      </c>
      <c r="F49" s="70">
        <f t="shared" si="16"/>
        <v>98.45</v>
      </c>
      <c r="G49" s="70">
        <f t="shared" si="16"/>
        <v>99.050000000000011</v>
      </c>
      <c r="H49" s="70">
        <f t="shared" si="16"/>
        <v>98.6</v>
      </c>
      <c r="I49" s="70">
        <f t="shared" si="16"/>
        <v>99</v>
      </c>
      <c r="J49" s="70">
        <f t="shared" si="16"/>
        <v>98.800000000000011</v>
      </c>
      <c r="K49" s="70">
        <f t="shared" si="16"/>
        <v>99.4</v>
      </c>
      <c r="L49" s="70">
        <f t="shared" si="16"/>
        <v>99.65</v>
      </c>
      <c r="M49" s="24">
        <f t="shared" si="17"/>
        <v>1.1675126903553356E-2</v>
      </c>
    </row>
    <row r="50" spans="1:13" s="4" customFormat="1" ht="14.1" customHeight="1" x14ac:dyDescent="0.25">
      <c r="A50" s="36" t="s">
        <v>20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1:13" s="4" customFormat="1" ht="14.1" customHeight="1" x14ac:dyDescent="0.25">
      <c r="A51" s="58" t="s">
        <v>3</v>
      </c>
      <c r="B51" s="63">
        <f>B5-B46</f>
        <v>-0.44999999999999574</v>
      </c>
      <c r="C51" s="64">
        <f t="shared" ref="C51:L51" si="18">C5-C46</f>
        <v>0.60000000000000142</v>
      </c>
      <c r="D51" s="64">
        <f t="shared" si="18"/>
        <v>0.40000000000000568</v>
      </c>
      <c r="E51" s="64">
        <f t="shared" si="18"/>
        <v>0.19999999999999574</v>
      </c>
      <c r="F51" s="63">
        <f t="shared" si="18"/>
        <v>-0.95000000000000284</v>
      </c>
      <c r="G51" s="63">
        <f t="shared" si="18"/>
        <v>-0.75</v>
      </c>
      <c r="H51" s="63">
        <f t="shared" si="18"/>
        <v>-1</v>
      </c>
      <c r="I51" s="63">
        <f t="shared" si="18"/>
        <v>-0.39999999999999858</v>
      </c>
      <c r="J51" s="64">
        <f t="shared" si="18"/>
        <v>3.2999999999999972</v>
      </c>
      <c r="K51" s="64">
        <f t="shared" si="18"/>
        <v>3.5</v>
      </c>
      <c r="L51" s="64">
        <f t="shared" si="18"/>
        <v>4.2000000000000028</v>
      </c>
      <c r="M51" s="60">
        <f>(L51-B51)/B51</f>
        <v>-10.333333333333428</v>
      </c>
    </row>
    <row r="52" spans="1:13" s="4" customFormat="1" ht="14.1" customHeight="1" x14ac:dyDescent="0.25">
      <c r="A52" s="42" t="s">
        <v>4</v>
      </c>
      <c r="B52" s="66">
        <f t="shared" ref="B52:L54" si="19">B6-B47</f>
        <v>-0.19999999999998863</v>
      </c>
      <c r="C52" s="66">
        <f t="shared" si="19"/>
        <v>-0.29999999999999716</v>
      </c>
      <c r="D52" s="66">
        <f t="shared" si="19"/>
        <v>-0.25</v>
      </c>
      <c r="E52" s="71">
        <f t="shared" si="19"/>
        <v>0.45000000000001705</v>
      </c>
      <c r="F52" s="71">
        <f t="shared" si="19"/>
        <v>0.25</v>
      </c>
      <c r="G52" s="71">
        <f t="shared" si="19"/>
        <v>0.59999999999999432</v>
      </c>
      <c r="H52" s="71">
        <f t="shared" si="19"/>
        <v>0.40000000000000568</v>
      </c>
      <c r="I52" s="71">
        <f t="shared" si="19"/>
        <v>0.49999999999998579</v>
      </c>
      <c r="J52" s="71">
        <f t="shared" si="19"/>
        <v>2.6000000000000085</v>
      </c>
      <c r="K52" s="71">
        <f t="shared" si="19"/>
        <v>2.5499999999999829</v>
      </c>
      <c r="L52" s="71">
        <f t="shared" si="19"/>
        <v>1.5999999999999943</v>
      </c>
      <c r="M52" s="23">
        <f t="shared" ref="M52:M54" si="20">(L52-B52)/B52</f>
        <v>-9.0000000000004263</v>
      </c>
    </row>
    <row r="53" spans="1:13" s="4" customFormat="1" ht="14.1" customHeight="1" x14ac:dyDescent="0.25">
      <c r="A53" s="42" t="s">
        <v>5</v>
      </c>
      <c r="B53" s="66">
        <f t="shared" si="19"/>
        <v>-1.0500000000000114</v>
      </c>
      <c r="C53" s="66">
        <f t="shared" si="19"/>
        <v>-0.70000000000000284</v>
      </c>
      <c r="D53" s="66">
        <f t="shared" si="19"/>
        <v>-1.1999999999999886</v>
      </c>
      <c r="E53" s="66">
        <f t="shared" si="19"/>
        <v>-1</v>
      </c>
      <c r="F53" s="66">
        <f t="shared" si="19"/>
        <v>-1.0500000000000114</v>
      </c>
      <c r="G53" s="66">
        <f t="shared" si="19"/>
        <v>-0.75</v>
      </c>
      <c r="H53" s="66">
        <f t="shared" si="19"/>
        <v>-0.5</v>
      </c>
      <c r="I53" s="66">
        <f t="shared" si="19"/>
        <v>-0.20000000000000284</v>
      </c>
      <c r="J53" s="71">
        <f t="shared" si="19"/>
        <v>0.10000000000000853</v>
      </c>
      <c r="K53" s="66">
        <f t="shared" si="19"/>
        <v>-0.5</v>
      </c>
      <c r="L53" s="66">
        <f t="shared" si="19"/>
        <v>-1.1000000000000085</v>
      </c>
      <c r="M53" s="22">
        <f t="shared" si="20"/>
        <v>4.7619047619044397E-2</v>
      </c>
    </row>
    <row r="54" spans="1:13" s="4" customFormat="1" ht="14.1" customHeight="1" thickBot="1" x14ac:dyDescent="0.3">
      <c r="A54" s="26" t="s">
        <v>6</v>
      </c>
      <c r="B54" s="67">
        <f t="shared" si="19"/>
        <v>-1</v>
      </c>
      <c r="C54" s="67">
        <f t="shared" si="19"/>
        <v>-0.64999999999999147</v>
      </c>
      <c r="D54" s="67">
        <f t="shared" si="19"/>
        <v>-0.34999999999999432</v>
      </c>
      <c r="E54" s="67">
        <f t="shared" si="19"/>
        <v>-0.45000000000000284</v>
      </c>
      <c r="F54" s="67">
        <f t="shared" si="19"/>
        <v>-0.65000000000000568</v>
      </c>
      <c r="G54" s="67">
        <f t="shared" si="19"/>
        <v>-0.75000000000001421</v>
      </c>
      <c r="H54" s="67">
        <f t="shared" si="19"/>
        <v>-9.9999999999994316E-2</v>
      </c>
      <c r="I54" s="67">
        <f t="shared" si="19"/>
        <v>-9.9999999999994316E-2</v>
      </c>
      <c r="J54" s="67">
        <f t="shared" si="19"/>
        <v>-0.20000000000001705</v>
      </c>
      <c r="K54" s="67">
        <f t="shared" si="19"/>
        <v>-0.10000000000000853</v>
      </c>
      <c r="L54" s="67">
        <f t="shared" si="19"/>
        <v>-0.15000000000000568</v>
      </c>
      <c r="M54" s="30">
        <f t="shared" si="20"/>
        <v>-0.84999999999999432</v>
      </c>
    </row>
    <row r="55" spans="1:13" s="4" customFormat="1" ht="14.1" customHeight="1" x14ac:dyDescent="0.25">
      <c r="A55" s="35" t="s">
        <v>22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</row>
    <row r="56" spans="1:13" s="4" customFormat="1" ht="14.1" customHeight="1" x14ac:dyDescent="0.25">
      <c r="A56" s="36" t="s">
        <v>23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</row>
    <row r="57" spans="1:13" s="4" customFormat="1" ht="14.1" customHeight="1" x14ac:dyDescent="0.25">
      <c r="A57" s="58" t="s">
        <v>3</v>
      </c>
      <c r="B57" s="69">
        <f>(B5+B11+B17)/3</f>
        <v>59.5</v>
      </c>
      <c r="C57" s="69">
        <f t="shared" ref="C57:L57" si="21">(C5+C11+C17)/3</f>
        <v>58.800000000000004</v>
      </c>
      <c r="D57" s="69">
        <f t="shared" si="21"/>
        <v>56.433333333333337</v>
      </c>
      <c r="E57" s="69">
        <f t="shared" si="21"/>
        <v>55.966666666666669</v>
      </c>
      <c r="F57" s="69">
        <f t="shared" si="21"/>
        <v>56.633333333333333</v>
      </c>
      <c r="G57" s="69">
        <f t="shared" si="21"/>
        <v>57.29999999999999</v>
      </c>
      <c r="H57" s="69">
        <f t="shared" si="21"/>
        <v>56.766666666666673</v>
      </c>
      <c r="I57" s="69">
        <f t="shared" si="21"/>
        <v>55.866666666666667</v>
      </c>
      <c r="J57" s="69">
        <f t="shared" si="21"/>
        <v>49.800000000000004</v>
      </c>
      <c r="K57" s="69">
        <f t="shared" si="21"/>
        <v>48.766666666666673</v>
      </c>
      <c r="L57" s="69">
        <f t="shared" si="21"/>
        <v>52.800000000000004</v>
      </c>
      <c r="M57" s="60">
        <f>(L57-B57)/B57</f>
        <v>-0.11260504201680666</v>
      </c>
    </row>
    <row r="58" spans="1:13" s="4" customFormat="1" ht="14.1" customHeight="1" x14ac:dyDescent="0.25">
      <c r="A58" s="42" t="s">
        <v>4</v>
      </c>
      <c r="B58" s="45">
        <f t="shared" ref="B58:L60" si="22">(B6+B12+B18)/3</f>
        <v>80.533333333333331</v>
      </c>
      <c r="C58" s="45">
        <f t="shared" si="22"/>
        <v>81</v>
      </c>
      <c r="D58" s="45">
        <f t="shared" si="22"/>
        <v>81.966666666666654</v>
      </c>
      <c r="E58" s="45">
        <f t="shared" si="22"/>
        <v>81.100000000000009</v>
      </c>
      <c r="F58" s="45">
        <f t="shared" si="22"/>
        <v>81.433333333333323</v>
      </c>
      <c r="G58" s="45">
        <f t="shared" si="22"/>
        <v>82.100000000000009</v>
      </c>
      <c r="H58" s="45">
        <f t="shared" si="22"/>
        <v>81.933333333333337</v>
      </c>
      <c r="I58" s="45">
        <f t="shared" si="22"/>
        <v>81.466666666666669</v>
      </c>
      <c r="J58" s="45">
        <f t="shared" si="22"/>
        <v>77.166666666666671</v>
      </c>
      <c r="K58" s="45">
        <f t="shared" si="22"/>
        <v>76.399999999999991</v>
      </c>
      <c r="L58" s="45">
        <f t="shared" si="22"/>
        <v>78.033333333333331</v>
      </c>
      <c r="M58" s="23">
        <f t="shared" ref="M58:M60" si="23">(L58-B58)/B58</f>
        <v>-3.1043046357615896E-2</v>
      </c>
    </row>
    <row r="59" spans="1:13" s="4" customFormat="1" ht="14.1" customHeight="1" x14ac:dyDescent="0.25">
      <c r="A59" s="42" t="s">
        <v>5</v>
      </c>
      <c r="B59" s="45">
        <f t="shared" si="22"/>
        <v>93.3</v>
      </c>
      <c r="C59" s="45">
        <f t="shared" si="22"/>
        <v>93.666666666666671</v>
      </c>
      <c r="D59" s="45">
        <f t="shared" si="22"/>
        <v>93.8</v>
      </c>
      <c r="E59" s="45">
        <f t="shared" si="22"/>
        <v>93.666666666666671</v>
      </c>
      <c r="F59" s="45">
        <f t="shared" si="22"/>
        <v>93.8</v>
      </c>
      <c r="G59" s="45">
        <f t="shared" si="22"/>
        <v>94.600000000000009</v>
      </c>
      <c r="H59" s="45">
        <f t="shared" si="22"/>
        <v>94.433333333333337</v>
      </c>
      <c r="I59" s="45">
        <f t="shared" si="22"/>
        <v>94.433333333333337</v>
      </c>
      <c r="J59" s="45">
        <f t="shared" si="22"/>
        <v>93.633333333333326</v>
      </c>
      <c r="K59" s="45">
        <f t="shared" si="22"/>
        <v>94.233333333333334</v>
      </c>
      <c r="L59" s="45">
        <f t="shared" si="22"/>
        <v>95.033333333333346</v>
      </c>
      <c r="M59" s="22">
        <f t="shared" si="23"/>
        <v>1.8578063594140926E-2</v>
      </c>
    </row>
    <row r="60" spans="1:13" s="4" customFormat="1" ht="14.1" customHeight="1" x14ac:dyDescent="0.25">
      <c r="A60" s="72" t="s">
        <v>6</v>
      </c>
      <c r="B60" s="73">
        <f t="shared" si="22"/>
        <v>98.166666666666671</v>
      </c>
      <c r="C60" s="73">
        <f t="shared" si="22"/>
        <v>98.333333333333329</v>
      </c>
      <c r="D60" s="73">
        <f t="shared" si="22"/>
        <v>98.133333333333326</v>
      </c>
      <c r="E60" s="73">
        <f t="shared" si="22"/>
        <v>98.100000000000009</v>
      </c>
      <c r="F60" s="73">
        <f t="shared" si="22"/>
        <v>98.233333333333348</v>
      </c>
      <c r="G60" s="73">
        <f t="shared" si="22"/>
        <v>98.8</v>
      </c>
      <c r="H60" s="73">
        <f t="shared" si="22"/>
        <v>98.566666666666663</v>
      </c>
      <c r="I60" s="73">
        <f t="shared" si="22"/>
        <v>98.966666666666654</v>
      </c>
      <c r="J60" s="73">
        <f t="shared" si="22"/>
        <v>98.733333333333334</v>
      </c>
      <c r="K60" s="73">
        <f t="shared" si="22"/>
        <v>99.366666666666674</v>
      </c>
      <c r="L60" s="73">
        <f t="shared" si="22"/>
        <v>99.600000000000009</v>
      </c>
      <c r="M60" s="74">
        <f t="shared" si="23"/>
        <v>1.4601018675721601E-2</v>
      </c>
    </row>
    <row r="61" spans="1:13" s="4" customFormat="1" ht="14.1" customHeight="1" x14ac:dyDescent="0.25">
      <c r="A61" s="36" t="s">
        <v>24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1:13" s="4" customFormat="1" ht="14.1" customHeight="1" x14ac:dyDescent="0.25">
      <c r="A62" s="58" t="s">
        <v>3</v>
      </c>
      <c r="B62" s="59">
        <f>(B5-B57)*(B5-B57)</f>
        <v>8.999999999999829E-2</v>
      </c>
      <c r="C62" s="59">
        <f t="shared" ref="C62:L62" si="24">(C5-C57)*(C5-C57)</f>
        <v>0.15999999999999887</v>
      </c>
      <c r="D62" s="59">
        <f t="shared" si="24"/>
        <v>7.1111111111110611E-2</v>
      </c>
      <c r="E62" s="59">
        <f t="shared" si="24"/>
        <v>1.7777777777777653E-2</v>
      </c>
      <c r="F62" s="59">
        <f t="shared" si="24"/>
        <v>0.40111111111111053</v>
      </c>
      <c r="G62" s="59">
        <f t="shared" si="24"/>
        <v>0.24999999999999289</v>
      </c>
      <c r="H62" s="59">
        <f t="shared" si="24"/>
        <v>0.44444444444445075</v>
      </c>
      <c r="I62" s="59">
        <f t="shared" si="24"/>
        <v>7.1111111111110611E-2</v>
      </c>
      <c r="J62" s="59">
        <f t="shared" si="24"/>
        <v>4.8399999999999812</v>
      </c>
      <c r="K62" s="59">
        <f t="shared" si="24"/>
        <v>5.4444444444444224</v>
      </c>
      <c r="L62" s="59">
        <f t="shared" si="24"/>
        <v>7.8399999999999839</v>
      </c>
      <c r="M62" s="65">
        <f>(L62-B62)/B62</f>
        <v>86.111111111112592</v>
      </c>
    </row>
    <row r="63" spans="1:13" s="4" customFormat="1" ht="14.1" customHeight="1" x14ac:dyDescent="0.25">
      <c r="A63" s="42" t="s">
        <v>4</v>
      </c>
      <c r="B63" s="61">
        <f t="shared" ref="B63:L63" si="25">(B6-B58)*(B6-B58)</f>
        <v>1.7777777777775755E-2</v>
      </c>
      <c r="C63" s="61">
        <f t="shared" si="25"/>
        <v>4.0000000000001139E-2</v>
      </c>
      <c r="D63" s="61">
        <f t="shared" si="25"/>
        <v>2.7777777777774619E-2</v>
      </c>
      <c r="E63" s="61">
        <f t="shared" si="25"/>
        <v>8.999999999999829E-2</v>
      </c>
      <c r="F63" s="61">
        <f t="shared" si="25"/>
        <v>2.7777777777779358E-2</v>
      </c>
      <c r="G63" s="61">
        <f t="shared" si="25"/>
        <v>0.15999999999999318</v>
      </c>
      <c r="H63" s="61">
        <f t="shared" si="25"/>
        <v>7.1111111111110611E-2</v>
      </c>
      <c r="I63" s="61">
        <f t="shared" si="25"/>
        <v>0.11111111111110795</v>
      </c>
      <c r="J63" s="61">
        <f t="shared" si="25"/>
        <v>3.0044444444444478</v>
      </c>
      <c r="K63" s="61">
        <f t="shared" si="25"/>
        <v>2.8900000000000095</v>
      </c>
      <c r="L63" s="61">
        <f t="shared" si="25"/>
        <v>1.1377777777777698</v>
      </c>
      <c r="M63" s="22">
        <f t="shared" ref="M63:M65" si="26">(L63-B63)/B63</f>
        <v>63.000000000006835</v>
      </c>
    </row>
    <row r="64" spans="1:13" s="4" customFormat="1" ht="14.1" customHeight="1" x14ac:dyDescent="0.25">
      <c r="A64" s="42" t="s">
        <v>5</v>
      </c>
      <c r="B64" s="61">
        <f t="shared" ref="B64:L64" si="27">(B7-B59)*(B7-B59)</f>
        <v>0.49000000000000399</v>
      </c>
      <c r="C64" s="61">
        <f t="shared" si="27"/>
        <v>0.21777777777777954</v>
      </c>
      <c r="D64" s="61">
        <f t="shared" si="27"/>
        <v>0.63999999999999546</v>
      </c>
      <c r="E64" s="61">
        <f t="shared" si="27"/>
        <v>0.44444444444445075</v>
      </c>
      <c r="F64" s="61">
        <f t="shared" si="27"/>
        <v>0.49000000000000399</v>
      </c>
      <c r="G64" s="61">
        <f t="shared" si="27"/>
        <v>0.25000000000001421</v>
      </c>
      <c r="H64" s="61">
        <f t="shared" si="27"/>
        <v>0.11111111111111743</v>
      </c>
      <c r="I64" s="61">
        <f t="shared" si="27"/>
        <v>1.7777777777779547E-2</v>
      </c>
      <c r="J64" s="61">
        <f t="shared" si="27"/>
        <v>4.444444444445834E-3</v>
      </c>
      <c r="K64" s="61">
        <f t="shared" si="27"/>
        <v>0.11111111111110795</v>
      </c>
      <c r="L64" s="61">
        <f t="shared" si="27"/>
        <v>0.5377777777778</v>
      </c>
      <c r="M64" s="22">
        <f t="shared" si="26"/>
        <v>9.7505668934276785E-2</v>
      </c>
    </row>
    <row r="65" spans="1:13" s="4" customFormat="1" ht="14.1" customHeight="1" x14ac:dyDescent="0.25">
      <c r="A65" s="72" t="s">
        <v>6</v>
      </c>
      <c r="B65" s="75">
        <f t="shared" ref="B65:L65" si="28">(B8-B60)*(B8-B60)</f>
        <v>0.44444444444445075</v>
      </c>
      <c r="C65" s="75">
        <f t="shared" si="28"/>
        <v>0.18777777777776875</v>
      </c>
      <c r="D65" s="75">
        <f t="shared" si="28"/>
        <v>5.4444444444438252E-2</v>
      </c>
      <c r="E65" s="75">
        <f t="shared" si="28"/>
        <v>9.0000000000006825E-2</v>
      </c>
      <c r="F65" s="75">
        <f t="shared" si="28"/>
        <v>0.18777777777779336</v>
      </c>
      <c r="G65" s="75">
        <f t="shared" si="28"/>
        <v>0.25</v>
      </c>
      <c r="H65" s="75">
        <f t="shared" si="28"/>
        <v>4.4444444444439388E-3</v>
      </c>
      <c r="I65" s="75">
        <f t="shared" si="28"/>
        <v>4.4444444444420445E-3</v>
      </c>
      <c r="J65" s="75">
        <f t="shared" si="28"/>
        <v>1.7777777777779547E-2</v>
      </c>
      <c r="K65" s="75">
        <f t="shared" si="28"/>
        <v>4.444444444445834E-3</v>
      </c>
      <c r="L65" s="75">
        <f t="shared" si="28"/>
        <v>1.0000000000001705E-2</v>
      </c>
      <c r="M65" s="76">
        <f t="shared" si="26"/>
        <v>-0.97749999999999637</v>
      </c>
    </row>
    <row r="66" spans="1:13" s="4" customFormat="1" ht="14.1" customHeight="1" x14ac:dyDescent="0.25">
      <c r="A66" s="36" t="s">
        <v>25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s="4" customFormat="1" ht="14.1" customHeight="1" x14ac:dyDescent="0.25">
      <c r="A67" s="58" t="s">
        <v>3</v>
      </c>
      <c r="B67" s="59">
        <f>(B11-B57)*(B11-B57)</f>
        <v>0.15999999999999887</v>
      </c>
      <c r="C67" s="59">
        <f t="shared" ref="C67:L67" si="29">(C11-C57)*(C11-C57)</f>
        <v>1.6899999999999926</v>
      </c>
      <c r="D67" s="59">
        <f t="shared" si="29"/>
        <v>0.93444444444443442</v>
      </c>
      <c r="E67" s="59">
        <f t="shared" si="29"/>
        <v>0.40111111111111053</v>
      </c>
      <c r="F67" s="59">
        <f t="shared" si="29"/>
        <v>7.1111111111110611E-2</v>
      </c>
      <c r="G67" s="59">
        <f t="shared" si="29"/>
        <v>0.25000000000000711</v>
      </c>
      <c r="H67" s="59">
        <f t="shared" si="29"/>
        <v>5.4444444444441568E-2</v>
      </c>
      <c r="I67" s="59">
        <f t="shared" si="29"/>
        <v>0.40111111111111053</v>
      </c>
      <c r="J67" s="59">
        <f t="shared" si="29"/>
        <v>4.4099999999999762</v>
      </c>
      <c r="K67" s="59">
        <f t="shared" si="29"/>
        <v>8.6044444444444252</v>
      </c>
      <c r="L67" s="59">
        <f t="shared" si="29"/>
        <v>15.999999999999943</v>
      </c>
      <c r="M67" s="65">
        <f>(L67-B67)/B67</f>
        <v>99.000000000000355</v>
      </c>
    </row>
    <row r="68" spans="1:13" s="4" customFormat="1" ht="14.1" customHeight="1" x14ac:dyDescent="0.25">
      <c r="A68" s="42" t="s">
        <v>4</v>
      </c>
      <c r="B68" s="61">
        <f t="shared" ref="B68:L70" si="30">(B12-B58)*(B12-B58)</f>
        <v>0.3211111111111068</v>
      </c>
      <c r="C68" s="61">
        <f t="shared" si="30"/>
        <v>8.999999999999829E-2</v>
      </c>
      <c r="D68" s="61">
        <f t="shared" si="30"/>
        <v>0.69444444444446018</v>
      </c>
      <c r="E68" s="61">
        <f t="shared" si="30"/>
        <v>0.99999999999997158</v>
      </c>
      <c r="F68" s="61">
        <f t="shared" si="30"/>
        <v>0.75111111111112427</v>
      </c>
      <c r="G68" s="61">
        <f t="shared" si="30"/>
        <v>0.48999999999998406</v>
      </c>
      <c r="H68" s="61">
        <f t="shared" si="30"/>
        <v>0.44444444444443182</v>
      </c>
      <c r="I68" s="61">
        <f t="shared" si="30"/>
        <v>0.53777777777777913</v>
      </c>
      <c r="J68" s="61">
        <f t="shared" si="30"/>
        <v>5.4444444444444224</v>
      </c>
      <c r="K68" s="61">
        <f t="shared" si="30"/>
        <v>6.2500000000000711</v>
      </c>
      <c r="L68" s="61">
        <f t="shared" si="30"/>
        <v>5.6011111111111473</v>
      </c>
      <c r="M68" s="22">
        <f t="shared" ref="M68:M70" si="31">(L68-B68)/B68</f>
        <v>16.442906574394812</v>
      </c>
    </row>
    <row r="69" spans="1:13" s="4" customFormat="1" ht="14.1" customHeight="1" x14ac:dyDescent="0.25">
      <c r="A69" s="42" t="s">
        <v>5</v>
      </c>
      <c r="B69" s="61">
        <f t="shared" si="30"/>
        <v>0.49000000000000399</v>
      </c>
      <c r="C69" s="61">
        <f t="shared" si="30"/>
        <v>0.18777777777776875</v>
      </c>
      <c r="D69" s="61">
        <f t="shared" si="30"/>
        <v>0.25</v>
      </c>
      <c r="E69" s="61">
        <f t="shared" si="30"/>
        <v>0.28444444444444245</v>
      </c>
      <c r="F69" s="61">
        <f t="shared" si="30"/>
        <v>0.16000000000000456</v>
      </c>
      <c r="G69" s="61">
        <f t="shared" si="30"/>
        <v>0.35999999999999316</v>
      </c>
      <c r="H69" s="61">
        <f t="shared" si="30"/>
        <v>0.21777777777777954</v>
      </c>
      <c r="I69" s="61">
        <f t="shared" si="30"/>
        <v>0.58777777777777629</v>
      </c>
      <c r="J69" s="61">
        <f t="shared" si="30"/>
        <v>2.7777777777777937</v>
      </c>
      <c r="K69" s="61">
        <f t="shared" si="30"/>
        <v>1.6044444444444421</v>
      </c>
      <c r="L69" s="61">
        <f t="shared" si="30"/>
        <v>0.21777777777776627</v>
      </c>
      <c r="M69" s="23">
        <f t="shared" si="31"/>
        <v>-0.55555555555558256</v>
      </c>
    </row>
    <row r="70" spans="1:13" s="4" customFormat="1" ht="14.1" customHeight="1" x14ac:dyDescent="0.25">
      <c r="A70" s="72" t="s">
        <v>6</v>
      </c>
      <c r="B70" s="75">
        <f t="shared" si="30"/>
        <v>0.18777777777776875</v>
      </c>
      <c r="C70" s="75">
        <f t="shared" si="30"/>
        <v>2.7777777777779358E-2</v>
      </c>
      <c r="D70" s="75">
        <f t="shared" si="30"/>
        <v>0.21777777777777954</v>
      </c>
      <c r="E70" s="75">
        <f t="shared" si="30"/>
        <v>0.15999999999999318</v>
      </c>
      <c r="F70" s="75">
        <f t="shared" si="30"/>
        <v>7.111111111110302E-2</v>
      </c>
      <c r="G70" s="75">
        <f t="shared" si="30"/>
        <v>0.16000000000000456</v>
      </c>
      <c r="H70" s="75">
        <f t="shared" si="30"/>
        <v>1.1111111111109847E-3</v>
      </c>
      <c r="I70" s="75">
        <f t="shared" si="30"/>
        <v>1.7777777777779547E-2</v>
      </c>
      <c r="J70" s="75">
        <f t="shared" si="30"/>
        <v>0.44444444444445075</v>
      </c>
      <c r="K70" s="75">
        <f t="shared" si="30"/>
        <v>1.7777777777775755E-2</v>
      </c>
      <c r="L70" s="75">
        <f t="shared" si="30"/>
        <v>4.0000000000001139E-2</v>
      </c>
      <c r="M70" s="76">
        <f t="shared" si="31"/>
        <v>-0.78698224852069376</v>
      </c>
    </row>
    <row r="71" spans="1:13" s="4" customFormat="1" ht="14.1" customHeight="1" x14ac:dyDescent="0.25">
      <c r="A71" s="36" t="s">
        <v>26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</row>
    <row r="72" spans="1:13" s="4" customFormat="1" ht="14.1" customHeight="1" x14ac:dyDescent="0.25">
      <c r="A72" s="58" t="s">
        <v>3</v>
      </c>
      <c r="B72" s="59">
        <f>(B17-B57)*(B17-B57)</f>
        <v>1.0000000000000285E-2</v>
      </c>
      <c r="C72" s="59">
        <f t="shared" ref="C72:L72" si="32">(C17-C57)*(C17-C57)</f>
        <v>2.8900000000000095</v>
      </c>
      <c r="D72" s="59">
        <f t="shared" si="32"/>
        <v>1.5211111111111135</v>
      </c>
      <c r="E72" s="59">
        <f t="shared" si="32"/>
        <v>0.58777777777777629</v>
      </c>
      <c r="F72" s="59">
        <f t="shared" si="32"/>
        <v>0.13444444444444478</v>
      </c>
      <c r="G72" s="59">
        <f t="shared" si="32"/>
        <v>5.0487097934144756E-29</v>
      </c>
      <c r="H72" s="59">
        <f t="shared" si="32"/>
        <v>0.18777777777777491</v>
      </c>
      <c r="I72" s="59">
        <f t="shared" si="32"/>
        <v>0.13444444444444478</v>
      </c>
      <c r="J72" s="59">
        <f t="shared" si="32"/>
        <v>18.490000000000038</v>
      </c>
      <c r="K72" s="59">
        <f t="shared" si="32"/>
        <v>27.737777777777843</v>
      </c>
      <c r="L72" s="59">
        <f t="shared" si="32"/>
        <v>46.240000000000059</v>
      </c>
      <c r="M72" s="65">
        <f>(L72-B72)/B72</f>
        <v>4622.9999999998745</v>
      </c>
    </row>
    <row r="73" spans="1:13" s="4" customFormat="1" ht="14.1" customHeight="1" x14ac:dyDescent="0.25">
      <c r="A73" s="42" t="s">
        <v>4</v>
      </c>
      <c r="B73" s="61">
        <f t="shared" ref="B73:L75" si="33">(B18-B58)*(B18-B58)</f>
        <v>0.18777777777778107</v>
      </c>
      <c r="C73" s="61">
        <f t="shared" si="33"/>
        <v>9.999999999998864E-3</v>
      </c>
      <c r="D73" s="61">
        <f t="shared" si="33"/>
        <v>0.44444444444443182</v>
      </c>
      <c r="E73" s="61">
        <f t="shared" si="33"/>
        <v>1.6900000000000295</v>
      </c>
      <c r="F73" s="61">
        <f t="shared" si="33"/>
        <v>1.0677777777777444</v>
      </c>
      <c r="G73" s="61">
        <f t="shared" si="33"/>
        <v>1.2100000000000188</v>
      </c>
      <c r="H73" s="61">
        <f t="shared" si="33"/>
        <v>0.87111111111111816</v>
      </c>
      <c r="I73" s="61">
        <f t="shared" si="33"/>
        <v>1.1377777777777698</v>
      </c>
      <c r="J73" s="61">
        <f t="shared" si="33"/>
        <v>16.537777777777862</v>
      </c>
      <c r="K73" s="61">
        <f t="shared" si="33"/>
        <v>17.639999999999905</v>
      </c>
      <c r="L73" s="61">
        <f t="shared" si="33"/>
        <v>11.787777777777803</v>
      </c>
      <c r="M73" s="22">
        <f t="shared" ref="M73:M75" si="34">(L73-B73)/B73</f>
        <v>61.775147928993121</v>
      </c>
    </row>
    <row r="74" spans="1:13" s="4" customFormat="1" ht="14.1" customHeight="1" x14ac:dyDescent="0.25">
      <c r="A74" s="42" t="s">
        <v>5</v>
      </c>
      <c r="B74" s="61">
        <f t="shared" si="33"/>
        <v>0</v>
      </c>
      <c r="C74" s="61">
        <f t="shared" si="33"/>
        <v>1.1111111111109847E-3</v>
      </c>
      <c r="D74" s="61">
        <f t="shared" si="33"/>
        <v>8.999999999999829E-2</v>
      </c>
      <c r="E74" s="61">
        <f t="shared" si="33"/>
        <v>1.7777777777775755E-2</v>
      </c>
      <c r="F74" s="61">
        <f t="shared" si="33"/>
        <v>8.999999999999829E-2</v>
      </c>
      <c r="G74" s="61">
        <f t="shared" si="33"/>
        <v>1.0000000000001705E-2</v>
      </c>
      <c r="H74" s="61">
        <f t="shared" si="33"/>
        <v>1.7777777777779547E-2</v>
      </c>
      <c r="I74" s="61">
        <f t="shared" si="33"/>
        <v>0.40111111111111952</v>
      </c>
      <c r="J74" s="61">
        <f t="shared" si="33"/>
        <v>3.0044444444443985</v>
      </c>
      <c r="K74" s="61">
        <f t="shared" si="33"/>
        <v>0.87111111111111816</v>
      </c>
      <c r="L74" s="61">
        <f t="shared" si="33"/>
        <v>7.111111111110302E-2</v>
      </c>
      <c r="M74" s="23"/>
    </row>
    <row r="75" spans="1:13" s="4" customFormat="1" ht="14.1" customHeight="1" x14ac:dyDescent="0.25">
      <c r="A75" s="72" t="s">
        <v>6</v>
      </c>
      <c r="B75" s="75">
        <f t="shared" si="33"/>
        <v>5.4444444444444885E-2</v>
      </c>
      <c r="C75" s="75">
        <f t="shared" si="33"/>
        <v>7.1111111111110611E-2</v>
      </c>
      <c r="D75" s="75">
        <f t="shared" si="33"/>
        <v>5.4444444444438252E-2</v>
      </c>
      <c r="E75" s="75">
        <f t="shared" si="33"/>
        <v>1.0000000000001705E-2</v>
      </c>
      <c r="F75" s="75">
        <f t="shared" si="33"/>
        <v>2.7777777777774619E-2</v>
      </c>
      <c r="G75" s="75">
        <f t="shared" si="33"/>
        <v>1.0000000000001705E-2</v>
      </c>
      <c r="H75" s="75">
        <f t="shared" si="33"/>
        <v>1.1111111111109847E-3</v>
      </c>
      <c r="I75" s="75">
        <f t="shared" si="33"/>
        <v>4.4444444444420445E-3</v>
      </c>
      <c r="J75" s="75">
        <f t="shared" si="33"/>
        <v>0.28444444444444245</v>
      </c>
      <c r="K75" s="75">
        <f t="shared" si="33"/>
        <v>4.444444444445834E-3</v>
      </c>
      <c r="L75" s="75">
        <f t="shared" si="33"/>
        <v>8.999999999999829E-2</v>
      </c>
      <c r="M75" s="74">
        <f t="shared" si="34"/>
        <v>0.65306122448975112</v>
      </c>
    </row>
    <row r="76" spans="1:13" s="4" customFormat="1" ht="14.1" customHeight="1" x14ac:dyDescent="0.25">
      <c r="A76" s="36" t="s">
        <v>27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</row>
    <row r="77" spans="1:13" s="4" customFormat="1" ht="14.1" customHeight="1" x14ac:dyDescent="0.25">
      <c r="A77" s="58" t="s">
        <v>3</v>
      </c>
      <c r="B77" s="59">
        <f>(B62+B67+B72)/3</f>
        <v>8.6666666666665823E-2</v>
      </c>
      <c r="C77" s="59">
        <f t="shared" ref="C77:L77" si="35">(C62+C67+C72)/3</f>
        <v>1.5800000000000003</v>
      </c>
      <c r="D77" s="59">
        <f t="shared" si="35"/>
        <v>0.84222222222221943</v>
      </c>
      <c r="E77" s="59">
        <f t="shared" si="35"/>
        <v>0.33555555555555489</v>
      </c>
      <c r="F77" s="59">
        <f t="shared" si="35"/>
        <v>0.20222222222222197</v>
      </c>
      <c r="G77" s="59">
        <f t="shared" si="35"/>
        <v>0.16666666666666666</v>
      </c>
      <c r="H77" s="59">
        <f t="shared" si="35"/>
        <v>0.22888888888888906</v>
      </c>
      <c r="I77" s="59">
        <f t="shared" si="35"/>
        <v>0.20222222222222197</v>
      </c>
      <c r="J77" s="59">
        <f t="shared" si="35"/>
        <v>9.2466666666666644</v>
      </c>
      <c r="K77" s="59">
        <f t="shared" si="35"/>
        <v>13.928888888888897</v>
      </c>
      <c r="L77" s="59">
        <f t="shared" si="35"/>
        <v>23.359999999999996</v>
      </c>
      <c r="M77" s="65">
        <f>(L77-B77)/B77</f>
        <v>268.53846153846411</v>
      </c>
    </row>
    <row r="78" spans="1:13" s="4" customFormat="1" ht="14.1" customHeight="1" x14ac:dyDescent="0.25">
      <c r="A78" s="42" t="s">
        <v>4</v>
      </c>
      <c r="B78" s="61">
        <f t="shared" ref="B78:L80" si="36">(B63+B68+B73)/3</f>
        <v>0.17555555555555455</v>
      </c>
      <c r="C78" s="61">
        <f t="shared" si="36"/>
        <v>4.66666666666661E-2</v>
      </c>
      <c r="D78" s="61">
        <f t="shared" si="36"/>
        <v>0.38888888888888884</v>
      </c>
      <c r="E78" s="61">
        <f t="shared" si="36"/>
        <v>0.92666666666666642</v>
      </c>
      <c r="F78" s="61">
        <f t="shared" si="36"/>
        <v>0.61555555555554931</v>
      </c>
      <c r="G78" s="61">
        <f t="shared" si="36"/>
        <v>0.61999999999999866</v>
      </c>
      <c r="H78" s="61">
        <f t="shared" si="36"/>
        <v>0.46222222222222015</v>
      </c>
      <c r="I78" s="61">
        <f t="shared" si="36"/>
        <v>0.59555555555555229</v>
      </c>
      <c r="J78" s="61">
        <f t="shared" si="36"/>
        <v>8.3288888888889101</v>
      </c>
      <c r="K78" s="61">
        <f t="shared" si="36"/>
        <v>8.9266666666666623</v>
      </c>
      <c r="L78" s="61">
        <f t="shared" si="36"/>
        <v>6.1755555555555732</v>
      </c>
      <c r="M78" s="22">
        <f t="shared" ref="M78:M79" si="37">(L78-B78)/B78</f>
        <v>34.177215189873721</v>
      </c>
    </row>
    <row r="79" spans="1:13" s="4" customFormat="1" ht="14.1" customHeight="1" x14ac:dyDescent="0.25">
      <c r="A79" s="42" t="s">
        <v>5</v>
      </c>
      <c r="B79" s="61">
        <f t="shared" si="36"/>
        <v>0.32666666666666933</v>
      </c>
      <c r="C79" s="61">
        <f t="shared" si="36"/>
        <v>0.1355555555555531</v>
      </c>
      <c r="D79" s="61">
        <f t="shared" si="36"/>
        <v>0.32666666666666461</v>
      </c>
      <c r="E79" s="61">
        <f t="shared" si="36"/>
        <v>0.24888888888888963</v>
      </c>
      <c r="F79" s="61">
        <f t="shared" si="36"/>
        <v>0.24666666666666895</v>
      </c>
      <c r="G79" s="61">
        <f t="shared" si="36"/>
        <v>0.20666666666666969</v>
      </c>
      <c r="H79" s="61">
        <f t="shared" si="36"/>
        <v>0.11555555555555885</v>
      </c>
      <c r="I79" s="61">
        <f t="shared" si="36"/>
        <v>0.33555555555555844</v>
      </c>
      <c r="J79" s="61">
        <f t="shared" si="36"/>
        <v>1.9288888888888795</v>
      </c>
      <c r="K79" s="61">
        <f t="shared" si="36"/>
        <v>0.86222222222222278</v>
      </c>
      <c r="L79" s="61">
        <f t="shared" si="36"/>
        <v>0.27555555555555644</v>
      </c>
      <c r="M79" s="23">
        <f t="shared" si="37"/>
        <v>-0.15646258503401775</v>
      </c>
    </row>
    <row r="80" spans="1:13" s="4" customFormat="1" ht="14.1" customHeight="1" x14ac:dyDescent="0.25">
      <c r="A80" s="72" t="s">
        <v>6</v>
      </c>
      <c r="B80" s="75">
        <f t="shared" si="36"/>
        <v>0.22888888888888811</v>
      </c>
      <c r="C80" s="75">
        <f t="shared" si="36"/>
        <v>9.555555555555291E-2</v>
      </c>
      <c r="D80" s="75">
        <f t="shared" si="36"/>
        <v>0.10888888888888536</v>
      </c>
      <c r="E80" s="75">
        <f t="shared" si="36"/>
        <v>8.6666666666667239E-2</v>
      </c>
      <c r="F80" s="75">
        <f t="shared" si="36"/>
        <v>9.5555555555557004E-2</v>
      </c>
      <c r="G80" s="75">
        <f t="shared" si="36"/>
        <v>0.14000000000000209</v>
      </c>
      <c r="H80" s="75">
        <f t="shared" si="36"/>
        <v>2.2222222222219694E-3</v>
      </c>
      <c r="I80" s="75">
        <f t="shared" si="36"/>
        <v>8.8888888888878793E-3</v>
      </c>
      <c r="J80" s="75">
        <f t="shared" si="36"/>
        <v>0.24888888888889094</v>
      </c>
      <c r="K80" s="75">
        <f t="shared" si="36"/>
        <v>8.8888888888891404E-3</v>
      </c>
      <c r="L80" s="75">
        <f t="shared" si="36"/>
        <v>4.6666666666667043E-2</v>
      </c>
      <c r="M80" s="76">
        <f t="shared" ref="M80" si="38">(L80-B80)/B80</f>
        <v>-0.79611650485436658</v>
      </c>
    </row>
    <row r="81" spans="1:13" s="4" customFormat="1" ht="14.1" customHeight="1" x14ac:dyDescent="0.25">
      <c r="A81" s="36" t="s">
        <v>28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</row>
    <row r="82" spans="1:13" s="4" customFormat="1" ht="14.1" customHeight="1" x14ac:dyDescent="0.25">
      <c r="A82" s="58" t="s">
        <v>3</v>
      </c>
      <c r="B82" s="59">
        <f>B77^0.5</f>
        <v>0.29439202887759347</v>
      </c>
      <c r="C82" s="59">
        <f t="shared" ref="C82:L82" si="39">C77^0.5</f>
        <v>1.2569805089976536</v>
      </c>
      <c r="D82" s="59">
        <f t="shared" si="39"/>
        <v>0.91772665986241209</v>
      </c>
      <c r="E82" s="59">
        <f t="shared" si="39"/>
        <v>0.57927157323275835</v>
      </c>
      <c r="F82" s="59">
        <f t="shared" si="39"/>
        <v>0.44969125210773442</v>
      </c>
      <c r="G82" s="59">
        <f t="shared" si="39"/>
        <v>0.40824829046386302</v>
      </c>
      <c r="H82" s="59">
        <f t="shared" si="39"/>
        <v>0.47842333648024432</v>
      </c>
      <c r="I82" s="59">
        <f t="shared" si="39"/>
        <v>0.44969125210773442</v>
      </c>
      <c r="J82" s="59">
        <f t="shared" si="39"/>
        <v>3.0408332191467955</v>
      </c>
      <c r="K82" s="59">
        <f t="shared" si="39"/>
        <v>3.7321426672742426</v>
      </c>
      <c r="L82" s="59">
        <f t="shared" si="39"/>
        <v>4.8332183894378282</v>
      </c>
      <c r="M82" s="65">
        <f>(L82-B82)/B82</f>
        <v>15.417626550097429</v>
      </c>
    </row>
    <row r="83" spans="1:13" s="4" customFormat="1" ht="14.1" customHeight="1" x14ac:dyDescent="0.25">
      <c r="A83" s="42" t="s">
        <v>4</v>
      </c>
      <c r="B83" s="61">
        <f t="shared" ref="B83:B85" si="40">B78^0.5</f>
        <v>0.41899350299921662</v>
      </c>
      <c r="C83" s="61">
        <f t="shared" ref="C83:L83" si="41">C78^0.5</f>
        <v>0.21602468994692736</v>
      </c>
      <c r="D83" s="61">
        <f t="shared" si="41"/>
        <v>0.62360956446232352</v>
      </c>
      <c r="E83" s="61">
        <f t="shared" si="41"/>
        <v>0.96263527187957665</v>
      </c>
      <c r="F83" s="61">
        <f t="shared" si="41"/>
        <v>0.78457348639598401</v>
      </c>
      <c r="G83" s="61">
        <f t="shared" si="41"/>
        <v>0.78740078740118025</v>
      </c>
      <c r="H83" s="61">
        <f t="shared" si="41"/>
        <v>0.6798692684790365</v>
      </c>
      <c r="I83" s="61">
        <f t="shared" si="41"/>
        <v>0.77172246018601287</v>
      </c>
      <c r="J83" s="61">
        <f t="shared" si="41"/>
        <v>2.8859814429217852</v>
      </c>
      <c r="K83" s="61">
        <f t="shared" si="41"/>
        <v>2.987752778706207</v>
      </c>
      <c r="L83" s="61">
        <f t="shared" si="41"/>
        <v>2.4850665092821105</v>
      </c>
      <c r="M83" s="22">
        <f t="shared" ref="M83:M85" si="42">(L83-B83)/B83</f>
        <v>4.9310382893616298</v>
      </c>
    </row>
    <row r="84" spans="1:13" s="4" customFormat="1" ht="14.1" customHeight="1" x14ac:dyDescent="0.25">
      <c r="A84" s="42" t="s">
        <v>5</v>
      </c>
      <c r="B84" s="61">
        <f t="shared" si="40"/>
        <v>0.57154760664941051</v>
      </c>
      <c r="C84" s="61">
        <f t="shared" ref="C84:L84" si="43">C79^0.5</f>
        <v>0.36817870057290536</v>
      </c>
      <c r="D84" s="61">
        <f t="shared" si="43"/>
        <v>0.5715476066494064</v>
      </c>
      <c r="E84" s="61">
        <f t="shared" si="43"/>
        <v>0.49888765156985959</v>
      </c>
      <c r="F84" s="61">
        <f t="shared" si="43"/>
        <v>0.49665548085838029</v>
      </c>
      <c r="G84" s="61">
        <f t="shared" si="43"/>
        <v>0.45460605656619851</v>
      </c>
      <c r="H84" s="61">
        <f t="shared" si="43"/>
        <v>0.33993463423952386</v>
      </c>
      <c r="I84" s="61">
        <f t="shared" si="43"/>
        <v>0.57927157323276135</v>
      </c>
      <c r="J84" s="61">
        <f t="shared" si="43"/>
        <v>1.3888444437333072</v>
      </c>
      <c r="K84" s="61">
        <f t="shared" si="43"/>
        <v>0.92855921847894163</v>
      </c>
      <c r="L84" s="61">
        <f t="shared" si="43"/>
        <v>0.52493385826745487</v>
      </c>
      <c r="M84" s="23">
        <f t="shared" si="42"/>
        <v>-8.1557070381625615E-2</v>
      </c>
    </row>
    <row r="85" spans="1:13" s="4" customFormat="1" ht="14.1" customHeight="1" thickBot="1" x14ac:dyDescent="0.3">
      <c r="A85" s="47" t="s">
        <v>6</v>
      </c>
      <c r="B85" s="77">
        <f t="shared" si="40"/>
        <v>0.47842333648024332</v>
      </c>
      <c r="C85" s="77">
        <f t="shared" ref="C85:L85" si="44">C80^0.5</f>
        <v>0.30912061651651918</v>
      </c>
      <c r="D85" s="77">
        <f t="shared" si="44"/>
        <v>0.32998316455371685</v>
      </c>
      <c r="E85" s="77">
        <f t="shared" si="44"/>
        <v>0.29439202887759586</v>
      </c>
      <c r="F85" s="77">
        <f t="shared" si="44"/>
        <v>0.30912061651652578</v>
      </c>
      <c r="G85" s="77">
        <f t="shared" si="44"/>
        <v>0.37416573867739694</v>
      </c>
      <c r="H85" s="77">
        <f t="shared" si="44"/>
        <v>4.7140452079100489E-2</v>
      </c>
      <c r="I85" s="77">
        <f t="shared" si="44"/>
        <v>9.4280904158200979E-2</v>
      </c>
      <c r="J85" s="77">
        <f t="shared" si="44"/>
        <v>0.49888765156986092</v>
      </c>
      <c r="K85" s="77">
        <f t="shared" si="44"/>
        <v>9.4280904158207668E-2</v>
      </c>
      <c r="L85" s="77">
        <f t="shared" si="44"/>
        <v>0.21602468994692955</v>
      </c>
      <c r="M85" s="25">
        <f t="shared" si="42"/>
        <v>-0.54846539983559028</v>
      </c>
    </row>
    <row r="86" spans="1:13" s="4" customFormat="1" ht="14.1" customHeight="1" x14ac:dyDescent="0.25">
      <c r="A86" s="35" t="s">
        <v>29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</row>
    <row r="87" spans="1:13" s="4" customFormat="1" ht="14.1" customHeight="1" x14ac:dyDescent="0.25">
      <c r="A87" s="36" t="s">
        <v>30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</row>
    <row r="88" spans="1:13" s="4" customFormat="1" ht="14.1" customHeight="1" x14ac:dyDescent="0.25">
      <c r="A88" s="58" t="s">
        <v>3</v>
      </c>
      <c r="B88" s="59">
        <f>B17/B11</f>
        <v>0.99165275459098501</v>
      </c>
      <c r="C88" s="59">
        <f t="shared" ref="C88:L88" si="45">C17/C11</f>
        <v>0.95008319467554081</v>
      </c>
      <c r="D88" s="59">
        <f t="shared" si="45"/>
        <v>0.96167247386759591</v>
      </c>
      <c r="E88" s="59">
        <f t="shared" si="45"/>
        <v>0.97526501766784457</v>
      </c>
      <c r="F88" s="59">
        <f t="shared" si="45"/>
        <v>1.0017574692442883</v>
      </c>
      <c r="G88" s="59">
        <f t="shared" si="45"/>
        <v>0.99134948096885811</v>
      </c>
      <c r="H88" s="59">
        <f t="shared" si="45"/>
        <v>1.0035087719298246</v>
      </c>
      <c r="I88" s="59">
        <f t="shared" si="45"/>
        <v>0.98230088495575218</v>
      </c>
      <c r="J88" s="59">
        <f t="shared" si="45"/>
        <v>0.87668593448940269</v>
      </c>
      <c r="K88" s="59">
        <f t="shared" si="45"/>
        <v>0.8413926499032881</v>
      </c>
      <c r="L88" s="59">
        <f t="shared" si="45"/>
        <v>0.8098591549295775</v>
      </c>
      <c r="M88" s="60">
        <f>(L88-B88)/B88</f>
        <v>-0.18332384881680655</v>
      </c>
    </row>
    <row r="89" spans="1:13" s="4" customFormat="1" ht="14.1" customHeight="1" x14ac:dyDescent="0.25">
      <c r="A89" s="42" t="s">
        <v>4</v>
      </c>
      <c r="B89" s="61">
        <f t="shared" ref="B89:L91" si="46">B18/B12</f>
        <v>0.98766954377311955</v>
      </c>
      <c r="C89" s="61">
        <f t="shared" si="46"/>
        <v>0.99507995079950806</v>
      </c>
      <c r="D89" s="61">
        <f t="shared" si="46"/>
        <v>0.98188405797101452</v>
      </c>
      <c r="E89" s="61">
        <f t="shared" si="46"/>
        <v>0.97198538367844101</v>
      </c>
      <c r="F89" s="61">
        <f t="shared" si="46"/>
        <v>0.97691373025516415</v>
      </c>
      <c r="G89" s="61">
        <f t="shared" si="46"/>
        <v>0.97826086956521741</v>
      </c>
      <c r="H89" s="61">
        <f t="shared" si="46"/>
        <v>0.98062953995157387</v>
      </c>
      <c r="I89" s="61">
        <f t="shared" si="46"/>
        <v>0.97810218978102192</v>
      </c>
      <c r="J89" s="61">
        <f t="shared" si="46"/>
        <v>0.91949685534591186</v>
      </c>
      <c r="K89" s="61">
        <f t="shared" si="46"/>
        <v>0.91508238276299114</v>
      </c>
      <c r="L89" s="61">
        <f t="shared" si="46"/>
        <v>0.92786069651741276</v>
      </c>
      <c r="M89" s="23">
        <f t="shared" ref="M89:M91" si="47">(L89-B89)/B89</f>
        <v>-6.0555524499847947E-2</v>
      </c>
    </row>
    <row r="90" spans="1:13" s="4" customFormat="1" ht="14.1" customHeight="1" x14ac:dyDescent="0.25">
      <c r="A90" s="42" t="s">
        <v>5</v>
      </c>
      <c r="B90" s="61">
        <f t="shared" si="46"/>
        <v>0.99255319148936172</v>
      </c>
      <c r="C90" s="61">
        <f t="shared" si="46"/>
        <v>0.99574920297555802</v>
      </c>
      <c r="D90" s="61">
        <f t="shared" si="46"/>
        <v>0.99787910922587486</v>
      </c>
      <c r="E90" s="61">
        <f t="shared" si="46"/>
        <v>0.99575371549893832</v>
      </c>
      <c r="F90" s="61">
        <f t="shared" si="46"/>
        <v>0.9989384288747345</v>
      </c>
      <c r="G90" s="61">
        <f t="shared" si="46"/>
        <v>0.99264705882352933</v>
      </c>
      <c r="H90" s="61">
        <f t="shared" si="46"/>
        <v>0.99367755532139079</v>
      </c>
      <c r="I90" s="61">
        <f t="shared" si="46"/>
        <v>0.98529411764705876</v>
      </c>
      <c r="J90" s="61">
        <f t="shared" si="46"/>
        <v>0.96432318992654786</v>
      </c>
      <c r="K90" s="61">
        <f t="shared" si="46"/>
        <v>0.97696335078534025</v>
      </c>
      <c r="L90" s="61">
        <f t="shared" si="46"/>
        <v>0.99790575916230362</v>
      </c>
      <c r="M90" s="22">
        <f t="shared" si="47"/>
        <v>5.3927262728460717E-3</v>
      </c>
    </row>
    <row r="91" spans="1:13" s="4" customFormat="1" ht="14.1" customHeight="1" x14ac:dyDescent="0.25">
      <c r="A91" s="72" t="s">
        <v>6</v>
      </c>
      <c r="B91" s="75">
        <f t="shared" si="46"/>
        <v>0.99797160243407723</v>
      </c>
      <c r="C91" s="75">
        <f t="shared" si="46"/>
        <v>1.0010152284263958</v>
      </c>
      <c r="D91" s="75">
        <f t="shared" si="46"/>
        <v>0.99290060851926987</v>
      </c>
      <c r="E91" s="75">
        <f t="shared" si="46"/>
        <v>0.99492385786802029</v>
      </c>
      <c r="F91" s="75">
        <f t="shared" si="46"/>
        <v>0.9989847715736041</v>
      </c>
      <c r="G91" s="75">
        <f t="shared" si="46"/>
        <v>0.99697580645161288</v>
      </c>
      <c r="H91" s="75">
        <f t="shared" si="46"/>
        <v>1</v>
      </c>
      <c r="I91" s="75">
        <f t="shared" si="46"/>
        <v>0.99798183652875894</v>
      </c>
      <c r="J91" s="75">
        <f t="shared" si="46"/>
        <v>0.98792756539235405</v>
      </c>
      <c r="K91" s="75">
        <f t="shared" si="46"/>
        <v>0.99798994974874367</v>
      </c>
      <c r="L91" s="75">
        <f t="shared" si="46"/>
        <v>1.0050301810865192</v>
      </c>
      <c r="M91" s="74">
        <f t="shared" si="47"/>
        <v>7.0729253570201043E-3</v>
      </c>
    </row>
    <row r="92" spans="1:13" s="4" customFormat="1" ht="14.1" customHeight="1" x14ac:dyDescent="0.25">
      <c r="A92" s="36" t="s">
        <v>31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</row>
    <row r="93" spans="1:13" s="4" customFormat="1" ht="14.1" customHeight="1" x14ac:dyDescent="0.25">
      <c r="A93" s="58" t="s">
        <v>3</v>
      </c>
      <c r="B93" s="59">
        <f>B11/B17</f>
        <v>1.0084175084175084</v>
      </c>
      <c r="C93" s="59">
        <f t="shared" ref="C93:L93" si="48">C11/C17</f>
        <v>1.0525394045534151</v>
      </c>
      <c r="D93" s="59">
        <f t="shared" si="48"/>
        <v>1.0398550724637681</v>
      </c>
      <c r="E93" s="59">
        <f t="shared" si="48"/>
        <v>1.0253623188405796</v>
      </c>
      <c r="F93" s="59">
        <f t="shared" si="48"/>
        <v>0.99824561403508771</v>
      </c>
      <c r="G93" s="59">
        <f t="shared" si="48"/>
        <v>1.0087260034904013</v>
      </c>
      <c r="H93" s="59">
        <f t="shared" si="48"/>
        <v>0.99650349650349646</v>
      </c>
      <c r="I93" s="59">
        <f t="shared" si="48"/>
        <v>1.0180180180180181</v>
      </c>
      <c r="J93" s="59">
        <f t="shared" si="48"/>
        <v>1.1406593406593406</v>
      </c>
      <c r="K93" s="59">
        <f t="shared" si="48"/>
        <v>1.1885057471264369</v>
      </c>
      <c r="L93" s="59">
        <f t="shared" si="48"/>
        <v>1.2347826086956522</v>
      </c>
      <c r="M93" s="65">
        <f>(L93-B93)/B93</f>
        <v>0.22447557523408576</v>
      </c>
    </row>
    <row r="94" spans="1:13" s="4" customFormat="1" ht="14.1" customHeight="1" x14ac:dyDescent="0.25">
      <c r="A94" s="42" t="s">
        <v>4</v>
      </c>
      <c r="B94" s="61">
        <f t="shared" ref="B94:L96" si="49">B12/B18</f>
        <v>1.0124843945068664</v>
      </c>
      <c r="C94" s="61">
        <f t="shared" si="49"/>
        <v>1.0049443757725587</v>
      </c>
      <c r="D94" s="61">
        <f t="shared" si="49"/>
        <v>1.018450184501845</v>
      </c>
      <c r="E94" s="61">
        <f t="shared" si="49"/>
        <v>1.0288220551378446</v>
      </c>
      <c r="F94" s="61">
        <f t="shared" si="49"/>
        <v>1.0236318407960199</v>
      </c>
      <c r="G94" s="61">
        <f t="shared" si="49"/>
        <v>1.0222222222222221</v>
      </c>
      <c r="H94" s="61">
        <f t="shared" si="49"/>
        <v>1.019753086419753</v>
      </c>
      <c r="I94" s="61">
        <f t="shared" si="49"/>
        <v>1.0223880597014925</v>
      </c>
      <c r="J94" s="61">
        <f t="shared" si="49"/>
        <v>1.0875512995896033</v>
      </c>
      <c r="K94" s="61">
        <f t="shared" si="49"/>
        <v>1.0927977839335181</v>
      </c>
      <c r="L94" s="61">
        <f t="shared" si="49"/>
        <v>1.0777479892761395</v>
      </c>
      <c r="M94" s="22">
        <f t="shared" ref="M94:M96" si="50">(L94-B94)/B94</f>
        <v>6.4458864870761634E-2</v>
      </c>
    </row>
    <row r="95" spans="1:13" s="4" customFormat="1" ht="14.1" customHeight="1" x14ac:dyDescent="0.25">
      <c r="A95" s="42" t="s">
        <v>5</v>
      </c>
      <c r="B95" s="61">
        <f t="shared" si="49"/>
        <v>1.007502679528403</v>
      </c>
      <c r="C95" s="61">
        <f t="shared" si="49"/>
        <v>1.0042689434364993</v>
      </c>
      <c r="D95" s="61">
        <f t="shared" si="49"/>
        <v>1.0021253985122212</v>
      </c>
      <c r="E95" s="61">
        <f t="shared" si="49"/>
        <v>1.0042643923240939</v>
      </c>
      <c r="F95" s="61">
        <f t="shared" si="49"/>
        <v>1.0010626992561107</v>
      </c>
      <c r="G95" s="61">
        <f t="shared" si="49"/>
        <v>1.0074074074074075</v>
      </c>
      <c r="H95" s="61">
        <f t="shared" si="49"/>
        <v>1.0063626723223755</v>
      </c>
      <c r="I95" s="61">
        <f t="shared" si="49"/>
        <v>1.0149253731343284</v>
      </c>
      <c r="J95" s="61">
        <f t="shared" si="49"/>
        <v>1.0369967355821543</v>
      </c>
      <c r="K95" s="61">
        <f t="shared" si="49"/>
        <v>1.0235798499464095</v>
      </c>
      <c r="L95" s="61">
        <f t="shared" si="49"/>
        <v>1.0020986358866737</v>
      </c>
      <c r="M95" s="23">
        <f t="shared" si="50"/>
        <v>-5.3638007635462151E-3</v>
      </c>
    </row>
    <row r="96" spans="1:13" s="4" customFormat="1" ht="14.1" customHeight="1" thickBot="1" x14ac:dyDescent="0.3">
      <c r="A96" s="47" t="s">
        <v>6</v>
      </c>
      <c r="B96" s="77">
        <f t="shared" si="49"/>
        <v>1.0020325203252032</v>
      </c>
      <c r="C96" s="77">
        <f t="shared" si="49"/>
        <v>0.99898580121703862</v>
      </c>
      <c r="D96" s="77">
        <f t="shared" si="49"/>
        <v>1.0071501532175688</v>
      </c>
      <c r="E96" s="77">
        <f t="shared" si="49"/>
        <v>1.0051020408163265</v>
      </c>
      <c r="F96" s="77">
        <f t="shared" si="49"/>
        <v>1.0010162601626016</v>
      </c>
      <c r="G96" s="77">
        <f t="shared" si="49"/>
        <v>1.0030333670374114</v>
      </c>
      <c r="H96" s="77">
        <f t="shared" si="49"/>
        <v>1</v>
      </c>
      <c r="I96" s="77">
        <f t="shared" si="49"/>
        <v>1.0020222446916076</v>
      </c>
      <c r="J96" s="77">
        <f t="shared" si="49"/>
        <v>1.0122199592668024</v>
      </c>
      <c r="K96" s="77">
        <f t="shared" si="49"/>
        <v>1.0020140986908359</v>
      </c>
      <c r="L96" s="77">
        <f t="shared" si="49"/>
        <v>0.994994994994995</v>
      </c>
      <c r="M96" s="25">
        <f t="shared" si="50"/>
        <v>-7.0232504309582682E-3</v>
      </c>
    </row>
    <row r="97" spans="1:13" s="4" customFormat="1" ht="14.1" customHeight="1" x14ac:dyDescent="0.25">
      <c r="A97" s="35" t="s">
        <v>32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</row>
    <row r="98" spans="1:13" s="4" customFormat="1" ht="14.1" customHeight="1" x14ac:dyDescent="0.25">
      <c r="A98" s="36" t="s">
        <v>33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</row>
    <row r="99" spans="1:13" s="4" customFormat="1" ht="14.1" customHeight="1" x14ac:dyDescent="0.25">
      <c r="A99" s="58" t="s">
        <v>3</v>
      </c>
      <c r="B99" s="59">
        <f>(B17-B11)/B5</f>
        <v>-8.4459459459459447E-3</v>
      </c>
      <c r="C99" s="59">
        <f t="shared" ref="C99:L99" si="51">(C17-C11)/C5</f>
        <v>-5.0675675675675672E-2</v>
      </c>
      <c r="D99" s="59">
        <f t="shared" si="51"/>
        <v>-3.8800705467372056E-2</v>
      </c>
      <c r="E99" s="59">
        <f t="shared" si="51"/>
        <v>-2.4955436720142575E-2</v>
      </c>
      <c r="F99" s="59">
        <f t="shared" si="51"/>
        <v>1.785714285714311E-3</v>
      </c>
      <c r="G99" s="59">
        <f t="shared" si="51"/>
        <v>-8.8028169014084511E-3</v>
      </c>
      <c r="H99" s="59">
        <f t="shared" si="51"/>
        <v>3.5650623885918509E-3</v>
      </c>
      <c r="I99" s="59">
        <f t="shared" si="51"/>
        <v>-1.7985611510791366E-2</v>
      </c>
      <c r="J99" s="59">
        <f t="shared" si="51"/>
        <v>-0.12307692307692306</v>
      </c>
      <c r="K99" s="59">
        <f t="shared" si="51"/>
        <v>-0.16046966731898243</v>
      </c>
      <c r="L99" s="59">
        <f t="shared" si="51"/>
        <v>-0.19424460431654669</v>
      </c>
      <c r="M99" s="65">
        <f>(L99-B99)/B99</f>
        <v>21.998561151079134</v>
      </c>
    </row>
    <row r="100" spans="1:13" s="4" customFormat="1" ht="14.1" customHeight="1" x14ac:dyDescent="0.25">
      <c r="A100" s="42" t="s">
        <v>4</v>
      </c>
      <c r="B100" s="61">
        <f t="shared" ref="B100:L102" si="52">(B18-B12)/B6</f>
        <v>-1.2437810945273631E-2</v>
      </c>
      <c r="C100" s="61">
        <f t="shared" si="52"/>
        <v>-4.9504950495048447E-3</v>
      </c>
      <c r="D100" s="61">
        <f t="shared" si="52"/>
        <v>-1.8337408312958436E-2</v>
      </c>
      <c r="E100" s="61">
        <f t="shared" si="52"/>
        <v>-2.8255528255528219E-2</v>
      </c>
      <c r="F100" s="61">
        <f t="shared" si="52"/>
        <v>-2.3284313725490093E-2</v>
      </c>
      <c r="G100" s="61">
        <f t="shared" si="52"/>
        <v>-2.1818181818181785E-2</v>
      </c>
      <c r="H100" s="61">
        <f t="shared" si="52"/>
        <v>-1.9464720194647133E-2</v>
      </c>
      <c r="I100" s="61">
        <f t="shared" si="52"/>
        <v>-2.2004889975550088E-2</v>
      </c>
      <c r="J100" s="61">
        <f t="shared" si="52"/>
        <v>-8.1115335868187644E-2</v>
      </c>
      <c r="K100" s="61">
        <f t="shared" si="52"/>
        <v>-8.5787451984635124E-2</v>
      </c>
      <c r="L100" s="61">
        <f t="shared" si="52"/>
        <v>-7.3324905183312417E-2</v>
      </c>
      <c r="M100" s="22">
        <f t="shared" ref="M100:M102" si="53">(L100-B100)/B100</f>
        <v>4.8953223767383189</v>
      </c>
    </row>
    <row r="101" spans="1:13" s="4" customFormat="1" ht="14.1" customHeight="1" x14ac:dyDescent="0.25">
      <c r="A101" s="42" t="s">
        <v>5</v>
      </c>
      <c r="B101" s="61">
        <f t="shared" si="52"/>
        <v>-7.5593952483801611E-3</v>
      </c>
      <c r="C101" s="61">
        <f t="shared" si="52"/>
        <v>-4.2918454935621398E-3</v>
      </c>
      <c r="D101" s="61">
        <f t="shared" si="52"/>
        <v>-2.1505376344086325E-3</v>
      </c>
      <c r="E101" s="61">
        <f t="shared" si="52"/>
        <v>-4.301075268817265E-3</v>
      </c>
      <c r="F101" s="61">
        <f t="shared" si="52"/>
        <v>-1.074113856068835E-3</v>
      </c>
      <c r="G101" s="61">
        <f t="shared" si="52"/>
        <v>-7.4388947927736754E-3</v>
      </c>
      <c r="H101" s="61">
        <f t="shared" si="52"/>
        <v>-6.376195536663215E-3</v>
      </c>
      <c r="I101" s="61">
        <f t="shared" si="52"/>
        <v>-1.4846235418875989E-2</v>
      </c>
      <c r="J101" s="61">
        <f t="shared" si="52"/>
        <v>-3.6286019210245372E-2</v>
      </c>
      <c r="K101" s="61">
        <f t="shared" si="52"/>
        <v>-2.3429179978700775E-2</v>
      </c>
      <c r="L101" s="61">
        <f t="shared" si="52"/>
        <v>-2.1208907741251627E-3</v>
      </c>
      <c r="M101" s="23">
        <f t="shared" si="53"/>
        <v>-0.71943644902287252</v>
      </c>
    </row>
    <row r="102" spans="1:13" s="4" customFormat="1" ht="14.1" customHeight="1" thickBot="1" x14ac:dyDescent="0.3">
      <c r="A102" s="47" t="s">
        <v>6</v>
      </c>
      <c r="B102" s="77">
        <f t="shared" si="52"/>
        <v>-2.0512820512819346E-3</v>
      </c>
      <c r="C102" s="77">
        <f t="shared" si="52"/>
        <v>1.0214504596526488E-3</v>
      </c>
      <c r="D102" s="77">
        <f t="shared" si="52"/>
        <v>-7.1501532175688312E-3</v>
      </c>
      <c r="E102" s="77">
        <f t="shared" si="52"/>
        <v>-5.1124744376278121E-3</v>
      </c>
      <c r="F102" s="77">
        <f t="shared" si="52"/>
        <v>-1.0224948875255044E-3</v>
      </c>
      <c r="G102" s="77">
        <f t="shared" si="52"/>
        <v>-3.0518819938962073E-3</v>
      </c>
      <c r="H102" s="77">
        <f t="shared" si="52"/>
        <v>0</v>
      </c>
      <c r="I102" s="77">
        <f t="shared" si="52"/>
        <v>-2.0222446916075693E-3</v>
      </c>
      <c r="J102" s="77">
        <f t="shared" si="52"/>
        <v>-1.2170385395537555E-2</v>
      </c>
      <c r="K102" s="77">
        <f t="shared" si="52"/>
        <v>-2.0140986908358796E-3</v>
      </c>
      <c r="L102" s="77">
        <f t="shared" si="52"/>
        <v>5.0251256281407036E-3</v>
      </c>
      <c r="M102" s="25">
        <f t="shared" si="53"/>
        <v>-3.449748743718732</v>
      </c>
    </row>
    <row r="103" spans="1:13" s="4" customFormat="1" ht="11.25" x14ac:dyDescent="0.25">
      <c r="A103" s="11" t="s">
        <v>9</v>
      </c>
      <c r="B103" s="20"/>
      <c r="C103" s="20"/>
      <c r="D103" s="20"/>
      <c r="E103" s="20"/>
      <c r="F103" s="20"/>
      <c r="G103" s="20"/>
      <c r="H103" s="20"/>
      <c r="I103" s="20"/>
      <c r="J103" s="7"/>
      <c r="K103" s="7"/>
      <c r="L103" s="7"/>
      <c r="M103" s="7"/>
    </row>
    <row r="104" spans="1:13" s="4" customFormat="1" ht="11.25" x14ac:dyDescent="0.25">
      <c r="A104" s="11" t="s">
        <v>2</v>
      </c>
      <c r="B104" s="20"/>
      <c r="C104" s="20"/>
      <c r="D104" s="20"/>
      <c r="E104" s="20"/>
      <c r="F104" s="20"/>
      <c r="G104" s="20"/>
      <c r="H104" s="20"/>
      <c r="I104" s="20"/>
      <c r="J104" s="7"/>
      <c r="K104" s="7"/>
      <c r="L104" s="7"/>
      <c r="M104" s="7"/>
    </row>
    <row r="105" spans="1:13" s="4" customFormat="1" ht="11.25" x14ac:dyDescent="0.25">
      <c r="A105" s="12"/>
      <c r="B105" s="21"/>
      <c r="C105" s="21"/>
      <c r="D105" s="21"/>
      <c r="E105" s="21"/>
      <c r="F105" s="21"/>
      <c r="G105" s="21"/>
      <c r="H105" s="21"/>
      <c r="I105" s="21"/>
      <c r="J105" s="7"/>
      <c r="K105" s="7"/>
      <c r="L105" s="7"/>
      <c r="M105" s="7"/>
    </row>
    <row r="106" spans="1:13" s="4" customFormat="1" ht="11.25" x14ac:dyDescent="0.25">
      <c r="A106" s="12"/>
      <c r="B106" s="21"/>
      <c r="C106" s="21"/>
      <c r="D106" s="21"/>
      <c r="E106" s="21"/>
      <c r="F106" s="21"/>
      <c r="G106" s="21"/>
      <c r="H106" s="21"/>
      <c r="I106" s="21"/>
      <c r="J106" s="7"/>
      <c r="K106" s="7"/>
      <c r="L106" s="7"/>
      <c r="M106" s="7"/>
    </row>
    <row r="107" spans="1:13" s="1" customFormat="1" ht="12.75" x14ac:dyDescent="0.25">
      <c r="A107" s="12"/>
      <c r="B107" s="21"/>
      <c r="C107" s="21"/>
      <c r="D107" s="21"/>
      <c r="E107" s="21"/>
      <c r="F107" s="21"/>
      <c r="G107" s="21"/>
      <c r="H107" s="21"/>
      <c r="I107" s="21"/>
      <c r="J107" s="7"/>
      <c r="K107" s="7"/>
      <c r="L107" s="7"/>
      <c r="M107" s="7"/>
    </row>
    <row r="108" spans="1:13" s="1" customFormat="1" ht="12.75" x14ac:dyDescent="0.25">
      <c r="A108" s="12"/>
      <c r="B108" s="21"/>
      <c r="C108" s="21"/>
      <c r="D108" s="21"/>
      <c r="E108" s="21"/>
      <c r="F108" s="21"/>
      <c r="G108" s="21"/>
      <c r="H108" s="21"/>
      <c r="I108" s="21"/>
      <c r="J108" s="7"/>
      <c r="K108" s="7"/>
      <c r="L108" s="7"/>
      <c r="M108" s="7"/>
    </row>
    <row r="109" spans="1:13" s="1" customFormat="1" ht="12.75" x14ac:dyDescent="0.25">
      <c r="A109" s="12"/>
      <c r="B109" s="21"/>
      <c r="C109" s="21"/>
      <c r="D109" s="21"/>
      <c r="E109" s="21"/>
      <c r="F109" s="21"/>
      <c r="G109" s="21"/>
      <c r="H109" s="21"/>
      <c r="I109" s="21"/>
      <c r="J109" s="7"/>
      <c r="K109" s="7"/>
      <c r="L109" s="7"/>
      <c r="M109" s="7"/>
    </row>
    <row r="110" spans="1:13" s="1" customFormat="1" ht="12.75" x14ac:dyDescent="0.25">
      <c r="A110" s="12"/>
      <c r="B110" s="21"/>
      <c r="C110" s="21"/>
      <c r="D110" s="21"/>
      <c r="E110" s="21"/>
      <c r="F110" s="21"/>
      <c r="G110" s="21"/>
      <c r="H110" s="21"/>
      <c r="I110" s="21"/>
      <c r="J110" s="7"/>
      <c r="K110" s="7"/>
      <c r="L110" s="7"/>
      <c r="M110" s="7"/>
    </row>
    <row r="111" spans="1:13" s="1" customFormat="1" ht="12.75" x14ac:dyDescent="0.25">
      <c r="A111" s="12"/>
      <c r="B111" s="21"/>
      <c r="C111" s="21"/>
      <c r="D111" s="21"/>
      <c r="E111" s="21"/>
      <c r="F111" s="21"/>
      <c r="G111" s="21"/>
      <c r="H111" s="21"/>
      <c r="I111" s="21"/>
      <c r="J111" s="7"/>
      <c r="K111" s="7"/>
      <c r="L111" s="7"/>
      <c r="M111" s="7"/>
    </row>
    <row r="112" spans="1:13" s="1" customFormat="1" ht="12.75" x14ac:dyDescent="0.25">
      <c r="A112" s="12"/>
      <c r="B112" s="21"/>
      <c r="C112" s="21"/>
      <c r="D112" s="21"/>
      <c r="E112" s="21"/>
      <c r="F112" s="21"/>
      <c r="G112" s="21"/>
      <c r="H112" s="21"/>
      <c r="I112" s="21"/>
      <c r="J112" s="7"/>
      <c r="K112" s="7"/>
      <c r="L112" s="7"/>
      <c r="M112" s="7"/>
    </row>
    <row r="113" spans="1:13" s="1" customFormat="1" ht="12.75" x14ac:dyDescent="0.25">
      <c r="A113" s="12"/>
      <c r="B113" s="21"/>
      <c r="C113" s="21"/>
      <c r="D113" s="21"/>
      <c r="E113" s="21"/>
      <c r="F113" s="21"/>
      <c r="G113" s="21"/>
      <c r="H113" s="21"/>
      <c r="I113" s="21"/>
      <c r="J113" s="7"/>
      <c r="K113" s="7"/>
      <c r="L113" s="7"/>
      <c r="M113" s="7"/>
    </row>
    <row r="114" spans="1:13" s="1" customFormat="1" ht="12.75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7"/>
      <c r="K114" s="7"/>
      <c r="L114" s="7"/>
      <c r="M114" s="7"/>
    </row>
    <row r="115" spans="1:13" s="1" customFormat="1" ht="12.75" x14ac:dyDescent="0.25">
      <c r="A115" s="12"/>
      <c r="B115" s="21"/>
      <c r="C115" s="21"/>
      <c r="D115" s="21"/>
      <c r="E115" s="21"/>
      <c r="F115" s="21"/>
      <c r="G115" s="21"/>
      <c r="H115" s="21"/>
      <c r="I115" s="21"/>
      <c r="J115" s="7"/>
      <c r="K115" s="7"/>
      <c r="L115" s="7"/>
      <c r="M115" s="7"/>
    </row>
    <row r="116" spans="1:13" s="1" customFormat="1" ht="12.75" x14ac:dyDescent="0.25">
      <c r="A116" s="12"/>
      <c r="B116" s="21"/>
      <c r="C116" s="21"/>
      <c r="D116" s="21"/>
      <c r="E116" s="21"/>
      <c r="F116" s="21"/>
      <c r="G116" s="21"/>
      <c r="H116" s="21"/>
      <c r="I116" s="21"/>
      <c r="J116" s="7"/>
      <c r="K116" s="7"/>
      <c r="L116" s="7"/>
      <c r="M116" s="7"/>
    </row>
    <row r="117" spans="1:13" s="1" customFormat="1" ht="12.75" x14ac:dyDescent="0.25">
      <c r="A117" s="5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</sheetData>
  <mergeCells count="24">
    <mergeCell ref="A87:M87"/>
    <mergeCell ref="A92:M92"/>
    <mergeCell ref="A97:M97"/>
    <mergeCell ref="A98:M98"/>
    <mergeCell ref="A66:M66"/>
    <mergeCell ref="A71:M71"/>
    <mergeCell ref="A76:M76"/>
    <mergeCell ref="A81:M81"/>
    <mergeCell ref="A86:M86"/>
    <mergeCell ref="A50:M50"/>
    <mergeCell ref="A61:M61"/>
    <mergeCell ref="A45:M45"/>
    <mergeCell ref="A55:M55"/>
    <mergeCell ref="A56:M56"/>
    <mergeCell ref="A4:M4"/>
    <mergeCell ref="A10:M10"/>
    <mergeCell ref="A16:M16"/>
    <mergeCell ref="A22:M22"/>
    <mergeCell ref="A23:M23"/>
    <mergeCell ref="A24:M24"/>
    <mergeCell ref="A29:M29"/>
    <mergeCell ref="A34:M34"/>
    <mergeCell ref="A39:M39"/>
    <mergeCell ref="A40:M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37. Actvity Concentr(2008-2023)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2026-02-19T17:07:32Z</dcterms:modified>
</cp:coreProperties>
</file>