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Website Update\"/>
    </mc:Choice>
  </mc:AlternateContent>
  <xr:revisionPtr revIDLastSave="0" documentId="13_ncr:1_{DD634224-DBF2-489C-998C-7CF07FA636FC}" xr6:coauthVersionLast="47" xr6:coauthVersionMax="47" xr10:uidLastSave="{00000000-0000-0000-0000-000000000000}"/>
  <bookViews>
    <workbookView xWindow="-108" yWindow="-108" windowWidth="23256" windowHeight="12456" tabRatio="601" firstSheet="1" activeTab="4" xr2:uid="{00000000-000D-0000-FFFF-FFFF00000000}"/>
  </bookViews>
  <sheets>
    <sheet name="EDL (1995-2025)" sheetId="107" r:id="rId1"/>
    <sheet name="Mensuel  - Monthly - شهري" sheetId="281" r:id="rId2"/>
    <sheet name="Annuel - Yearly - سنوي" sheetId="278" r:id="rId3"/>
    <sheet name="Centrales - Stations - محطات " sheetId="268" r:id="rId4"/>
    <sheet name="National - وطني" sheetId="279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V17" i="279" l="1"/>
  <c r="KX16" i="279"/>
  <c r="KX8" i="279"/>
  <c r="KX9" i="279"/>
  <c r="KX10" i="279"/>
  <c r="KX11" i="279"/>
  <c r="KX12" i="279"/>
  <c r="KX13" i="279"/>
  <c r="KX14" i="279"/>
  <c r="KX15" i="279"/>
  <c r="KX7" i="279"/>
  <c r="LY7" i="279"/>
  <c r="LZ7" i="279" s="1"/>
  <c r="LY8" i="279"/>
  <c r="LZ8" i="279" s="1"/>
  <c r="LY9" i="279"/>
  <c r="LZ9" i="279" s="1"/>
  <c r="LY10" i="279"/>
  <c r="LZ10" i="279" s="1"/>
  <c r="LY11" i="279"/>
  <c r="LZ11" i="279" s="1"/>
  <c r="LY12" i="279"/>
  <c r="LZ12" i="279" s="1"/>
  <c r="LY13" i="279"/>
  <c r="LZ13" i="279" s="1"/>
  <c r="LY14" i="279"/>
  <c r="LZ14" i="279" s="1"/>
  <c r="LY15" i="279"/>
  <c r="LZ15" i="279" s="1"/>
  <c r="LM16" i="279"/>
  <c r="LN16" i="279"/>
  <c r="LO16" i="279"/>
  <c r="LP16" i="279"/>
  <c r="LQ16" i="279"/>
  <c r="LR16" i="279"/>
  <c r="LS16" i="279"/>
  <c r="LT16" i="279"/>
  <c r="LU16" i="279"/>
  <c r="LV16" i="279"/>
  <c r="LW16" i="279"/>
  <c r="LX16" i="279"/>
  <c r="LO32" i="268"/>
  <c r="LO31" i="268"/>
  <c r="LN30" i="268"/>
  <c r="LM30" i="268"/>
  <c r="LL30" i="268"/>
  <c r="LK30" i="268"/>
  <c r="LJ30" i="268"/>
  <c r="LI30" i="268"/>
  <c r="LH30" i="268"/>
  <c r="LG30" i="268"/>
  <c r="LF30" i="268"/>
  <c r="LE30" i="268"/>
  <c r="LD30" i="268"/>
  <c r="LC30" i="268"/>
  <c r="LO29" i="268"/>
  <c r="LN28" i="268"/>
  <c r="LM28" i="268"/>
  <c r="LL28" i="268"/>
  <c r="LK28" i="268"/>
  <c r="LJ28" i="268"/>
  <c r="LI28" i="268"/>
  <c r="LH28" i="268"/>
  <c r="LG28" i="268"/>
  <c r="LF28" i="268"/>
  <c r="LE28" i="268"/>
  <c r="LD28" i="268"/>
  <c r="LC28" i="268"/>
  <c r="LO27" i="268"/>
  <c r="LO26" i="268"/>
  <c r="LO25" i="268"/>
  <c r="LN24" i="268"/>
  <c r="LM24" i="268"/>
  <c r="LL24" i="268"/>
  <c r="LK24" i="268"/>
  <c r="LJ24" i="268"/>
  <c r="LI24" i="268"/>
  <c r="LH24" i="268"/>
  <c r="LG24" i="268"/>
  <c r="LF24" i="268"/>
  <c r="LE24" i="268"/>
  <c r="LD24" i="268"/>
  <c r="LC24" i="268"/>
  <c r="LO23" i="268"/>
  <c r="LO22" i="268"/>
  <c r="LO21" i="268"/>
  <c r="LO20" i="268"/>
  <c r="LO19" i="268"/>
  <c r="LO18" i="268"/>
  <c r="LO17" i="268"/>
  <c r="LO16" i="268"/>
  <c r="LO15" i="268"/>
  <c r="LN14" i="268"/>
  <c r="LM14" i="268"/>
  <c r="LL14" i="268"/>
  <c r="LK14" i="268"/>
  <c r="LJ14" i="268"/>
  <c r="LI14" i="268"/>
  <c r="LH14" i="268"/>
  <c r="LG14" i="268"/>
  <c r="LF14" i="268"/>
  <c r="LE14" i="268"/>
  <c r="LD14" i="268"/>
  <c r="LC14" i="268"/>
  <c r="LO13" i="268"/>
  <c r="LO12" i="268"/>
  <c r="LO11" i="268"/>
  <c r="LO10" i="268"/>
  <c r="LO9" i="268"/>
  <c r="LN8" i="268"/>
  <c r="LM8" i="268"/>
  <c r="LL8" i="268"/>
  <c r="LK8" i="268"/>
  <c r="LJ8" i="268"/>
  <c r="LI8" i="268"/>
  <c r="LH8" i="268"/>
  <c r="LG8" i="268"/>
  <c r="LF8" i="268"/>
  <c r="LE8" i="268"/>
  <c r="LD8" i="268"/>
  <c r="LC8" i="268"/>
  <c r="AE409" i="281"/>
  <c r="AD409" i="281"/>
  <c r="AC409" i="281"/>
  <c r="AB409" i="281"/>
  <c r="AA409" i="281"/>
  <c r="Z409" i="281"/>
  <c r="Y409" i="281"/>
  <c r="X409" i="281"/>
  <c r="V409" i="281"/>
  <c r="T409" i="281"/>
  <c r="S409" i="281"/>
  <c r="R409" i="281"/>
  <c r="P409" i="281"/>
  <c r="N409" i="281"/>
  <c r="M409" i="281"/>
  <c r="L409" i="281"/>
  <c r="K409" i="281"/>
  <c r="J409" i="281"/>
  <c r="I409" i="281"/>
  <c r="G409" i="281"/>
  <c r="F409" i="281"/>
  <c r="E409" i="281"/>
  <c r="W408" i="281"/>
  <c r="U408" i="281" s="1"/>
  <c r="O408" i="281"/>
  <c r="H408" i="281"/>
  <c r="D408" i="281"/>
  <c r="W407" i="281"/>
  <c r="U407" i="281" s="1"/>
  <c r="O407" i="281"/>
  <c r="H407" i="281"/>
  <c r="D407" i="281"/>
  <c r="W406" i="281"/>
  <c r="U406" i="281" s="1"/>
  <c r="O406" i="281"/>
  <c r="H406" i="281"/>
  <c r="D406" i="281"/>
  <c r="W405" i="281"/>
  <c r="U405" i="281" s="1"/>
  <c r="O405" i="281"/>
  <c r="H405" i="281"/>
  <c r="D405" i="281"/>
  <c r="W404" i="281"/>
  <c r="U404" i="281" s="1"/>
  <c r="O404" i="281"/>
  <c r="H404" i="281"/>
  <c r="D404" i="281"/>
  <c r="W403" i="281"/>
  <c r="U403" i="281" s="1"/>
  <c r="O403" i="281"/>
  <c r="H403" i="281"/>
  <c r="D403" i="281"/>
  <c r="W402" i="281"/>
  <c r="U402" i="281" s="1"/>
  <c r="O402" i="281"/>
  <c r="H402" i="281"/>
  <c r="D402" i="281"/>
  <c r="W401" i="281"/>
  <c r="U401" i="281" s="1"/>
  <c r="O401" i="281"/>
  <c r="H401" i="281"/>
  <c r="D401" i="281"/>
  <c r="W400" i="281"/>
  <c r="U400" i="281" s="1"/>
  <c r="O400" i="281"/>
  <c r="H400" i="281"/>
  <c r="D400" i="281"/>
  <c r="W399" i="281"/>
  <c r="U399" i="281" s="1"/>
  <c r="O399" i="281"/>
  <c r="H399" i="281"/>
  <c r="D399" i="281"/>
  <c r="W398" i="281"/>
  <c r="U398" i="281" s="1"/>
  <c r="O398" i="281"/>
  <c r="H398" i="281"/>
  <c r="D398" i="281"/>
  <c r="W397" i="281"/>
  <c r="U397" i="281" s="1"/>
  <c r="O397" i="281"/>
  <c r="H397" i="281"/>
  <c r="D397" i="281"/>
  <c r="JV8" i="268"/>
  <c r="JV14" i="268"/>
  <c r="JV24" i="268"/>
  <c r="JV28" i="268"/>
  <c r="JV30" i="268"/>
  <c r="JV7" i="268" l="1"/>
  <c r="C407" i="281"/>
  <c r="LE7" i="268"/>
  <c r="C399" i="281"/>
  <c r="LD7" i="268"/>
  <c r="C398" i="281"/>
  <c r="C397" i="281"/>
  <c r="C400" i="281"/>
  <c r="LM7" i="268"/>
  <c r="LL7" i="268"/>
  <c r="D409" i="281"/>
  <c r="C404" i="281"/>
  <c r="LI7" i="268"/>
  <c r="C402" i="281"/>
  <c r="LO8" i="268"/>
  <c r="W409" i="281"/>
  <c r="LY16" i="279"/>
  <c r="LZ16" i="279" s="1"/>
  <c r="LO30" i="268"/>
  <c r="LO28" i="268"/>
  <c r="LC7" i="268"/>
  <c r="LG7" i="268"/>
  <c r="LK7" i="268"/>
  <c r="LO24" i="268"/>
  <c r="LO14" i="268"/>
  <c r="LF7" i="268"/>
  <c r="LN7" i="268"/>
  <c r="LH7" i="268"/>
  <c r="LJ7" i="268"/>
  <c r="O409" i="281"/>
  <c r="Q409" i="281"/>
  <c r="C401" i="281"/>
  <c r="H409" i="281"/>
  <c r="C405" i="281"/>
  <c r="C403" i="281"/>
  <c r="C408" i="281"/>
  <c r="C406" i="281"/>
  <c r="U409" i="281"/>
  <c r="G396" i="281"/>
  <c r="LO7" i="268" l="1"/>
  <c r="C409" i="281"/>
  <c r="G383" i="281" l="1"/>
  <c r="LJ16" i="279"/>
  <c r="LH16" i="279"/>
  <c r="LF16" i="279"/>
  <c r="LE16" i="279"/>
  <c r="LD16" i="279"/>
  <c r="LC16" i="279"/>
  <c r="LB16" i="279"/>
  <c r="LA16" i="279"/>
  <c r="KZ16" i="279"/>
  <c r="KY16" i="279"/>
  <c r="LG16" i="279"/>
  <c r="LI16" i="279"/>
  <c r="LK13" i="279"/>
  <c r="LL13" i="279" s="1"/>
  <c r="LK12" i="279"/>
  <c r="LL12" i="279" s="1"/>
  <c r="LK11" i="279"/>
  <c r="LL11" i="279" s="1"/>
  <c r="LK10" i="279"/>
  <c r="LL10" i="279" s="1"/>
  <c r="LK9" i="279"/>
  <c r="LL9" i="279" s="1"/>
  <c r="LK8" i="279"/>
  <c r="LL8" i="279" s="1"/>
  <c r="LK7" i="279"/>
  <c r="LB32" i="268"/>
  <c r="LB31" i="268"/>
  <c r="LA30" i="268"/>
  <c r="KZ30" i="268"/>
  <c r="KY30" i="268"/>
  <c r="KX30" i="268"/>
  <c r="KW30" i="268"/>
  <c r="KV30" i="268"/>
  <c r="KU30" i="268"/>
  <c r="KT30" i="268"/>
  <c r="KS30" i="268"/>
  <c r="KR30" i="268"/>
  <c r="KQ30" i="268"/>
  <c r="KP30" i="268"/>
  <c r="LB29" i="268"/>
  <c r="LA28" i="268"/>
  <c r="KZ28" i="268"/>
  <c r="KY28" i="268"/>
  <c r="KX28" i="268"/>
  <c r="KW28" i="268"/>
  <c r="KV28" i="268"/>
  <c r="KU28" i="268"/>
  <c r="KT28" i="268"/>
  <c r="KS28" i="268"/>
  <c r="KR28" i="268"/>
  <c r="KQ28" i="268"/>
  <c r="KP28" i="268"/>
  <c r="LB27" i="268"/>
  <c r="LB26" i="268"/>
  <c r="LB25" i="268"/>
  <c r="LA24" i="268"/>
  <c r="KZ24" i="268"/>
  <c r="KY24" i="268"/>
  <c r="KX24" i="268"/>
  <c r="KW24" i="268"/>
  <c r="KV24" i="268"/>
  <c r="KU24" i="268"/>
  <c r="KT24" i="268"/>
  <c r="KS24" i="268"/>
  <c r="KR24" i="268"/>
  <c r="KQ24" i="268"/>
  <c r="KP24" i="268"/>
  <c r="LB23" i="268"/>
  <c r="LB22" i="268"/>
  <c r="LB21" i="268"/>
  <c r="LB20" i="268"/>
  <c r="LB19" i="268"/>
  <c r="LB18" i="268"/>
  <c r="LB17" i="268"/>
  <c r="LB16" i="268"/>
  <c r="LB15" i="268"/>
  <c r="LA14" i="268"/>
  <c r="KZ14" i="268"/>
  <c r="KY14" i="268"/>
  <c r="KX14" i="268"/>
  <c r="KW14" i="268"/>
  <c r="KV14" i="268"/>
  <c r="KU14" i="268"/>
  <c r="KT14" i="268"/>
  <c r="KS14" i="268"/>
  <c r="KR14" i="268"/>
  <c r="KQ14" i="268"/>
  <c r="KP14" i="268"/>
  <c r="LB13" i="268"/>
  <c r="LB12" i="268"/>
  <c r="LB11" i="268"/>
  <c r="LB10" i="268"/>
  <c r="LB9" i="268"/>
  <c r="LA8" i="268"/>
  <c r="KZ8" i="268"/>
  <c r="KY8" i="268"/>
  <c r="KX8" i="268"/>
  <c r="KW8" i="268"/>
  <c r="KV8" i="268"/>
  <c r="KU8" i="268"/>
  <c r="KT8" i="268"/>
  <c r="KS8" i="268"/>
  <c r="KR8" i="268"/>
  <c r="KQ8" i="268"/>
  <c r="KP8" i="268"/>
  <c r="AE396" i="281"/>
  <c r="AD396" i="281"/>
  <c r="AC396" i="281"/>
  <c r="AB396" i="281"/>
  <c r="AA396" i="281"/>
  <c r="Z396" i="281"/>
  <c r="Y396" i="281"/>
  <c r="X396" i="281"/>
  <c r="V396" i="281"/>
  <c r="T396" i="281"/>
  <c r="S396" i="281"/>
  <c r="R396" i="281"/>
  <c r="P396" i="281"/>
  <c r="N396" i="281"/>
  <c r="M396" i="281"/>
  <c r="L396" i="281"/>
  <c r="K396" i="281"/>
  <c r="J396" i="281"/>
  <c r="I396" i="281"/>
  <c r="F396" i="281"/>
  <c r="E396" i="281"/>
  <c r="W395" i="281"/>
  <c r="U395" i="281" s="1"/>
  <c r="O395" i="281"/>
  <c r="H395" i="281"/>
  <c r="D395" i="281"/>
  <c r="W394" i="281"/>
  <c r="U394" i="281" s="1"/>
  <c r="O394" i="281"/>
  <c r="H394" i="281"/>
  <c r="D394" i="281"/>
  <c r="W393" i="281"/>
  <c r="U393" i="281" s="1"/>
  <c r="O393" i="281"/>
  <c r="H393" i="281"/>
  <c r="D393" i="281"/>
  <c r="W392" i="281"/>
  <c r="U392" i="281" s="1"/>
  <c r="O392" i="281"/>
  <c r="H392" i="281"/>
  <c r="D392" i="281"/>
  <c r="W391" i="281"/>
  <c r="U391" i="281" s="1"/>
  <c r="O391" i="281"/>
  <c r="H391" i="281"/>
  <c r="D391" i="281"/>
  <c r="W390" i="281"/>
  <c r="U390" i="281" s="1"/>
  <c r="O390" i="281"/>
  <c r="H390" i="281"/>
  <c r="C390" i="281" s="1"/>
  <c r="D390" i="281"/>
  <c r="W389" i="281"/>
  <c r="U389" i="281" s="1"/>
  <c r="O389" i="281"/>
  <c r="H389" i="281"/>
  <c r="D389" i="281"/>
  <c r="C389" i="281" s="1"/>
  <c r="W388" i="281"/>
  <c r="U388" i="281" s="1"/>
  <c r="O388" i="281"/>
  <c r="H388" i="281"/>
  <c r="D388" i="281"/>
  <c r="W387" i="281"/>
  <c r="U387" i="281" s="1"/>
  <c r="O387" i="281"/>
  <c r="H387" i="281"/>
  <c r="D387" i="281"/>
  <c r="W386" i="281"/>
  <c r="U386" i="281" s="1"/>
  <c r="O386" i="281"/>
  <c r="H386" i="281"/>
  <c r="D386" i="281"/>
  <c r="W385" i="281"/>
  <c r="U385" i="281" s="1"/>
  <c r="O385" i="281"/>
  <c r="H385" i="281"/>
  <c r="D385" i="281"/>
  <c r="W384" i="281"/>
  <c r="U384" i="281" s="1"/>
  <c r="O384" i="281"/>
  <c r="H384" i="281"/>
  <c r="D384" i="281"/>
  <c r="KU14" i="279"/>
  <c r="KM28" i="268"/>
  <c r="KT15" i="279"/>
  <c r="KS15" i="279"/>
  <c r="D372" i="281"/>
  <c r="D373" i="281"/>
  <c r="D374" i="281"/>
  <c r="D375" i="281"/>
  <c r="D376" i="281"/>
  <c r="D377" i="281"/>
  <c r="D378" i="281"/>
  <c r="D379" i="281"/>
  <c r="D380" i="281"/>
  <c r="D381" i="281"/>
  <c r="D382" i="281"/>
  <c r="D371" i="281"/>
  <c r="D98" i="281"/>
  <c r="D99" i="281"/>
  <c r="D100" i="281"/>
  <c r="D101" i="281"/>
  <c r="D102" i="281"/>
  <c r="D103" i="281"/>
  <c r="D104" i="281"/>
  <c r="D105" i="281"/>
  <c r="D106" i="281"/>
  <c r="D107" i="281"/>
  <c r="D108" i="281"/>
  <c r="D109" i="281"/>
  <c r="H98" i="281"/>
  <c r="H373" i="281"/>
  <c r="KM16" i="279"/>
  <c r="C395" i="281" l="1"/>
  <c r="C394" i="281"/>
  <c r="C392" i="281"/>
  <c r="C391" i="281"/>
  <c r="C388" i="281"/>
  <c r="KR7" i="268"/>
  <c r="LB24" i="268"/>
  <c r="C385" i="281"/>
  <c r="LK14" i="279"/>
  <c r="LL14" i="279" s="1"/>
  <c r="LL7" i="279"/>
  <c r="LK15" i="279"/>
  <c r="LL15" i="279" s="1"/>
  <c r="LB8" i="268"/>
  <c r="LB30" i="268"/>
  <c r="KS7" i="268"/>
  <c r="LA7" i="268"/>
  <c r="LB28" i="268"/>
  <c r="KV7" i="268"/>
  <c r="KP7" i="268"/>
  <c r="KW7" i="268"/>
  <c r="KQ7" i="268"/>
  <c r="KX7" i="268"/>
  <c r="KY7" i="268"/>
  <c r="KZ7" i="268"/>
  <c r="LB14" i="268"/>
  <c r="KU7" i="268"/>
  <c r="KT7" i="268"/>
  <c r="W396" i="281"/>
  <c r="Q396" i="281"/>
  <c r="C384" i="281"/>
  <c r="D396" i="281"/>
  <c r="O396" i="281"/>
  <c r="C386" i="281"/>
  <c r="C387" i="281"/>
  <c r="H396" i="281"/>
  <c r="C393" i="281"/>
  <c r="U396" i="281"/>
  <c r="V370" i="281"/>
  <c r="W353" i="281"/>
  <c r="U353" i="281" s="1"/>
  <c r="Q353" i="281"/>
  <c r="O353" i="281" s="1"/>
  <c r="H353" i="281"/>
  <c r="D353" i="281"/>
  <c r="LK16" i="279" l="1"/>
  <c r="LB7" i="268"/>
  <c r="C396" i="281"/>
  <c r="C353" i="281"/>
  <c r="W352" i="281"/>
  <c r="LL16" i="279" l="1"/>
  <c r="KB31" i="268"/>
  <c r="JZ8" i="268"/>
  <c r="JY8" i="268"/>
  <c r="JX8" i="268"/>
  <c r="JX14" i="268"/>
  <c r="JX24" i="268"/>
  <c r="JX28" i="268"/>
  <c r="X357" i="281"/>
  <c r="Q366" i="281"/>
  <c r="O366" i="281" s="1"/>
  <c r="D366" i="281"/>
  <c r="AE318" i="281"/>
  <c r="AE344" i="281"/>
  <c r="X318" i="281"/>
  <c r="H317" i="281"/>
  <c r="H330" i="281"/>
  <c r="C330" i="281" s="1"/>
  <c r="H366" i="281"/>
  <c r="C366" i="281"/>
  <c r="KA8" i="268"/>
  <c r="KB9" i="268"/>
  <c r="KB10" i="268"/>
  <c r="KB11" i="268"/>
  <c r="KB12" i="268"/>
  <c r="KB13" i="268"/>
  <c r="JO9" i="268"/>
  <c r="JO10" i="268"/>
  <c r="JO11" i="268"/>
  <c r="JO12" i="268"/>
  <c r="JO13" i="268"/>
  <c r="KV16" i="279"/>
  <c r="KU16" i="279"/>
  <c r="KT16" i="279"/>
  <c r="KS16" i="279"/>
  <c r="KR16" i="279"/>
  <c r="KQ16" i="279"/>
  <c r="KP16" i="279"/>
  <c r="KO16" i="279"/>
  <c r="KN16" i="279"/>
  <c r="KL16" i="279"/>
  <c r="KK16" i="279"/>
  <c r="KW15" i="279"/>
  <c r="KW14" i="279"/>
  <c r="KW13" i="279"/>
  <c r="KW12" i="279"/>
  <c r="KW11" i="279"/>
  <c r="KW10" i="279"/>
  <c r="KW9" i="279"/>
  <c r="KW8" i="279"/>
  <c r="KW7" i="279"/>
  <c r="KO32" i="268"/>
  <c r="KO31" i="268"/>
  <c r="KN30" i="268"/>
  <c r="KM30" i="268"/>
  <c r="KL30" i="268"/>
  <c r="KK30" i="268"/>
  <c r="KJ30" i="268"/>
  <c r="KI30" i="268"/>
  <c r="KH30" i="268"/>
  <c r="KG30" i="268"/>
  <c r="KF30" i="268"/>
  <c r="KE30" i="268"/>
  <c r="KD30" i="268"/>
  <c r="KC30" i="268"/>
  <c r="KO29" i="268"/>
  <c r="KN28" i="268"/>
  <c r="KL28" i="268"/>
  <c r="KK28" i="268"/>
  <c r="KJ28" i="268"/>
  <c r="KI28" i="268"/>
  <c r="KH28" i="268"/>
  <c r="KG28" i="268"/>
  <c r="KF28" i="268"/>
  <c r="KE28" i="268"/>
  <c r="KD28" i="268"/>
  <c r="KC28" i="268"/>
  <c r="KO28" i="268" s="1"/>
  <c r="KO27" i="268"/>
  <c r="KO26" i="268"/>
  <c r="KO25" i="268"/>
  <c r="KN24" i="268"/>
  <c r="KM24" i="268"/>
  <c r="KL24" i="268"/>
  <c r="KK24" i="268"/>
  <c r="KJ24" i="268"/>
  <c r="KI24" i="268"/>
  <c r="KH24" i="268"/>
  <c r="KG24" i="268"/>
  <c r="KF24" i="268"/>
  <c r="KE24" i="268"/>
  <c r="KD24" i="268"/>
  <c r="KC24" i="268"/>
  <c r="KO23" i="268"/>
  <c r="KO22" i="268"/>
  <c r="KO21" i="268"/>
  <c r="KO20" i="268"/>
  <c r="KO19" i="268"/>
  <c r="KO18" i="268"/>
  <c r="KO17" i="268"/>
  <c r="KO16" i="268"/>
  <c r="KO15" i="268"/>
  <c r="KN14" i="268"/>
  <c r="KM14" i="268"/>
  <c r="KL14" i="268"/>
  <c r="KK14" i="268"/>
  <c r="KJ14" i="268"/>
  <c r="KI14" i="268"/>
  <c r="KH14" i="268"/>
  <c r="KG14" i="268"/>
  <c r="KF14" i="268"/>
  <c r="KE14" i="268"/>
  <c r="KD14" i="268"/>
  <c r="KC14" i="268"/>
  <c r="KO13" i="268"/>
  <c r="KO12" i="268"/>
  <c r="KO11" i="268"/>
  <c r="KO10" i="268"/>
  <c r="KO9" i="268"/>
  <c r="KN8" i="268"/>
  <c r="KM8" i="268"/>
  <c r="KL8" i="268"/>
  <c r="KK8" i="268"/>
  <c r="KJ8" i="268"/>
  <c r="KI8" i="268"/>
  <c r="KH8" i="268"/>
  <c r="KG8" i="268"/>
  <c r="KF8" i="268"/>
  <c r="KE8" i="268"/>
  <c r="KD8" i="268"/>
  <c r="KC8" i="268"/>
  <c r="H371" i="281"/>
  <c r="O371" i="281"/>
  <c r="W371" i="281"/>
  <c r="U371" i="281" s="1"/>
  <c r="H372" i="281"/>
  <c r="C372" i="281" s="1"/>
  <c r="O372" i="281"/>
  <c r="W372" i="281"/>
  <c r="U372" i="281" s="1"/>
  <c r="O373" i="281"/>
  <c r="W373" i="281"/>
  <c r="U373" i="281" s="1"/>
  <c r="H374" i="281"/>
  <c r="O374" i="281"/>
  <c r="W374" i="281"/>
  <c r="U374" i="281" s="1"/>
  <c r="H375" i="281"/>
  <c r="C375" i="281" s="1"/>
  <c r="O375" i="281"/>
  <c r="W375" i="281"/>
  <c r="U375" i="281" s="1"/>
  <c r="H376" i="281"/>
  <c r="C376" i="281" s="1"/>
  <c r="O376" i="281"/>
  <c r="W376" i="281"/>
  <c r="U376" i="281" s="1"/>
  <c r="H377" i="281"/>
  <c r="C377" i="281" s="1"/>
  <c r="O377" i="281"/>
  <c r="W377" i="281"/>
  <c r="U377" i="281" s="1"/>
  <c r="H378" i="281"/>
  <c r="C378" i="281" s="1"/>
  <c r="O378" i="281"/>
  <c r="W378" i="281"/>
  <c r="U378" i="281" s="1"/>
  <c r="H379" i="281"/>
  <c r="C379" i="281" s="1"/>
  <c r="O379" i="281"/>
  <c r="W379" i="281"/>
  <c r="U379" i="281" s="1"/>
  <c r="H380" i="281"/>
  <c r="C380" i="281" s="1"/>
  <c r="O380" i="281"/>
  <c r="W380" i="281"/>
  <c r="U380" i="281" s="1"/>
  <c r="H381" i="281"/>
  <c r="C381" i="281" s="1"/>
  <c r="O381" i="281"/>
  <c r="W381" i="281"/>
  <c r="U381" i="281" s="1"/>
  <c r="H382" i="281"/>
  <c r="C382" i="281" s="1"/>
  <c r="O382" i="281"/>
  <c r="W382" i="281"/>
  <c r="U382" i="281" s="1"/>
  <c r="E383" i="281"/>
  <c r="F383" i="281"/>
  <c r="I383" i="281"/>
  <c r="J383" i="281"/>
  <c r="K383" i="281"/>
  <c r="L383" i="281"/>
  <c r="M383" i="281"/>
  <c r="N383" i="281"/>
  <c r="P383" i="281"/>
  <c r="R383" i="281"/>
  <c r="S383" i="281"/>
  <c r="T383" i="281"/>
  <c r="V383" i="281"/>
  <c r="X383" i="281"/>
  <c r="Y383" i="281"/>
  <c r="Z383" i="281"/>
  <c r="AA383" i="281"/>
  <c r="AB383" i="281"/>
  <c r="AC383" i="281"/>
  <c r="AD383" i="281"/>
  <c r="AE383" i="281"/>
  <c r="C373" i="281"/>
  <c r="KB18" i="268"/>
  <c r="JP30" i="268"/>
  <c r="KH16" i="279"/>
  <c r="KG16" i="279"/>
  <c r="KF16" i="279"/>
  <c r="KE16" i="279"/>
  <c r="KD16" i="279"/>
  <c r="KC16" i="279"/>
  <c r="KB16" i="279"/>
  <c r="KA16" i="279"/>
  <c r="JZ16" i="279"/>
  <c r="JY16" i="279"/>
  <c r="JX16" i="279"/>
  <c r="JW16" i="279"/>
  <c r="KI15" i="279"/>
  <c r="KJ15" i="279" s="1"/>
  <c r="KI14" i="279"/>
  <c r="KJ14" i="279" s="1"/>
  <c r="KI13" i="279"/>
  <c r="KJ13" i="279" s="1"/>
  <c r="KI12" i="279"/>
  <c r="KJ12" i="279" s="1"/>
  <c r="KI11" i="279"/>
  <c r="KJ11" i="279" s="1"/>
  <c r="KI10" i="279"/>
  <c r="KJ10" i="279" s="1"/>
  <c r="KI9" i="279"/>
  <c r="KJ9" i="279" s="1"/>
  <c r="KI8" i="279"/>
  <c r="KJ8" i="279" s="1"/>
  <c r="KI7" i="279"/>
  <c r="KB32" i="268"/>
  <c r="KA30" i="268"/>
  <c r="JZ30" i="268"/>
  <c r="JY30" i="268"/>
  <c r="JX30" i="268"/>
  <c r="JW30" i="268"/>
  <c r="JU30" i="268"/>
  <c r="JT30" i="268"/>
  <c r="JS30" i="268"/>
  <c r="JR30" i="268"/>
  <c r="JQ30" i="268"/>
  <c r="KB29" i="268"/>
  <c r="KA28" i="268"/>
  <c r="JZ28" i="268"/>
  <c r="JY28" i="268"/>
  <c r="JW28" i="268"/>
  <c r="JU28" i="268"/>
  <c r="JT28" i="268"/>
  <c r="JS28" i="268"/>
  <c r="JR28" i="268"/>
  <c r="JQ28" i="268"/>
  <c r="JP28" i="268"/>
  <c r="KB27" i="268"/>
  <c r="KB26" i="268"/>
  <c r="KB25" i="268"/>
  <c r="KA24" i="268"/>
  <c r="JZ24" i="268"/>
  <c r="JY24" i="268"/>
  <c r="JW24" i="268"/>
  <c r="JU24" i="268"/>
  <c r="JT24" i="268"/>
  <c r="JS24" i="268"/>
  <c r="JR24" i="268"/>
  <c r="JQ24" i="268"/>
  <c r="JP24" i="268"/>
  <c r="KB23" i="268"/>
  <c r="KB22" i="268"/>
  <c r="KB21" i="268"/>
  <c r="KB20" i="268"/>
  <c r="KB19" i="268"/>
  <c r="KB17" i="268"/>
  <c r="KB16" i="268"/>
  <c r="KB15" i="268"/>
  <c r="KA14" i="268"/>
  <c r="JZ14" i="268"/>
  <c r="JY14" i="268"/>
  <c r="JY7" i="268" s="1"/>
  <c r="JW14" i="268"/>
  <c r="JU14" i="268"/>
  <c r="JT14" i="268"/>
  <c r="JS14" i="268"/>
  <c r="JR14" i="268"/>
  <c r="JQ14" i="268"/>
  <c r="JP14" i="268"/>
  <c r="JW8" i="268"/>
  <c r="JU8" i="268"/>
  <c r="JT8" i="268"/>
  <c r="JS8" i="268"/>
  <c r="JR8" i="268"/>
  <c r="JQ8" i="268"/>
  <c r="JP8" i="268"/>
  <c r="JP7" i="268" s="1"/>
  <c r="W358" i="281"/>
  <c r="U358" i="281" s="1"/>
  <c r="Q369" i="281"/>
  <c r="O369" i="281" s="1"/>
  <c r="Q368" i="281"/>
  <c r="Q367" i="281"/>
  <c r="Q365" i="281"/>
  <c r="O365" i="281" s="1"/>
  <c r="Q364" i="281"/>
  <c r="Q363" i="281"/>
  <c r="O363" i="281"/>
  <c r="Q362" i="281"/>
  <c r="O362" i="281" s="1"/>
  <c r="Q361" i="281"/>
  <c r="O361" i="281"/>
  <c r="Q360" i="281"/>
  <c r="O360" i="281"/>
  <c r="Q359" i="281"/>
  <c r="Q358" i="281"/>
  <c r="O358" i="281" s="1"/>
  <c r="Q356" i="281"/>
  <c r="AE370" i="281"/>
  <c r="AD370" i="281"/>
  <c r="AC370" i="281"/>
  <c r="AB370" i="281"/>
  <c r="AA370" i="281"/>
  <c r="Z370" i="281"/>
  <c r="Y370" i="281"/>
  <c r="X370" i="281"/>
  <c r="T370" i="281"/>
  <c r="S370" i="281"/>
  <c r="R370" i="281"/>
  <c r="P370" i="281"/>
  <c r="N370" i="281"/>
  <c r="M370" i="281"/>
  <c r="L370" i="281"/>
  <c r="K370" i="281"/>
  <c r="J370" i="281"/>
  <c r="I370" i="281"/>
  <c r="F370" i="281"/>
  <c r="E370" i="281"/>
  <c r="W369" i="281"/>
  <c r="U369" i="281"/>
  <c r="H369" i="281"/>
  <c r="D369" i="281"/>
  <c r="W368" i="281"/>
  <c r="U368" i="281" s="1"/>
  <c r="O368" i="281"/>
  <c r="H368" i="281"/>
  <c r="D368" i="281"/>
  <c r="W367" i="281"/>
  <c r="U367" i="281" s="1"/>
  <c r="O367" i="281"/>
  <c r="H367" i="281"/>
  <c r="D367" i="281"/>
  <c r="C367" i="281"/>
  <c r="W366" i="281"/>
  <c r="U366" i="281"/>
  <c r="W365" i="281"/>
  <c r="U365" i="281" s="1"/>
  <c r="H365" i="281"/>
  <c r="D365" i="281"/>
  <c r="C365" i="281" s="1"/>
  <c r="W364" i="281"/>
  <c r="U364" i="281" s="1"/>
  <c r="O364" i="281"/>
  <c r="H364" i="281"/>
  <c r="D364" i="281"/>
  <c r="W363" i="281"/>
  <c r="U363" i="281"/>
  <c r="H363" i="281"/>
  <c r="D363" i="281"/>
  <c r="C363" i="281" s="1"/>
  <c r="W362" i="281"/>
  <c r="U362" i="281" s="1"/>
  <c r="H362" i="281"/>
  <c r="D362" i="281"/>
  <c r="W361" i="281"/>
  <c r="U361" i="281" s="1"/>
  <c r="H361" i="281"/>
  <c r="D361" i="281"/>
  <c r="W360" i="281"/>
  <c r="U360" i="281" s="1"/>
  <c r="H360" i="281"/>
  <c r="D360" i="281"/>
  <c r="W359" i="281"/>
  <c r="U359" i="281" s="1"/>
  <c r="O359" i="281"/>
  <c r="H359" i="281"/>
  <c r="D359" i="281"/>
  <c r="H358" i="281"/>
  <c r="D358" i="281"/>
  <c r="W348" i="281"/>
  <c r="U348" i="281"/>
  <c r="Q348" i="281"/>
  <c r="O348" i="281" s="1"/>
  <c r="JT16" i="279"/>
  <c r="JS16" i="279"/>
  <c r="JR16" i="279"/>
  <c r="JQ16" i="279"/>
  <c r="JP16" i="279"/>
  <c r="JO16" i="279"/>
  <c r="JM16" i="279"/>
  <c r="JL16" i="279"/>
  <c r="JK16" i="279"/>
  <c r="JJ16" i="279"/>
  <c r="JI16" i="279"/>
  <c r="JI17" i="279" s="1"/>
  <c r="JJ17" i="279" s="1"/>
  <c r="JK17" i="279" s="1"/>
  <c r="JL17" i="279" s="1"/>
  <c r="JM17" i="279" s="1"/>
  <c r="JN17" i="279" s="1"/>
  <c r="JO17" i="279" s="1"/>
  <c r="JP17" i="279" s="1"/>
  <c r="JQ17" i="279" s="1"/>
  <c r="JU15" i="279"/>
  <c r="JV15" i="279" s="1"/>
  <c r="JU14" i="279"/>
  <c r="JV14" i="279" s="1"/>
  <c r="JU13" i="279"/>
  <c r="JV13" i="279" s="1"/>
  <c r="JU12" i="279"/>
  <c r="JV12" i="279" s="1"/>
  <c r="JU11" i="279"/>
  <c r="JV11" i="279" s="1"/>
  <c r="JU10" i="279"/>
  <c r="JV10" i="279" s="1"/>
  <c r="JU9" i="279"/>
  <c r="JV9" i="279" s="1"/>
  <c r="JU8" i="279"/>
  <c r="JV8" i="279" s="1"/>
  <c r="JU7" i="279"/>
  <c r="JV7" i="279" s="1"/>
  <c r="JC14" i="268"/>
  <c r="JO32" i="268"/>
  <c r="JO31" i="268"/>
  <c r="JN30" i="268"/>
  <c r="JM30" i="268"/>
  <c r="JL30" i="268"/>
  <c r="JK30" i="268"/>
  <c r="JJ30" i="268"/>
  <c r="JI30" i="268"/>
  <c r="JH30" i="268"/>
  <c r="JG30" i="268"/>
  <c r="JF30" i="268"/>
  <c r="JE30" i="268"/>
  <c r="JD30" i="268"/>
  <c r="JC30" i="268"/>
  <c r="JO29" i="268"/>
  <c r="JN28" i="268"/>
  <c r="JM28" i="268"/>
  <c r="JL28" i="268"/>
  <c r="JK28" i="268"/>
  <c r="JJ28" i="268"/>
  <c r="JI28" i="268"/>
  <c r="JH28" i="268"/>
  <c r="JG28" i="268"/>
  <c r="JF28" i="268"/>
  <c r="JE28" i="268"/>
  <c r="JD28" i="268"/>
  <c r="JC28" i="268"/>
  <c r="JO27" i="268"/>
  <c r="JO26" i="268"/>
  <c r="JO25" i="268"/>
  <c r="JN24" i="268"/>
  <c r="JM24" i="268"/>
  <c r="JL24" i="268"/>
  <c r="JK24" i="268"/>
  <c r="JJ24" i="268"/>
  <c r="JI24" i="268"/>
  <c r="JI8" i="268"/>
  <c r="JI14" i="268"/>
  <c r="JH24" i="268"/>
  <c r="JG24" i="268"/>
  <c r="JF24" i="268"/>
  <c r="JE24" i="268"/>
  <c r="JD24" i="268"/>
  <c r="JC24" i="268"/>
  <c r="JO23" i="268"/>
  <c r="JO22" i="268"/>
  <c r="JO21" i="268"/>
  <c r="JO20" i="268"/>
  <c r="JO19" i="268"/>
  <c r="JO18" i="268"/>
  <c r="JO17" i="268"/>
  <c r="JO16" i="268"/>
  <c r="JO15" i="268"/>
  <c r="JN14" i="268"/>
  <c r="JM14" i="268"/>
  <c r="JL14" i="268"/>
  <c r="JK14" i="268"/>
  <c r="JJ14" i="268"/>
  <c r="JH14" i="268"/>
  <c r="JG14" i="268"/>
  <c r="JF14" i="268"/>
  <c r="JE14" i="268"/>
  <c r="JD14" i="268"/>
  <c r="JN8" i="268"/>
  <c r="JM8" i="268"/>
  <c r="JL8" i="268"/>
  <c r="JK8" i="268"/>
  <c r="JK7" i="268" s="1"/>
  <c r="JJ8" i="268"/>
  <c r="JH8" i="268"/>
  <c r="JG8" i="268"/>
  <c r="JF8" i="268"/>
  <c r="JE8" i="268"/>
  <c r="JD8" i="268"/>
  <c r="JC8" i="268"/>
  <c r="D347" i="281"/>
  <c r="H347" i="281"/>
  <c r="Q347" i="281"/>
  <c r="O347" i="281" s="1"/>
  <c r="W347" i="281"/>
  <c r="U347" i="281" s="1"/>
  <c r="D348" i="281"/>
  <c r="H348" i="281"/>
  <c r="D349" i="281"/>
  <c r="H349" i="281"/>
  <c r="Q349" i="281"/>
  <c r="O349" i="281" s="1"/>
  <c r="W349" i="281"/>
  <c r="U349" i="281" s="1"/>
  <c r="D350" i="281"/>
  <c r="H350" i="281"/>
  <c r="C350" i="281"/>
  <c r="Q350" i="281"/>
  <c r="O350" i="281" s="1"/>
  <c r="W350" i="281"/>
  <c r="U350" i="281"/>
  <c r="D351" i="281"/>
  <c r="H351" i="281"/>
  <c r="Q351" i="281"/>
  <c r="O351" i="281"/>
  <c r="W351" i="281"/>
  <c r="U351" i="281" s="1"/>
  <c r="D352" i="281"/>
  <c r="H352" i="281"/>
  <c r="Q352" i="281"/>
  <c r="O352" i="281" s="1"/>
  <c r="U352" i="281"/>
  <c r="D354" i="281"/>
  <c r="H354" i="281"/>
  <c r="Q354" i="281"/>
  <c r="O354" i="281" s="1"/>
  <c r="W354" i="281"/>
  <c r="U354" i="281" s="1"/>
  <c r="D355" i="281"/>
  <c r="H355" i="281"/>
  <c r="Q355" i="281"/>
  <c r="O355" i="281"/>
  <c r="W355" i="281"/>
  <c r="U355" i="281" s="1"/>
  <c r="D356" i="281"/>
  <c r="H356" i="281"/>
  <c r="O356" i="281"/>
  <c r="W356" i="281"/>
  <c r="U356" i="281" s="1"/>
  <c r="W346" i="281"/>
  <c r="U346" i="281" s="1"/>
  <c r="Q346" i="281"/>
  <c r="O346" i="281"/>
  <c r="H346" i="281"/>
  <c r="D346" i="281"/>
  <c r="W345" i="281"/>
  <c r="U345" i="281" s="1"/>
  <c r="Q345" i="281"/>
  <c r="O345" i="281" s="1"/>
  <c r="H345" i="281"/>
  <c r="D345" i="281"/>
  <c r="W341" i="281"/>
  <c r="U341" i="281" s="1"/>
  <c r="W342" i="281"/>
  <c r="U342" i="281"/>
  <c r="AE357" i="281"/>
  <c r="AD357" i="281"/>
  <c r="AC357" i="281"/>
  <c r="AB357" i="281"/>
  <c r="AA357" i="281"/>
  <c r="Z357" i="281"/>
  <c r="Y357" i="281"/>
  <c r="V357" i="281"/>
  <c r="T357" i="281"/>
  <c r="S357" i="281"/>
  <c r="R357" i="281"/>
  <c r="P357" i="281"/>
  <c r="N357" i="281"/>
  <c r="M357" i="281"/>
  <c r="L357" i="281"/>
  <c r="K357" i="281"/>
  <c r="J357" i="281"/>
  <c r="I357" i="281"/>
  <c r="F357" i="281"/>
  <c r="E357" i="281"/>
  <c r="W339" i="281"/>
  <c r="Q338" i="281"/>
  <c r="O338" i="281" s="1"/>
  <c r="D337" i="281"/>
  <c r="D338" i="281"/>
  <c r="W333" i="281"/>
  <c r="U333" i="281" s="1"/>
  <c r="JF16" i="279"/>
  <c r="JE16" i="279"/>
  <c r="JD16" i="279"/>
  <c r="JC16" i="279"/>
  <c r="JB16" i="279"/>
  <c r="JA16" i="279"/>
  <c r="IZ16" i="279"/>
  <c r="IY16" i="279"/>
  <c r="IX16" i="279"/>
  <c r="IW16" i="279"/>
  <c r="IV16" i="279"/>
  <c r="IU16" i="279"/>
  <c r="IU17" i="279" s="1"/>
  <c r="IV17" i="279" s="1"/>
  <c r="IW17" i="279" s="1"/>
  <c r="IX17" i="279" s="1"/>
  <c r="JG15" i="279"/>
  <c r="JH15" i="279"/>
  <c r="JG14" i="279"/>
  <c r="JH14" i="279" s="1"/>
  <c r="JG13" i="279"/>
  <c r="JH13" i="279" s="1"/>
  <c r="JG12" i="279"/>
  <c r="JH12" i="279" s="1"/>
  <c r="JG11" i="279"/>
  <c r="JH11" i="279" s="1"/>
  <c r="JG10" i="279"/>
  <c r="JH10" i="279" s="1"/>
  <c r="JG9" i="279"/>
  <c r="JH9" i="279" s="1"/>
  <c r="JG8" i="279"/>
  <c r="JH8" i="279" s="1"/>
  <c r="JG7" i="279"/>
  <c r="JH7" i="279" s="1"/>
  <c r="JB32" i="268"/>
  <c r="JB31" i="268"/>
  <c r="JA30" i="268"/>
  <c r="IZ30" i="268"/>
  <c r="IY30" i="268"/>
  <c r="IX30" i="268"/>
  <c r="IW30" i="268"/>
  <c r="IV30" i="268"/>
  <c r="IU30" i="268"/>
  <c r="IT30" i="268"/>
  <c r="IS30" i="268"/>
  <c r="IR30" i="268"/>
  <c r="IQ30" i="268"/>
  <c r="IP30" i="268"/>
  <c r="JB29" i="268"/>
  <c r="JA28" i="268"/>
  <c r="IZ28" i="268"/>
  <c r="IY28" i="268"/>
  <c r="IX28" i="268"/>
  <c r="IW28" i="268"/>
  <c r="IV28" i="268"/>
  <c r="IU28" i="268"/>
  <c r="IT28" i="268"/>
  <c r="IS28" i="268"/>
  <c r="IR28" i="268"/>
  <c r="IQ28" i="268"/>
  <c r="IP28" i="268"/>
  <c r="JB27" i="268"/>
  <c r="JB26" i="268"/>
  <c r="JB25" i="268"/>
  <c r="JA24" i="268"/>
  <c r="IZ24" i="268"/>
  <c r="IY24" i="268"/>
  <c r="IX24" i="268"/>
  <c r="IW24" i="268"/>
  <c r="IV24" i="268"/>
  <c r="IU24" i="268"/>
  <c r="IT24" i="268"/>
  <c r="IS24" i="268"/>
  <c r="IR24" i="268"/>
  <c r="IQ24" i="268"/>
  <c r="IP24" i="268"/>
  <c r="JB23" i="268"/>
  <c r="JB22" i="268"/>
  <c r="JB21" i="268"/>
  <c r="JB20" i="268"/>
  <c r="JB19" i="268"/>
  <c r="JB18" i="268"/>
  <c r="JB17" i="268"/>
  <c r="JB16" i="268"/>
  <c r="JB15" i="268"/>
  <c r="JA14" i="268"/>
  <c r="IZ14" i="268"/>
  <c r="IY14" i="268"/>
  <c r="IX14" i="268"/>
  <c r="IW14" i="268"/>
  <c r="IV14" i="268"/>
  <c r="IU14" i="268"/>
  <c r="IT14" i="268"/>
  <c r="IS14" i="268"/>
  <c r="IR14" i="268"/>
  <c r="IQ14" i="268"/>
  <c r="IP14" i="268"/>
  <c r="JB13" i="268"/>
  <c r="JB12" i="268"/>
  <c r="JB11" i="268"/>
  <c r="JB10" i="268"/>
  <c r="JB9" i="268"/>
  <c r="JA8" i="268"/>
  <c r="IZ8" i="268"/>
  <c r="IZ7" i="268" s="1"/>
  <c r="IY8" i="268"/>
  <c r="IX8" i="268"/>
  <c r="IW8" i="268"/>
  <c r="IV8" i="268"/>
  <c r="IU8" i="268"/>
  <c r="IT8" i="268"/>
  <c r="IS8" i="268"/>
  <c r="IR8" i="268"/>
  <c r="IR7" i="268" s="1"/>
  <c r="IQ8" i="268"/>
  <c r="IP8" i="268"/>
  <c r="AD344" i="281"/>
  <c r="AC344" i="281"/>
  <c r="AB344" i="281"/>
  <c r="AA344" i="281"/>
  <c r="Z344" i="281"/>
  <c r="Y344" i="281"/>
  <c r="X344" i="281"/>
  <c r="V344" i="281"/>
  <c r="T344" i="281"/>
  <c r="S344" i="281"/>
  <c r="R344" i="281"/>
  <c r="P344" i="281"/>
  <c r="N344" i="281"/>
  <c r="M344" i="281"/>
  <c r="L344" i="281"/>
  <c r="K344" i="281"/>
  <c r="J344" i="281"/>
  <c r="I344" i="281"/>
  <c r="F344" i="281"/>
  <c r="E344" i="281"/>
  <c r="W343" i="281"/>
  <c r="U343" i="281" s="1"/>
  <c r="Q343" i="281"/>
  <c r="O343" i="281" s="1"/>
  <c r="H343" i="281"/>
  <c r="D343" i="281"/>
  <c r="Q342" i="281"/>
  <c r="O342" i="281" s="1"/>
  <c r="H342" i="281"/>
  <c r="D342" i="281"/>
  <c r="Q341" i="281"/>
  <c r="O341" i="281"/>
  <c r="H341" i="281"/>
  <c r="D341" i="281"/>
  <c r="W340" i="281"/>
  <c r="U340" i="281"/>
  <c r="Q340" i="281"/>
  <c r="O340" i="281" s="1"/>
  <c r="H340" i="281"/>
  <c r="D340" i="281"/>
  <c r="U339" i="281"/>
  <c r="Q339" i="281"/>
  <c r="O339" i="281" s="1"/>
  <c r="H339" i="281"/>
  <c r="D339" i="281"/>
  <c r="W338" i="281"/>
  <c r="U338" i="281" s="1"/>
  <c r="H338" i="281"/>
  <c r="W337" i="281"/>
  <c r="U337" i="281"/>
  <c r="Q337" i="281"/>
  <c r="O337" i="281"/>
  <c r="H337" i="281"/>
  <c r="W336" i="281"/>
  <c r="U336" i="281" s="1"/>
  <c r="Q336" i="281"/>
  <c r="O336" i="281" s="1"/>
  <c r="H336" i="281"/>
  <c r="D336" i="281"/>
  <c r="W335" i="281"/>
  <c r="U335" i="281" s="1"/>
  <c r="Q335" i="281"/>
  <c r="O335" i="281" s="1"/>
  <c r="H335" i="281"/>
  <c r="D335" i="281"/>
  <c r="W334" i="281"/>
  <c r="U334" i="281" s="1"/>
  <c r="Q334" i="281"/>
  <c r="O334" i="281" s="1"/>
  <c r="H334" i="281"/>
  <c r="D334" i="281"/>
  <c r="Q333" i="281"/>
  <c r="O333" i="281"/>
  <c r="H333" i="281"/>
  <c r="D333" i="281"/>
  <c r="W332" i="281"/>
  <c r="U332" i="281" s="1"/>
  <c r="Q332" i="281"/>
  <c r="O332" i="281"/>
  <c r="H332" i="281"/>
  <c r="D332" i="281"/>
  <c r="Q330" i="281"/>
  <c r="O330" i="281" s="1"/>
  <c r="IG14" i="268"/>
  <c r="AE331" i="281"/>
  <c r="AD331" i="281"/>
  <c r="AC331" i="281"/>
  <c r="AB331" i="281"/>
  <c r="AA331" i="281"/>
  <c r="Z331" i="281"/>
  <c r="Y331" i="281"/>
  <c r="X331" i="281"/>
  <c r="V331" i="281"/>
  <c r="T331" i="281"/>
  <c r="S331" i="281"/>
  <c r="R331" i="281"/>
  <c r="P331" i="281"/>
  <c r="N331" i="281"/>
  <c r="M331" i="281"/>
  <c r="L331" i="281"/>
  <c r="K331" i="281"/>
  <c r="J331" i="281"/>
  <c r="I331" i="281"/>
  <c r="F331" i="281"/>
  <c r="E331" i="281"/>
  <c r="D331" i="281" s="1"/>
  <c r="AD318" i="281"/>
  <c r="AC318" i="281"/>
  <c r="AB318" i="281"/>
  <c r="AA318" i="281"/>
  <c r="Z318" i="281"/>
  <c r="Y318" i="281"/>
  <c r="V318" i="281"/>
  <c r="T318" i="281"/>
  <c r="S318" i="281"/>
  <c r="R318" i="281"/>
  <c r="Q318" i="281" s="1"/>
  <c r="P318" i="281"/>
  <c r="N318" i="281"/>
  <c r="M318" i="281"/>
  <c r="L318" i="281"/>
  <c r="K318" i="281"/>
  <c r="J318" i="281"/>
  <c r="I318" i="281"/>
  <c r="F318" i="281"/>
  <c r="E318" i="281"/>
  <c r="D318" i="281" s="1"/>
  <c r="AE292" i="281"/>
  <c r="AD292" i="281"/>
  <c r="AC292" i="281"/>
  <c r="AB292" i="281"/>
  <c r="AA292" i="281"/>
  <c r="Z292" i="281"/>
  <c r="Y292" i="281"/>
  <c r="X292" i="281"/>
  <c r="V292" i="281"/>
  <c r="T292" i="281"/>
  <c r="S292" i="281"/>
  <c r="R292" i="281"/>
  <c r="P292" i="281"/>
  <c r="N292" i="281"/>
  <c r="M292" i="281"/>
  <c r="L292" i="281"/>
  <c r="K292" i="281"/>
  <c r="J292" i="281"/>
  <c r="I292" i="281"/>
  <c r="F292" i="281"/>
  <c r="E292" i="281"/>
  <c r="D292" i="281"/>
  <c r="AE279" i="281"/>
  <c r="AD279" i="281"/>
  <c r="AC279" i="281"/>
  <c r="AB279" i="281"/>
  <c r="AA279" i="281"/>
  <c r="Z279" i="281"/>
  <c r="Y279" i="281"/>
  <c r="X279" i="281"/>
  <c r="V279" i="281"/>
  <c r="T279" i="281"/>
  <c r="S279" i="281"/>
  <c r="R279" i="281"/>
  <c r="Q279" i="281" s="1"/>
  <c r="P279" i="281"/>
  <c r="N279" i="281"/>
  <c r="M279" i="281"/>
  <c r="L279" i="281"/>
  <c r="K279" i="281"/>
  <c r="J279" i="281"/>
  <c r="I279" i="281"/>
  <c r="F279" i="281"/>
  <c r="E279" i="281"/>
  <c r="D279" i="281" s="1"/>
  <c r="AE266" i="281"/>
  <c r="AD266" i="281"/>
  <c r="AC266" i="281"/>
  <c r="AB266" i="281"/>
  <c r="AA266" i="281"/>
  <c r="Z266" i="281"/>
  <c r="Y266" i="281"/>
  <c r="X266" i="281"/>
  <c r="V266" i="281"/>
  <c r="T266" i="281"/>
  <c r="S266" i="281"/>
  <c r="R266" i="281"/>
  <c r="Q266" i="281" s="1"/>
  <c r="P266" i="281"/>
  <c r="N266" i="281"/>
  <c r="M266" i="281"/>
  <c r="L266" i="281"/>
  <c r="K266" i="281"/>
  <c r="J266" i="281"/>
  <c r="I266" i="281"/>
  <c r="F266" i="281"/>
  <c r="E266" i="281"/>
  <c r="D266" i="281"/>
  <c r="AE253" i="281"/>
  <c r="AD253" i="281"/>
  <c r="AC253" i="281"/>
  <c r="AB253" i="281"/>
  <c r="AA253" i="281"/>
  <c r="Z253" i="281"/>
  <c r="Y253" i="281"/>
  <c r="X253" i="281"/>
  <c r="V253" i="281"/>
  <c r="T253" i="281"/>
  <c r="S253" i="281"/>
  <c r="R253" i="281"/>
  <c r="Q253" i="281" s="1"/>
  <c r="P253" i="281"/>
  <c r="N253" i="281"/>
  <c r="M253" i="281"/>
  <c r="L253" i="281"/>
  <c r="K253" i="281"/>
  <c r="J253" i="281"/>
  <c r="I253" i="281"/>
  <c r="F253" i="281"/>
  <c r="D253" i="281" s="1"/>
  <c r="E253" i="281"/>
  <c r="AE240" i="281"/>
  <c r="AD240" i="281"/>
  <c r="AC240" i="281"/>
  <c r="AB240" i="281"/>
  <c r="AA240" i="281"/>
  <c r="Z240" i="281"/>
  <c r="Y240" i="281"/>
  <c r="X240" i="281"/>
  <c r="W240" i="281" s="1"/>
  <c r="V240" i="281"/>
  <c r="T240" i="281"/>
  <c r="S240" i="281"/>
  <c r="R240" i="281"/>
  <c r="Q240" i="281" s="1"/>
  <c r="P240" i="281"/>
  <c r="N240" i="281"/>
  <c r="M240" i="281"/>
  <c r="L240" i="281"/>
  <c r="K240" i="281"/>
  <c r="J240" i="281"/>
  <c r="I240" i="281"/>
  <c r="F240" i="281"/>
  <c r="E240" i="281"/>
  <c r="AE227" i="281"/>
  <c r="AD227" i="281"/>
  <c r="AC227" i="281"/>
  <c r="AB227" i="281"/>
  <c r="AA227" i="281"/>
  <c r="Z227" i="281"/>
  <c r="Y227" i="281"/>
  <c r="X227" i="281"/>
  <c r="V227" i="281"/>
  <c r="T227" i="281"/>
  <c r="S227" i="281"/>
  <c r="R227" i="281"/>
  <c r="Q227" i="281" s="1"/>
  <c r="P227" i="281"/>
  <c r="N227" i="281"/>
  <c r="M227" i="281"/>
  <c r="L227" i="281"/>
  <c r="K227" i="281"/>
  <c r="J227" i="281"/>
  <c r="I227" i="281"/>
  <c r="F227" i="281"/>
  <c r="E227" i="281"/>
  <c r="D227" i="281" s="1"/>
  <c r="AE214" i="281"/>
  <c r="AD214" i="281"/>
  <c r="AC214" i="281"/>
  <c r="AB214" i="281"/>
  <c r="AA214" i="281"/>
  <c r="Z214" i="281"/>
  <c r="Y214" i="281"/>
  <c r="X214" i="281"/>
  <c r="V214" i="281"/>
  <c r="T214" i="281"/>
  <c r="S214" i="281"/>
  <c r="R214" i="281"/>
  <c r="Q214" i="281" s="1"/>
  <c r="P214" i="281"/>
  <c r="N214" i="281"/>
  <c r="M214" i="281"/>
  <c r="L214" i="281"/>
  <c r="K214" i="281"/>
  <c r="J214" i="281"/>
  <c r="I214" i="281"/>
  <c r="F214" i="281"/>
  <c r="E214" i="281"/>
  <c r="D214" i="281" s="1"/>
  <c r="AE201" i="281"/>
  <c r="AD201" i="281"/>
  <c r="AC201" i="281"/>
  <c r="AB201" i="281"/>
  <c r="AA201" i="281"/>
  <c r="Z201" i="281"/>
  <c r="Y201" i="281"/>
  <c r="X201" i="281"/>
  <c r="W201" i="281" s="1"/>
  <c r="V201" i="281"/>
  <c r="T201" i="281"/>
  <c r="S201" i="281"/>
  <c r="R201" i="281"/>
  <c r="P201" i="281"/>
  <c r="N201" i="281"/>
  <c r="M201" i="281"/>
  <c r="L201" i="281"/>
  <c r="K201" i="281"/>
  <c r="J201" i="281"/>
  <c r="I201" i="281"/>
  <c r="F201" i="281"/>
  <c r="E201" i="281"/>
  <c r="D201" i="281" s="1"/>
  <c r="AE188" i="281"/>
  <c r="AD188" i="281"/>
  <c r="AC188" i="281"/>
  <c r="AB188" i="281"/>
  <c r="AA188" i="281"/>
  <c r="Z188" i="281"/>
  <c r="Y188" i="281"/>
  <c r="X188" i="281"/>
  <c r="W188" i="281" s="1"/>
  <c r="V188" i="281"/>
  <c r="T188" i="281"/>
  <c r="S188" i="281"/>
  <c r="R188" i="281"/>
  <c r="Q188" i="281" s="1"/>
  <c r="P188" i="281"/>
  <c r="N188" i="281"/>
  <c r="M188" i="281"/>
  <c r="L188" i="281"/>
  <c r="K188" i="281"/>
  <c r="J188" i="281"/>
  <c r="I188" i="281"/>
  <c r="F188" i="281"/>
  <c r="E188" i="281"/>
  <c r="D188" i="281" s="1"/>
  <c r="AE175" i="281"/>
  <c r="AD175" i="281"/>
  <c r="AC175" i="281"/>
  <c r="AB175" i="281"/>
  <c r="AA175" i="281"/>
  <c r="Z175" i="281"/>
  <c r="Y175" i="281"/>
  <c r="T175" i="281"/>
  <c r="S175" i="281"/>
  <c r="R175" i="281"/>
  <c r="P175" i="281"/>
  <c r="N175" i="281"/>
  <c r="M175" i="281"/>
  <c r="L175" i="281"/>
  <c r="K175" i="281"/>
  <c r="J175" i="281"/>
  <c r="I175" i="281"/>
  <c r="F175" i="281"/>
  <c r="E175" i="281"/>
  <c r="D175" i="281"/>
  <c r="AE162" i="281"/>
  <c r="AD162" i="281"/>
  <c r="AC162" i="281"/>
  <c r="AB162" i="281"/>
  <c r="AA162" i="281"/>
  <c r="Z162" i="281"/>
  <c r="Y162" i="281"/>
  <c r="X162" i="281"/>
  <c r="V162" i="281"/>
  <c r="T162" i="281"/>
  <c r="S162" i="281"/>
  <c r="R162" i="281"/>
  <c r="Q162" i="281" s="1"/>
  <c r="P162" i="281"/>
  <c r="N162" i="281"/>
  <c r="M162" i="281"/>
  <c r="L162" i="281"/>
  <c r="K162" i="281"/>
  <c r="J162" i="281"/>
  <c r="I162" i="281"/>
  <c r="F162" i="281"/>
  <c r="E162" i="281"/>
  <c r="D162" i="281" s="1"/>
  <c r="AE149" i="281"/>
  <c r="AD149" i="281"/>
  <c r="AC149" i="281"/>
  <c r="AB149" i="281"/>
  <c r="AA149" i="281"/>
  <c r="Z149" i="281"/>
  <c r="Y149" i="281"/>
  <c r="X149" i="281"/>
  <c r="W149" i="281" s="1"/>
  <c r="V149" i="281"/>
  <c r="T149" i="281"/>
  <c r="S149" i="281"/>
  <c r="R149" i="281"/>
  <c r="Q149" i="281" s="1"/>
  <c r="P149" i="281"/>
  <c r="N149" i="281"/>
  <c r="M149" i="281"/>
  <c r="L149" i="281"/>
  <c r="K149" i="281"/>
  <c r="J149" i="281"/>
  <c r="I149" i="281"/>
  <c r="F149" i="281"/>
  <c r="E149" i="281"/>
  <c r="D149" i="281" s="1"/>
  <c r="AE136" i="281"/>
  <c r="AD136" i="281"/>
  <c r="AC136" i="281"/>
  <c r="AB136" i="281"/>
  <c r="AA136" i="281"/>
  <c r="Z136" i="281"/>
  <c r="Y136" i="281"/>
  <c r="X136" i="281"/>
  <c r="V136" i="281"/>
  <c r="T136" i="281"/>
  <c r="S136" i="281"/>
  <c r="R136" i="281"/>
  <c r="P136" i="281"/>
  <c r="N136" i="281"/>
  <c r="M136" i="281"/>
  <c r="L136" i="281"/>
  <c r="K136" i="281"/>
  <c r="J136" i="281"/>
  <c r="I136" i="281"/>
  <c r="F136" i="281"/>
  <c r="E136" i="281"/>
  <c r="D136" i="281" s="1"/>
  <c r="AE123" i="281"/>
  <c r="AD123" i="281"/>
  <c r="AC123" i="281"/>
  <c r="AB123" i="281"/>
  <c r="AA123" i="281"/>
  <c r="Z123" i="281"/>
  <c r="Y123" i="281"/>
  <c r="X123" i="281"/>
  <c r="W123" i="281" s="1"/>
  <c r="V123" i="281"/>
  <c r="T123" i="281"/>
  <c r="S123" i="281"/>
  <c r="R123" i="281"/>
  <c r="P123" i="281"/>
  <c r="N123" i="281"/>
  <c r="M123" i="281"/>
  <c r="L123" i="281"/>
  <c r="K123" i="281"/>
  <c r="J123" i="281"/>
  <c r="I123" i="281"/>
  <c r="F123" i="281"/>
  <c r="E123" i="281"/>
  <c r="D123" i="281" s="1"/>
  <c r="AE110" i="281"/>
  <c r="AD110" i="281"/>
  <c r="AC110" i="281"/>
  <c r="AB110" i="281"/>
  <c r="AA110" i="281"/>
  <c r="Z110" i="281"/>
  <c r="Y110" i="281"/>
  <c r="X110" i="281"/>
  <c r="V110" i="281"/>
  <c r="T110" i="281"/>
  <c r="S110" i="281"/>
  <c r="R110" i="281"/>
  <c r="Q110" i="281" s="1"/>
  <c r="P110" i="281"/>
  <c r="N110" i="281"/>
  <c r="M110" i="281"/>
  <c r="L110" i="281"/>
  <c r="K110" i="281"/>
  <c r="J110" i="281"/>
  <c r="I110" i="281"/>
  <c r="F110" i="281"/>
  <c r="D110" i="281" s="1"/>
  <c r="E110" i="281"/>
  <c r="AE97" i="281"/>
  <c r="AD97" i="281"/>
  <c r="AC97" i="281"/>
  <c r="AB97" i="281"/>
  <c r="AA97" i="281"/>
  <c r="Z97" i="281"/>
  <c r="Y97" i="281"/>
  <c r="X97" i="281"/>
  <c r="W97" i="281" s="1"/>
  <c r="V97" i="281"/>
  <c r="T97" i="281"/>
  <c r="S97" i="281"/>
  <c r="R97" i="281"/>
  <c r="Q97" i="281" s="1"/>
  <c r="P97" i="281"/>
  <c r="N97" i="281"/>
  <c r="M97" i="281"/>
  <c r="L97" i="281"/>
  <c r="K97" i="281"/>
  <c r="J97" i="281"/>
  <c r="I97" i="281"/>
  <c r="H97" i="281"/>
  <c r="F97" i="281"/>
  <c r="E97" i="281"/>
  <c r="D97" i="281" s="1"/>
  <c r="AE84" i="281"/>
  <c r="AD84" i="281"/>
  <c r="AC84" i="281"/>
  <c r="AB84" i="281"/>
  <c r="AA84" i="281"/>
  <c r="Z84" i="281"/>
  <c r="Y84" i="281"/>
  <c r="X84" i="281"/>
  <c r="W84" i="281" s="1"/>
  <c r="V84" i="281"/>
  <c r="T84" i="281"/>
  <c r="S84" i="281"/>
  <c r="R84" i="281"/>
  <c r="Q84" i="281" s="1"/>
  <c r="P84" i="281"/>
  <c r="N84" i="281"/>
  <c r="M84" i="281"/>
  <c r="L84" i="281"/>
  <c r="K84" i="281"/>
  <c r="J84" i="281"/>
  <c r="I84" i="281"/>
  <c r="H84" i="281"/>
  <c r="F84" i="281"/>
  <c r="E84" i="281"/>
  <c r="AE71" i="281"/>
  <c r="AD71" i="281"/>
  <c r="AC71" i="281"/>
  <c r="AB71" i="281"/>
  <c r="AA71" i="281"/>
  <c r="Z71" i="281"/>
  <c r="Y71" i="281"/>
  <c r="W71" i="281" s="1"/>
  <c r="X71" i="281"/>
  <c r="V71" i="281"/>
  <c r="T71" i="281"/>
  <c r="S71" i="281"/>
  <c r="R71" i="281"/>
  <c r="Q71" i="281"/>
  <c r="P71" i="281"/>
  <c r="N71" i="281"/>
  <c r="M71" i="281"/>
  <c r="L71" i="281"/>
  <c r="K71" i="281"/>
  <c r="J71" i="281"/>
  <c r="I71" i="281"/>
  <c r="H71" i="281"/>
  <c r="F71" i="281"/>
  <c r="E71" i="281"/>
  <c r="D71" i="281" s="1"/>
  <c r="AE58" i="281"/>
  <c r="AD58" i="281"/>
  <c r="AC58" i="281"/>
  <c r="AB58" i="281"/>
  <c r="AA58" i="281"/>
  <c r="Z58" i="281"/>
  <c r="Y58" i="281"/>
  <c r="X58" i="281"/>
  <c r="W58" i="281" s="1"/>
  <c r="V58" i="281"/>
  <c r="T58" i="281"/>
  <c r="S58" i="281"/>
  <c r="R58" i="281"/>
  <c r="Q58" i="281" s="1"/>
  <c r="P58" i="281"/>
  <c r="N58" i="281"/>
  <c r="M58" i="281"/>
  <c r="L58" i="281"/>
  <c r="K58" i="281"/>
  <c r="J58" i="281"/>
  <c r="I58" i="281"/>
  <c r="H58" i="281"/>
  <c r="F58" i="281"/>
  <c r="E58" i="281"/>
  <c r="AE45" i="281"/>
  <c r="AD45" i="281"/>
  <c r="AC45" i="281"/>
  <c r="AB45" i="281"/>
  <c r="AA45" i="281"/>
  <c r="Z45" i="281"/>
  <c r="Y45" i="281"/>
  <c r="X45" i="281"/>
  <c r="V45" i="281"/>
  <c r="T45" i="281"/>
  <c r="S45" i="281"/>
  <c r="R45" i="281"/>
  <c r="Q45" i="281" s="1"/>
  <c r="P45" i="281"/>
  <c r="N45" i="281"/>
  <c r="M45" i="281"/>
  <c r="L45" i="281"/>
  <c r="K45" i="281"/>
  <c r="J45" i="281"/>
  <c r="I45" i="281"/>
  <c r="H45" i="281"/>
  <c r="F45" i="281"/>
  <c r="E45" i="281"/>
  <c r="AE32" i="281"/>
  <c r="AD32" i="281"/>
  <c r="AC32" i="281"/>
  <c r="AB32" i="281"/>
  <c r="AA32" i="281"/>
  <c r="Z32" i="281"/>
  <c r="Y32" i="281"/>
  <c r="X32" i="281"/>
  <c r="W32" i="281" s="1"/>
  <c r="V32" i="281"/>
  <c r="T32" i="281"/>
  <c r="S32" i="281"/>
  <c r="R32" i="281"/>
  <c r="P32" i="281"/>
  <c r="N32" i="281"/>
  <c r="M32" i="281"/>
  <c r="L32" i="281"/>
  <c r="K32" i="281"/>
  <c r="J32" i="281"/>
  <c r="I32" i="281"/>
  <c r="H32" i="281"/>
  <c r="F32" i="281"/>
  <c r="E32" i="281"/>
  <c r="AE19" i="281"/>
  <c r="AD19" i="281"/>
  <c r="AC19" i="281"/>
  <c r="AB19" i="281"/>
  <c r="AA19" i="281"/>
  <c r="Z19" i="281"/>
  <c r="Y19" i="281"/>
  <c r="X19" i="281"/>
  <c r="V19" i="281"/>
  <c r="T19" i="281"/>
  <c r="S19" i="281"/>
  <c r="R19" i="281"/>
  <c r="Q19" i="281"/>
  <c r="P19" i="281"/>
  <c r="N19" i="281"/>
  <c r="M19" i="281"/>
  <c r="L19" i="281"/>
  <c r="K19" i="281"/>
  <c r="J19" i="281"/>
  <c r="I19" i="281"/>
  <c r="H19" i="281"/>
  <c r="F19" i="281"/>
  <c r="E19" i="281"/>
  <c r="AE305" i="281"/>
  <c r="N305" i="281"/>
  <c r="IG16" i="279"/>
  <c r="IG17" i="279" s="1"/>
  <c r="IS15" i="279"/>
  <c r="IT15" i="279" s="1"/>
  <c r="IH16" i="279"/>
  <c r="II16" i="279"/>
  <c r="IJ16" i="279"/>
  <c r="IK16" i="279"/>
  <c r="IL16" i="279"/>
  <c r="IM16" i="279"/>
  <c r="IN16" i="279"/>
  <c r="IO16" i="279"/>
  <c r="IP16" i="279"/>
  <c r="IQ16" i="279"/>
  <c r="IR16" i="279"/>
  <c r="IC16" i="279"/>
  <c r="ID16" i="279"/>
  <c r="IB16" i="279"/>
  <c r="IE15" i="279"/>
  <c r="IF15" i="279" s="1"/>
  <c r="IS14" i="279"/>
  <c r="IT14" i="279" s="1"/>
  <c r="IS13" i="279"/>
  <c r="IT13" i="279" s="1"/>
  <c r="IS12" i="279"/>
  <c r="IT12" i="279" s="1"/>
  <c r="IS11" i="279"/>
  <c r="IT11" i="279" s="1"/>
  <c r="IS10" i="279"/>
  <c r="IT10" i="279" s="1"/>
  <c r="IS9" i="279"/>
  <c r="IT9" i="279" s="1"/>
  <c r="IS8" i="279"/>
  <c r="IT8" i="279" s="1"/>
  <c r="IS7" i="279"/>
  <c r="IT7" i="279" s="1"/>
  <c r="IO29" i="268"/>
  <c r="IB29" i="268"/>
  <c r="IN28" i="268"/>
  <c r="IM28" i="268"/>
  <c r="IL28" i="268"/>
  <c r="IK28" i="268"/>
  <c r="IJ28" i="268"/>
  <c r="II28" i="268"/>
  <c r="IH28" i="268"/>
  <c r="IG28" i="268"/>
  <c r="IF28" i="268"/>
  <c r="IE28" i="268"/>
  <c r="ID28" i="268"/>
  <c r="IC28" i="268"/>
  <c r="IA28" i="268"/>
  <c r="HZ28" i="268"/>
  <c r="HY28" i="268"/>
  <c r="IO32" i="268"/>
  <c r="IO31" i="268"/>
  <c r="IN30" i="268"/>
  <c r="IM30" i="268"/>
  <c r="IL30" i="268"/>
  <c r="IK30" i="268"/>
  <c r="IJ30" i="268"/>
  <c r="II30" i="268"/>
  <c r="IH30" i="268"/>
  <c r="IG30" i="268"/>
  <c r="IF30" i="268"/>
  <c r="IE30" i="268"/>
  <c r="ID30" i="268"/>
  <c r="IC30" i="268"/>
  <c r="IO27" i="268"/>
  <c r="IO26" i="268"/>
  <c r="IO25" i="268"/>
  <c r="IN24" i="268"/>
  <c r="IM24" i="268"/>
  <c r="IL24" i="268"/>
  <c r="IK24" i="268"/>
  <c r="IJ24" i="268"/>
  <c r="II24" i="268"/>
  <c r="IH24" i="268"/>
  <c r="IG24" i="268"/>
  <c r="IF24" i="268"/>
  <c r="IE24" i="268"/>
  <c r="ID24" i="268"/>
  <c r="IC24" i="268"/>
  <c r="IO23" i="268"/>
  <c r="IO22" i="268"/>
  <c r="IO21" i="268"/>
  <c r="IO20" i="268"/>
  <c r="IO19" i="268"/>
  <c r="IO18" i="268"/>
  <c r="IO17" i="268"/>
  <c r="IO16" i="268"/>
  <c r="IO15" i="268"/>
  <c r="IN14" i="268"/>
  <c r="IM14" i="268"/>
  <c r="IL14" i="268"/>
  <c r="IK14" i="268"/>
  <c r="IJ14" i="268"/>
  <c r="II14" i="268"/>
  <c r="IH14" i="268"/>
  <c r="IF14" i="268"/>
  <c r="IE14" i="268"/>
  <c r="ID14" i="268"/>
  <c r="IC14" i="268"/>
  <c r="IO13" i="268"/>
  <c r="IO12" i="268"/>
  <c r="IO11" i="268"/>
  <c r="IO10" i="268"/>
  <c r="IO9" i="268"/>
  <c r="IN8" i="268"/>
  <c r="IM8" i="268"/>
  <c r="IL8" i="268"/>
  <c r="IK8" i="268"/>
  <c r="IK7" i="268" s="1"/>
  <c r="IJ8" i="268"/>
  <c r="II8" i="268"/>
  <c r="IH8" i="268"/>
  <c r="IG8" i="268"/>
  <c r="IG7" i="268" s="1"/>
  <c r="IF8" i="268"/>
  <c r="IE8" i="268"/>
  <c r="IE7" i="268" s="1"/>
  <c r="ID8" i="268"/>
  <c r="IC8" i="268"/>
  <c r="Q319" i="281"/>
  <c r="O319" i="281" s="1"/>
  <c r="Q320" i="281"/>
  <c r="O320" i="281"/>
  <c r="Q321" i="281"/>
  <c r="O321" i="281"/>
  <c r="Q322" i="281"/>
  <c r="O322" i="281" s="1"/>
  <c r="Q323" i="281"/>
  <c r="O323" i="281"/>
  <c r="Q324" i="281"/>
  <c r="O324" i="281" s="1"/>
  <c r="Q325" i="281"/>
  <c r="O325" i="281" s="1"/>
  <c r="Q326" i="281"/>
  <c r="O326" i="281" s="1"/>
  <c r="Q327" i="281"/>
  <c r="O327" i="281" s="1"/>
  <c r="D319" i="281"/>
  <c r="D320" i="281"/>
  <c r="C320" i="281" s="1"/>
  <c r="D321" i="281"/>
  <c r="D322" i="281"/>
  <c r="D323" i="281"/>
  <c r="D324" i="281"/>
  <c r="D325" i="281"/>
  <c r="C325" i="281" s="1"/>
  <c r="D326" i="281"/>
  <c r="D327" i="281"/>
  <c r="C327" i="281" s="1"/>
  <c r="W330" i="281"/>
  <c r="W329" i="281"/>
  <c r="U329" i="281"/>
  <c r="W328" i="281"/>
  <c r="U328" i="281" s="1"/>
  <c r="W327" i="281"/>
  <c r="U327" i="281" s="1"/>
  <c r="W326" i="281"/>
  <c r="U326" i="281" s="1"/>
  <c r="W325" i="281"/>
  <c r="W324" i="281"/>
  <c r="W323" i="281"/>
  <c r="U323" i="281" s="1"/>
  <c r="W322" i="281"/>
  <c r="W321" i="281"/>
  <c r="U321" i="281" s="1"/>
  <c r="U331" i="281" s="1"/>
  <c r="W320" i="281"/>
  <c r="U320" i="281"/>
  <c r="W319" i="281"/>
  <c r="U330" i="281"/>
  <c r="U325" i="281"/>
  <c r="U324" i="281"/>
  <c r="U322" i="281"/>
  <c r="U319" i="281"/>
  <c r="H329" i="281"/>
  <c r="H328" i="281"/>
  <c r="H327" i="281"/>
  <c r="H326" i="281"/>
  <c r="H325" i="281"/>
  <c r="H324" i="281"/>
  <c r="H323" i="281"/>
  <c r="C323" i="281" s="1"/>
  <c r="H322" i="281"/>
  <c r="H321" i="281"/>
  <c r="C321" i="281" s="1"/>
  <c r="H320" i="281"/>
  <c r="H319" i="281"/>
  <c r="W316" i="281"/>
  <c r="U316" i="281" s="1"/>
  <c r="W317" i="281"/>
  <c r="U317" i="281" s="1"/>
  <c r="H316" i="281"/>
  <c r="D316" i="281"/>
  <c r="W315" i="281"/>
  <c r="D315" i="281"/>
  <c r="H315" i="281"/>
  <c r="D330" i="281"/>
  <c r="Q329" i="281"/>
  <c r="O329" i="281" s="1"/>
  <c r="D329" i="281"/>
  <c r="Q328" i="281"/>
  <c r="O328" i="281"/>
  <c r="D328" i="281"/>
  <c r="W314" i="281"/>
  <c r="U314" i="281"/>
  <c r="H309" i="281"/>
  <c r="W308" i="281"/>
  <c r="U308" i="281"/>
  <c r="H307" i="281"/>
  <c r="H308" i="281"/>
  <c r="H310" i="281"/>
  <c r="H311" i="281"/>
  <c r="H312" i="281"/>
  <c r="H313" i="281"/>
  <c r="H314" i="281"/>
  <c r="H306" i="281"/>
  <c r="H318" i="281" s="1"/>
  <c r="AA305" i="281"/>
  <c r="M305" i="281"/>
  <c r="H298" i="281"/>
  <c r="H299" i="281"/>
  <c r="H300" i="281"/>
  <c r="H301" i="281"/>
  <c r="H302" i="281"/>
  <c r="H303" i="281"/>
  <c r="H304" i="281"/>
  <c r="W297" i="281"/>
  <c r="H297" i="281"/>
  <c r="H296" i="281"/>
  <c r="H294" i="281"/>
  <c r="H295" i="281"/>
  <c r="H293" i="281"/>
  <c r="H283" i="281"/>
  <c r="H284" i="281"/>
  <c r="H285" i="281"/>
  <c r="H286" i="281"/>
  <c r="H287" i="281"/>
  <c r="H288" i="281"/>
  <c r="H289" i="281"/>
  <c r="H290" i="281"/>
  <c r="H291" i="281"/>
  <c r="H282" i="281"/>
  <c r="D258" i="281"/>
  <c r="H249" i="281"/>
  <c r="D249" i="281"/>
  <c r="Q228" i="281"/>
  <c r="O228" i="281" s="1"/>
  <c r="W228" i="281"/>
  <c r="U228" i="281" s="1"/>
  <c r="Q204" i="281"/>
  <c r="O204" i="281" s="1"/>
  <c r="W189" i="281"/>
  <c r="U189" i="281"/>
  <c r="Q200" i="281"/>
  <c r="Q199" i="281"/>
  <c r="O199" i="281" s="1"/>
  <c r="Q198" i="281"/>
  <c r="O198" i="281" s="1"/>
  <c r="Q197" i="281"/>
  <c r="O197" i="281" s="1"/>
  <c r="Q196" i="281"/>
  <c r="Q195" i="281"/>
  <c r="O195" i="281" s="1"/>
  <c r="Q194" i="281"/>
  <c r="O194" i="281"/>
  <c r="Q193" i="281"/>
  <c r="Q192" i="281"/>
  <c r="Q191" i="281"/>
  <c r="Q190" i="281"/>
  <c r="Q189" i="281"/>
  <c r="O189" i="281"/>
  <c r="W184" i="281"/>
  <c r="U184" i="281" s="1"/>
  <c r="W182" i="281"/>
  <c r="U182" i="281" s="1"/>
  <c r="W180" i="281"/>
  <c r="W172" i="281"/>
  <c r="W170" i="281"/>
  <c r="Q168" i="281"/>
  <c r="O168" i="281" s="1"/>
  <c r="H169" i="281"/>
  <c r="W168" i="281"/>
  <c r="W167" i="281"/>
  <c r="U167" i="281" s="1"/>
  <c r="W166" i="281"/>
  <c r="X163" i="281"/>
  <c r="X175" i="281" s="1"/>
  <c r="V163" i="281"/>
  <c r="V175" i="281" s="1"/>
  <c r="Q163" i="281"/>
  <c r="Q164" i="281"/>
  <c r="W160" i="281"/>
  <c r="W159" i="281"/>
  <c r="U159" i="281" s="1"/>
  <c r="W157" i="281"/>
  <c r="W152" i="281"/>
  <c r="D150" i="281"/>
  <c r="Q317" i="281"/>
  <c r="O317" i="281" s="1"/>
  <c r="D317" i="281"/>
  <c r="C317" i="281" s="1"/>
  <c r="Q316" i="281"/>
  <c r="O316" i="281" s="1"/>
  <c r="Q315" i="281"/>
  <c r="Q314" i="281"/>
  <c r="O314" i="281" s="1"/>
  <c r="D314" i="281"/>
  <c r="W313" i="281"/>
  <c r="U313" i="281" s="1"/>
  <c r="Q313" i="281"/>
  <c r="O313" i="281" s="1"/>
  <c r="D313" i="281"/>
  <c r="W312" i="281"/>
  <c r="U312" i="281" s="1"/>
  <c r="Q312" i="281"/>
  <c r="O312" i="281" s="1"/>
  <c r="D312" i="281"/>
  <c r="W311" i="281"/>
  <c r="U311" i="281" s="1"/>
  <c r="Q311" i="281"/>
  <c r="O311" i="281" s="1"/>
  <c r="D311" i="281"/>
  <c r="C311" i="281"/>
  <c r="W310" i="281"/>
  <c r="U310" i="281" s="1"/>
  <c r="Q310" i="281"/>
  <c r="O310" i="281" s="1"/>
  <c r="D310" i="281"/>
  <c r="C310" i="281"/>
  <c r="W309" i="281"/>
  <c r="U309" i="281"/>
  <c r="Q309" i="281"/>
  <c r="O309" i="281" s="1"/>
  <c r="D309" i="281"/>
  <c r="Q308" i="281"/>
  <c r="O308" i="281" s="1"/>
  <c r="D308" i="281"/>
  <c r="C308" i="281" s="1"/>
  <c r="W307" i="281"/>
  <c r="U307" i="281"/>
  <c r="Q307" i="281"/>
  <c r="O307" i="281" s="1"/>
  <c r="D307" i="281"/>
  <c r="C307" i="281" s="1"/>
  <c r="W306" i="281"/>
  <c r="U306" i="281" s="1"/>
  <c r="Q306" i="281"/>
  <c r="O306" i="281"/>
  <c r="D306" i="281"/>
  <c r="AD305" i="281"/>
  <c r="AC305" i="281"/>
  <c r="AB305" i="281"/>
  <c r="Z305" i="281"/>
  <c r="Y305" i="281"/>
  <c r="X305" i="281"/>
  <c r="V305" i="281"/>
  <c r="T305" i="281"/>
  <c r="S305" i="281"/>
  <c r="R305" i="281"/>
  <c r="P305" i="281"/>
  <c r="L305" i="281"/>
  <c r="K305" i="281"/>
  <c r="J305" i="281"/>
  <c r="I305" i="281"/>
  <c r="F305" i="281"/>
  <c r="E305" i="281"/>
  <c r="W304" i="281"/>
  <c r="U304" i="281" s="1"/>
  <c r="Q304" i="281"/>
  <c r="O304" i="281" s="1"/>
  <c r="D304" i="281"/>
  <c r="C304" i="281"/>
  <c r="W303" i="281"/>
  <c r="U303" i="281" s="1"/>
  <c r="Q303" i="281"/>
  <c r="O303" i="281" s="1"/>
  <c r="D303" i="281"/>
  <c r="C303" i="281"/>
  <c r="W302" i="281"/>
  <c r="U302" i="281" s="1"/>
  <c r="Q302" i="281"/>
  <c r="O302" i="281" s="1"/>
  <c r="D302" i="281"/>
  <c r="W301" i="281"/>
  <c r="U301" i="281"/>
  <c r="Q301" i="281"/>
  <c r="O301" i="281" s="1"/>
  <c r="D301" i="281"/>
  <c r="W300" i="281"/>
  <c r="U300" i="281" s="1"/>
  <c r="Q300" i="281"/>
  <c r="O300" i="281" s="1"/>
  <c r="D300" i="281"/>
  <c r="C300" i="281"/>
  <c r="W299" i="281"/>
  <c r="U299" i="281" s="1"/>
  <c r="Q299" i="281"/>
  <c r="O299" i="281" s="1"/>
  <c r="D299" i="281"/>
  <c r="C299" i="281" s="1"/>
  <c r="W298" i="281"/>
  <c r="U298" i="281" s="1"/>
  <c r="Q298" i="281"/>
  <c r="O298" i="281" s="1"/>
  <c r="D298" i="281"/>
  <c r="C298" i="281"/>
  <c r="U297" i="281"/>
  <c r="Q297" i="281"/>
  <c r="O297" i="281"/>
  <c r="D297" i="281"/>
  <c r="C297" i="281" s="1"/>
  <c r="W296" i="281"/>
  <c r="U296" i="281" s="1"/>
  <c r="Q296" i="281"/>
  <c r="O296" i="281"/>
  <c r="D296" i="281"/>
  <c r="C296" i="281" s="1"/>
  <c r="W295" i="281"/>
  <c r="U295" i="281" s="1"/>
  <c r="Q295" i="281"/>
  <c r="O295" i="281" s="1"/>
  <c r="D295" i="281"/>
  <c r="C295" i="281" s="1"/>
  <c r="W294" i="281"/>
  <c r="U294" i="281"/>
  <c r="Q294" i="281"/>
  <c r="O294" i="281"/>
  <c r="D294" i="281"/>
  <c r="W293" i="281"/>
  <c r="U293" i="281" s="1"/>
  <c r="U305" i="281" s="1"/>
  <c r="Q293" i="281"/>
  <c r="O293" i="281" s="1"/>
  <c r="O305" i="281" s="1"/>
  <c r="D293" i="281"/>
  <c r="C293" i="281" s="1"/>
  <c r="W291" i="281"/>
  <c r="U291" i="281" s="1"/>
  <c r="U292" i="281" s="1"/>
  <c r="Q291" i="281"/>
  <c r="O291" i="281" s="1"/>
  <c r="D291" i="281"/>
  <c r="W290" i="281"/>
  <c r="U290" i="281"/>
  <c r="Q290" i="281"/>
  <c r="O290" i="281" s="1"/>
  <c r="D290" i="281"/>
  <c r="W289" i="281"/>
  <c r="U289" i="281" s="1"/>
  <c r="Q289" i="281"/>
  <c r="O289" i="281" s="1"/>
  <c r="D289" i="281"/>
  <c r="W288" i="281"/>
  <c r="U288" i="281" s="1"/>
  <c r="Q288" i="281"/>
  <c r="O288" i="281" s="1"/>
  <c r="D288" i="281"/>
  <c r="W287" i="281"/>
  <c r="U287" i="281" s="1"/>
  <c r="Q287" i="281"/>
  <c r="O287" i="281" s="1"/>
  <c r="D287" i="281"/>
  <c r="C287" i="281" s="1"/>
  <c r="W286" i="281"/>
  <c r="U286" i="281" s="1"/>
  <c r="Q286" i="281"/>
  <c r="O286" i="281"/>
  <c r="D286" i="281"/>
  <c r="C286" i="281"/>
  <c r="W285" i="281"/>
  <c r="U285" i="281" s="1"/>
  <c r="Q285" i="281"/>
  <c r="O285" i="281" s="1"/>
  <c r="D285" i="281"/>
  <c r="C285" i="281" s="1"/>
  <c r="W284" i="281"/>
  <c r="U284" i="281" s="1"/>
  <c r="Q284" i="281"/>
  <c r="O284" i="281" s="1"/>
  <c r="D284" i="281"/>
  <c r="C284" i="281" s="1"/>
  <c r="W283" i="281"/>
  <c r="U283" i="281" s="1"/>
  <c r="Q283" i="281"/>
  <c r="O283" i="281"/>
  <c r="D283" i="281"/>
  <c r="C283" i="281"/>
  <c r="W282" i="281"/>
  <c r="U282" i="281" s="1"/>
  <c r="Q282" i="281"/>
  <c r="O282" i="281" s="1"/>
  <c r="D282" i="281"/>
  <c r="C282" i="281" s="1"/>
  <c r="W281" i="281"/>
  <c r="U281" i="281" s="1"/>
  <c r="Q281" i="281"/>
  <c r="O281" i="281" s="1"/>
  <c r="H281" i="281"/>
  <c r="D281" i="281"/>
  <c r="W280" i="281"/>
  <c r="U280" i="281"/>
  <c r="Q280" i="281"/>
  <c r="O280" i="281"/>
  <c r="H280" i="281"/>
  <c r="D280" i="281"/>
  <c r="C280" i="281" s="1"/>
  <c r="W278" i="281"/>
  <c r="U278" i="281"/>
  <c r="Q278" i="281"/>
  <c r="O278" i="281"/>
  <c r="H278" i="281"/>
  <c r="D278" i="281"/>
  <c r="C278" i="281" s="1"/>
  <c r="W277" i="281"/>
  <c r="U277" i="281" s="1"/>
  <c r="Q277" i="281"/>
  <c r="O277" i="281"/>
  <c r="H277" i="281"/>
  <c r="D277" i="281"/>
  <c r="C277" i="281" s="1"/>
  <c r="W276" i="281"/>
  <c r="U276" i="281"/>
  <c r="Q276" i="281"/>
  <c r="O276" i="281" s="1"/>
  <c r="H276" i="281"/>
  <c r="D276" i="281"/>
  <c r="C276" i="281" s="1"/>
  <c r="W275" i="281"/>
  <c r="U275" i="281" s="1"/>
  <c r="Q275" i="281"/>
  <c r="O275" i="281" s="1"/>
  <c r="H275" i="281"/>
  <c r="D275" i="281"/>
  <c r="C275" i="281" s="1"/>
  <c r="W274" i="281"/>
  <c r="U274" i="281" s="1"/>
  <c r="Q274" i="281"/>
  <c r="O274" i="281" s="1"/>
  <c r="H274" i="281"/>
  <c r="D274" i="281"/>
  <c r="C274" i="281" s="1"/>
  <c r="W273" i="281"/>
  <c r="U273" i="281" s="1"/>
  <c r="Q273" i="281"/>
  <c r="O273" i="281" s="1"/>
  <c r="H273" i="281"/>
  <c r="D273" i="281"/>
  <c r="C273" i="281" s="1"/>
  <c r="W272" i="281"/>
  <c r="U272" i="281"/>
  <c r="Q272" i="281"/>
  <c r="O272" i="281"/>
  <c r="H272" i="281"/>
  <c r="D272" i="281"/>
  <c r="C272" i="281" s="1"/>
  <c r="W271" i="281"/>
  <c r="U271" i="281" s="1"/>
  <c r="Q271" i="281"/>
  <c r="O271" i="281" s="1"/>
  <c r="H271" i="281"/>
  <c r="D271" i="281"/>
  <c r="C271" i="281" s="1"/>
  <c r="W270" i="281"/>
  <c r="U270" i="281" s="1"/>
  <c r="Q270" i="281"/>
  <c r="O270" i="281"/>
  <c r="H270" i="281"/>
  <c r="D270" i="281"/>
  <c r="C270" i="281" s="1"/>
  <c r="W269" i="281"/>
  <c r="U269" i="281" s="1"/>
  <c r="Q269" i="281"/>
  <c r="O269" i="281" s="1"/>
  <c r="H269" i="281"/>
  <c r="D269" i="281"/>
  <c r="C269" i="281" s="1"/>
  <c r="W268" i="281"/>
  <c r="U268" i="281" s="1"/>
  <c r="Q268" i="281"/>
  <c r="O268" i="281" s="1"/>
  <c r="H268" i="281"/>
  <c r="D268" i="281"/>
  <c r="C268" i="281" s="1"/>
  <c r="W267" i="281"/>
  <c r="U267" i="281" s="1"/>
  <c r="U279" i="281" s="1"/>
  <c r="Q267" i="281"/>
  <c r="O267" i="281" s="1"/>
  <c r="O279" i="281" s="1"/>
  <c r="H267" i="281"/>
  <c r="H279" i="281" s="1"/>
  <c r="D267" i="281"/>
  <c r="C267" i="281" s="1"/>
  <c r="C279" i="281" s="1"/>
  <c r="W252" i="281"/>
  <c r="U252" i="281" s="1"/>
  <c r="Q252" i="281"/>
  <c r="O252" i="281" s="1"/>
  <c r="H252" i="281"/>
  <c r="D252" i="281"/>
  <c r="C252" i="281" s="1"/>
  <c r="W251" i="281"/>
  <c r="U251" i="281"/>
  <c r="Q251" i="281"/>
  <c r="O251" i="281"/>
  <c r="H251" i="281"/>
  <c r="D251" i="281"/>
  <c r="C251" i="281" s="1"/>
  <c r="W250" i="281"/>
  <c r="U250" i="281" s="1"/>
  <c r="Q250" i="281"/>
  <c r="O250" i="281"/>
  <c r="H250" i="281"/>
  <c r="D250" i="281"/>
  <c r="C250" i="281" s="1"/>
  <c r="W249" i="281"/>
  <c r="U249" i="281"/>
  <c r="Q249" i="281"/>
  <c r="O249" i="281" s="1"/>
  <c r="W248" i="281"/>
  <c r="U248" i="281"/>
  <c r="Q248" i="281"/>
  <c r="O248" i="281" s="1"/>
  <c r="H248" i="281"/>
  <c r="D248" i="281"/>
  <c r="C248" i="281" s="1"/>
  <c r="W247" i="281"/>
  <c r="U247" i="281"/>
  <c r="Q247" i="281"/>
  <c r="O247" i="281" s="1"/>
  <c r="H247" i="281"/>
  <c r="D247" i="281"/>
  <c r="C247" i="281" s="1"/>
  <c r="W246" i="281"/>
  <c r="U246" i="281" s="1"/>
  <c r="Q246" i="281"/>
  <c r="O246" i="281"/>
  <c r="H246" i="281"/>
  <c r="D246" i="281"/>
  <c r="C246" i="281" s="1"/>
  <c r="W245" i="281"/>
  <c r="U245" i="281" s="1"/>
  <c r="Q245" i="281"/>
  <c r="O245" i="281" s="1"/>
  <c r="H245" i="281"/>
  <c r="D245" i="281"/>
  <c r="C245" i="281" s="1"/>
  <c r="W244" i="281"/>
  <c r="U244" i="281" s="1"/>
  <c r="Q244" i="281"/>
  <c r="O244" i="281" s="1"/>
  <c r="H244" i="281"/>
  <c r="D244" i="281"/>
  <c r="C244" i="281" s="1"/>
  <c r="W243" i="281"/>
  <c r="U243" i="281" s="1"/>
  <c r="Q243" i="281"/>
  <c r="O243" i="281" s="1"/>
  <c r="H243" i="281"/>
  <c r="D243" i="281"/>
  <c r="W242" i="281"/>
  <c r="U242" i="281" s="1"/>
  <c r="Q242" i="281"/>
  <c r="O242" i="281"/>
  <c r="H242" i="281"/>
  <c r="D242" i="281"/>
  <c r="C242" i="281" s="1"/>
  <c r="W241" i="281"/>
  <c r="U241" i="281"/>
  <c r="Q241" i="281"/>
  <c r="O241" i="281" s="1"/>
  <c r="H241" i="281"/>
  <c r="H253" i="281" s="1"/>
  <c r="D241" i="281"/>
  <c r="C241" i="281" s="1"/>
  <c r="W265" i="281"/>
  <c r="U265" i="281" s="1"/>
  <c r="Q265" i="281"/>
  <c r="O265" i="281" s="1"/>
  <c r="H265" i="281"/>
  <c r="D265" i="281"/>
  <c r="C265" i="281" s="1"/>
  <c r="W264" i="281"/>
  <c r="U264" i="281" s="1"/>
  <c r="Q264" i="281"/>
  <c r="O264" i="281" s="1"/>
  <c r="H264" i="281"/>
  <c r="D264" i="281"/>
  <c r="C264" i="281" s="1"/>
  <c r="W263" i="281"/>
  <c r="U263" i="281" s="1"/>
  <c r="Q263" i="281"/>
  <c r="O263" i="281" s="1"/>
  <c r="H263" i="281"/>
  <c r="D263" i="281"/>
  <c r="C263" i="281" s="1"/>
  <c r="W262" i="281"/>
  <c r="U262" i="281" s="1"/>
  <c r="Q262" i="281"/>
  <c r="O262" i="281" s="1"/>
  <c r="H262" i="281"/>
  <c r="D262" i="281"/>
  <c r="W261" i="281"/>
  <c r="U261" i="281" s="1"/>
  <c r="Q261" i="281"/>
  <c r="O261" i="281"/>
  <c r="H261" i="281"/>
  <c r="D261" i="281"/>
  <c r="C261" i="281" s="1"/>
  <c r="W260" i="281"/>
  <c r="U260" i="281" s="1"/>
  <c r="Q260" i="281"/>
  <c r="O260" i="281" s="1"/>
  <c r="H260" i="281"/>
  <c r="D260" i="281"/>
  <c r="C260" i="281"/>
  <c r="W259" i="281"/>
  <c r="U259" i="281" s="1"/>
  <c r="Q259" i="281"/>
  <c r="O259" i="281" s="1"/>
  <c r="H259" i="281"/>
  <c r="D259" i="281"/>
  <c r="C259" i="281" s="1"/>
  <c r="W258" i="281"/>
  <c r="U258" i="281"/>
  <c r="Q258" i="281"/>
  <c r="O258" i="281"/>
  <c r="H258" i="281"/>
  <c r="C258" i="281" s="1"/>
  <c r="W257" i="281"/>
  <c r="U257" i="281" s="1"/>
  <c r="Q257" i="281"/>
  <c r="O257" i="281" s="1"/>
  <c r="H257" i="281"/>
  <c r="C257" i="281" s="1"/>
  <c r="D257" i="281"/>
  <c r="W256" i="281"/>
  <c r="U256" i="281" s="1"/>
  <c r="Q256" i="281"/>
  <c r="O256" i="281"/>
  <c r="H256" i="281"/>
  <c r="D256" i="281"/>
  <c r="C256" i="281" s="1"/>
  <c r="W255" i="281"/>
  <c r="U255" i="281"/>
  <c r="Q255" i="281"/>
  <c r="O255" i="281" s="1"/>
  <c r="H255" i="281"/>
  <c r="D255" i="281"/>
  <c r="C255" i="281" s="1"/>
  <c r="W254" i="281"/>
  <c r="U254" i="281" s="1"/>
  <c r="Q254" i="281"/>
  <c r="O254" i="281" s="1"/>
  <c r="O266" i="281" s="1"/>
  <c r="H254" i="281"/>
  <c r="H266" i="281" s="1"/>
  <c r="D254" i="281"/>
  <c r="C254" i="281" s="1"/>
  <c r="W239" i="281"/>
  <c r="U239" i="281" s="1"/>
  <c r="Q239" i="281"/>
  <c r="O239" i="281" s="1"/>
  <c r="H239" i="281"/>
  <c r="D239" i="281"/>
  <c r="C239" i="281" s="1"/>
  <c r="W238" i="281"/>
  <c r="U238" i="281" s="1"/>
  <c r="Q238" i="281"/>
  <c r="O238" i="281" s="1"/>
  <c r="H238" i="281"/>
  <c r="D238" i="281"/>
  <c r="C238" i="281" s="1"/>
  <c r="W237" i="281"/>
  <c r="U237" i="281" s="1"/>
  <c r="Q237" i="281"/>
  <c r="O237" i="281" s="1"/>
  <c r="H237" i="281"/>
  <c r="D237" i="281"/>
  <c r="C237" i="281" s="1"/>
  <c r="W236" i="281"/>
  <c r="U236" i="281" s="1"/>
  <c r="Q236" i="281"/>
  <c r="O236" i="281" s="1"/>
  <c r="H236" i="281"/>
  <c r="D236" i="281"/>
  <c r="C236" i="281" s="1"/>
  <c r="W235" i="281"/>
  <c r="U235" i="281" s="1"/>
  <c r="Q235" i="281"/>
  <c r="O235" i="281"/>
  <c r="H235" i="281"/>
  <c r="D235" i="281"/>
  <c r="C235" i="281" s="1"/>
  <c r="W234" i="281"/>
  <c r="U234" i="281" s="1"/>
  <c r="Q234" i="281"/>
  <c r="O234" i="281"/>
  <c r="H234" i="281"/>
  <c r="D234" i="281"/>
  <c r="C234" i="281" s="1"/>
  <c r="W233" i="281"/>
  <c r="U233" i="281" s="1"/>
  <c r="Q233" i="281"/>
  <c r="O233" i="281" s="1"/>
  <c r="H233" i="281"/>
  <c r="D233" i="281"/>
  <c r="C233" i="281" s="1"/>
  <c r="W232" i="281"/>
  <c r="U232" i="281" s="1"/>
  <c r="Q232" i="281"/>
  <c r="O232" i="281" s="1"/>
  <c r="H232" i="281"/>
  <c r="D232" i="281"/>
  <c r="C232" i="281" s="1"/>
  <c r="W231" i="281"/>
  <c r="U231" i="281"/>
  <c r="Q231" i="281"/>
  <c r="O231" i="281" s="1"/>
  <c r="H231" i="281"/>
  <c r="D231" i="281"/>
  <c r="C231" i="281" s="1"/>
  <c r="W230" i="281"/>
  <c r="U230" i="281" s="1"/>
  <c r="Q230" i="281"/>
  <c r="O230" i="281"/>
  <c r="H230" i="281"/>
  <c r="D230" i="281"/>
  <c r="C230" i="281" s="1"/>
  <c r="W229" i="281"/>
  <c r="U229" i="281" s="1"/>
  <c r="Q229" i="281"/>
  <c r="O229" i="281" s="1"/>
  <c r="O240" i="281" s="1"/>
  <c r="H229" i="281"/>
  <c r="D229" i="281"/>
  <c r="C229" i="281"/>
  <c r="H228" i="281"/>
  <c r="H240" i="281" s="1"/>
  <c r="D228" i="281"/>
  <c r="C228" i="281" s="1"/>
  <c r="C240" i="281" s="1"/>
  <c r="W226" i="281"/>
  <c r="U226" i="281"/>
  <c r="Q226" i="281"/>
  <c r="O226" i="281" s="1"/>
  <c r="H226" i="281"/>
  <c r="D226" i="281"/>
  <c r="W225" i="281"/>
  <c r="U225" i="281" s="1"/>
  <c r="Q225" i="281"/>
  <c r="O225" i="281" s="1"/>
  <c r="H225" i="281"/>
  <c r="D225" i="281"/>
  <c r="C225" i="281" s="1"/>
  <c r="W224" i="281"/>
  <c r="U224" i="281"/>
  <c r="Q224" i="281"/>
  <c r="O224" i="281" s="1"/>
  <c r="H224" i="281"/>
  <c r="D224" i="281"/>
  <c r="C224" i="281" s="1"/>
  <c r="W223" i="281"/>
  <c r="U223" i="281"/>
  <c r="Q223" i="281"/>
  <c r="O223" i="281"/>
  <c r="H223" i="281"/>
  <c r="D223" i="281"/>
  <c r="C223" i="281" s="1"/>
  <c r="W222" i="281"/>
  <c r="U222" i="281" s="1"/>
  <c r="Q222" i="281"/>
  <c r="O222" i="281" s="1"/>
  <c r="H222" i="281"/>
  <c r="D222" i="281"/>
  <c r="C222" i="281" s="1"/>
  <c r="W221" i="281"/>
  <c r="U221" i="281" s="1"/>
  <c r="Q221" i="281"/>
  <c r="O221" i="281"/>
  <c r="H221" i="281"/>
  <c r="D221" i="281"/>
  <c r="C221" i="281" s="1"/>
  <c r="W220" i="281"/>
  <c r="U220" i="281" s="1"/>
  <c r="Q220" i="281"/>
  <c r="O220" i="281" s="1"/>
  <c r="H220" i="281"/>
  <c r="D220" i="281"/>
  <c r="C220" i="281"/>
  <c r="W219" i="281"/>
  <c r="U219" i="281" s="1"/>
  <c r="Q219" i="281"/>
  <c r="O219" i="281" s="1"/>
  <c r="H219" i="281"/>
  <c r="D219" i="281"/>
  <c r="C219" i="281" s="1"/>
  <c r="W218" i="281"/>
  <c r="U218" i="281" s="1"/>
  <c r="Q218" i="281"/>
  <c r="O218" i="281" s="1"/>
  <c r="H218" i="281"/>
  <c r="D218" i="281"/>
  <c r="C218" i="281" s="1"/>
  <c r="W217" i="281"/>
  <c r="U217" i="281" s="1"/>
  <c r="Q217" i="281"/>
  <c r="O217" i="281" s="1"/>
  <c r="H217" i="281"/>
  <c r="C217" i="281" s="1"/>
  <c r="D217" i="281"/>
  <c r="W216" i="281"/>
  <c r="U216" i="281"/>
  <c r="Q216" i="281"/>
  <c r="O216" i="281"/>
  <c r="H216" i="281"/>
  <c r="D216" i="281"/>
  <c r="C216" i="281" s="1"/>
  <c r="W215" i="281"/>
  <c r="U215" i="281"/>
  <c r="U227" i="281" s="1"/>
  <c r="Q215" i="281"/>
  <c r="O215" i="281" s="1"/>
  <c r="O227" i="281" s="1"/>
  <c r="H215" i="281"/>
  <c r="H227" i="281" s="1"/>
  <c r="D215" i="281"/>
  <c r="C215" i="281" s="1"/>
  <c r="W213" i="281"/>
  <c r="U213" i="281" s="1"/>
  <c r="Q213" i="281"/>
  <c r="O213" i="281" s="1"/>
  <c r="H213" i="281"/>
  <c r="D213" i="281"/>
  <c r="C213" i="281" s="1"/>
  <c r="W212" i="281"/>
  <c r="U212" i="281" s="1"/>
  <c r="Q212" i="281"/>
  <c r="O212" i="281" s="1"/>
  <c r="H212" i="281"/>
  <c r="D212" i="281"/>
  <c r="C212" i="281" s="1"/>
  <c r="W211" i="281"/>
  <c r="U211" i="281" s="1"/>
  <c r="Q211" i="281"/>
  <c r="O211" i="281" s="1"/>
  <c r="H211" i="281"/>
  <c r="C211" i="281" s="1"/>
  <c r="D211" i="281"/>
  <c r="W210" i="281"/>
  <c r="U210" i="281" s="1"/>
  <c r="Q210" i="281"/>
  <c r="O210" i="281"/>
  <c r="H210" i="281"/>
  <c r="C210" i="281"/>
  <c r="D210" i="281"/>
  <c r="W209" i="281"/>
  <c r="U209" i="281" s="1"/>
  <c r="Q209" i="281"/>
  <c r="O209" i="281" s="1"/>
  <c r="H209" i="281"/>
  <c r="D209" i="281"/>
  <c r="C209" i="281" s="1"/>
  <c r="W208" i="281"/>
  <c r="U208" i="281" s="1"/>
  <c r="Q208" i="281"/>
  <c r="O208" i="281"/>
  <c r="H208" i="281"/>
  <c r="D208" i="281"/>
  <c r="C208" i="281" s="1"/>
  <c r="W207" i="281"/>
  <c r="U207" i="281" s="1"/>
  <c r="Q207" i="281"/>
  <c r="O207" i="281"/>
  <c r="H207" i="281"/>
  <c r="D207" i="281"/>
  <c r="C207" i="281" s="1"/>
  <c r="W206" i="281"/>
  <c r="U206" i="281" s="1"/>
  <c r="Q206" i="281"/>
  <c r="O206" i="281"/>
  <c r="H206" i="281"/>
  <c r="D206" i="281"/>
  <c r="C206" i="281" s="1"/>
  <c r="W205" i="281"/>
  <c r="U205" i="281"/>
  <c r="Q205" i="281"/>
  <c r="O205" i="281" s="1"/>
  <c r="H205" i="281"/>
  <c r="D205" i="281"/>
  <c r="C205" i="281" s="1"/>
  <c r="W204" i="281"/>
  <c r="U204" i="281" s="1"/>
  <c r="H204" i="281"/>
  <c r="D204" i="281"/>
  <c r="C204" i="281" s="1"/>
  <c r="W203" i="281"/>
  <c r="U203" i="281"/>
  <c r="Q203" i="281"/>
  <c r="O203" i="281"/>
  <c r="O214" i="281" s="1"/>
  <c r="H203" i="281"/>
  <c r="D203" i="281"/>
  <c r="W202" i="281"/>
  <c r="U202" i="281"/>
  <c r="Q202" i="281"/>
  <c r="O202" i="281"/>
  <c r="H202" i="281"/>
  <c r="D202" i="281"/>
  <c r="W200" i="281"/>
  <c r="U200" i="281" s="1"/>
  <c r="O200" i="281"/>
  <c r="H200" i="281"/>
  <c r="D200" i="281"/>
  <c r="W199" i="281"/>
  <c r="U199" i="281"/>
  <c r="H199" i="281"/>
  <c r="D199" i="281"/>
  <c r="C199" i="281" s="1"/>
  <c r="W198" i="281"/>
  <c r="U198" i="281"/>
  <c r="H198" i="281"/>
  <c r="D198" i="281"/>
  <c r="W197" i="281"/>
  <c r="U197" i="281"/>
  <c r="H197" i="281"/>
  <c r="D197" i="281"/>
  <c r="C197" i="281" s="1"/>
  <c r="W196" i="281"/>
  <c r="U196" i="281" s="1"/>
  <c r="O196" i="281"/>
  <c r="H196" i="281"/>
  <c r="D196" i="281"/>
  <c r="C196" i="281" s="1"/>
  <c r="W195" i="281"/>
  <c r="U195" i="281" s="1"/>
  <c r="H195" i="281"/>
  <c r="D195" i="281"/>
  <c r="W194" i="281"/>
  <c r="U194" i="281"/>
  <c r="H194" i="281"/>
  <c r="D194" i="281"/>
  <c r="W193" i="281"/>
  <c r="U193" i="281"/>
  <c r="O193" i="281"/>
  <c r="H193" i="281"/>
  <c r="D193" i="281"/>
  <c r="W192" i="281"/>
  <c r="U192" i="281" s="1"/>
  <c r="O192" i="281"/>
  <c r="H192" i="281"/>
  <c r="D192" i="281"/>
  <c r="W191" i="281"/>
  <c r="U191" i="281"/>
  <c r="O191" i="281"/>
  <c r="H191" i="281"/>
  <c r="D191" i="281"/>
  <c r="C191" i="281" s="1"/>
  <c r="W190" i="281"/>
  <c r="U190" i="281" s="1"/>
  <c r="O190" i="281"/>
  <c r="H190" i="281"/>
  <c r="D190" i="281"/>
  <c r="C190" i="281" s="1"/>
  <c r="C201" i="281" s="1"/>
  <c r="H189" i="281"/>
  <c r="D189" i="281"/>
  <c r="W187" i="281"/>
  <c r="U187" i="281"/>
  <c r="Q187" i="281"/>
  <c r="O187" i="281"/>
  <c r="H187" i="281"/>
  <c r="D187" i="281"/>
  <c r="C187" i="281" s="1"/>
  <c r="W186" i="281"/>
  <c r="U186" i="281" s="1"/>
  <c r="Q186" i="281"/>
  <c r="O186" i="281" s="1"/>
  <c r="H186" i="281"/>
  <c r="D186" i="281"/>
  <c r="C186" i="281"/>
  <c r="Q185" i="281"/>
  <c r="O185" i="281"/>
  <c r="H185" i="281"/>
  <c r="D185" i="281"/>
  <c r="Q184" i="281"/>
  <c r="O184" i="281"/>
  <c r="H184" i="281"/>
  <c r="D184" i="281"/>
  <c r="C184" i="281"/>
  <c r="W183" i="281"/>
  <c r="U183" i="281"/>
  <c r="Q183" i="281"/>
  <c r="O183" i="281"/>
  <c r="H183" i="281"/>
  <c r="D183" i="281"/>
  <c r="Q182" i="281"/>
  <c r="O182" i="281" s="1"/>
  <c r="H182" i="281"/>
  <c r="D182" i="281"/>
  <c r="C182" i="281" s="1"/>
  <c r="W181" i="281"/>
  <c r="U181" i="281"/>
  <c r="Q181" i="281"/>
  <c r="O181" i="281"/>
  <c r="H181" i="281"/>
  <c r="D181" i="281"/>
  <c r="C181" i="281" s="1"/>
  <c r="U180" i="281"/>
  <c r="Q180" i="281"/>
  <c r="O180" i="281"/>
  <c r="H180" i="281"/>
  <c r="D180" i="281"/>
  <c r="W179" i="281"/>
  <c r="U179" i="281"/>
  <c r="Q179" i="281"/>
  <c r="O179" i="281"/>
  <c r="H179" i="281"/>
  <c r="D179" i="281"/>
  <c r="C179" i="281" s="1"/>
  <c r="W178" i="281"/>
  <c r="U178" i="281"/>
  <c r="Q178" i="281"/>
  <c r="O178" i="281"/>
  <c r="H178" i="281"/>
  <c r="D178" i="281"/>
  <c r="C178" i="281" s="1"/>
  <c r="W177" i="281"/>
  <c r="U177" i="281" s="1"/>
  <c r="Q177" i="281"/>
  <c r="O177" i="281"/>
  <c r="H177" i="281"/>
  <c r="D177" i="281"/>
  <c r="C177" i="281"/>
  <c r="W176" i="281"/>
  <c r="U176" i="281" s="1"/>
  <c r="Q176" i="281"/>
  <c r="O176" i="281" s="1"/>
  <c r="H176" i="281"/>
  <c r="D176" i="281"/>
  <c r="C176" i="281" s="1"/>
  <c r="C188" i="281" s="1"/>
  <c r="W174" i="281"/>
  <c r="U174" i="281"/>
  <c r="Q174" i="281"/>
  <c r="O174" i="281"/>
  <c r="H174" i="281"/>
  <c r="D174" i="281"/>
  <c r="C174" i="281" s="1"/>
  <c r="W173" i="281"/>
  <c r="U173" i="281"/>
  <c r="Q173" i="281"/>
  <c r="O173" i="281" s="1"/>
  <c r="H173" i="281"/>
  <c r="D173" i="281"/>
  <c r="C173" i="281" s="1"/>
  <c r="U172" i="281"/>
  <c r="Q172" i="281"/>
  <c r="O172" i="281"/>
  <c r="H172" i="281"/>
  <c r="D172" i="281"/>
  <c r="C172" i="281" s="1"/>
  <c r="W171" i="281"/>
  <c r="U171" i="281"/>
  <c r="Q171" i="281"/>
  <c r="O171" i="281"/>
  <c r="H171" i="281"/>
  <c r="D171" i="281"/>
  <c r="C171" i="281" s="1"/>
  <c r="U170" i="281"/>
  <c r="Q170" i="281"/>
  <c r="O170" i="281"/>
  <c r="H170" i="281"/>
  <c r="D170" i="281"/>
  <c r="C170" i="281" s="1"/>
  <c r="W169" i="281"/>
  <c r="U169" i="281"/>
  <c r="Q169" i="281"/>
  <c r="O169" i="281"/>
  <c r="D169" i="281"/>
  <c r="C169" i="281"/>
  <c r="U168" i="281"/>
  <c r="H168" i="281"/>
  <c r="D168" i="281"/>
  <c r="C168" i="281" s="1"/>
  <c r="Q167" i="281"/>
  <c r="O167" i="281"/>
  <c r="H167" i="281"/>
  <c r="D167" i="281"/>
  <c r="C167" i="281" s="1"/>
  <c r="U166" i="281"/>
  <c r="Q166" i="281"/>
  <c r="O166" i="281" s="1"/>
  <c r="H166" i="281"/>
  <c r="D166" i="281"/>
  <c r="C166" i="281" s="1"/>
  <c r="W165" i="281"/>
  <c r="U165" i="281" s="1"/>
  <c r="Q165" i="281"/>
  <c r="O165" i="281" s="1"/>
  <c r="H165" i="281"/>
  <c r="D165" i="281"/>
  <c r="C165" i="281" s="1"/>
  <c r="W164" i="281"/>
  <c r="U164" i="281"/>
  <c r="O164" i="281"/>
  <c r="H164" i="281"/>
  <c r="D164" i="281"/>
  <c r="C164" i="281" s="1"/>
  <c r="W163" i="281"/>
  <c r="U163" i="281" s="1"/>
  <c r="O163" i="281"/>
  <c r="H163" i="281"/>
  <c r="D163" i="281"/>
  <c r="C163" i="281" s="1"/>
  <c r="C175" i="281" s="1"/>
  <c r="W161" i="281"/>
  <c r="U161" i="281"/>
  <c r="Q161" i="281"/>
  <c r="O161" i="281"/>
  <c r="H161" i="281"/>
  <c r="D161" i="281"/>
  <c r="C161" i="281" s="1"/>
  <c r="U160" i="281"/>
  <c r="Q160" i="281"/>
  <c r="O160" i="281" s="1"/>
  <c r="H160" i="281"/>
  <c r="D160" i="281"/>
  <c r="C160" i="281" s="1"/>
  <c r="Q159" i="281"/>
  <c r="O159" i="281"/>
  <c r="H159" i="281"/>
  <c r="D159" i="281"/>
  <c r="C159" i="281" s="1"/>
  <c r="W158" i="281"/>
  <c r="U158" i="281"/>
  <c r="Q158" i="281"/>
  <c r="O158" i="281"/>
  <c r="H158" i="281"/>
  <c r="D158" i="281"/>
  <c r="C158" i="281" s="1"/>
  <c r="U157" i="281"/>
  <c r="Q157" i="281"/>
  <c r="O157" i="281" s="1"/>
  <c r="H157" i="281"/>
  <c r="D157" i="281"/>
  <c r="C157" i="281" s="1"/>
  <c r="W156" i="281"/>
  <c r="U156" i="281" s="1"/>
  <c r="Q156" i="281"/>
  <c r="O156" i="281"/>
  <c r="H156" i="281"/>
  <c r="D156" i="281"/>
  <c r="C156" i="281" s="1"/>
  <c r="W155" i="281"/>
  <c r="U155" i="281"/>
  <c r="Q155" i="281"/>
  <c r="O155" i="281"/>
  <c r="H155" i="281"/>
  <c r="D155" i="281"/>
  <c r="C155" i="281" s="1"/>
  <c r="W154" i="281"/>
  <c r="U154" i="281"/>
  <c r="Q154" i="281"/>
  <c r="O154" i="281"/>
  <c r="H154" i="281"/>
  <c r="D154" i="281"/>
  <c r="C154" i="281" s="1"/>
  <c r="W153" i="281"/>
  <c r="U153" i="281"/>
  <c r="Q153" i="281"/>
  <c r="O153" i="281"/>
  <c r="H153" i="281"/>
  <c r="D153" i="281"/>
  <c r="C153" i="281" s="1"/>
  <c r="U152" i="281"/>
  <c r="Q152" i="281"/>
  <c r="O152" i="281"/>
  <c r="O162" i="281" s="1"/>
  <c r="H152" i="281"/>
  <c r="H162" i="281" s="1"/>
  <c r="C152" i="281"/>
  <c r="D152" i="281"/>
  <c r="W151" i="281"/>
  <c r="U151" i="281" s="1"/>
  <c r="Q151" i="281"/>
  <c r="O151" i="281"/>
  <c r="H151" i="281"/>
  <c r="D151" i="281"/>
  <c r="W150" i="281"/>
  <c r="U150" i="281"/>
  <c r="Q150" i="281"/>
  <c r="O150" i="281"/>
  <c r="H150" i="281"/>
  <c r="W148" i="281"/>
  <c r="U148" i="281" s="1"/>
  <c r="Q148" i="281"/>
  <c r="O148" i="281" s="1"/>
  <c r="H148" i="281"/>
  <c r="D148" i="281"/>
  <c r="W147" i="281"/>
  <c r="U147" i="281"/>
  <c r="Q147" i="281"/>
  <c r="O147" i="281" s="1"/>
  <c r="H147" i="281"/>
  <c r="D147" i="281"/>
  <c r="C147" i="281" s="1"/>
  <c r="W146" i="281"/>
  <c r="U146" i="281"/>
  <c r="Q146" i="281"/>
  <c r="O146" i="281"/>
  <c r="H146" i="281"/>
  <c r="D146" i="281"/>
  <c r="C146" i="281" s="1"/>
  <c r="W145" i="281"/>
  <c r="U145" i="281" s="1"/>
  <c r="Q145" i="281"/>
  <c r="O145" i="281"/>
  <c r="H145" i="281"/>
  <c r="D145" i="281"/>
  <c r="W144" i="281"/>
  <c r="U144" i="281" s="1"/>
  <c r="Q144" i="281"/>
  <c r="O144" i="281" s="1"/>
  <c r="H144" i="281"/>
  <c r="D144" i="281"/>
  <c r="C144" i="281" s="1"/>
  <c r="W143" i="281"/>
  <c r="U143" i="281" s="1"/>
  <c r="Q143" i="281"/>
  <c r="O143" i="281" s="1"/>
  <c r="H143" i="281"/>
  <c r="D143" i="281"/>
  <c r="W142" i="281"/>
  <c r="U142" i="281"/>
  <c r="Q142" i="281"/>
  <c r="O142" i="281" s="1"/>
  <c r="H142" i="281"/>
  <c r="D142" i="281"/>
  <c r="W141" i="281"/>
  <c r="U141" i="281"/>
  <c r="Q141" i="281"/>
  <c r="O141" i="281"/>
  <c r="H141" i="281"/>
  <c r="D141" i="281"/>
  <c r="C141" i="281" s="1"/>
  <c r="W140" i="281"/>
  <c r="U140" i="281"/>
  <c r="Q140" i="281"/>
  <c r="O140" i="281" s="1"/>
  <c r="H140" i="281"/>
  <c r="D140" i="281"/>
  <c r="W139" i="281"/>
  <c r="U139" i="281" s="1"/>
  <c r="Q139" i="281"/>
  <c r="O139" i="281"/>
  <c r="H139" i="281"/>
  <c r="D139" i="281"/>
  <c r="C139" i="281" s="1"/>
  <c r="W138" i="281"/>
  <c r="U138" i="281"/>
  <c r="Q138" i="281"/>
  <c r="O138" i="281"/>
  <c r="H138" i="281"/>
  <c r="D138" i="281"/>
  <c r="C138" i="281" s="1"/>
  <c r="W137" i="281"/>
  <c r="U137" i="281"/>
  <c r="U149" i="281" s="1"/>
  <c r="Q137" i="281"/>
  <c r="O137" i="281"/>
  <c r="H137" i="281"/>
  <c r="D137" i="281"/>
  <c r="C137" i="281"/>
  <c r="W135" i="281"/>
  <c r="U135" i="281" s="1"/>
  <c r="Q135" i="281"/>
  <c r="O135" i="281" s="1"/>
  <c r="H135" i="281"/>
  <c r="D135" i="281"/>
  <c r="C135" i="281" s="1"/>
  <c r="W134" i="281"/>
  <c r="U134" i="281"/>
  <c r="Q134" i="281"/>
  <c r="O134" i="281" s="1"/>
  <c r="H134" i="281"/>
  <c r="D134" i="281"/>
  <c r="W133" i="281"/>
  <c r="U133" i="281"/>
  <c r="Q133" i="281"/>
  <c r="O133" i="281"/>
  <c r="H133" i="281"/>
  <c r="D133" i="281"/>
  <c r="C133" i="281" s="1"/>
  <c r="W132" i="281"/>
  <c r="U132" i="281" s="1"/>
  <c r="Q132" i="281"/>
  <c r="O132" i="281"/>
  <c r="H132" i="281"/>
  <c r="D132" i="281"/>
  <c r="W131" i="281"/>
  <c r="U131" i="281"/>
  <c r="Q131" i="281"/>
  <c r="O131" i="281"/>
  <c r="H131" i="281"/>
  <c r="D131" i="281"/>
  <c r="C131" i="281" s="1"/>
  <c r="W130" i="281"/>
  <c r="U130" i="281" s="1"/>
  <c r="Q130" i="281"/>
  <c r="O130" i="281" s="1"/>
  <c r="H130" i="281"/>
  <c r="D130" i="281"/>
  <c r="C130" i="281" s="1"/>
  <c r="W129" i="281"/>
  <c r="U129" i="281" s="1"/>
  <c r="Q129" i="281"/>
  <c r="O129" i="281" s="1"/>
  <c r="H129" i="281"/>
  <c r="D129" i="281"/>
  <c r="C129" i="281" s="1"/>
  <c r="W128" i="281"/>
  <c r="U128" i="281"/>
  <c r="Q128" i="281"/>
  <c r="O128" i="281" s="1"/>
  <c r="H128" i="281"/>
  <c r="D128" i="281"/>
  <c r="W127" i="281"/>
  <c r="U127" i="281" s="1"/>
  <c r="Q127" i="281"/>
  <c r="O127" i="281"/>
  <c r="H127" i="281"/>
  <c r="D127" i="281"/>
  <c r="W126" i="281"/>
  <c r="U126" i="281" s="1"/>
  <c r="Q126" i="281"/>
  <c r="O126" i="281" s="1"/>
  <c r="H126" i="281"/>
  <c r="D126" i="281"/>
  <c r="C126" i="281" s="1"/>
  <c r="W125" i="281"/>
  <c r="U125" i="281"/>
  <c r="Q125" i="281"/>
  <c r="O125" i="281"/>
  <c r="H125" i="281"/>
  <c r="D125" i="281"/>
  <c r="C125" i="281"/>
  <c r="W124" i="281"/>
  <c r="U124" i="281" s="1"/>
  <c r="Q124" i="281"/>
  <c r="O124" i="281" s="1"/>
  <c r="O136" i="281" s="1"/>
  <c r="H124" i="281"/>
  <c r="D124" i="281"/>
  <c r="W122" i="281"/>
  <c r="U122" i="281"/>
  <c r="Q122" i="281"/>
  <c r="O122" i="281"/>
  <c r="H122" i="281"/>
  <c r="D122" i="281"/>
  <c r="C122" i="281" s="1"/>
  <c r="W121" i="281"/>
  <c r="U121" i="281"/>
  <c r="Q121" i="281"/>
  <c r="O121" i="281" s="1"/>
  <c r="H121" i="281"/>
  <c r="D121" i="281"/>
  <c r="C121" i="281" s="1"/>
  <c r="W120" i="281"/>
  <c r="U120" i="281" s="1"/>
  <c r="Q120" i="281"/>
  <c r="O120" i="281"/>
  <c r="H120" i="281"/>
  <c r="D120" i="281"/>
  <c r="C120" i="281" s="1"/>
  <c r="W119" i="281"/>
  <c r="U119" i="281" s="1"/>
  <c r="Q119" i="281"/>
  <c r="O119" i="281" s="1"/>
  <c r="H119" i="281"/>
  <c r="D119" i="281"/>
  <c r="C119" i="281"/>
  <c r="W118" i="281"/>
  <c r="U118" i="281"/>
  <c r="Q118" i="281"/>
  <c r="O118" i="281"/>
  <c r="H118" i="281"/>
  <c r="D118" i="281"/>
  <c r="C118" i="281"/>
  <c r="W117" i="281"/>
  <c r="U117" i="281" s="1"/>
  <c r="Q117" i="281"/>
  <c r="O117" i="281" s="1"/>
  <c r="H117" i="281"/>
  <c r="D117" i="281"/>
  <c r="C117" i="281" s="1"/>
  <c r="W116" i="281"/>
  <c r="U116" i="281"/>
  <c r="Q116" i="281"/>
  <c r="O116" i="281" s="1"/>
  <c r="H116" i="281"/>
  <c r="D116" i="281"/>
  <c r="C116" i="281" s="1"/>
  <c r="W115" i="281"/>
  <c r="U115" i="281" s="1"/>
  <c r="Q115" i="281"/>
  <c r="O115" i="281"/>
  <c r="H115" i="281"/>
  <c r="D115" i="281"/>
  <c r="W114" i="281"/>
  <c r="U114" i="281" s="1"/>
  <c r="Q114" i="281"/>
  <c r="O114" i="281" s="1"/>
  <c r="H114" i="281"/>
  <c r="D114" i="281"/>
  <c r="C114" i="281" s="1"/>
  <c r="W113" i="281"/>
  <c r="U113" i="281" s="1"/>
  <c r="Q113" i="281"/>
  <c r="O113" i="281" s="1"/>
  <c r="H113" i="281"/>
  <c r="D113" i="281"/>
  <c r="W112" i="281"/>
  <c r="U112" i="281" s="1"/>
  <c r="Q112" i="281"/>
  <c r="O112" i="281" s="1"/>
  <c r="O123" i="281" s="1"/>
  <c r="H112" i="281"/>
  <c r="D112" i="281"/>
  <c r="C112" i="281" s="1"/>
  <c r="W111" i="281"/>
  <c r="U111" i="281"/>
  <c r="U123" i="281" s="1"/>
  <c r="Q111" i="281"/>
  <c r="O111" i="281" s="1"/>
  <c r="H111" i="281"/>
  <c r="H123" i="281" s="1"/>
  <c r="D111" i="281"/>
  <c r="W109" i="281"/>
  <c r="U109" i="281"/>
  <c r="Q109" i="281"/>
  <c r="O109" i="281"/>
  <c r="H109" i="281"/>
  <c r="W108" i="281"/>
  <c r="U108" i="281" s="1"/>
  <c r="Q108" i="281"/>
  <c r="O108" i="281"/>
  <c r="H108" i="281"/>
  <c r="W107" i="281"/>
  <c r="U107" i="281" s="1"/>
  <c r="Q107" i="281"/>
  <c r="O107" i="281" s="1"/>
  <c r="H107" i="281"/>
  <c r="W106" i="281"/>
  <c r="U106" i="281"/>
  <c r="Q106" i="281"/>
  <c r="O106" i="281" s="1"/>
  <c r="H106" i="281"/>
  <c r="C106" i="281" s="1"/>
  <c r="W105" i="281"/>
  <c r="U105" i="281"/>
  <c r="Q105" i="281"/>
  <c r="O105" i="281"/>
  <c r="H105" i="281"/>
  <c r="C105" i="281"/>
  <c r="W104" i="281"/>
  <c r="U104" i="281"/>
  <c r="Q104" i="281"/>
  <c r="O104" i="281" s="1"/>
  <c r="H104" i="281"/>
  <c r="W103" i="281"/>
  <c r="U103" i="281" s="1"/>
  <c r="Q103" i="281"/>
  <c r="O103" i="281"/>
  <c r="H103" i="281"/>
  <c r="C103" i="281"/>
  <c r="W102" i="281"/>
  <c r="U102" i="281" s="1"/>
  <c r="Q102" i="281"/>
  <c r="O102" i="281" s="1"/>
  <c r="H102" i="281"/>
  <c r="C102" i="281"/>
  <c r="W101" i="281"/>
  <c r="U101" i="281"/>
  <c r="Q101" i="281"/>
  <c r="O101" i="281"/>
  <c r="H101" i="281"/>
  <c r="W100" i="281"/>
  <c r="U100" i="281"/>
  <c r="Q100" i="281"/>
  <c r="O100" i="281"/>
  <c r="H100" i="281"/>
  <c r="C100" i="281"/>
  <c r="W99" i="281"/>
  <c r="U99" i="281"/>
  <c r="Q99" i="281"/>
  <c r="O99" i="281" s="1"/>
  <c r="H99" i="281"/>
  <c r="C99" i="281" s="1"/>
  <c r="W98" i="281"/>
  <c r="U98" i="281"/>
  <c r="Q98" i="281"/>
  <c r="O98" i="281"/>
  <c r="U96" i="281"/>
  <c r="O96" i="281"/>
  <c r="C96" i="281"/>
  <c r="U95" i="281"/>
  <c r="O95" i="281"/>
  <c r="C95" i="281"/>
  <c r="U94" i="281"/>
  <c r="O94" i="281"/>
  <c r="C94" i="281"/>
  <c r="U93" i="281"/>
  <c r="O93" i="281"/>
  <c r="C93" i="281"/>
  <c r="U92" i="281"/>
  <c r="O92" i="281"/>
  <c r="C92" i="281"/>
  <c r="U91" i="281"/>
  <c r="O91" i="281"/>
  <c r="C91" i="281"/>
  <c r="U90" i="281"/>
  <c r="O90" i="281"/>
  <c r="C90" i="281"/>
  <c r="U89" i="281"/>
  <c r="O89" i="281"/>
  <c r="C89" i="281"/>
  <c r="U88" i="281"/>
  <c r="O88" i="281"/>
  <c r="C88" i="281"/>
  <c r="U87" i="281"/>
  <c r="O87" i="281"/>
  <c r="C87" i="281"/>
  <c r="U86" i="281"/>
  <c r="O86" i="281"/>
  <c r="C86" i="281"/>
  <c r="U85" i="281"/>
  <c r="O85" i="281"/>
  <c r="C85" i="281"/>
  <c r="U83" i="281"/>
  <c r="O83" i="281"/>
  <c r="C83" i="281"/>
  <c r="U82" i="281"/>
  <c r="O82" i="281"/>
  <c r="C82" i="281"/>
  <c r="U81" i="281"/>
  <c r="O81" i="281"/>
  <c r="C81" i="281"/>
  <c r="U80" i="281"/>
  <c r="O80" i="281"/>
  <c r="C80" i="281"/>
  <c r="U79" i="281"/>
  <c r="O79" i="281"/>
  <c r="C79" i="281"/>
  <c r="U78" i="281"/>
  <c r="O78" i="281"/>
  <c r="C78" i="281"/>
  <c r="U77" i="281"/>
  <c r="O77" i="281"/>
  <c r="C77" i="281"/>
  <c r="U76" i="281"/>
  <c r="O76" i="281"/>
  <c r="C76" i="281"/>
  <c r="U75" i="281"/>
  <c r="O75" i="281"/>
  <c r="C75" i="281"/>
  <c r="U74" i="281"/>
  <c r="O74" i="281"/>
  <c r="C74" i="281"/>
  <c r="U73" i="281"/>
  <c r="O73" i="281"/>
  <c r="C73" i="281"/>
  <c r="U72" i="281"/>
  <c r="U84" i="281" s="1"/>
  <c r="O72" i="281"/>
  <c r="C72" i="281"/>
  <c r="U70" i="281"/>
  <c r="O70" i="281"/>
  <c r="C70" i="281"/>
  <c r="U69" i="281"/>
  <c r="O69" i="281"/>
  <c r="C69" i="281"/>
  <c r="U68" i="281"/>
  <c r="O68" i="281"/>
  <c r="C68" i="281"/>
  <c r="U67" i="281"/>
  <c r="O67" i="281"/>
  <c r="C67" i="281"/>
  <c r="U66" i="281"/>
  <c r="O66" i="281"/>
  <c r="C66" i="281"/>
  <c r="U65" i="281"/>
  <c r="O65" i="281"/>
  <c r="C65" i="281"/>
  <c r="U64" i="281"/>
  <c r="O64" i="281"/>
  <c r="C64" i="281"/>
  <c r="U63" i="281"/>
  <c r="O63" i="281"/>
  <c r="C63" i="281"/>
  <c r="U62" i="281"/>
  <c r="O62" i="281"/>
  <c r="C62" i="281"/>
  <c r="U61" i="281"/>
  <c r="O61" i="281"/>
  <c r="C61" i="281"/>
  <c r="U60" i="281"/>
  <c r="O60" i="281"/>
  <c r="C60" i="281"/>
  <c r="U59" i="281"/>
  <c r="O59" i="281"/>
  <c r="C59" i="281"/>
  <c r="U57" i="281"/>
  <c r="O57" i="281"/>
  <c r="C57" i="281"/>
  <c r="U56" i="281"/>
  <c r="O56" i="281"/>
  <c r="C56" i="281"/>
  <c r="U55" i="281"/>
  <c r="O55" i="281"/>
  <c r="C55" i="281"/>
  <c r="U54" i="281"/>
  <c r="O54" i="281"/>
  <c r="C54" i="281"/>
  <c r="U53" i="281"/>
  <c r="O53" i="281"/>
  <c r="C53" i="281"/>
  <c r="U52" i="281"/>
  <c r="O52" i="281"/>
  <c r="C52" i="281"/>
  <c r="U51" i="281"/>
  <c r="O51" i="281"/>
  <c r="C51" i="281"/>
  <c r="U50" i="281"/>
  <c r="O50" i="281"/>
  <c r="C50" i="281"/>
  <c r="U49" i="281"/>
  <c r="O49" i="281"/>
  <c r="C49" i="281"/>
  <c r="U48" i="281"/>
  <c r="O48" i="281"/>
  <c r="C48" i="281"/>
  <c r="U47" i="281"/>
  <c r="O47" i="281"/>
  <c r="C47" i="281"/>
  <c r="U46" i="281"/>
  <c r="O46" i="281"/>
  <c r="C46" i="281"/>
  <c r="U44" i="281"/>
  <c r="O44" i="281"/>
  <c r="C44" i="281"/>
  <c r="U43" i="281"/>
  <c r="O43" i="281"/>
  <c r="C43" i="281"/>
  <c r="U42" i="281"/>
  <c r="O42" i="281"/>
  <c r="C42" i="281"/>
  <c r="U41" i="281"/>
  <c r="O41" i="281"/>
  <c r="C41" i="281"/>
  <c r="U40" i="281"/>
  <c r="O40" i="281"/>
  <c r="C40" i="281"/>
  <c r="U39" i="281"/>
  <c r="O39" i="281"/>
  <c r="C39" i="281"/>
  <c r="U38" i="281"/>
  <c r="O38" i="281"/>
  <c r="C38" i="281"/>
  <c r="U37" i="281"/>
  <c r="O37" i="281"/>
  <c r="C37" i="281"/>
  <c r="U36" i="281"/>
  <c r="O36" i="281"/>
  <c r="C36" i="281"/>
  <c r="U35" i="281"/>
  <c r="O35" i="281"/>
  <c r="C35" i="281"/>
  <c r="U34" i="281"/>
  <c r="O34" i="281"/>
  <c r="C34" i="281"/>
  <c r="U33" i="281"/>
  <c r="O33" i="281"/>
  <c r="C33" i="281"/>
  <c r="U31" i="281"/>
  <c r="O31" i="281"/>
  <c r="C31" i="281"/>
  <c r="U30" i="281"/>
  <c r="O30" i="281"/>
  <c r="C30" i="281"/>
  <c r="U29" i="281"/>
  <c r="O29" i="281"/>
  <c r="C29" i="281"/>
  <c r="U28" i="281"/>
  <c r="O28" i="281"/>
  <c r="C28" i="281"/>
  <c r="U27" i="281"/>
  <c r="O27" i="281"/>
  <c r="C27" i="281"/>
  <c r="U26" i="281"/>
  <c r="O26" i="281"/>
  <c r="C26" i="281"/>
  <c r="U25" i="281"/>
  <c r="O25" i="281"/>
  <c r="C25" i="281"/>
  <c r="U24" i="281"/>
  <c r="O24" i="281"/>
  <c r="C24" i="281"/>
  <c r="U23" i="281"/>
  <c r="O23" i="281"/>
  <c r="C23" i="281"/>
  <c r="U22" i="281"/>
  <c r="O22" i="281"/>
  <c r="C22" i="281"/>
  <c r="U21" i="281"/>
  <c r="O21" i="281"/>
  <c r="C21" i="281"/>
  <c r="U20" i="281"/>
  <c r="O20" i="281"/>
  <c r="C20" i="281"/>
  <c r="U18" i="281"/>
  <c r="O18" i="281"/>
  <c r="C18" i="281"/>
  <c r="U17" i="281"/>
  <c r="O17" i="281"/>
  <c r="C17" i="281"/>
  <c r="U16" i="281"/>
  <c r="O16" i="281"/>
  <c r="C16" i="281"/>
  <c r="U15" i="281"/>
  <c r="O15" i="281"/>
  <c r="C15" i="281"/>
  <c r="U14" i="281"/>
  <c r="O14" i="281"/>
  <c r="C14" i="281"/>
  <c r="U13" i="281"/>
  <c r="O13" i="281"/>
  <c r="C13" i="281"/>
  <c r="U12" i="281"/>
  <c r="O12" i="281"/>
  <c r="C12" i="281"/>
  <c r="U11" i="281"/>
  <c r="O11" i="281"/>
  <c r="C11" i="281"/>
  <c r="U10" i="281"/>
  <c r="O10" i="281"/>
  <c r="C10" i="281"/>
  <c r="U9" i="281"/>
  <c r="O9" i="281"/>
  <c r="C9" i="281"/>
  <c r="U8" i="281"/>
  <c r="O8" i="281"/>
  <c r="C8" i="281"/>
  <c r="U7" i="281"/>
  <c r="U19" i="281" s="1"/>
  <c r="O7" i="281"/>
  <c r="C7" i="281"/>
  <c r="EK8" i="279"/>
  <c r="EL8" i="279" s="1"/>
  <c r="BS8" i="279"/>
  <c r="BT8" i="279" s="1"/>
  <c r="BS9" i="279"/>
  <c r="BT9" i="279" s="1"/>
  <c r="BS10" i="279"/>
  <c r="BT10" i="279" s="1"/>
  <c r="BS11" i="279"/>
  <c r="BT11" i="279" s="1"/>
  <c r="BS12" i="279"/>
  <c r="BT12" i="279" s="1"/>
  <c r="BS13" i="279"/>
  <c r="BT13" i="279" s="1"/>
  <c r="BS14" i="279"/>
  <c r="BT14" i="279" s="1"/>
  <c r="BS7" i="279"/>
  <c r="BT7" i="279"/>
  <c r="Q16" i="279"/>
  <c r="Q17" i="279" s="1"/>
  <c r="IE14" i="279"/>
  <c r="IF14" i="279" s="1"/>
  <c r="IE13" i="279"/>
  <c r="IF13" i="279" s="1"/>
  <c r="IE12" i="279"/>
  <c r="IF12" i="279" s="1"/>
  <c r="IE11" i="279"/>
  <c r="IF11" i="279" s="1"/>
  <c r="IE10" i="279"/>
  <c r="IF10" i="279" s="1"/>
  <c r="IE9" i="279"/>
  <c r="IF9" i="279" s="1"/>
  <c r="IE8" i="279"/>
  <c r="IF8" i="279" s="1"/>
  <c r="IE7" i="279"/>
  <c r="HQ14" i="279"/>
  <c r="HR14" i="279" s="1"/>
  <c r="HQ13" i="279"/>
  <c r="HR13" i="279" s="1"/>
  <c r="HQ12" i="279"/>
  <c r="HR12" i="279" s="1"/>
  <c r="HQ11" i="279"/>
  <c r="HR11" i="279" s="1"/>
  <c r="HQ10" i="279"/>
  <c r="HR10" i="279" s="1"/>
  <c r="HQ9" i="279"/>
  <c r="HR9" i="279" s="1"/>
  <c r="HQ8" i="279"/>
  <c r="HR8" i="279" s="1"/>
  <c r="HQ7" i="279"/>
  <c r="HR7" i="279" s="1"/>
  <c r="HC14" i="279"/>
  <c r="HD14" i="279" s="1"/>
  <c r="HC13" i="279"/>
  <c r="HD13" i="279" s="1"/>
  <c r="HC12" i="279"/>
  <c r="HD12" i="279" s="1"/>
  <c r="HC11" i="279"/>
  <c r="HD11" i="279" s="1"/>
  <c r="HC10" i="279"/>
  <c r="HC9" i="279"/>
  <c r="HD9" i="279" s="1"/>
  <c r="HC8" i="279"/>
  <c r="HD8" i="279" s="1"/>
  <c r="HC7" i="279"/>
  <c r="HD7" i="279" s="1"/>
  <c r="GO14" i="279"/>
  <c r="GP14" i="279" s="1"/>
  <c r="GO13" i="279"/>
  <c r="GP13" i="279" s="1"/>
  <c r="GO12" i="279"/>
  <c r="GP12" i="279" s="1"/>
  <c r="GO11" i="279"/>
  <c r="GP11" i="279" s="1"/>
  <c r="GO10" i="279"/>
  <c r="GP10" i="279" s="1"/>
  <c r="GO9" i="279"/>
  <c r="GP9" i="279" s="1"/>
  <c r="GO8" i="279"/>
  <c r="GP8" i="279" s="1"/>
  <c r="GO7" i="279"/>
  <c r="GP7" i="279" s="1"/>
  <c r="GA14" i="279"/>
  <c r="GB14" i="279" s="1"/>
  <c r="GA13" i="279"/>
  <c r="GB13" i="279" s="1"/>
  <c r="GA12" i="279"/>
  <c r="GB12" i="279" s="1"/>
  <c r="GA11" i="279"/>
  <c r="GB11" i="279" s="1"/>
  <c r="GA10" i="279"/>
  <c r="GB10" i="279" s="1"/>
  <c r="GA9" i="279"/>
  <c r="GB9" i="279" s="1"/>
  <c r="GA8" i="279"/>
  <c r="GB8" i="279" s="1"/>
  <c r="GA7" i="279"/>
  <c r="GB7" i="279" s="1"/>
  <c r="FM14" i="279"/>
  <c r="FN14" i="279" s="1"/>
  <c r="FM13" i="279"/>
  <c r="FN13" i="279" s="1"/>
  <c r="FM12" i="279"/>
  <c r="FN12" i="279" s="1"/>
  <c r="FM11" i="279"/>
  <c r="FN11" i="279" s="1"/>
  <c r="FM10" i="279"/>
  <c r="FN10" i="279" s="1"/>
  <c r="FM9" i="279"/>
  <c r="FN9" i="279" s="1"/>
  <c r="FM8" i="279"/>
  <c r="FN8" i="279" s="1"/>
  <c r="FM7" i="279"/>
  <c r="EY14" i="279"/>
  <c r="EZ14" i="279" s="1"/>
  <c r="EY13" i="279"/>
  <c r="EZ13" i="279" s="1"/>
  <c r="EY12" i="279"/>
  <c r="EZ12" i="279" s="1"/>
  <c r="EY11" i="279"/>
  <c r="EZ11" i="279" s="1"/>
  <c r="EY10" i="279"/>
  <c r="EZ10" i="279"/>
  <c r="EY9" i="279"/>
  <c r="EZ9" i="279" s="1"/>
  <c r="EY8" i="279"/>
  <c r="EZ8" i="279" s="1"/>
  <c r="EY7" i="279"/>
  <c r="EK14" i="279"/>
  <c r="EL14" i="279" s="1"/>
  <c r="EK13" i="279"/>
  <c r="EL13" i="279" s="1"/>
  <c r="EK12" i="279"/>
  <c r="EL12" i="279" s="1"/>
  <c r="EK11" i="279"/>
  <c r="EL11" i="279" s="1"/>
  <c r="EK10" i="279"/>
  <c r="EL10" i="279" s="1"/>
  <c r="EK9" i="279"/>
  <c r="EL9" i="279" s="1"/>
  <c r="EK7" i="279"/>
  <c r="EL7" i="279" s="1"/>
  <c r="DW14" i="279"/>
  <c r="DX14" i="279" s="1"/>
  <c r="DW13" i="279"/>
  <c r="DX13" i="279" s="1"/>
  <c r="DW12" i="279"/>
  <c r="DX12" i="279" s="1"/>
  <c r="DW11" i="279"/>
  <c r="DX11" i="279" s="1"/>
  <c r="DW10" i="279"/>
  <c r="DX10" i="279" s="1"/>
  <c r="DW9" i="279"/>
  <c r="DX9" i="279" s="1"/>
  <c r="DW8" i="279"/>
  <c r="DX8" i="279" s="1"/>
  <c r="DW7" i="279"/>
  <c r="DI14" i="279"/>
  <c r="DJ14" i="279" s="1"/>
  <c r="DI13" i="279"/>
  <c r="DJ13" i="279" s="1"/>
  <c r="DI12" i="279"/>
  <c r="DJ12" i="279" s="1"/>
  <c r="DI11" i="279"/>
  <c r="DJ11" i="279" s="1"/>
  <c r="DI10" i="279"/>
  <c r="DJ10" i="279" s="1"/>
  <c r="DI9" i="279"/>
  <c r="DJ9" i="279" s="1"/>
  <c r="DI8" i="279"/>
  <c r="DJ8" i="279" s="1"/>
  <c r="DI7" i="279"/>
  <c r="DJ7" i="279" s="1"/>
  <c r="CU14" i="279"/>
  <c r="CV14" i="279" s="1"/>
  <c r="CU13" i="279"/>
  <c r="CV13" i="279" s="1"/>
  <c r="CU12" i="279"/>
  <c r="CV12" i="279" s="1"/>
  <c r="CU11" i="279"/>
  <c r="CV11" i="279" s="1"/>
  <c r="CU10" i="279"/>
  <c r="CV10" i="279" s="1"/>
  <c r="CU9" i="279"/>
  <c r="CV9" i="279" s="1"/>
  <c r="CU8" i="279"/>
  <c r="CV8" i="279" s="1"/>
  <c r="CU7" i="279"/>
  <c r="CV7" i="279" s="1"/>
  <c r="CG14" i="279"/>
  <c r="CH14" i="279" s="1"/>
  <c r="CG13" i="279"/>
  <c r="CH13" i="279" s="1"/>
  <c r="CG12" i="279"/>
  <c r="CH12" i="279" s="1"/>
  <c r="CG11" i="279"/>
  <c r="CH11" i="279" s="1"/>
  <c r="CG10" i="279"/>
  <c r="CH10" i="279" s="1"/>
  <c r="CG9" i="279"/>
  <c r="CH9" i="279" s="1"/>
  <c r="CG8" i="279"/>
  <c r="CH8" i="279" s="1"/>
  <c r="CG7" i="279"/>
  <c r="CH7" i="279" s="1"/>
  <c r="BE14" i="279"/>
  <c r="BF14" i="279" s="1"/>
  <c r="BE13" i="279"/>
  <c r="BF13" i="279" s="1"/>
  <c r="BE12" i="279"/>
  <c r="BF12" i="279" s="1"/>
  <c r="BE11" i="279"/>
  <c r="BF11" i="279" s="1"/>
  <c r="BE10" i="279"/>
  <c r="BF10" i="279" s="1"/>
  <c r="BE9" i="279"/>
  <c r="BE8" i="279"/>
  <c r="BF8" i="279" s="1"/>
  <c r="BE7" i="279"/>
  <c r="BF7" i="279" s="1"/>
  <c r="AQ14" i="279"/>
  <c r="AR14" i="279" s="1"/>
  <c r="AQ13" i="279"/>
  <c r="AR13" i="279" s="1"/>
  <c r="AQ12" i="279"/>
  <c r="AR12" i="279" s="1"/>
  <c r="AQ11" i="279"/>
  <c r="AR11" i="279" s="1"/>
  <c r="AQ10" i="279"/>
  <c r="AR10" i="279" s="1"/>
  <c r="AQ9" i="279"/>
  <c r="AR9" i="279" s="1"/>
  <c r="AQ8" i="279"/>
  <c r="AR8" i="279" s="1"/>
  <c r="AQ7" i="279"/>
  <c r="AC14" i="279"/>
  <c r="AD14" i="279" s="1"/>
  <c r="AC13" i="279"/>
  <c r="AD13" i="279" s="1"/>
  <c r="AC12" i="279"/>
  <c r="AC11" i="279"/>
  <c r="AD11" i="279" s="1"/>
  <c r="AC10" i="279"/>
  <c r="AD10" i="279" s="1"/>
  <c r="AC9" i="279"/>
  <c r="AD9" i="279" s="1"/>
  <c r="AC8" i="279"/>
  <c r="AD8" i="279" s="1"/>
  <c r="AC7" i="279"/>
  <c r="IA16" i="279"/>
  <c r="HZ16" i="279"/>
  <c r="HY16" i="279"/>
  <c r="HX16" i="279"/>
  <c r="HW16" i="279"/>
  <c r="HV16" i="279"/>
  <c r="HU16" i="279"/>
  <c r="HT16" i="279"/>
  <c r="HS16" i="279"/>
  <c r="HS17" i="279" s="1"/>
  <c r="HP16" i="279"/>
  <c r="HO16" i="279"/>
  <c r="HN16" i="279"/>
  <c r="HM16" i="279"/>
  <c r="HL16" i="279"/>
  <c r="HK16" i="279"/>
  <c r="HJ16" i="279"/>
  <c r="HI16" i="279"/>
  <c r="HH16" i="279"/>
  <c r="HG16" i="279"/>
  <c r="HF16" i="279"/>
  <c r="HE16" i="279"/>
  <c r="HB16" i="279"/>
  <c r="HA16" i="279"/>
  <c r="GZ16" i="279"/>
  <c r="GY16" i="279"/>
  <c r="GX16" i="279"/>
  <c r="GW16" i="279"/>
  <c r="GV16" i="279"/>
  <c r="GU16" i="279"/>
  <c r="GT16" i="279"/>
  <c r="GS16" i="279"/>
  <c r="GR16" i="279"/>
  <c r="GQ16" i="279"/>
  <c r="GQ17" i="279" s="1"/>
  <c r="GN16" i="279"/>
  <c r="GM16" i="279"/>
  <c r="GL16" i="279"/>
  <c r="GK16" i="279"/>
  <c r="GJ16" i="279"/>
  <c r="GI16" i="279"/>
  <c r="GH16" i="279"/>
  <c r="GG16" i="279"/>
  <c r="GF16" i="279"/>
  <c r="GE16" i="279"/>
  <c r="GD16" i="279"/>
  <c r="GC16" i="279"/>
  <c r="GC17" i="279" s="1"/>
  <c r="FZ16" i="279"/>
  <c r="FY16" i="279"/>
  <c r="FX16" i="279"/>
  <c r="FW16" i="279"/>
  <c r="FV16" i="279"/>
  <c r="FU16" i="279"/>
  <c r="FT16" i="279"/>
  <c r="FS16" i="279"/>
  <c r="FR16" i="279"/>
  <c r="FQ16" i="279"/>
  <c r="FP16" i="279"/>
  <c r="FO16" i="279"/>
  <c r="FO17" i="279" s="1"/>
  <c r="FL16" i="279"/>
  <c r="FK16" i="279"/>
  <c r="FJ16" i="279"/>
  <c r="FI16" i="279"/>
  <c r="FH16" i="279"/>
  <c r="FG16" i="279"/>
  <c r="FF16" i="279"/>
  <c r="FE16" i="279"/>
  <c r="FD16" i="279"/>
  <c r="FC16" i="279"/>
  <c r="FB16" i="279"/>
  <c r="FA16" i="279"/>
  <c r="FA17" i="279" s="1"/>
  <c r="EX16" i="279"/>
  <c r="EW16" i="279"/>
  <c r="EV16" i="279"/>
  <c r="EU16" i="279"/>
  <c r="ET16" i="279"/>
  <c r="ES16" i="279"/>
  <c r="ER16" i="279"/>
  <c r="EQ16" i="279"/>
  <c r="EP16" i="279"/>
  <c r="EO16" i="279"/>
  <c r="EN16" i="279"/>
  <c r="EM16" i="279"/>
  <c r="EJ16" i="279"/>
  <c r="EI16" i="279"/>
  <c r="EH16" i="279"/>
  <c r="EG16" i="279"/>
  <c r="EF16" i="279"/>
  <c r="EE16" i="279"/>
  <c r="ED16" i="279"/>
  <c r="EC16" i="279"/>
  <c r="EB16" i="279"/>
  <c r="EA16" i="279"/>
  <c r="DZ16" i="279"/>
  <c r="DY16" i="279"/>
  <c r="DY17" i="279" s="1"/>
  <c r="DV16" i="279"/>
  <c r="DU16" i="279"/>
  <c r="DT16" i="279"/>
  <c r="DS16" i="279"/>
  <c r="DR16" i="279"/>
  <c r="DQ16" i="279"/>
  <c r="DP16" i="279"/>
  <c r="DO16" i="279"/>
  <c r="DN16" i="279"/>
  <c r="DM16" i="279"/>
  <c r="DL16" i="279"/>
  <c r="DK16" i="279"/>
  <c r="DK17" i="279" s="1"/>
  <c r="DH16" i="279"/>
  <c r="DG16" i="279"/>
  <c r="DF16" i="279"/>
  <c r="DE16" i="279"/>
  <c r="DD16" i="279"/>
  <c r="DC16" i="279"/>
  <c r="DB16" i="279"/>
  <c r="DA16" i="279"/>
  <c r="CZ16" i="279"/>
  <c r="CY16" i="279"/>
  <c r="CX16" i="279"/>
  <c r="CW16" i="279"/>
  <c r="CW17" i="279" s="1"/>
  <c r="CT16" i="279"/>
  <c r="CS16" i="279"/>
  <c r="CR16" i="279"/>
  <c r="CQ16" i="279"/>
  <c r="CP16" i="279"/>
  <c r="CO16" i="279"/>
  <c r="CN16" i="279"/>
  <c r="CM16" i="279"/>
  <c r="CL16" i="279"/>
  <c r="CK16" i="279"/>
  <c r="CJ16" i="279"/>
  <c r="CI16" i="279"/>
  <c r="CI17" i="279" s="1"/>
  <c r="CF16" i="279"/>
  <c r="CE16" i="279"/>
  <c r="CD16" i="279"/>
  <c r="CC16" i="279"/>
  <c r="CB16" i="279"/>
  <c r="CA16" i="279"/>
  <c r="BZ16" i="279"/>
  <c r="BY16" i="279"/>
  <c r="BX16" i="279"/>
  <c r="BW16" i="279"/>
  <c r="BV16" i="279"/>
  <c r="BU16" i="279"/>
  <c r="BU17" i="279"/>
  <c r="BR16" i="279"/>
  <c r="BQ16" i="279"/>
  <c r="BP16" i="279"/>
  <c r="BO16" i="279"/>
  <c r="BN16" i="279"/>
  <c r="BM16" i="279"/>
  <c r="BL16" i="279"/>
  <c r="BK16" i="279"/>
  <c r="BJ16" i="279"/>
  <c r="BI16" i="279"/>
  <c r="BH16" i="279"/>
  <c r="BG16" i="279"/>
  <c r="BD16" i="279"/>
  <c r="BC16" i="279"/>
  <c r="BB16" i="279"/>
  <c r="BA16" i="279"/>
  <c r="AZ16" i="279"/>
  <c r="AY16" i="279"/>
  <c r="AX16" i="279"/>
  <c r="AW16" i="279"/>
  <c r="AV16" i="279"/>
  <c r="AU16" i="279"/>
  <c r="AT16" i="279"/>
  <c r="AS16" i="279"/>
  <c r="AT17" i="279" s="1"/>
  <c r="AU17" i="279" s="1"/>
  <c r="AV17" i="279" s="1"/>
  <c r="AW17" i="279" s="1"/>
  <c r="AX17" i="279" s="1"/>
  <c r="AY17" i="279" s="1"/>
  <c r="AZ17" i="279" s="1"/>
  <c r="BA17" i="279" s="1"/>
  <c r="BB17" i="279" s="1"/>
  <c r="BC17" i="279" s="1"/>
  <c r="BD17" i="279" s="1"/>
  <c r="AP16" i="279"/>
  <c r="AO16" i="279"/>
  <c r="AN16" i="279"/>
  <c r="AM16" i="279"/>
  <c r="AL16" i="279"/>
  <c r="AK16" i="279"/>
  <c r="AJ16" i="279"/>
  <c r="AI16" i="279"/>
  <c r="AH16" i="279"/>
  <c r="AG16" i="279"/>
  <c r="AF16" i="279"/>
  <c r="AE16" i="279"/>
  <c r="AB16" i="279"/>
  <c r="AA16" i="279"/>
  <c r="Z16" i="279"/>
  <c r="Y16" i="279"/>
  <c r="X16" i="279"/>
  <c r="W16" i="279"/>
  <c r="V16" i="279"/>
  <c r="U16" i="279"/>
  <c r="T16" i="279"/>
  <c r="S16" i="279"/>
  <c r="R16" i="279"/>
  <c r="D16" i="279"/>
  <c r="E16" i="279"/>
  <c r="F16" i="279"/>
  <c r="G16" i="279"/>
  <c r="H16" i="279"/>
  <c r="I16" i="279"/>
  <c r="J16" i="279"/>
  <c r="K16" i="279"/>
  <c r="L16" i="279"/>
  <c r="M16" i="279"/>
  <c r="N16" i="279"/>
  <c r="O7" i="279"/>
  <c r="P7" i="279" s="1"/>
  <c r="IB23" i="268"/>
  <c r="IB18" i="268"/>
  <c r="IB17" i="268"/>
  <c r="HO23" i="268"/>
  <c r="HO18" i="268"/>
  <c r="HO17" i="268"/>
  <c r="HB17" i="268"/>
  <c r="HB18" i="268"/>
  <c r="HB15" i="268"/>
  <c r="HB16" i="268"/>
  <c r="GP24" i="268"/>
  <c r="GQ24" i="268"/>
  <c r="GR24" i="268"/>
  <c r="GS24" i="268"/>
  <c r="GT24" i="268"/>
  <c r="GU24" i="268"/>
  <c r="GV24" i="268"/>
  <c r="GW24" i="268"/>
  <c r="GX24" i="268"/>
  <c r="GY24" i="268"/>
  <c r="GZ24" i="268"/>
  <c r="HA24" i="268"/>
  <c r="GO23" i="268"/>
  <c r="IB32" i="268"/>
  <c r="IB31" i="268"/>
  <c r="IA30" i="268"/>
  <c r="HZ30" i="268"/>
  <c r="HY30" i="268"/>
  <c r="HX30" i="268"/>
  <c r="HW30" i="268"/>
  <c r="HV30" i="268"/>
  <c r="HU30" i="268"/>
  <c r="HT30" i="268"/>
  <c r="HS30" i="268"/>
  <c r="HR30" i="268"/>
  <c r="HQ30" i="268"/>
  <c r="HP30" i="268"/>
  <c r="IB27" i="268"/>
  <c r="IB26" i="268"/>
  <c r="IB25" i="268"/>
  <c r="IA24" i="268"/>
  <c r="HZ24" i="268"/>
  <c r="HY24" i="268"/>
  <c r="HX24" i="268"/>
  <c r="HW24" i="268"/>
  <c r="HV24" i="268"/>
  <c r="HU24" i="268"/>
  <c r="HT24" i="268"/>
  <c r="HS24" i="268"/>
  <c r="HR24" i="268"/>
  <c r="HQ24" i="268"/>
  <c r="HP24" i="268"/>
  <c r="IB22" i="268"/>
  <c r="IB21" i="268"/>
  <c r="IB20" i="268"/>
  <c r="IB19" i="268"/>
  <c r="IB16" i="268"/>
  <c r="IB15" i="268"/>
  <c r="IA14" i="268"/>
  <c r="HZ14" i="268"/>
  <c r="HY14" i="268"/>
  <c r="HX14" i="268"/>
  <c r="HW14" i="268"/>
  <c r="HV14" i="268"/>
  <c r="HU14" i="268"/>
  <c r="HT14" i="268"/>
  <c r="HS14" i="268"/>
  <c r="HR14" i="268"/>
  <c r="HQ14" i="268"/>
  <c r="HP14" i="268"/>
  <c r="IB13" i="268"/>
  <c r="IB12" i="268"/>
  <c r="IB11" i="268"/>
  <c r="IB10" i="268"/>
  <c r="IB9" i="268"/>
  <c r="IA8" i="268"/>
  <c r="HZ8" i="268"/>
  <c r="HY8" i="268"/>
  <c r="HX8" i="268"/>
  <c r="HX7" i="268" s="1"/>
  <c r="HW8" i="268"/>
  <c r="HV8" i="268"/>
  <c r="HU8" i="268"/>
  <c r="HT8" i="268"/>
  <c r="HT7" i="268" s="1"/>
  <c r="HS8" i="268"/>
  <c r="HR8" i="268"/>
  <c r="HQ8" i="268"/>
  <c r="HP8" i="268"/>
  <c r="HP7" i="268" s="1"/>
  <c r="HO32" i="268"/>
  <c r="HO31" i="268"/>
  <c r="HN30" i="268"/>
  <c r="HM30" i="268"/>
  <c r="HL30" i="268"/>
  <c r="HK30" i="268"/>
  <c r="HJ30" i="268"/>
  <c r="HI30" i="268"/>
  <c r="HH30" i="268"/>
  <c r="HG30" i="268"/>
  <c r="HF30" i="268"/>
  <c r="HE30" i="268"/>
  <c r="HD30" i="268"/>
  <c r="HC30" i="268"/>
  <c r="HO27" i="268"/>
  <c r="HO26" i="268"/>
  <c r="HO25" i="268"/>
  <c r="HN24" i="268"/>
  <c r="HM24" i="268"/>
  <c r="HL24" i="268"/>
  <c r="HK24" i="268"/>
  <c r="HJ24" i="268"/>
  <c r="HI24" i="268"/>
  <c r="HH24" i="268"/>
  <c r="HG24" i="268"/>
  <c r="HF24" i="268"/>
  <c r="HE24" i="268"/>
  <c r="HD24" i="268"/>
  <c r="HC24" i="268"/>
  <c r="HO22" i="268"/>
  <c r="HO21" i="268"/>
  <c r="HO20" i="268"/>
  <c r="HO19" i="268"/>
  <c r="HO16" i="268"/>
  <c r="HO15" i="268"/>
  <c r="HN14" i="268"/>
  <c r="HM14" i="268"/>
  <c r="HL14" i="268"/>
  <c r="HK14" i="268"/>
  <c r="HJ14" i="268"/>
  <c r="HI14" i="268"/>
  <c r="HH14" i="268"/>
  <c r="HG14" i="268"/>
  <c r="HF14" i="268"/>
  <c r="HE14" i="268"/>
  <c r="HD14" i="268"/>
  <c r="HC14" i="268"/>
  <c r="HO13" i="268"/>
  <c r="HO12" i="268"/>
  <c r="HO11" i="268"/>
  <c r="HO10" i="268"/>
  <c r="HO9" i="268"/>
  <c r="HN8" i="268"/>
  <c r="HM8" i="268"/>
  <c r="HL8" i="268"/>
  <c r="HK8" i="268"/>
  <c r="HJ8" i="268"/>
  <c r="HI8" i="268"/>
  <c r="HH8" i="268"/>
  <c r="HG8" i="268"/>
  <c r="HF8" i="268"/>
  <c r="HE8" i="268"/>
  <c r="HD8" i="268"/>
  <c r="HC8" i="268"/>
  <c r="HB32" i="268"/>
  <c r="HB31" i="268"/>
  <c r="HA30" i="268"/>
  <c r="GZ30" i="268"/>
  <c r="GY30" i="268"/>
  <c r="GX30" i="268"/>
  <c r="GW30" i="268"/>
  <c r="GV30" i="268"/>
  <c r="GU30" i="268"/>
  <c r="GT30" i="268"/>
  <c r="GS30" i="268"/>
  <c r="GR30" i="268"/>
  <c r="GQ30" i="268"/>
  <c r="GP30" i="268"/>
  <c r="HB27" i="268"/>
  <c r="HB26" i="268"/>
  <c r="HB25" i="268"/>
  <c r="HB22" i="268"/>
  <c r="HB21" i="268"/>
  <c r="HB20" i="268"/>
  <c r="HB19" i="268"/>
  <c r="HA14" i="268"/>
  <c r="GZ14" i="268"/>
  <c r="GY14" i="268"/>
  <c r="GX14" i="268"/>
  <c r="GW14" i="268"/>
  <c r="GV14" i="268"/>
  <c r="GU14" i="268"/>
  <c r="GT14" i="268"/>
  <c r="GS14" i="268"/>
  <c r="GR14" i="268"/>
  <c r="GQ14" i="268"/>
  <c r="GP14" i="268"/>
  <c r="HB13" i="268"/>
  <c r="HB12" i="268"/>
  <c r="HB11" i="268"/>
  <c r="HB10" i="268"/>
  <c r="HB9" i="268"/>
  <c r="HA8" i="268"/>
  <c r="GZ8" i="268"/>
  <c r="GY8" i="268"/>
  <c r="GX8" i="268"/>
  <c r="GX7" i="268" s="1"/>
  <c r="GW8" i="268"/>
  <c r="GW7" i="268" s="1"/>
  <c r="GV8" i="268"/>
  <c r="GU8" i="268"/>
  <c r="GT8" i="268"/>
  <c r="GS8" i="268"/>
  <c r="GR8" i="268"/>
  <c r="GQ8" i="268"/>
  <c r="GP8" i="268"/>
  <c r="GP7" i="268" s="1"/>
  <c r="GO32" i="268"/>
  <c r="GO31" i="268"/>
  <c r="GN30" i="268"/>
  <c r="GM30" i="268"/>
  <c r="GL30" i="268"/>
  <c r="GK30" i="268"/>
  <c r="GJ30" i="268"/>
  <c r="GI30" i="268"/>
  <c r="GH30" i="268"/>
  <c r="GG30" i="268"/>
  <c r="GF30" i="268"/>
  <c r="GE30" i="268"/>
  <c r="GD30" i="268"/>
  <c r="GC30" i="268"/>
  <c r="GO30" i="268" s="1"/>
  <c r="GO27" i="268"/>
  <c r="GO26" i="268"/>
  <c r="GO25" i="268"/>
  <c r="GN24" i="268"/>
  <c r="GM24" i="268"/>
  <c r="GL24" i="268"/>
  <c r="GK24" i="268"/>
  <c r="GJ24" i="268"/>
  <c r="GI24" i="268"/>
  <c r="GH24" i="268"/>
  <c r="GG24" i="268"/>
  <c r="GF24" i="268"/>
  <c r="GE24" i="268"/>
  <c r="GD24" i="268"/>
  <c r="GC24" i="268"/>
  <c r="GO22" i="268"/>
  <c r="GO21" i="268"/>
  <c r="GO20" i="268"/>
  <c r="GO19" i="268"/>
  <c r="GO16" i="268"/>
  <c r="GO15" i="268"/>
  <c r="GN14" i="268"/>
  <c r="GM14" i="268"/>
  <c r="GL14" i="268"/>
  <c r="GK14" i="268"/>
  <c r="GJ14" i="268"/>
  <c r="GI14" i="268"/>
  <c r="GH14" i="268"/>
  <c r="GG14" i="268"/>
  <c r="GF14" i="268"/>
  <c r="GE14" i="268"/>
  <c r="GD14" i="268"/>
  <c r="GC14" i="268"/>
  <c r="GO13" i="268"/>
  <c r="GO12" i="268"/>
  <c r="GO11" i="268"/>
  <c r="GO10" i="268"/>
  <c r="GO9" i="268"/>
  <c r="GN8" i="268"/>
  <c r="GN7" i="268" s="1"/>
  <c r="GM8" i="268"/>
  <c r="GM7" i="268" s="1"/>
  <c r="GL8" i="268"/>
  <c r="GK8" i="268"/>
  <c r="GJ8" i="268"/>
  <c r="GI8" i="268"/>
  <c r="GH8" i="268"/>
  <c r="GH7" i="268" s="1"/>
  <c r="GG8" i="268"/>
  <c r="GF8" i="268"/>
  <c r="GE8" i="268"/>
  <c r="GD8" i="268"/>
  <c r="GC8" i="268"/>
  <c r="GB32" i="268"/>
  <c r="GB31" i="268"/>
  <c r="GB27" i="268"/>
  <c r="GB26" i="268"/>
  <c r="GB25" i="268"/>
  <c r="GB24" i="268" s="1"/>
  <c r="GB22" i="268"/>
  <c r="GB21" i="268"/>
  <c r="GB20" i="268"/>
  <c r="GB19" i="268"/>
  <c r="GB16" i="268"/>
  <c r="GB15" i="268"/>
  <c r="GB13" i="268"/>
  <c r="GB12" i="268"/>
  <c r="GB11" i="268"/>
  <c r="GB10" i="268"/>
  <c r="GB9" i="268"/>
  <c r="FO32" i="268"/>
  <c r="FO31" i="268"/>
  <c r="FN30" i="268"/>
  <c r="FM30" i="268"/>
  <c r="FL30" i="268"/>
  <c r="FK30" i="268"/>
  <c r="FJ30" i="268"/>
  <c r="FI30" i="268"/>
  <c r="FH30" i="268"/>
  <c r="FG30" i="268"/>
  <c r="FF30" i="268"/>
  <c r="FE30" i="268"/>
  <c r="FD30" i="268"/>
  <c r="FC30" i="268"/>
  <c r="FO27" i="268"/>
  <c r="FO26" i="268"/>
  <c r="FO25" i="268"/>
  <c r="FN24" i="268"/>
  <c r="FM24" i="268"/>
  <c r="FL24" i="268"/>
  <c r="FK24" i="268"/>
  <c r="FJ24" i="268"/>
  <c r="FI24" i="268"/>
  <c r="FH24" i="268"/>
  <c r="FG24" i="268"/>
  <c r="FF24" i="268"/>
  <c r="FE24" i="268"/>
  <c r="FD24" i="268"/>
  <c r="FC24" i="268"/>
  <c r="FO22" i="268"/>
  <c r="FO21" i="268"/>
  <c r="FO20" i="268"/>
  <c r="FO19" i="268"/>
  <c r="FO16" i="268"/>
  <c r="FO15" i="268"/>
  <c r="FN14" i="268"/>
  <c r="FM14" i="268"/>
  <c r="FL14" i="268"/>
  <c r="FK14" i="268"/>
  <c r="FJ14" i="268"/>
  <c r="FI14" i="268"/>
  <c r="FH14" i="268"/>
  <c r="FG14" i="268"/>
  <c r="FF14" i="268"/>
  <c r="FE14" i="268"/>
  <c r="FD14" i="268"/>
  <c r="FC14" i="268"/>
  <c r="FO13" i="268"/>
  <c r="FO12" i="268"/>
  <c r="FO11" i="268"/>
  <c r="FO10" i="268"/>
  <c r="FO9" i="268"/>
  <c r="FN8" i="268"/>
  <c r="FN7" i="268" s="1"/>
  <c r="FM8" i="268"/>
  <c r="FL8" i="268"/>
  <c r="FK8" i="268"/>
  <c r="FK7" i="268" s="1"/>
  <c r="FJ8" i="268"/>
  <c r="FI8" i="268"/>
  <c r="FI7" i="268" s="1"/>
  <c r="FH8" i="268"/>
  <c r="FG8" i="268"/>
  <c r="FG7" i="268" s="1"/>
  <c r="FF8" i="268"/>
  <c r="FE8" i="268"/>
  <c r="FD8" i="268"/>
  <c r="FC8" i="268"/>
  <c r="FC7" i="268" s="1"/>
  <c r="EB23" i="268"/>
  <c r="FB32" i="268"/>
  <c r="FB31" i="268"/>
  <c r="FB27" i="268"/>
  <c r="FB26" i="268"/>
  <c r="FB25" i="268"/>
  <c r="FB22" i="268"/>
  <c r="FB21" i="268"/>
  <c r="FB20" i="268"/>
  <c r="FB19" i="268"/>
  <c r="FB16" i="268"/>
  <c r="FB15" i="268"/>
  <c r="FB13" i="268"/>
  <c r="FB12" i="268"/>
  <c r="FB11" i="268"/>
  <c r="FB10" i="268"/>
  <c r="FB9" i="268"/>
  <c r="EO32" i="268"/>
  <c r="EO31" i="268"/>
  <c r="EO27" i="268"/>
  <c r="EO26" i="268"/>
  <c r="EO25" i="268"/>
  <c r="EO22" i="268"/>
  <c r="EO21" i="268"/>
  <c r="EO20" i="268"/>
  <c r="EO19" i="268"/>
  <c r="EO16" i="268"/>
  <c r="EO15" i="268"/>
  <c r="EO13" i="268"/>
  <c r="EO12" i="268"/>
  <c r="EO11" i="268"/>
  <c r="EO10" i="268"/>
  <c r="EO9" i="268"/>
  <c r="EB32" i="268"/>
  <c r="EB31" i="268"/>
  <c r="DO32" i="268"/>
  <c r="DO31" i="268"/>
  <c r="DB32" i="268"/>
  <c r="DB31" i="268"/>
  <c r="CO32" i="268"/>
  <c r="CO31" i="268"/>
  <c r="CB32" i="268"/>
  <c r="CB31" i="268"/>
  <c r="BO32" i="268"/>
  <c r="BO31" i="268"/>
  <c r="BB32" i="268"/>
  <c r="BB31" i="268"/>
  <c r="AO32" i="268"/>
  <c r="AO31" i="268"/>
  <c r="DL14" i="268"/>
  <c r="DO23" i="268"/>
  <c r="EA30" i="268"/>
  <c r="DZ30" i="268"/>
  <c r="DY30" i="268"/>
  <c r="DX30" i="268"/>
  <c r="DW30" i="268"/>
  <c r="DV30" i="268"/>
  <c r="DU30" i="268"/>
  <c r="DT30" i="268"/>
  <c r="DS30" i="268"/>
  <c r="DR30" i="268"/>
  <c r="DQ30" i="268"/>
  <c r="DP30" i="268"/>
  <c r="EB27" i="268"/>
  <c r="EB26" i="268"/>
  <c r="EB25" i="268"/>
  <c r="EA24" i="268"/>
  <c r="DZ24" i="268"/>
  <c r="DY24" i="268"/>
  <c r="DX24" i="268"/>
  <c r="DW24" i="268"/>
  <c r="DV24" i="268"/>
  <c r="DU24" i="268"/>
  <c r="DT24" i="268"/>
  <c r="DS24" i="268"/>
  <c r="DR24" i="268"/>
  <c r="DQ24" i="268"/>
  <c r="DP24" i="268"/>
  <c r="EB22" i="268"/>
  <c r="EB21" i="268"/>
  <c r="EB20" i="268"/>
  <c r="EB19" i="268"/>
  <c r="EB16" i="268"/>
  <c r="EB15" i="268"/>
  <c r="EA14" i="268"/>
  <c r="DZ14" i="268"/>
  <c r="DY14" i="268"/>
  <c r="DX14" i="268"/>
  <c r="DW14" i="268"/>
  <c r="DV14" i="268"/>
  <c r="DU14" i="268"/>
  <c r="DT14" i="268"/>
  <c r="DS14" i="268"/>
  <c r="DR14" i="268"/>
  <c r="DQ14" i="268"/>
  <c r="DP14" i="268"/>
  <c r="EB13" i="268"/>
  <c r="EB12" i="268"/>
  <c r="EB11" i="268"/>
  <c r="EB10" i="268"/>
  <c r="EB9" i="268"/>
  <c r="EA8" i="268"/>
  <c r="DZ8" i="268"/>
  <c r="DY8" i="268"/>
  <c r="DX8" i="268"/>
  <c r="DX7" i="268" s="1"/>
  <c r="DW8" i="268"/>
  <c r="DV8" i="268"/>
  <c r="DU8" i="268"/>
  <c r="DT8" i="268"/>
  <c r="DT7" i="268" s="1"/>
  <c r="DS8" i="268"/>
  <c r="DR8" i="268"/>
  <c r="DQ8" i="268"/>
  <c r="DP8" i="268"/>
  <c r="CU30" i="268"/>
  <c r="CU24" i="268"/>
  <c r="CU14" i="268"/>
  <c r="CU8" i="268"/>
  <c r="CU7" i="268" s="1"/>
  <c r="CR24" i="268"/>
  <c r="CR14" i="268"/>
  <c r="CR8" i="268"/>
  <c r="DB23" i="268"/>
  <c r="DN30" i="268"/>
  <c r="DM30" i="268"/>
  <c r="DL30" i="268"/>
  <c r="DK30" i="268"/>
  <c r="DJ30" i="268"/>
  <c r="DI30" i="268"/>
  <c r="DH30" i="268"/>
  <c r="DG30" i="268"/>
  <c r="DF30" i="268"/>
  <c r="DE30" i="268"/>
  <c r="DD30" i="268"/>
  <c r="DC30" i="268"/>
  <c r="DO30" i="268" s="1"/>
  <c r="DO27" i="268"/>
  <c r="DO26" i="268"/>
  <c r="DO25" i="268"/>
  <c r="DO24" i="268" s="1"/>
  <c r="DN24" i="268"/>
  <c r="DM24" i="268"/>
  <c r="DL24" i="268"/>
  <c r="DK24" i="268"/>
  <c r="DJ24" i="268"/>
  <c r="DI24" i="268"/>
  <c r="DH24" i="268"/>
  <c r="DG24" i="268"/>
  <c r="DF24" i="268"/>
  <c r="DE24" i="268"/>
  <c r="DD24" i="268"/>
  <c r="DC24" i="268"/>
  <c r="DO22" i="268"/>
  <c r="DO21" i="268"/>
  <c r="DO20" i="268"/>
  <c r="DO19" i="268"/>
  <c r="DO16" i="268"/>
  <c r="DO15" i="268"/>
  <c r="DN14" i="268"/>
  <c r="DM14" i="268"/>
  <c r="DK14" i="268"/>
  <c r="DJ14" i="268"/>
  <c r="DI14" i="268"/>
  <c r="DH14" i="268"/>
  <c r="DG14" i="268"/>
  <c r="DF14" i="268"/>
  <c r="DE14" i="268"/>
  <c r="DD14" i="268"/>
  <c r="DC14" i="268"/>
  <c r="DO13" i="268"/>
  <c r="DO12" i="268"/>
  <c r="DO11" i="268"/>
  <c r="DO10" i="268"/>
  <c r="DO9" i="268"/>
  <c r="DN8" i="268"/>
  <c r="DN7" i="268" s="1"/>
  <c r="DM8" i="268"/>
  <c r="DM7" i="268" s="1"/>
  <c r="DL8" i="268"/>
  <c r="DL7" i="268" s="1"/>
  <c r="DK8" i="268"/>
  <c r="DJ8" i="268"/>
  <c r="DJ7" i="268" s="1"/>
  <c r="DI8" i="268"/>
  <c r="DH8" i="268"/>
  <c r="DH7" i="268" s="1"/>
  <c r="DG8" i="268"/>
  <c r="DF8" i="268"/>
  <c r="DF7" i="268" s="1"/>
  <c r="DE8" i="268"/>
  <c r="DD8" i="268"/>
  <c r="DC8" i="268"/>
  <c r="EN30" i="268"/>
  <c r="EM30" i="268"/>
  <c r="EL30" i="268"/>
  <c r="EK30" i="268"/>
  <c r="EJ30" i="268"/>
  <c r="EI30" i="268"/>
  <c r="EH30" i="268"/>
  <c r="EG30" i="268"/>
  <c r="EF30" i="268"/>
  <c r="EE30" i="268"/>
  <c r="ED30" i="268"/>
  <c r="EC30" i="268"/>
  <c r="EN24" i="268"/>
  <c r="EM24" i="268"/>
  <c r="EL24" i="268"/>
  <c r="EK24" i="268"/>
  <c r="EJ24" i="268"/>
  <c r="EI24" i="268"/>
  <c r="EH24" i="268"/>
  <c r="EG24" i="268"/>
  <c r="EF24" i="268"/>
  <c r="EE24" i="268"/>
  <c r="ED24" i="268"/>
  <c r="EC24" i="268"/>
  <c r="EN14" i="268"/>
  <c r="EM14" i="268"/>
  <c r="EL14" i="268"/>
  <c r="EK14" i="268"/>
  <c r="EJ14" i="268"/>
  <c r="EI14" i="268"/>
  <c r="EH14" i="268"/>
  <c r="EG14" i="268"/>
  <c r="EF14" i="268"/>
  <c r="EE14" i="268"/>
  <c r="ED14" i="268"/>
  <c r="EC14" i="268"/>
  <c r="EN8" i="268"/>
  <c r="EM8" i="268"/>
  <c r="EM7" i="268" s="1"/>
  <c r="EL8" i="268"/>
  <c r="EK8" i="268"/>
  <c r="EJ8" i="268"/>
  <c r="EI8" i="268"/>
  <c r="EI7" i="268" s="1"/>
  <c r="EH8" i="268"/>
  <c r="EG8" i="268"/>
  <c r="EF8" i="268"/>
  <c r="EE8" i="268"/>
  <c r="ED8" i="268"/>
  <c r="EC8" i="268"/>
  <c r="CN30" i="268"/>
  <c r="CN24" i="268"/>
  <c r="CN14" i="268"/>
  <c r="CN8" i="268"/>
  <c r="CO23" i="268"/>
  <c r="DA30" i="268"/>
  <c r="CZ30" i="268"/>
  <c r="CY30" i="268"/>
  <c r="CX30" i="268"/>
  <c r="CW30" i="268"/>
  <c r="CV30" i="268"/>
  <c r="CT30" i="268"/>
  <c r="CS30" i="268"/>
  <c r="CR30" i="268"/>
  <c r="CQ30" i="268"/>
  <c r="CP30" i="268"/>
  <c r="DB27" i="268"/>
  <c r="DB26" i="268"/>
  <c r="DB25" i="268"/>
  <c r="DA24" i="268"/>
  <c r="CZ24" i="268"/>
  <c r="CY24" i="268"/>
  <c r="CX24" i="268"/>
  <c r="CW24" i="268"/>
  <c r="CV24" i="268"/>
  <c r="CT24" i="268"/>
  <c r="CS24" i="268"/>
  <c r="CQ24" i="268"/>
  <c r="CP24" i="268"/>
  <c r="DB22" i="268"/>
  <c r="DB21" i="268"/>
  <c r="DB20" i="268"/>
  <c r="DB19" i="268"/>
  <c r="DB16" i="268"/>
  <c r="DB15" i="268"/>
  <c r="DA14" i="268"/>
  <c r="CZ14" i="268"/>
  <c r="CY14" i="268"/>
  <c r="CX14" i="268"/>
  <c r="CW14" i="268"/>
  <c r="CV14" i="268"/>
  <c r="CT14" i="268"/>
  <c r="CS14" i="268"/>
  <c r="CQ14" i="268"/>
  <c r="CP14" i="268"/>
  <c r="DB13" i="268"/>
  <c r="DB12" i="268"/>
  <c r="DB11" i="268"/>
  <c r="DB10" i="268"/>
  <c r="DB9" i="268"/>
  <c r="DA8" i="268"/>
  <c r="CZ8" i="268"/>
  <c r="CZ7" i="268" s="1"/>
  <c r="CY8" i="268"/>
  <c r="CY7" i="268" s="1"/>
  <c r="CX8" i="268"/>
  <c r="CW8" i="268"/>
  <c r="CW7" i="268" s="1"/>
  <c r="CV8" i="268"/>
  <c r="CT8" i="268"/>
  <c r="CT7" i="268" s="1"/>
  <c r="CS8" i="268"/>
  <c r="CQ8" i="268"/>
  <c r="CP8" i="268"/>
  <c r="CP7" i="268" s="1"/>
  <c r="FA30" i="268"/>
  <c r="EZ30" i="268"/>
  <c r="EY30" i="268"/>
  <c r="EX30" i="268"/>
  <c r="EW30" i="268"/>
  <c r="EV30" i="268"/>
  <c r="EU30" i="268"/>
  <c r="ET30" i="268"/>
  <c r="ES30" i="268"/>
  <c r="ER30" i="268"/>
  <c r="EQ30" i="268"/>
  <c r="EP30" i="268"/>
  <c r="FA24" i="268"/>
  <c r="EZ24" i="268"/>
  <c r="EY24" i="268"/>
  <c r="EX24" i="268"/>
  <c r="EW24" i="268"/>
  <c r="EV24" i="268"/>
  <c r="EU24" i="268"/>
  <c r="ET24" i="268"/>
  <c r="ES24" i="268"/>
  <c r="ER24" i="268"/>
  <c r="EQ24" i="268"/>
  <c r="EP24" i="268"/>
  <c r="FA14" i="268"/>
  <c r="EZ14" i="268"/>
  <c r="EY14" i="268"/>
  <c r="EX14" i="268"/>
  <c r="EW14" i="268"/>
  <c r="EV14" i="268"/>
  <c r="EU14" i="268"/>
  <c r="ET14" i="268"/>
  <c r="ES14" i="268"/>
  <c r="ER14" i="268"/>
  <c r="EQ14" i="268"/>
  <c r="EP14" i="268"/>
  <c r="FA8" i="268"/>
  <c r="FA7" i="268" s="1"/>
  <c r="EZ8" i="268"/>
  <c r="EZ7" i="268" s="1"/>
  <c r="EY8" i="268"/>
  <c r="EX8" i="268"/>
  <c r="EW8" i="268"/>
  <c r="EV8" i="268"/>
  <c r="EU8" i="268"/>
  <c r="ET8" i="268"/>
  <c r="ET7" i="268" s="1"/>
  <c r="ES8" i="268"/>
  <c r="ES7" i="268" s="1"/>
  <c r="ER8" i="268"/>
  <c r="EQ8" i="268"/>
  <c r="EP8" i="268"/>
  <c r="CA30" i="268"/>
  <c r="BZ30" i="268"/>
  <c r="BY30" i="268"/>
  <c r="BX30" i="268"/>
  <c r="BW30" i="268"/>
  <c r="BV30" i="268"/>
  <c r="BU30" i="268"/>
  <c r="BT30" i="268"/>
  <c r="BS30" i="268"/>
  <c r="BR30" i="268"/>
  <c r="BQ30" i="268"/>
  <c r="BP30" i="268"/>
  <c r="CB27" i="268"/>
  <c r="CB26" i="268"/>
  <c r="CB25" i="268"/>
  <c r="CA24" i="268"/>
  <c r="BZ24" i="268"/>
  <c r="BY24" i="268"/>
  <c r="BX24" i="268"/>
  <c r="BW24" i="268"/>
  <c r="BV24" i="268"/>
  <c r="BU24" i="268"/>
  <c r="BT24" i="268"/>
  <c r="BS24" i="268"/>
  <c r="BR24" i="268"/>
  <c r="BQ24" i="268"/>
  <c r="BP24" i="268"/>
  <c r="CB23" i="268"/>
  <c r="CB22" i="268"/>
  <c r="CB21" i="268"/>
  <c r="CB20" i="268"/>
  <c r="CB19" i="268"/>
  <c r="CB16" i="268"/>
  <c r="CB15" i="268"/>
  <c r="CA14" i="268"/>
  <c r="BZ14" i="268"/>
  <c r="BZ7" i="268" s="1"/>
  <c r="BY14" i="268"/>
  <c r="BX14" i="268"/>
  <c r="BW14" i="268"/>
  <c r="BV14" i="268"/>
  <c r="BU14" i="268"/>
  <c r="BT14" i="268"/>
  <c r="BS14" i="268"/>
  <c r="BR14" i="268"/>
  <c r="BQ14" i="268"/>
  <c r="BP14" i="268"/>
  <c r="CB13" i="268"/>
  <c r="CB12" i="268"/>
  <c r="CB11" i="268"/>
  <c r="CB10" i="268"/>
  <c r="CB9" i="268"/>
  <c r="CA8" i="268"/>
  <c r="BZ8" i="268"/>
  <c r="BY8" i="268"/>
  <c r="BX8" i="268"/>
  <c r="BW8" i="268"/>
  <c r="BV8" i="268"/>
  <c r="BU8" i="268"/>
  <c r="BT8" i="268"/>
  <c r="BS8" i="268"/>
  <c r="BR8" i="268"/>
  <c r="BQ8" i="268"/>
  <c r="BP8" i="268"/>
  <c r="AX8" i="268"/>
  <c r="BB27" i="268"/>
  <c r="BB26" i="268"/>
  <c r="BB25" i="268"/>
  <c r="BB23" i="268"/>
  <c r="BB22" i="268"/>
  <c r="BB21" i="268"/>
  <c r="BB20" i="268"/>
  <c r="BB19" i="268"/>
  <c r="BB16" i="268"/>
  <c r="BB15" i="268"/>
  <c r="BB13" i="268"/>
  <c r="BB12" i="268"/>
  <c r="BB11" i="268"/>
  <c r="BB10" i="268"/>
  <c r="BB9" i="268"/>
  <c r="BN30" i="268"/>
  <c r="BM30" i="268"/>
  <c r="BL30" i="268"/>
  <c r="BK30" i="268"/>
  <c r="BJ30" i="268"/>
  <c r="BI30" i="268"/>
  <c r="BH30" i="268"/>
  <c r="BG30" i="268"/>
  <c r="BF30" i="268"/>
  <c r="BE30" i="268"/>
  <c r="BD30" i="268"/>
  <c r="BC30" i="268"/>
  <c r="BO27" i="268"/>
  <c r="BO26" i="268"/>
  <c r="BO25" i="268"/>
  <c r="BN24" i="268"/>
  <c r="BM24" i="268"/>
  <c r="BL24" i="268"/>
  <c r="BK24" i="268"/>
  <c r="BJ24" i="268"/>
  <c r="BI24" i="268"/>
  <c r="BH24" i="268"/>
  <c r="BG24" i="268"/>
  <c r="BF24" i="268"/>
  <c r="BE24" i="268"/>
  <c r="BD24" i="268"/>
  <c r="BC24" i="268"/>
  <c r="BO23" i="268"/>
  <c r="BO22" i="268"/>
  <c r="BO21" i="268"/>
  <c r="BO20" i="268"/>
  <c r="BO19" i="268"/>
  <c r="BO16" i="268"/>
  <c r="BO15" i="268"/>
  <c r="BN14" i="268"/>
  <c r="BM14" i="268"/>
  <c r="BL14" i="268"/>
  <c r="BK14" i="268"/>
  <c r="BJ14" i="268"/>
  <c r="BI14" i="268"/>
  <c r="BH14" i="268"/>
  <c r="BG14" i="268"/>
  <c r="BF14" i="268"/>
  <c r="BE14" i="268"/>
  <c r="BD14" i="268"/>
  <c r="BC14" i="268"/>
  <c r="BO13" i="268"/>
  <c r="BO12" i="268"/>
  <c r="BO11" i="268"/>
  <c r="BO10" i="268"/>
  <c r="BO9" i="268"/>
  <c r="BO8" i="268" s="1"/>
  <c r="BN8" i="268"/>
  <c r="BM8" i="268"/>
  <c r="BL8" i="268"/>
  <c r="BK8" i="268"/>
  <c r="BJ8" i="268"/>
  <c r="BI8" i="268"/>
  <c r="BH8" i="268"/>
  <c r="BH7" i="268" s="1"/>
  <c r="BG8" i="268"/>
  <c r="BF8" i="268"/>
  <c r="BE8" i="268"/>
  <c r="BE7" i="268" s="1"/>
  <c r="BD8" i="268"/>
  <c r="BD7" i="268" s="1"/>
  <c r="BC8" i="268"/>
  <c r="BA30" i="268"/>
  <c r="AZ30" i="268"/>
  <c r="AY30" i="268"/>
  <c r="AX30" i="268"/>
  <c r="AW30" i="268"/>
  <c r="AV30" i="268"/>
  <c r="AU30" i="268"/>
  <c r="AT30" i="268"/>
  <c r="AS30" i="268"/>
  <c r="AR30" i="268"/>
  <c r="AQ30" i="268"/>
  <c r="AP30" i="268"/>
  <c r="BA24" i="268"/>
  <c r="AZ24" i="268"/>
  <c r="AY24" i="268"/>
  <c r="AX24" i="268"/>
  <c r="AW24" i="268"/>
  <c r="AV24" i="268"/>
  <c r="AU24" i="268"/>
  <c r="AT24" i="268"/>
  <c r="AS24" i="268"/>
  <c r="AR24" i="268"/>
  <c r="AQ24" i="268"/>
  <c r="AP24" i="268"/>
  <c r="BA14" i="268"/>
  <c r="AZ14" i="268"/>
  <c r="AY14" i="268"/>
  <c r="AX14" i="268"/>
  <c r="AW14" i="268"/>
  <c r="AV14" i="268"/>
  <c r="AU14" i="268"/>
  <c r="AT14" i="268"/>
  <c r="AS14" i="268"/>
  <c r="AR14" i="268"/>
  <c r="AQ14" i="268"/>
  <c r="AP14" i="268"/>
  <c r="BA8" i="268"/>
  <c r="BA7" i="268" s="1"/>
  <c r="AZ8" i="268"/>
  <c r="AZ7" i="268" s="1"/>
  <c r="AY8" i="268"/>
  <c r="AW8" i="268"/>
  <c r="AV8" i="268"/>
  <c r="AU8" i="268"/>
  <c r="AT8" i="268"/>
  <c r="AS8" i="268"/>
  <c r="AS7" i="268" s="1"/>
  <c r="AR8" i="268"/>
  <c r="AQ8" i="268"/>
  <c r="AP8" i="268"/>
  <c r="AP7" i="268" s="1"/>
  <c r="AN14" i="268"/>
  <c r="D14" i="268"/>
  <c r="E14" i="268"/>
  <c r="F14" i="268"/>
  <c r="G14" i="268"/>
  <c r="H14" i="268"/>
  <c r="I14" i="268"/>
  <c r="J14" i="268"/>
  <c r="K14" i="268"/>
  <c r="L14" i="268"/>
  <c r="N14" i="268"/>
  <c r="P14" i="268"/>
  <c r="Q14" i="268"/>
  <c r="R14" i="268"/>
  <c r="S14" i="268"/>
  <c r="T14" i="268"/>
  <c r="T7" i="268" s="1"/>
  <c r="U14" i="268"/>
  <c r="V14" i="268"/>
  <c r="W14" i="268"/>
  <c r="X14" i="268"/>
  <c r="Y14" i="268"/>
  <c r="Z14" i="268"/>
  <c r="AA14" i="268"/>
  <c r="AC14" i="268"/>
  <c r="AD14" i="268"/>
  <c r="AE14" i="268"/>
  <c r="AF14" i="268"/>
  <c r="AG14" i="268"/>
  <c r="AH14" i="268"/>
  <c r="AI14" i="268"/>
  <c r="AI7" i="268" s="1"/>
  <c r="AJ14" i="268"/>
  <c r="AK14" i="268"/>
  <c r="AL14" i="268"/>
  <c r="AM14" i="268"/>
  <c r="CC14" i="268"/>
  <c r="CD14" i="268"/>
  <c r="CE14" i="268"/>
  <c r="CF14" i="268"/>
  <c r="CG14" i="268"/>
  <c r="CH14" i="268"/>
  <c r="CI14" i="268"/>
  <c r="CJ14" i="268"/>
  <c r="CK14" i="268"/>
  <c r="CK7" i="268" s="1"/>
  <c r="CL14" i="268"/>
  <c r="CL7" i="268" s="1"/>
  <c r="CM14" i="268"/>
  <c r="FP14" i="268"/>
  <c r="FQ14" i="268"/>
  <c r="FQ7" i="268" s="1"/>
  <c r="FR14" i="268"/>
  <c r="FS14" i="268"/>
  <c r="FT14" i="268"/>
  <c r="FU14" i="268"/>
  <c r="FV14" i="268"/>
  <c r="FW14" i="268"/>
  <c r="FX14" i="268"/>
  <c r="FY14" i="268"/>
  <c r="FZ14" i="268"/>
  <c r="GA14" i="268"/>
  <c r="C14" i="268"/>
  <c r="AO23" i="268"/>
  <c r="AB23" i="268"/>
  <c r="O23" i="268"/>
  <c r="CM30" i="268"/>
  <c r="CL30" i="268"/>
  <c r="CK30" i="268"/>
  <c r="CJ30" i="268"/>
  <c r="CI30" i="268"/>
  <c r="CH30" i="268"/>
  <c r="CG30" i="268"/>
  <c r="CF30" i="268"/>
  <c r="CE30" i="268"/>
  <c r="CD30" i="268"/>
  <c r="CC30" i="268"/>
  <c r="CO27" i="268"/>
  <c r="CO26" i="268"/>
  <c r="CO25" i="268"/>
  <c r="CM24" i="268"/>
  <c r="CL24" i="268"/>
  <c r="CK24" i="268"/>
  <c r="CJ24" i="268"/>
  <c r="CI24" i="268"/>
  <c r="CH24" i="268"/>
  <c r="CG24" i="268"/>
  <c r="CF24" i="268"/>
  <c r="CE24" i="268"/>
  <c r="CD24" i="268"/>
  <c r="CC24" i="268"/>
  <c r="CO22" i="268"/>
  <c r="CO21" i="268"/>
  <c r="CO20" i="268"/>
  <c r="CO19" i="268"/>
  <c r="CO16" i="268"/>
  <c r="CO15" i="268"/>
  <c r="CO13" i="268"/>
  <c r="CO12" i="268"/>
  <c r="CO11" i="268"/>
  <c r="CO10" i="268"/>
  <c r="CO9" i="268"/>
  <c r="CM8" i="268"/>
  <c r="CL8" i="268"/>
  <c r="CK8" i="268"/>
  <c r="CJ8" i="268"/>
  <c r="CI8" i="268"/>
  <c r="CH8" i="268"/>
  <c r="CG8" i="268"/>
  <c r="CF8" i="268"/>
  <c r="CE8" i="268"/>
  <c r="CD8" i="268"/>
  <c r="CC8" i="268"/>
  <c r="O32" i="268"/>
  <c r="O31" i="268"/>
  <c r="AB32" i="268"/>
  <c r="AB31" i="268"/>
  <c r="E30" i="268"/>
  <c r="F30" i="268"/>
  <c r="G30" i="268"/>
  <c r="H30" i="268"/>
  <c r="I30" i="268"/>
  <c r="J30" i="268"/>
  <c r="K30" i="268"/>
  <c r="L30" i="268"/>
  <c r="N30" i="268"/>
  <c r="E24" i="268"/>
  <c r="F24" i="268"/>
  <c r="G24" i="268"/>
  <c r="H24" i="268"/>
  <c r="I24" i="268"/>
  <c r="J24" i="268"/>
  <c r="K24" i="268"/>
  <c r="L24" i="268"/>
  <c r="N24" i="268"/>
  <c r="O19" i="268"/>
  <c r="D8" i="268"/>
  <c r="D30" i="268"/>
  <c r="O25" i="268"/>
  <c r="O24" i="268" s="1"/>
  <c r="D24" i="268"/>
  <c r="C24" i="268"/>
  <c r="O22" i="268"/>
  <c r="O21" i="268"/>
  <c r="O20" i="268"/>
  <c r="O16" i="268"/>
  <c r="O15" i="268"/>
  <c r="O13" i="268"/>
  <c r="O12" i="268"/>
  <c r="O11" i="268"/>
  <c r="O10" i="268"/>
  <c r="O9" i="268"/>
  <c r="N8" i="268"/>
  <c r="L8" i="268"/>
  <c r="K8" i="268"/>
  <c r="J8" i="268"/>
  <c r="I8" i="268"/>
  <c r="H8" i="268"/>
  <c r="G8" i="268"/>
  <c r="F8" i="268"/>
  <c r="E8" i="268"/>
  <c r="C8" i="268"/>
  <c r="C16" i="279"/>
  <c r="O14" i="279"/>
  <c r="P14" i="279" s="1"/>
  <c r="O13" i="279"/>
  <c r="P13" i="279" s="1"/>
  <c r="O12" i="279"/>
  <c r="P12" i="279" s="1"/>
  <c r="O11" i="279"/>
  <c r="P11" i="279" s="1"/>
  <c r="O10" i="279"/>
  <c r="P10" i="279" s="1"/>
  <c r="O9" i="279"/>
  <c r="P9" i="279" s="1"/>
  <c r="O8" i="279"/>
  <c r="P8" i="279" s="1"/>
  <c r="AN30" i="268"/>
  <c r="AM30" i="268"/>
  <c r="AL30" i="268"/>
  <c r="AK30" i="268"/>
  <c r="AJ30" i="268"/>
  <c r="AI30" i="268"/>
  <c r="AH30" i="268"/>
  <c r="AG30" i="268"/>
  <c r="AF30" i="268"/>
  <c r="AE30" i="268"/>
  <c r="AD30" i="268"/>
  <c r="AC30" i="268"/>
  <c r="AO27" i="268"/>
  <c r="AO26" i="268"/>
  <c r="AO25" i="268"/>
  <c r="AO24" i="268"/>
  <c r="AN24" i="268"/>
  <c r="AM24" i="268"/>
  <c r="AL24" i="268"/>
  <c r="AK24" i="268"/>
  <c r="AJ24" i="268"/>
  <c r="AI24" i="268"/>
  <c r="AH24" i="268"/>
  <c r="AG24" i="268"/>
  <c r="AF24" i="268"/>
  <c r="AE24" i="268"/>
  <c r="AD24" i="268"/>
  <c r="AC24" i="268"/>
  <c r="AO22" i="268"/>
  <c r="AO21" i="268"/>
  <c r="AO20" i="268"/>
  <c r="AO19" i="268"/>
  <c r="AO16" i="268"/>
  <c r="AO15" i="268"/>
  <c r="AO13" i="268"/>
  <c r="AO12" i="268"/>
  <c r="AO11" i="268"/>
  <c r="AO10" i="268"/>
  <c r="AO9" i="268"/>
  <c r="AN8" i="268"/>
  <c r="AM8" i="268"/>
  <c r="AL8" i="268"/>
  <c r="AK8" i="268"/>
  <c r="AJ8" i="268"/>
  <c r="AI8" i="268"/>
  <c r="AH8" i="268"/>
  <c r="AG8" i="268"/>
  <c r="AF8" i="268"/>
  <c r="AE8" i="268"/>
  <c r="AD8" i="268"/>
  <c r="AC8" i="268"/>
  <c r="AA30" i="268"/>
  <c r="Z30" i="268"/>
  <c r="Y30" i="268"/>
  <c r="X30" i="268"/>
  <c r="W30" i="268"/>
  <c r="V30" i="268"/>
  <c r="U30" i="268"/>
  <c r="T30" i="268"/>
  <c r="S30" i="268"/>
  <c r="R30" i="268"/>
  <c r="Q30" i="268"/>
  <c r="P30" i="268"/>
  <c r="AB25" i="268"/>
  <c r="AB24" i="268" s="1"/>
  <c r="AA24" i="268"/>
  <c r="Z24" i="268"/>
  <c r="Y24" i="268"/>
  <c r="X24" i="268"/>
  <c r="W24" i="268"/>
  <c r="V24" i="268"/>
  <c r="U24" i="268"/>
  <c r="T24" i="268"/>
  <c r="S24" i="268"/>
  <c r="R24" i="268"/>
  <c r="Q24" i="268"/>
  <c r="P24" i="268"/>
  <c r="AB22" i="268"/>
  <c r="AB21" i="268"/>
  <c r="AB20" i="268"/>
  <c r="AB19" i="268"/>
  <c r="AB16" i="268"/>
  <c r="AB15" i="268"/>
  <c r="AB13" i="268"/>
  <c r="AB12" i="268"/>
  <c r="AB11" i="268"/>
  <c r="AB10" i="268"/>
  <c r="AB9" i="268"/>
  <c r="AA8" i="268"/>
  <c r="Z8" i="268"/>
  <c r="Y8" i="268"/>
  <c r="X8" i="268"/>
  <c r="W8" i="268"/>
  <c r="V8" i="268"/>
  <c r="U8" i="268"/>
  <c r="T8" i="268"/>
  <c r="S8" i="268"/>
  <c r="R8" i="268"/>
  <c r="Q8" i="268"/>
  <c r="P8" i="268"/>
  <c r="FQ24" i="268"/>
  <c r="FR24" i="268"/>
  <c r="FS24" i="268"/>
  <c r="FT24" i="268"/>
  <c r="FU24" i="268"/>
  <c r="FV24" i="268"/>
  <c r="FW24" i="268"/>
  <c r="FX24" i="268"/>
  <c r="FY24" i="268"/>
  <c r="FZ24" i="268"/>
  <c r="GA24" i="268"/>
  <c r="FP24" i="268"/>
  <c r="GA30" i="268"/>
  <c r="FU30" i="268"/>
  <c r="FT8" i="268"/>
  <c r="FT30" i="268"/>
  <c r="FZ30" i="268"/>
  <c r="FY30" i="268"/>
  <c r="FX30" i="268"/>
  <c r="FW30" i="268"/>
  <c r="FV30" i="268"/>
  <c r="FS30" i="268"/>
  <c r="FR30" i="268"/>
  <c r="FQ30" i="268"/>
  <c r="FP30" i="268"/>
  <c r="GA8" i="268"/>
  <c r="FZ8" i="268"/>
  <c r="FY8" i="268"/>
  <c r="FX8" i="268"/>
  <c r="FW8" i="268"/>
  <c r="FV8" i="268"/>
  <c r="FU8" i="268"/>
  <c r="FS8" i="268"/>
  <c r="FR8" i="268"/>
  <c r="FQ8" i="268"/>
  <c r="FP8" i="268"/>
  <c r="HA7" i="268"/>
  <c r="HV7" i="268"/>
  <c r="EZ7" i="279"/>
  <c r="DX7" i="279"/>
  <c r="AD7" i="279"/>
  <c r="FB17" i="279"/>
  <c r="FC17" i="279" s="1"/>
  <c r="FD17" i="279" s="1"/>
  <c r="DZ17" i="279"/>
  <c r="EA17" i="279" s="1"/>
  <c r="EB17" i="279" s="1"/>
  <c r="EC17" i="279" s="1"/>
  <c r="ED17" i="279" s="1"/>
  <c r="CX17" i="279"/>
  <c r="CY17" i="279" s="1"/>
  <c r="CZ17" i="279" s="1"/>
  <c r="DA17" i="279" s="1"/>
  <c r="C108" i="281"/>
  <c r="C195" i="281"/>
  <c r="C104" i="281"/>
  <c r="C101" i="281"/>
  <c r="C107" i="281"/>
  <c r="C148" i="281"/>
  <c r="C151" i="281"/>
  <c r="C185" i="281"/>
  <c r="C194" i="281"/>
  <c r="C189" i="281"/>
  <c r="C192" i="281"/>
  <c r="C198" i="281"/>
  <c r="C200" i="281"/>
  <c r="C193" i="281"/>
  <c r="W185" i="281"/>
  <c r="U185" i="281" s="1"/>
  <c r="C183" i="281"/>
  <c r="C180" i="281"/>
  <c r="C289" i="281"/>
  <c r="C288" i="281"/>
  <c r="C249" i="281"/>
  <c r="C313" i="281"/>
  <c r="C309" i="281"/>
  <c r="C306" i="281"/>
  <c r="H305" i="281"/>
  <c r="W305" i="281"/>
  <c r="Q305" i="281"/>
  <c r="D305" i="281"/>
  <c r="C316" i="281"/>
  <c r="U315" i="281"/>
  <c r="O315" i="281"/>
  <c r="W331" i="281"/>
  <c r="Q331" i="281"/>
  <c r="C364" i="281"/>
  <c r="AD12" i="279"/>
  <c r="C202" i="281"/>
  <c r="IF7" i="279"/>
  <c r="C150" i="281"/>
  <c r="U71" i="281"/>
  <c r="U97" i="281"/>
  <c r="H136" i="281"/>
  <c r="C140" i="281"/>
  <c r="C290" i="281"/>
  <c r="C314" i="281"/>
  <c r="BK7" i="268"/>
  <c r="H175" i="281"/>
  <c r="C58" i="281"/>
  <c r="H149" i="281"/>
  <c r="C145" i="281"/>
  <c r="O175" i="281"/>
  <c r="O201" i="281"/>
  <c r="D19" i="281"/>
  <c r="BM7" i="268"/>
  <c r="O32" i="281"/>
  <c r="O84" i="281"/>
  <c r="O149" i="281"/>
  <c r="U175" i="281"/>
  <c r="C115" i="281"/>
  <c r="C128" i="281"/>
  <c r="W45" i="281"/>
  <c r="W214" i="281"/>
  <c r="D240" i="281"/>
  <c r="W253" i="281"/>
  <c r="C127" i="281"/>
  <c r="C281" i="281"/>
  <c r="Q201" i="281"/>
  <c r="W279" i="281"/>
  <c r="C19" i="281"/>
  <c r="C71" i="281"/>
  <c r="C97" i="281"/>
  <c r="H201" i="281"/>
  <c r="W266" i="281"/>
  <c r="O97" i="281"/>
  <c r="H188" i="281"/>
  <c r="Q32" i="281"/>
  <c r="H110" i="281"/>
  <c r="C328" i="281"/>
  <c r="C312" i="281"/>
  <c r="JW7" i="268"/>
  <c r="C336" i="281"/>
  <c r="C351" i="281"/>
  <c r="C368" i="281"/>
  <c r="C362" i="281"/>
  <c r="C361" i="281"/>
  <c r="JM7" i="268"/>
  <c r="JL7" i="268"/>
  <c r="H370" i="281"/>
  <c r="W370" i="281"/>
  <c r="Q370" i="281"/>
  <c r="C358" i="281"/>
  <c r="D370" i="281"/>
  <c r="C356" i="281"/>
  <c r="C355" i="281"/>
  <c r="C354" i="281"/>
  <c r="C360" i="281"/>
  <c r="C359" i="281"/>
  <c r="C349" i="281"/>
  <c r="JF7" i="268"/>
  <c r="C348" i="281"/>
  <c r="H357" i="281"/>
  <c r="C347" i="281"/>
  <c r="C346" i="281"/>
  <c r="C345" i="281"/>
  <c r="Q357" i="281"/>
  <c r="D357" i="281"/>
  <c r="O357" i="281"/>
  <c r="H344" i="281"/>
  <c r="C337" i="281"/>
  <c r="C338" i="281"/>
  <c r="IP7" i="268"/>
  <c r="D344" i="281"/>
  <c r="W344" i="281"/>
  <c r="U344" i="281"/>
  <c r="Q344" i="281"/>
  <c r="C335" i="281"/>
  <c r="C334" i="281"/>
  <c r="C339" i="281"/>
  <c r="C342" i="281"/>
  <c r="C343" i="281"/>
  <c r="C332" i="281"/>
  <c r="C340" i="281"/>
  <c r="C333" i="281"/>
  <c r="C344" i="281" s="1"/>
  <c r="C341" i="281"/>
  <c r="O344" i="281"/>
  <c r="C262" i="281" l="1"/>
  <c r="KA7" i="268"/>
  <c r="JR7" i="268"/>
  <c r="JH7" i="268"/>
  <c r="JN7" i="268"/>
  <c r="IY7" i="268"/>
  <c r="C352" i="281"/>
  <c r="C357" i="281" s="1"/>
  <c r="Q136" i="281"/>
  <c r="EU7" i="268"/>
  <c r="W292" i="281"/>
  <c r="Q292" i="281"/>
  <c r="Q175" i="281"/>
  <c r="W162" i="281"/>
  <c r="C324" i="281"/>
  <c r="C326" i="281"/>
  <c r="C243" i="281"/>
  <c r="C253" i="281" s="1"/>
  <c r="C315" i="281"/>
  <c r="C301" i="281"/>
  <c r="C302" i="281"/>
  <c r="C294" i="281"/>
  <c r="C305" i="281" s="1"/>
  <c r="C291" i="281"/>
  <c r="C292" i="281" s="1"/>
  <c r="W175" i="281"/>
  <c r="C226" i="281"/>
  <c r="C227" i="281" s="1"/>
  <c r="U201" i="281"/>
  <c r="DO8" i="268"/>
  <c r="C143" i="281"/>
  <c r="C142" i="281"/>
  <c r="C132" i="281"/>
  <c r="U136" i="281"/>
  <c r="C124" i="281"/>
  <c r="C113" i="281"/>
  <c r="C111" i="281"/>
  <c r="C123" i="281" s="1"/>
  <c r="DK7" i="268"/>
  <c r="U110" i="281"/>
  <c r="C84" i="281"/>
  <c r="U58" i="281"/>
  <c r="O58" i="281"/>
  <c r="U45" i="281"/>
  <c r="C45" i="281"/>
  <c r="O45" i="281"/>
  <c r="C32" i="281"/>
  <c r="O19" i="281"/>
  <c r="HH7" i="268"/>
  <c r="CJ17" i="279"/>
  <c r="CK17" i="279" s="1"/>
  <c r="CL17" i="279" s="1"/>
  <c r="CM17" i="279" s="1"/>
  <c r="CN17" i="279" s="1"/>
  <c r="CO17" i="279" s="1"/>
  <c r="CP17" i="279" s="1"/>
  <c r="CQ17" i="279" s="1"/>
  <c r="CR17" i="279" s="1"/>
  <c r="CS17" i="279" s="1"/>
  <c r="CT17" i="279" s="1"/>
  <c r="HO8" i="268"/>
  <c r="HB24" i="268"/>
  <c r="GQ7" i="268"/>
  <c r="BY7" i="268"/>
  <c r="BI7" i="268"/>
  <c r="BF7" i="268"/>
  <c r="BO14" i="268"/>
  <c r="BO7" i="268" s="1"/>
  <c r="BJ7" i="268"/>
  <c r="CO14" i="268"/>
  <c r="CO8" i="268"/>
  <c r="CG7" i="268"/>
  <c r="CF7" i="268"/>
  <c r="CC7" i="268"/>
  <c r="I7" i="268"/>
  <c r="F7" i="268"/>
  <c r="AN7" i="268"/>
  <c r="AG7" i="268"/>
  <c r="AF7" i="268"/>
  <c r="Z7" i="268"/>
  <c r="X7" i="268"/>
  <c r="R7" i="268"/>
  <c r="P7" i="268"/>
  <c r="GA7" i="268"/>
  <c r="FY7" i="268"/>
  <c r="FW7" i="268"/>
  <c r="FV7" i="268"/>
  <c r="FP7" i="268"/>
  <c r="C149" i="281"/>
  <c r="C318" i="281"/>
  <c r="C162" i="281"/>
  <c r="H214" i="281"/>
  <c r="C203" i="281"/>
  <c r="C214" i="281" s="1"/>
  <c r="HE17" i="279"/>
  <c r="HF17" i="279"/>
  <c r="HG17" i="279" s="1"/>
  <c r="HH17" i="279" s="1"/>
  <c r="HI17" i="279" s="1"/>
  <c r="HJ17" i="279" s="1"/>
  <c r="HK17" i="279" s="1"/>
  <c r="HL17" i="279" s="1"/>
  <c r="HM17" i="279" s="1"/>
  <c r="HN17" i="279" s="1"/>
  <c r="HO17" i="279" s="1"/>
  <c r="HP17" i="279" s="1"/>
  <c r="BG17" i="279"/>
  <c r="BH17" i="279"/>
  <c r="BI17" i="279" s="1"/>
  <c r="BJ17" i="279" s="1"/>
  <c r="BK17" i="279" s="1"/>
  <c r="BL17" i="279" s="1"/>
  <c r="BM17" i="279" s="1"/>
  <c r="BN17" i="279" s="1"/>
  <c r="BO17" i="279" s="1"/>
  <c r="BP17" i="279" s="1"/>
  <c r="BQ17" i="279" s="1"/>
  <c r="BR17" i="279" s="1"/>
  <c r="AE17" i="279"/>
  <c r="AF17" i="279"/>
  <c r="AG17" i="279" s="1"/>
  <c r="C17" i="279"/>
  <c r="D17" i="279"/>
  <c r="E17" i="279" s="1"/>
  <c r="F17" i="279" s="1"/>
  <c r="G17" i="279" s="1"/>
  <c r="H17" i="279" s="1"/>
  <c r="I17" i="279" s="1"/>
  <c r="J17" i="279" s="1"/>
  <c r="K17" i="279" s="1"/>
  <c r="L17" i="279" s="1"/>
  <c r="M17" i="279" s="1"/>
  <c r="N17" i="279" s="1"/>
  <c r="O253" i="281"/>
  <c r="C266" i="281"/>
  <c r="AH17" i="279"/>
  <c r="AI17" i="279" s="1"/>
  <c r="AJ17" i="279" s="1"/>
  <c r="AK17" i="279" s="1"/>
  <c r="AL17" i="279" s="1"/>
  <c r="AM17" i="279" s="1"/>
  <c r="AN17" i="279" s="1"/>
  <c r="AO17" i="279" s="1"/>
  <c r="AP17" i="279" s="1"/>
  <c r="BV17" i="279"/>
  <c r="BW17" i="279" s="1"/>
  <c r="BX17" i="279" s="1"/>
  <c r="BY17" i="279" s="1"/>
  <c r="BZ17" i="279" s="1"/>
  <c r="CA17" i="279" s="1"/>
  <c r="CB17" i="279" s="1"/>
  <c r="CC17" i="279" s="1"/>
  <c r="CD17" i="279" s="1"/>
  <c r="CE17" i="279" s="1"/>
  <c r="CF17" i="279" s="1"/>
  <c r="BE16" i="279"/>
  <c r="BF16" i="279" s="1"/>
  <c r="HC16" i="279"/>
  <c r="HD16" i="279" s="1"/>
  <c r="IY17" i="279"/>
  <c r="IZ17" i="279" s="1"/>
  <c r="JA17" i="279" s="1"/>
  <c r="JB17" i="279" s="1"/>
  <c r="JC17" i="279" s="1"/>
  <c r="JD17" i="279" s="1"/>
  <c r="JE17" i="279" s="1"/>
  <c r="JF17" i="279" s="1"/>
  <c r="EE17" i="279"/>
  <c r="EF17" i="279" s="1"/>
  <c r="EG17" i="279" s="1"/>
  <c r="EH17" i="279" s="1"/>
  <c r="EI17" i="279" s="1"/>
  <c r="EJ17" i="279" s="1"/>
  <c r="EN17" i="279"/>
  <c r="EO17" i="279" s="1"/>
  <c r="EP17" i="279" s="1"/>
  <c r="EQ17" i="279" s="1"/>
  <c r="ER17" i="279" s="1"/>
  <c r="ES17" i="279" s="1"/>
  <c r="ET17" i="279" s="1"/>
  <c r="EU17" i="279" s="1"/>
  <c r="EV17" i="279" s="1"/>
  <c r="EW17" i="279" s="1"/>
  <c r="EX17" i="279" s="1"/>
  <c r="AS17" i="279"/>
  <c r="C369" i="281"/>
  <c r="C370" i="281" s="1"/>
  <c r="KB24" i="268"/>
  <c r="JR17" i="279"/>
  <c r="JS17" i="279" s="1"/>
  <c r="JT17" i="279" s="1"/>
  <c r="JC7" i="268"/>
  <c r="C371" i="281"/>
  <c r="H383" i="281"/>
  <c r="S7" i="268"/>
  <c r="AA7" i="268"/>
  <c r="AQ7" i="268"/>
  <c r="CN7" i="268"/>
  <c r="FB24" i="268"/>
  <c r="FE7" i="268"/>
  <c r="IB24" i="268"/>
  <c r="FR7" i="268"/>
  <c r="AO30" i="268"/>
  <c r="BO24" i="268"/>
  <c r="BR7" i="268"/>
  <c r="CV7" i="268"/>
  <c r="DG7" i="268"/>
  <c r="DO14" i="268"/>
  <c r="DV7" i="268"/>
  <c r="GS7" i="268"/>
  <c r="HE7" i="268"/>
  <c r="HZ7" i="268"/>
  <c r="HY7" i="268"/>
  <c r="IO28" i="268"/>
  <c r="IL7" i="268"/>
  <c r="JG7" i="268"/>
  <c r="JO24" i="268"/>
  <c r="JO30" i="268"/>
  <c r="JT7" i="268"/>
  <c r="KB28" i="268"/>
  <c r="KM7" i="268"/>
  <c r="FZ7" i="268"/>
  <c r="AH7" i="268"/>
  <c r="Y7" i="268"/>
  <c r="DC7" i="268"/>
  <c r="IA7" i="268"/>
  <c r="IJ7" i="268"/>
  <c r="IO8" i="268"/>
  <c r="CD7" i="268"/>
  <c r="CA7" i="268"/>
  <c r="ED7" i="268"/>
  <c r="EH7" i="268"/>
  <c r="FO14" i="268"/>
  <c r="IC7" i="268"/>
  <c r="JB8" i="268"/>
  <c r="N7" i="268"/>
  <c r="CE7" i="268"/>
  <c r="CB14" i="268"/>
  <c r="CX7" i="268"/>
  <c r="EB24" i="268"/>
  <c r="EB30" i="268"/>
  <c r="FJ7" i="268"/>
  <c r="GJ7" i="268"/>
  <c r="GG7" i="268"/>
  <c r="G7" i="268"/>
  <c r="CJ7" i="268"/>
  <c r="AM7" i="268"/>
  <c r="AE7" i="268"/>
  <c r="V7" i="268"/>
  <c r="L7" i="268"/>
  <c r="AV7" i="268"/>
  <c r="EW7" i="268"/>
  <c r="DY7" i="268"/>
  <c r="IO24" i="268"/>
  <c r="JE7" i="268"/>
  <c r="GB30" i="268"/>
  <c r="AC7" i="268"/>
  <c r="AK7" i="268"/>
  <c r="U7" i="268"/>
  <c r="K7" i="268"/>
  <c r="AX7" i="268"/>
  <c r="EP7" i="268"/>
  <c r="EX7" i="268"/>
  <c r="EG7" i="268"/>
  <c r="CR7" i="268"/>
  <c r="DS7" i="268"/>
  <c r="DR7" i="268"/>
  <c r="GY7" i="268"/>
  <c r="HW7" i="268"/>
  <c r="IQ7" i="268"/>
  <c r="IX7" i="268"/>
  <c r="JB14" i="268"/>
  <c r="IS7" i="268"/>
  <c r="JS7" i="268"/>
  <c r="BX7" i="268"/>
  <c r="Q7" i="268"/>
  <c r="C7" i="268"/>
  <c r="AW7" i="268"/>
  <c r="CQ7" i="268"/>
  <c r="DA7" i="268"/>
  <c r="DD7" i="268"/>
  <c r="EA7" i="268"/>
  <c r="DQ7" i="268"/>
  <c r="HG7" i="268"/>
  <c r="IB8" i="268"/>
  <c r="IB30" i="268"/>
  <c r="JD7" i="268"/>
  <c r="KF7" i="268"/>
  <c r="JX7" i="268"/>
  <c r="W7" i="268"/>
  <c r="FB14" i="268"/>
  <c r="HR7" i="268"/>
  <c r="AB14" i="268"/>
  <c r="BC7" i="268"/>
  <c r="BB8" i="268"/>
  <c r="EV7" i="268"/>
  <c r="EQ7" i="268"/>
  <c r="DB24" i="268"/>
  <c r="DE7" i="268"/>
  <c r="EB8" i="268"/>
  <c r="DU7" i="268"/>
  <c r="EB14" i="268"/>
  <c r="FD7" i="268"/>
  <c r="FH7" i="268"/>
  <c r="FO24" i="268"/>
  <c r="GR7" i="268"/>
  <c r="GZ7" i="268"/>
  <c r="JA7" i="268"/>
  <c r="JB24" i="268"/>
  <c r="JB28" i="268"/>
  <c r="JB30" i="268"/>
  <c r="KB8" i="268"/>
  <c r="FX7" i="268"/>
  <c r="J7" i="268"/>
  <c r="GE7" i="268"/>
  <c r="JO14" i="268"/>
  <c r="FS7" i="268"/>
  <c r="AJ7" i="268"/>
  <c r="BB30" i="268"/>
  <c r="BS7" i="268"/>
  <c r="BP7" i="268"/>
  <c r="EY7" i="268"/>
  <c r="DB8" i="268"/>
  <c r="EL7" i="268"/>
  <c r="EN7" i="268"/>
  <c r="DI7" i="268"/>
  <c r="DW7" i="268"/>
  <c r="EO8" i="268"/>
  <c r="FL7" i="268"/>
  <c r="GI7" i="268"/>
  <c r="HI7" i="268"/>
  <c r="HN7" i="268"/>
  <c r="IB28" i="268"/>
  <c r="IH7" i="268"/>
  <c r="IU7" i="268"/>
  <c r="IT7" i="268"/>
  <c r="JU7" i="268"/>
  <c r="JQ7" i="268"/>
  <c r="KB30" i="268"/>
  <c r="EE7" i="268"/>
  <c r="FM7" i="268"/>
  <c r="GT7" i="268"/>
  <c r="IO14" i="268"/>
  <c r="IM7" i="268"/>
  <c r="FT7" i="268"/>
  <c r="AB8" i="268"/>
  <c r="AB7" i="268" s="1"/>
  <c r="E7" i="268"/>
  <c r="CM7" i="268"/>
  <c r="AR7" i="268"/>
  <c r="AY7" i="268"/>
  <c r="BG7" i="268"/>
  <c r="BO30" i="268"/>
  <c r="BU7" i="268"/>
  <c r="FB30" i="268"/>
  <c r="EJ7" i="268"/>
  <c r="EF7" i="268"/>
  <c r="FO8" i="268"/>
  <c r="FF7" i="268"/>
  <c r="GB8" i="268"/>
  <c r="GB14" i="268"/>
  <c r="GC7" i="268"/>
  <c r="GK7" i="268"/>
  <c r="HC7" i="268"/>
  <c r="HK7" i="268"/>
  <c r="HJ7" i="268"/>
  <c r="HO24" i="268"/>
  <c r="IF7" i="268"/>
  <c r="IN7" i="268"/>
  <c r="FU7" i="268"/>
  <c r="BT7" i="268"/>
  <c r="DP7" i="268"/>
  <c r="EO14" i="268"/>
  <c r="HB30" i="268"/>
  <c r="IO30" i="268"/>
  <c r="II7" i="268"/>
  <c r="CH7" i="268"/>
  <c r="CO24" i="268"/>
  <c r="BN7" i="268"/>
  <c r="BL7" i="268"/>
  <c r="BW7" i="268"/>
  <c r="ER7" i="268"/>
  <c r="EC7" i="268"/>
  <c r="EK7" i="268"/>
  <c r="DZ7" i="268"/>
  <c r="GD7" i="268"/>
  <c r="GO14" i="268"/>
  <c r="GU7" i="268"/>
  <c r="HD7" i="268"/>
  <c r="HL7" i="268"/>
  <c r="HQ7" i="268"/>
  <c r="HU7" i="268"/>
  <c r="GV7" i="268"/>
  <c r="HB14" i="268"/>
  <c r="IB14" i="268"/>
  <c r="ID7" i="268"/>
  <c r="JZ7" i="268"/>
  <c r="IB7" i="268"/>
  <c r="CI7" i="268"/>
  <c r="BB14" i="268"/>
  <c r="BB24" i="268"/>
  <c r="BB7" i="268" s="1"/>
  <c r="CS7" i="268"/>
  <c r="DB30" i="268"/>
  <c r="GO8" i="268"/>
  <c r="HO14" i="268"/>
  <c r="BV7" i="268"/>
  <c r="CB30" i="268"/>
  <c r="DB14" i="268"/>
  <c r="DB7" i="268" s="1"/>
  <c r="O30" i="268"/>
  <c r="CO30" i="268"/>
  <c r="FO30" i="268"/>
  <c r="AT7" i="268"/>
  <c r="CB8" i="268"/>
  <c r="AU7" i="268"/>
  <c r="AD7" i="268"/>
  <c r="AL7" i="268"/>
  <c r="AO14" i="268"/>
  <c r="HM7" i="268"/>
  <c r="IV7" i="268"/>
  <c r="O14" i="268"/>
  <c r="D7" i="268"/>
  <c r="AB30" i="268"/>
  <c r="BQ7" i="268"/>
  <c r="EO30" i="268"/>
  <c r="FB8" i="268"/>
  <c r="FB7" i="268" s="1"/>
  <c r="GL7" i="268"/>
  <c r="GO24" i="268"/>
  <c r="HF7" i="268"/>
  <c r="HO30" i="268"/>
  <c r="JI7" i="268"/>
  <c r="IW7" i="268"/>
  <c r="JO8" i="268"/>
  <c r="AO8" i="268"/>
  <c r="AO7" i="268" s="1"/>
  <c r="H7" i="268"/>
  <c r="O8" i="268"/>
  <c r="CB24" i="268"/>
  <c r="EO24" i="268"/>
  <c r="GF7" i="268"/>
  <c r="HB8" i="268"/>
  <c r="HS7" i="268"/>
  <c r="JO28" i="268"/>
  <c r="JJ7" i="268"/>
  <c r="KB14" i="268"/>
  <c r="KN7" i="268"/>
  <c r="KD7" i="268"/>
  <c r="KC7" i="268"/>
  <c r="KL7" i="268"/>
  <c r="KK7" i="268"/>
  <c r="KJ7" i="268"/>
  <c r="KI7" i="268"/>
  <c r="D383" i="281"/>
  <c r="DB17" i="279"/>
  <c r="DC17" i="279" s="1"/>
  <c r="DD17" i="279" s="1"/>
  <c r="DE17" i="279" s="1"/>
  <c r="DF17" i="279" s="1"/>
  <c r="DG17" i="279" s="1"/>
  <c r="DH17" i="279" s="1"/>
  <c r="EM17" i="279"/>
  <c r="BS16" i="279"/>
  <c r="BT16" i="279" s="1"/>
  <c r="FP17" i="279"/>
  <c r="FQ17" i="279" s="1"/>
  <c r="FR17" i="279" s="1"/>
  <c r="FS17" i="279" s="1"/>
  <c r="FT17" i="279" s="1"/>
  <c r="FU17" i="279" s="1"/>
  <c r="FV17" i="279" s="1"/>
  <c r="FW17" i="279" s="1"/>
  <c r="FX17" i="279" s="1"/>
  <c r="FY17" i="279" s="1"/>
  <c r="FZ17" i="279" s="1"/>
  <c r="HT17" i="279"/>
  <c r="HU17" i="279" s="1"/>
  <c r="HV17" i="279" s="1"/>
  <c r="HW17" i="279" s="1"/>
  <c r="HX17" i="279" s="1"/>
  <c r="HY17" i="279" s="1"/>
  <c r="HZ17" i="279" s="1"/>
  <c r="IA17" i="279" s="1"/>
  <c r="IB17" i="279" s="1"/>
  <c r="IC17" i="279" s="1"/>
  <c r="ID17" i="279" s="1"/>
  <c r="GD17" i="279"/>
  <c r="GE17" i="279" s="1"/>
  <c r="GF17" i="279" s="1"/>
  <c r="GG17" i="279" s="1"/>
  <c r="GH17" i="279" s="1"/>
  <c r="GI17" i="279" s="1"/>
  <c r="GJ17" i="279" s="1"/>
  <c r="GK17" i="279" s="1"/>
  <c r="GL17" i="279" s="1"/>
  <c r="GM17" i="279" s="1"/>
  <c r="GN17" i="279" s="1"/>
  <c r="FE17" i="279"/>
  <c r="FF17" i="279" s="1"/>
  <c r="FG17" i="279" s="1"/>
  <c r="FH17" i="279" s="1"/>
  <c r="FI17" i="279" s="1"/>
  <c r="FJ17" i="279" s="1"/>
  <c r="FK17" i="279" s="1"/>
  <c r="FL17" i="279" s="1"/>
  <c r="IH17" i="279"/>
  <c r="II17" i="279" s="1"/>
  <c r="IJ17" i="279" s="1"/>
  <c r="IK17" i="279" s="1"/>
  <c r="IL17" i="279" s="1"/>
  <c r="IM17" i="279" s="1"/>
  <c r="IN17" i="279" s="1"/>
  <c r="IO17" i="279" s="1"/>
  <c r="IP17" i="279" s="1"/>
  <c r="IQ17" i="279" s="1"/>
  <c r="IR17" i="279" s="1"/>
  <c r="GA16" i="279"/>
  <c r="GB16" i="279" s="1"/>
  <c r="CG16" i="279"/>
  <c r="CH16" i="279" s="1"/>
  <c r="HQ16" i="279"/>
  <c r="HR16" i="279" s="1"/>
  <c r="AQ16" i="279"/>
  <c r="AR16" i="279" s="1"/>
  <c r="BF9" i="279"/>
  <c r="DI16" i="279"/>
  <c r="DJ16" i="279" s="1"/>
  <c r="HD10" i="279"/>
  <c r="KI16" i="279"/>
  <c r="AC16" i="279"/>
  <c r="AD16" i="279" s="1"/>
  <c r="CU16" i="279"/>
  <c r="CV16" i="279" s="1"/>
  <c r="DL17" i="279"/>
  <c r="DM17" i="279" s="1"/>
  <c r="DN17" i="279" s="1"/>
  <c r="DO17" i="279" s="1"/>
  <c r="DP17" i="279" s="1"/>
  <c r="DQ17" i="279" s="1"/>
  <c r="DR17" i="279" s="1"/>
  <c r="DS17" i="279" s="1"/>
  <c r="DT17" i="279" s="1"/>
  <c r="DU17" i="279" s="1"/>
  <c r="DV17" i="279" s="1"/>
  <c r="DW16" i="279"/>
  <c r="DX16" i="279" s="1"/>
  <c r="FM16" i="279"/>
  <c r="FN16" i="279" s="1"/>
  <c r="EK16" i="279"/>
  <c r="EL16" i="279" s="1"/>
  <c r="AR7" i="279"/>
  <c r="R17" i="279"/>
  <c r="S17" i="279" s="1"/>
  <c r="T17" i="279" s="1"/>
  <c r="U17" i="279" s="1"/>
  <c r="V17" i="279" s="1"/>
  <c r="W17" i="279" s="1"/>
  <c r="X17" i="279" s="1"/>
  <c r="Y17" i="279" s="1"/>
  <c r="Z17" i="279" s="1"/>
  <c r="AA17" i="279" s="1"/>
  <c r="AB17" i="279" s="1"/>
  <c r="EY16" i="279"/>
  <c r="EZ16" i="279" s="1"/>
  <c r="GO16" i="279"/>
  <c r="GP16" i="279" s="1"/>
  <c r="GR17" i="279"/>
  <c r="GS17" i="279" s="1"/>
  <c r="GT17" i="279" s="1"/>
  <c r="GU17" i="279" s="1"/>
  <c r="GV17" i="279" s="1"/>
  <c r="GW17" i="279" s="1"/>
  <c r="GX17" i="279" s="1"/>
  <c r="GY17" i="279" s="1"/>
  <c r="GZ17" i="279" s="1"/>
  <c r="HA17" i="279" s="1"/>
  <c r="HB17" i="279" s="1"/>
  <c r="JV16" i="279"/>
  <c r="JU16" i="279"/>
  <c r="IS16" i="279"/>
  <c r="IT16" i="279" s="1"/>
  <c r="O16" i="279"/>
  <c r="P16" i="279" s="1"/>
  <c r="JG16" i="279"/>
  <c r="JH16" i="279" s="1"/>
  <c r="KJ7" i="279"/>
  <c r="KJ16" i="279" s="1"/>
  <c r="FN7" i="279"/>
  <c r="IE16" i="279"/>
  <c r="IF16" i="279" s="1"/>
  <c r="KO24" i="268"/>
  <c r="KH7" i="268"/>
  <c r="KO30" i="268"/>
  <c r="KE7" i="268"/>
  <c r="KG7" i="268"/>
  <c r="KO14" i="268"/>
  <c r="KO8" i="268"/>
  <c r="O110" i="281"/>
  <c r="U188" i="281"/>
  <c r="C98" i="281"/>
  <c r="U214" i="281"/>
  <c r="U266" i="281"/>
  <c r="C329" i="281"/>
  <c r="W19" i="281"/>
  <c r="D32" i="281"/>
  <c r="U32" i="281"/>
  <c r="U253" i="281"/>
  <c r="O318" i="281"/>
  <c r="D84" i="281"/>
  <c r="W227" i="281"/>
  <c r="O370" i="281"/>
  <c r="O71" i="281"/>
  <c r="U318" i="281"/>
  <c r="O331" i="281"/>
  <c r="C134" i="281"/>
  <c r="H331" i="281"/>
  <c r="D58" i="281"/>
  <c r="Q123" i="281"/>
  <c r="C109" i="281"/>
  <c r="H292" i="281"/>
  <c r="W110" i="281"/>
  <c r="W136" i="281"/>
  <c r="O188" i="281"/>
  <c r="O292" i="281"/>
  <c r="U240" i="281"/>
  <c r="D45" i="281"/>
  <c r="U162" i="281"/>
  <c r="C322" i="281"/>
  <c r="U370" i="281"/>
  <c r="W318" i="281"/>
  <c r="C319" i="281"/>
  <c r="U383" i="281"/>
  <c r="O383" i="281"/>
  <c r="W383" i="281"/>
  <c r="Q383" i="281"/>
  <c r="C374" i="281"/>
  <c r="KW16" i="279"/>
  <c r="W357" i="281"/>
  <c r="U357" i="281"/>
  <c r="DO7" i="268" l="1"/>
  <c r="HB7" i="268"/>
  <c r="IO7" i="268"/>
  <c r="FO7" i="268"/>
  <c r="CO7" i="268"/>
  <c r="HO7" i="268"/>
  <c r="C136" i="281"/>
  <c r="KB7" i="268"/>
  <c r="JW17" i="279"/>
  <c r="JX17" i="279" s="1"/>
  <c r="JY17" i="279" s="1"/>
  <c r="JZ17" i="279" s="1"/>
  <c r="KA17" i="279" s="1"/>
  <c r="KB17" i="279" s="1"/>
  <c r="KC17" i="279" s="1"/>
  <c r="KD17" i="279" s="1"/>
  <c r="KE17" i="279" s="1"/>
  <c r="KF17" i="279" s="1"/>
  <c r="KG17" i="279" s="1"/>
  <c r="KH17" i="279" s="1"/>
  <c r="KJ17" i="279" s="1"/>
  <c r="KK17" i="279" s="1"/>
  <c r="KL17" i="279" s="1"/>
  <c r="KM17" i="279" s="1"/>
  <c r="KN17" i="279" s="1"/>
  <c r="KO17" i="279" s="1"/>
  <c r="KP17" i="279" s="1"/>
  <c r="KQ17" i="279" s="1"/>
  <c r="KR17" i="279" s="1"/>
  <c r="KS17" i="279" s="1"/>
  <c r="KT17" i="279" s="1"/>
  <c r="KU17" i="279" s="1"/>
  <c r="KV17" i="279" s="1"/>
  <c r="C383" i="281"/>
  <c r="GO7" i="268"/>
  <c r="JB7" i="268"/>
  <c r="EB7" i="268"/>
  <c r="GB7" i="268"/>
  <c r="EO7" i="268"/>
  <c r="CB7" i="268"/>
  <c r="O7" i="268"/>
  <c r="JO7" i="268"/>
  <c r="C110" i="281"/>
  <c r="KO7" i="268"/>
  <c r="C331" i="281"/>
  <c r="KX17" i="279" l="1"/>
  <c r="KY17" i="279" s="1"/>
  <c r="KZ17" i="279" s="1"/>
  <c r="LA17" i="279" s="1"/>
  <c r="LB17" i="279" s="1"/>
  <c r="LC17" i="279" s="1"/>
  <c r="LD17" i="279" s="1"/>
  <c r="LE17" i="279" s="1"/>
  <c r="LF17" i="279" s="1"/>
  <c r="LG17" i="279" s="1"/>
  <c r="LH17" i="279" s="1"/>
  <c r="LI17" i="279" s="1"/>
  <c r="LJ17" i="279" s="1"/>
  <c r="LL17" i="279" s="1"/>
  <c r="LM17" i="279" s="1"/>
  <c r="LN17" i="279" s="1"/>
  <c r="LO17" i="279" s="1"/>
  <c r="LP17" i="279" s="1"/>
  <c r="LQ17" i="279" s="1"/>
  <c r="LR17" i="279" s="1"/>
  <c r="LS17" i="279" s="1"/>
  <c r="LT17" i="279" s="1"/>
  <c r="LU17" i="279" s="1"/>
  <c r="LV17" i="279" s="1"/>
  <c r="LW17" i="279" s="1"/>
  <c r="LX17" i="279" s="1"/>
  <c r="LZ17" i="279" s="1"/>
</calcChain>
</file>

<file path=xl/sharedStrings.xml><?xml version="1.0" encoding="utf-8"?>
<sst xmlns="http://schemas.openxmlformats.org/spreadsheetml/2006/main" count="1191" uniqueCount="165">
  <si>
    <t>Baalbeck / بعلبك</t>
  </si>
  <si>
    <t>Janvier / January /كانون ثاني</t>
  </si>
  <si>
    <t>Février / Febraury / شباط</t>
  </si>
  <si>
    <t>Mars / March / آذار</t>
  </si>
  <si>
    <t>Avril / April / نيسان</t>
  </si>
  <si>
    <t>Mai / May / أيار</t>
  </si>
  <si>
    <t>Juin / June / حزيران</t>
  </si>
  <si>
    <t>Production des usines d'E.D.L / EDL factories Production / إنتاج معامل مؤسسة كهرباء لبنان</t>
  </si>
  <si>
    <t>Safa / الصفا</t>
  </si>
  <si>
    <t>Qadisha / القاديشا</t>
  </si>
  <si>
    <t>Vapeur / Steam / بخاري</t>
  </si>
  <si>
    <t>Mixte / Mixed / دائرة مختلطة</t>
  </si>
  <si>
    <t>Energie (en millions KWh) / Energy (in million of KWh) / الطاقة بمليون الكيلوات ساعة</t>
  </si>
  <si>
    <t>Gaz / Gas / غازي</t>
  </si>
  <si>
    <t>Consommation du réseau / Network consumption / استهلاك الشبكة</t>
  </si>
  <si>
    <t>De la Syrie / From Syria / من سوريا</t>
  </si>
  <si>
    <t>Juillet / July / تموز</t>
  </si>
  <si>
    <t>Août / August / آب</t>
  </si>
  <si>
    <t>Septembre / September / أيلول</t>
  </si>
  <si>
    <t>Octobre / October / تشرين أول</t>
  </si>
  <si>
    <t>Novembre / November / تشرين ثاني</t>
  </si>
  <si>
    <t>Décembre / December / كانون أول</t>
  </si>
  <si>
    <t>Tableau fait par l'ACS / Table made by CAS / جدول محضر في إدارة الإحصاء المركزي</t>
  </si>
  <si>
    <t xml:space="preserve">  Energie hydraulique / Hydraulic Energy / طاقة مائية</t>
  </si>
  <si>
    <t>Energie thermique / Thermal Energy / طاقة حرارية</t>
  </si>
  <si>
    <t>Achats / Purchases / مشتريات</t>
  </si>
  <si>
    <t>Centrales / Power station / محطة الطاقة</t>
  </si>
  <si>
    <t>Total Général / Grand Total / المجموع العام</t>
  </si>
  <si>
    <t xml:space="preserve">Total hydraulique / Total hydraulic energy / </t>
  </si>
  <si>
    <t>Litani / الليطاني</t>
  </si>
  <si>
    <t>Naher Ibrahim 1, 2, 3 / نهر ابراهيم 1 و2 و3</t>
  </si>
  <si>
    <t>Bared 1, 2 / البارد 1 و2</t>
  </si>
  <si>
    <t>Total énergie thermique / Total thermal energy / مجموع الطاقة الحرارية</t>
  </si>
  <si>
    <t>Zouk / الذوق</t>
  </si>
  <si>
    <t>Sud / South / الجنوب</t>
  </si>
  <si>
    <t>Zahrani / الزهراني</t>
  </si>
  <si>
    <t>Dair Ammar / دير عمار</t>
  </si>
  <si>
    <t>Tyr / Sour / صور</t>
  </si>
  <si>
    <t>Achat de l'étranger / Purchase from other countries / من دول أخرى</t>
  </si>
  <si>
    <t>Achat à la Syrie / Purchase from Syria / شراء من سوريا</t>
  </si>
  <si>
    <t>Achat de l'Egypte / Purchase from Egypt / شراء من مصر</t>
  </si>
  <si>
    <t>Moyenne des puissances le soir en MW / Night average power in MW / معدل الطاقة في المساء بالميغاوات</t>
  </si>
  <si>
    <t>Energie hydraulique / Hydraulic Energy / طاقة مائية</t>
  </si>
  <si>
    <t>De l'Egypte / From Egypt / من مصر</t>
  </si>
  <si>
    <t>De la Syrie / From Egypt / من مصر</t>
  </si>
  <si>
    <t>Achat / Purchase / شراء</t>
  </si>
  <si>
    <t>Cumul annuel / Year to date total / المجموع منذ بداية العام</t>
  </si>
  <si>
    <t>EDL / كهرباء لبنان</t>
  </si>
  <si>
    <t>Kadisha / قاديشا</t>
  </si>
  <si>
    <t>Hydraulique-Liban / Hydraulic-Lebanon / مائي-لبنان</t>
  </si>
  <si>
    <t>Tableau 5.2 - Production des centrales de l'EDL / Table 5.2 - Energy: Production of EDL power stations  / جدول رقم 5.2 - الطاقة : إنتاج محطات الطاقة</t>
  </si>
  <si>
    <t>Du navire / From ship / من الباخرة</t>
  </si>
  <si>
    <t xml:space="preserve"> Total 1995 / مجموع 1995</t>
  </si>
  <si>
    <t xml:space="preserve"> Total 1996 / مجموع 1996</t>
  </si>
  <si>
    <t xml:space="preserve"> Total 1997 / مجموع 1997</t>
  </si>
  <si>
    <t xml:space="preserve"> Total 1998 / مجموع 1998</t>
  </si>
  <si>
    <t>EDL données mensuelles / EDL Monthly Data / كهرباء لبنان معطيات شهرية</t>
  </si>
  <si>
    <t xml:space="preserve"> Total 1999 / مجموع 1999</t>
  </si>
  <si>
    <t xml:space="preserve"> Total 2000 / مجموع 2000</t>
  </si>
  <si>
    <t xml:space="preserve"> Total 2001 / مجموع 2001</t>
  </si>
  <si>
    <t xml:space="preserve"> Total 2002 / مجموع 2002</t>
  </si>
  <si>
    <t>EDL données annuelles / EDL Yearly Data / كهرباء لبنان معطيات سنوية</t>
  </si>
  <si>
    <t>Tableau fait par l'ACS / Table assembled by CAS / جدول محضر في إدارة الإحصاء المركزي</t>
  </si>
  <si>
    <t>Total 2002 / مجموع 2002</t>
  </si>
  <si>
    <t>Total 2001 / مجموع 2001</t>
  </si>
  <si>
    <t>Hreisheh / حريشة</t>
  </si>
  <si>
    <t xml:space="preserve"> Total 2003 / مجموع 2003</t>
  </si>
  <si>
    <t>Données manquantes / Missing Data / معطيات ناقصة</t>
  </si>
  <si>
    <t xml:space="preserve"> Total 2004 / مجموع 2004</t>
  </si>
  <si>
    <t xml:space="preserve"> Total 2005 / مجموع 2005</t>
  </si>
  <si>
    <t xml:space="preserve"> Total 2006 / مجموع 2006</t>
  </si>
  <si>
    <t>Total 2007 / مجموع 2007</t>
  </si>
  <si>
    <t>Total 2008 / مجموع 2008</t>
  </si>
  <si>
    <t>Total 2009 / مجموع 2009</t>
  </si>
  <si>
    <t>Total 2010 / مجموع 2010</t>
  </si>
  <si>
    <t>Total 2011 / مجموع 2011</t>
  </si>
  <si>
    <t>Total 2012 / مجموع 2012</t>
  </si>
  <si>
    <t>Total 2013 / مجموع 2013</t>
  </si>
  <si>
    <t>Total 2014 / مجموع 2014</t>
  </si>
  <si>
    <t>Total 2017 / مجموع 2017</t>
  </si>
  <si>
    <t>Total 2018 / مجموع 2018</t>
  </si>
  <si>
    <t>Total 2016 / مجموع 2016</t>
  </si>
  <si>
    <t>Total 2015 / مجموع 2015</t>
  </si>
  <si>
    <t>Achat du navire / Purchase from Karpoweships / شراء من الباخرة</t>
  </si>
  <si>
    <t>Moteurs alternatifs - Zouk / Reciprocating engines - Zouk / محركات الترددية - الزوق</t>
  </si>
  <si>
    <t>Moteurs alternatifs - Jieh / Reciprocating engines - Jieh / محركات الترددية - الجية</t>
  </si>
  <si>
    <t>Moyenne 2002 / Average 2002 / المعدل 2002</t>
  </si>
  <si>
    <t>Total hydraulique / Total hydraulic energy / مجموع الطاقة المائية</t>
  </si>
  <si>
    <t>Total 2003 / مجموع 2003</t>
  </si>
  <si>
    <t>Moyenne 2003 / Average 2003 / المعدل 2003</t>
  </si>
  <si>
    <t>Total 2004 / مجموع 2004</t>
  </si>
  <si>
    <t>Moyenne 2004 / Average 2004 / المعدل 2004</t>
  </si>
  <si>
    <t>Total 2005 / مجموع 2005</t>
  </si>
  <si>
    <t>Moyenne 2005 / Average 2005 / المعدل 2005</t>
  </si>
  <si>
    <t>Total 2006 / مجموع 2006</t>
  </si>
  <si>
    <t>Moyenne 2006 / Average 2006 / المعدل 2006</t>
  </si>
  <si>
    <t>Moyenne 2007 / Average 2007 / المعدل 2007</t>
  </si>
  <si>
    <t>Moyenne 2008 / Average 2008 / المعدل 2008</t>
  </si>
  <si>
    <t>Total 2009 / 2009 2002</t>
  </si>
  <si>
    <t>Moyenne 2009 / Average 2009 / المعدل 2009</t>
  </si>
  <si>
    <t>Moyenne 2010 / Average 2010 / المعدل 2010</t>
  </si>
  <si>
    <t>Moyenne 2012 / Average 2012 / المعدل 2012</t>
  </si>
  <si>
    <t>Moyenne 2011 / Average 2011 / المعدل 2011</t>
  </si>
  <si>
    <t>Moyenne 2013 / Average 2013 / المعدل 2013</t>
  </si>
  <si>
    <t>Moyenne 2014 / Average 2014 / المعدل 2014</t>
  </si>
  <si>
    <t>Moyenne 2015 / Average 2015 / المعدل 2015</t>
  </si>
  <si>
    <t>Moyenne 2016 / Average 2016 / المعدل 2016</t>
  </si>
  <si>
    <t>Moyenne 2017 / Average 2017 / المعدل 2017</t>
  </si>
  <si>
    <t>Moyenne 2018 / Average 2018 / المعدل 2018</t>
  </si>
  <si>
    <t xml:space="preserve"> Total 2007 / مجموع 2007</t>
  </si>
  <si>
    <t xml:space="preserve"> Total 2008 / مجموع 2008</t>
  </si>
  <si>
    <t xml:space="preserve"> Total 2009 / مجموع 2009</t>
  </si>
  <si>
    <t xml:space="preserve"> Total 2010 / مجموع 2010</t>
  </si>
  <si>
    <t xml:space="preserve"> Total 2011 / مجموع 2011</t>
  </si>
  <si>
    <t xml:space="preserve"> Total 2012 / مجموع 2012</t>
  </si>
  <si>
    <t>Mois / Month / شهر</t>
  </si>
  <si>
    <t>Année / Year / سنة</t>
  </si>
  <si>
    <t xml:space="preserve"> Total 2013 / مجموع 2013</t>
  </si>
  <si>
    <t>Du navire / From Karpoweships / من الباخرة</t>
  </si>
  <si>
    <t xml:space="preserve"> Total 2015 / مجموع 2015</t>
  </si>
  <si>
    <t xml:space="preserve"> Total 2016 / مجموع 2016</t>
  </si>
  <si>
    <t xml:space="preserve"> Total 2017 / مجموع 2017</t>
  </si>
  <si>
    <t xml:space="preserve"> Total 2018 / مجموع 2018</t>
  </si>
  <si>
    <t>Production sur le réseau Libanais. GWh / Production of the Lebanese network. GWh of EDL  / إنتاج الشبكة اللبنانية</t>
  </si>
  <si>
    <t>Naameh / الناعمة</t>
  </si>
  <si>
    <t>Décharge de Naameh / Naameh Landfill / مطمر الناعمة</t>
  </si>
  <si>
    <t>Total énergie renouvelable / Total renewable energy / مجموع الطاقة المتجددة</t>
  </si>
  <si>
    <t>Total 2019 / مجموع 2019</t>
  </si>
  <si>
    <t>Energie renouvelable / Renewable energy / طاقة متجددة</t>
  </si>
  <si>
    <t>Moteurs alternatifs - Zouk+Jieh / Reciprocating engines - Zouk+Jieh / محركات الترددية (الزوق+الجية)</t>
  </si>
  <si>
    <r>
      <rPr>
        <b/>
        <sz val="10"/>
        <rFont val="Times New Roman"/>
        <family val="1"/>
      </rPr>
      <t>Source:</t>
    </r>
    <r>
      <rPr>
        <sz val="10"/>
        <rFont val="Times New Roman"/>
        <family val="1"/>
      </rPr>
      <t xml:space="preserve">  Electricité du Liban (E.D.L)  / </t>
    </r>
    <r>
      <rPr>
        <b/>
        <sz val="10"/>
        <rFont val="Times New Roman"/>
        <family val="1"/>
      </rPr>
      <t>المصدر</t>
    </r>
    <r>
      <rPr>
        <sz val="10"/>
        <rFont val="Times New Roman"/>
        <family val="1"/>
      </rPr>
      <t xml:space="preserve"> : كهرباء لبنان  </t>
    </r>
  </si>
  <si>
    <t>Source: Electricité du Liban (EDL)</t>
  </si>
  <si>
    <t>المصدر: مؤسسة كهرباء لبنان</t>
  </si>
  <si>
    <t>Safa (Richmaya) / الصفا (رشميا)</t>
  </si>
  <si>
    <t xml:space="preserve"> Total 2019 / مجموع 2019</t>
  </si>
  <si>
    <t>N.B. Données annuelles</t>
  </si>
  <si>
    <t>N.B. Yearly data</t>
  </si>
  <si>
    <t>ملاحظة: معطيات سنوية</t>
  </si>
  <si>
    <t xml:space="preserve"> Total 2020 / مجموع 2020</t>
  </si>
  <si>
    <t>Total 2020 / مجموع 2020</t>
  </si>
  <si>
    <t>Moyenne 2019 / Average 2019 / المعدل 2019</t>
  </si>
  <si>
    <t>Moyenne 2020 / Average 2020 / المعدل 2020</t>
  </si>
  <si>
    <t>Total 2021 / مجموع 2021</t>
  </si>
  <si>
    <t>Moyenne 2021 / Average 2021 / المعدل 2021</t>
  </si>
  <si>
    <t xml:space="preserve"> Total 2021 / مجموع 2021</t>
  </si>
  <si>
    <t>Total 2022 / مجموع 2022</t>
  </si>
  <si>
    <t xml:space="preserve"> Total 2023 / مجموع 2023 </t>
  </si>
  <si>
    <t>Moyenne 2022 / Average 2022 / المعدل 2022</t>
  </si>
  <si>
    <t>Total 2023 / مجموع 2023</t>
  </si>
  <si>
    <t>Moyenne 2023 / Average 2023 / المعدل 2023</t>
  </si>
  <si>
    <t xml:space="preserve"> Total 2022 / مجموع 2022  </t>
  </si>
  <si>
    <t>2022</t>
  </si>
  <si>
    <t>2.125.794</t>
  </si>
  <si>
    <t>Bared /البارد</t>
  </si>
  <si>
    <t xml:space="preserve"> Total 2024 / مجموع 2024 </t>
  </si>
  <si>
    <t xml:space="preserve">Total 2024 / مجموع2024 </t>
  </si>
  <si>
    <t>Total 2024 / مجموع 2024</t>
  </si>
  <si>
    <t>Moyenne 2024 / Average 2024 / المعدل 2024</t>
  </si>
  <si>
    <t>Electricité du Liban (EDL) 1995-2024</t>
  </si>
  <si>
    <t>Electricity of Lebanon (EDL) 1995-2024</t>
  </si>
  <si>
    <t>كهرباء لبنان 1995-2024</t>
  </si>
  <si>
    <t xml:space="preserve"> Total 2025 / مجموع 2025 </t>
  </si>
  <si>
    <t xml:space="preserve">Total 2025 / مجموع2025 </t>
  </si>
  <si>
    <t>Total 2025 / مجموع 2025</t>
  </si>
  <si>
    <t>Moyenne 2025 / Average 2025/ المعدل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</si>
</sst>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0.0"/>
    <numFmt numFmtId="165" formatCode="0.000"/>
    <numFmt numFmtId="166" formatCode="_(* #,##0.0_);_(* \(#,##0.0\);_(* &quot;-&quot;??_);_(@_)"/>
    <numFmt numFmtId="167" formatCode="_(* #,##0_);_(* \(#,##0\);_(* &quot;-&quot;??_);_(@_)"/>
    <numFmt numFmtId="168" formatCode="_(* #,##0.000_);_(* \(#,##0.000\);_(* &quot;-&quot;??_);_(@_)"/>
    <numFmt numFmtId="169" formatCode="_(* #,##0.0000_);_(* \(#,##0.0000\);_(* &quot;-&quot;??_);_(@_)"/>
    <numFmt numFmtId="170" formatCode="#,##0.000"/>
    <numFmt numFmtId="171" formatCode="#,##0.000_);\(#,##0.000\)"/>
    <numFmt numFmtId="172" formatCode="#,##0.000;[Red]#,##0.000"/>
  </numFmts>
  <fonts count="26">
    <font>
      <sz val="10"/>
      <name val="Arial"/>
    </font>
    <font>
      <sz val="10"/>
      <name val="Arial"/>
    </font>
    <font>
      <sz val="8"/>
      <name val="Arial"/>
      <family val="2"/>
    </font>
    <font>
      <sz val="10"/>
      <name val="MS Sans Serif"/>
      <family val="2"/>
      <charset val="178"/>
    </font>
    <font>
      <sz val="10"/>
      <name val="Times New Roman"/>
      <family val="1"/>
    </font>
    <font>
      <sz val="8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7"/>
      <name val="Times New Roman"/>
      <family val="1"/>
    </font>
    <font>
      <sz val="9"/>
      <name val="Times New Roman"/>
      <family val="1"/>
    </font>
    <font>
      <sz val="7.5"/>
      <name val="Times New Roman"/>
      <family val="1"/>
    </font>
    <font>
      <b/>
      <sz val="20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b/>
      <sz val="8"/>
      <name val="Times New Roman"/>
      <family val="1"/>
    </font>
    <font>
      <b/>
      <sz val="7"/>
      <name val="Times New Roman"/>
      <family val="1"/>
    </font>
    <font>
      <b/>
      <i/>
      <sz val="8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b/>
      <sz val="12"/>
      <name val="Times New Roman"/>
      <family val="1"/>
    </font>
    <font>
      <sz val="10"/>
      <color rgb="FFFF0000"/>
      <name val="Times New Roman"/>
      <family val="1"/>
    </font>
    <font>
      <b/>
      <sz val="8"/>
      <color rgb="FFFF0000"/>
      <name val="Times New Roman"/>
      <family val="1"/>
    </font>
    <font>
      <b/>
      <sz val="7"/>
      <color rgb="FFFF0000"/>
      <name val="Times New Roman"/>
      <family val="1"/>
    </font>
    <font>
      <sz val="10"/>
      <color rgb="FFFF0000"/>
      <name val="Arial"/>
      <family val="2"/>
    </font>
    <font>
      <sz val="7"/>
      <color rgb="FFFF0000"/>
      <name val="Times New Roman"/>
      <family val="1"/>
    </font>
    <font>
      <sz val="7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</cellStyleXfs>
  <cellXfs count="268">
    <xf numFmtId="0" fontId="0" fillId="0" borderId="0" xfId="0"/>
    <xf numFmtId="0" fontId="4" fillId="0" borderId="0" xfId="0" applyFont="1" applyAlignment="1">
      <alignment vertical="center" readingOrder="1"/>
    </xf>
    <xf numFmtId="0" fontId="6" fillId="0" borderId="0" xfId="0" applyFont="1" applyAlignment="1">
      <alignment vertical="center" readingOrder="1"/>
    </xf>
    <xf numFmtId="0" fontId="9" fillId="0" borderId="0" xfId="0" applyFont="1" applyAlignment="1">
      <alignment vertical="center" readingOrder="1"/>
    </xf>
    <xf numFmtId="0" fontId="9" fillId="0" borderId="0" xfId="0" applyFont="1" applyAlignment="1">
      <alignment horizontal="center" vertical="center" readingOrder="1"/>
    </xf>
    <xf numFmtId="0" fontId="10" fillId="0" borderId="0" xfId="0" applyFont="1" applyAlignment="1">
      <alignment vertical="center" readingOrder="1"/>
    </xf>
    <xf numFmtId="0" fontId="13" fillId="0" borderId="0" xfId="0" applyFont="1" applyAlignment="1">
      <alignment vertical="center" readingOrder="1"/>
    </xf>
    <xf numFmtId="0" fontId="5" fillId="0" borderId="0" xfId="0" applyFont="1" applyAlignment="1">
      <alignment vertical="center" readingOrder="1"/>
    </xf>
    <xf numFmtId="0" fontId="14" fillId="0" borderId="0" xfId="0" applyFont="1" applyAlignment="1">
      <alignment vertical="center" readingOrder="1"/>
    </xf>
    <xf numFmtId="0" fontId="1" fillId="0" borderId="0" xfId="0" applyFont="1" applyAlignment="1">
      <alignment vertical="center" readingOrder="1"/>
    </xf>
    <xf numFmtId="0" fontId="14" fillId="0" borderId="1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left" vertical="center" wrapText="1" readingOrder="1"/>
    </xf>
    <xf numFmtId="0" fontId="5" fillId="0" borderId="3" xfId="0" applyFont="1" applyBorder="1" applyAlignment="1">
      <alignment horizontal="left" vertical="center" wrapText="1" readingOrder="1"/>
    </xf>
    <xf numFmtId="0" fontId="5" fillId="0" borderId="4" xfId="0" applyFont="1" applyBorder="1" applyAlignment="1">
      <alignment horizontal="left" vertical="center" wrapText="1" readingOrder="1"/>
    </xf>
    <xf numFmtId="0" fontId="5" fillId="0" borderId="5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left" vertical="center" wrapText="1" readingOrder="1"/>
    </xf>
    <xf numFmtId="0" fontId="14" fillId="0" borderId="4" xfId="0" applyFont="1" applyBorder="1" applyAlignment="1">
      <alignment horizontal="center" vertical="center" wrapText="1" readingOrder="1"/>
    </xf>
    <xf numFmtId="0" fontId="5" fillId="0" borderId="7" xfId="0" applyFont="1" applyBorder="1" applyAlignment="1">
      <alignment horizontal="left" vertical="center" wrapText="1" readingOrder="1"/>
    </xf>
    <xf numFmtId="0" fontId="4" fillId="0" borderId="0" xfId="0" applyFont="1" applyAlignment="1">
      <alignment horizontal="right" vertical="center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8" xfId="0" applyFont="1" applyBorder="1" applyAlignment="1">
      <alignment horizontal="left" vertical="center" wrapText="1" readingOrder="1"/>
    </xf>
    <xf numFmtId="0" fontId="20" fillId="0" borderId="0" xfId="0" applyFont="1" applyAlignment="1">
      <alignment vertical="center" readingOrder="1"/>
    </xf>
    <xf numFmtId="166" fontId="15" fillId="0" borderId="1" xfId="1" applyNumberFormat="1" applyFont="1" applyFill="1" applyBorder="1" applyAlignment="1">
      <alignment horizontal="right" vertical="center" readingOrder="1"/>
    </xf>
    <xf numFmtId="166" fontId="8" fillId="0" borderId="1" xfId="1" applyNumberFormat="1" applyFont="1" applyFill="1" applyBorder="1" applyAlignment="1">
      <alignment horizontal="right" vertical="center" readingOrder="1"/>
    </xf>
    <xf numFmtId="166" fontId="15" fillId="0" borderId="5" xfId="1" applyNumberFormat="1" applyFont="1" applyFill="1" applyBorder="1" applyAlignment="1">
      <alignment vertical="center" readingOrder="1"/>
    </xf>
    <xf numFmtId="166" fontId="15" fillId="0" borderId="6" xfId="1" applyNumberFormat="1" applyFont="1" applyFill="1" applyBorder="1" applyAlignment="1">
      <alignment vertical="center" readingOrder="1"/>
    </xf>
    <xf numFmtId="166" fontId="15" fillId="0" borderId="3" xfId="1" applyNumberFormat="1" applyFont="1" applyFill="1" applyBorder="1" applyAlignment="1">
      <alignment vertical="center" readingOrder="1"/>
    </xf>
    <xf numFmtId="166" fontId="15" fillId="0" borderId="2" xfId="1" applyNumberFormat="1" applyFont="1" applyFill="1" applyBorder="1" applyAlignment="1">
      <alignment vertical="center" readingOrder="1"/>
    </xf>
    <xf numFmtId="166" fontId="8" fillId="0" borderId="5" xfId="1" applyNumberFormat="1" applyFont="1" applyFill="1" applyBorder="1" applyAlignment="1">
      <alignment vertical="center" readingOrder="1"/>
    </xf>
    <xf numFmtId="166" fontId="8" fillId="0" borderId="3" xfId="1" applyNumberFormat="1" applyFont="1" applyFill="1" applyBorder="1" applyAlignment="1">
      <alignment vertical="center" readingOrder="1"/>
    </xf>
    <xf numFmtId="166" fontId="8" fillId="0" borderId="9" xfId="1" applyNumberFormat="1" applyFont="1" applyFill="1" applyBorder="1" applyAlignment="1">
      <alignment vertical="center" readingOrder="1"/>
    </xf>
    <xf numFmtId="166" fontId="8" fillId="0" borderId="1" xfId="1" applyNumberFormat="1" applyFont="1" applyFill="1" applyBorder="1" applyAlignment="1">
      <alignment vertical="center" readingOrder="1"/>
    </xf>
    <xf numFmtId="0" fontId="14" fillId="0" borderId="4" xfId="0" applyFont="1" applyBorder="1" applyAlignment="1">
      <alignment horizontal="right" vertical="center" textRotation="90" wrapText="1" readingOrder="1"/>
    </xf>
    <xf numFmtId="0" fontId="21" fillId="0" borderId="4" xfId="0" applyFont="1" applyBorder="1" applyAlignment="1">
      <alignment horizontal="right" vertical="center" textRotation="90" wrapText="1" readingOrder="1"/>
    </xf>
    <xf numFmtId="0" fontId="0" fillId="0" borderId="0" xfId="0" applyAlignment="1">
      <alignment horizontal="right"/>
    </xf>
    <xf numFmtId="0" fontId="6" fillId="0" borderId="0" xfId="0" applyFont="1" applyAlignment="1">
      <alignment horizontal="right" vertical="center" readingOrder="1"/>
    </xf>
    <xf numFmtId="0" fontId="9" fillId="0" borderId="0" xfId="0" applyFont="1" applyAlignment="1">
      <alignment horizontal="right" vertical="center" readingOrder="1"/>
    </xf>
    <xf numFmtId="0" fontId="20" fillId="0" borderId="0" xfId="0" applyFont="1" applyAlignment="1">
      <alignment horizontal="right" vertical="center" readingOrder="1"/>
    </xf>
    <xf numFmtId="0" fontId="23" fillId="0" borderId="0" xfId="0" applyFont="1" applyAlignment="1">
      <alignment horizontal="right"/>
    </xf>
    <xf numFmtId="164" fontId="8" fillId="0" borderId="5" xfId="1" applyNumberFormat="1" applyFont="1" applyFill="1" applyBorder="1" applyAlignment="1">
      <alignment horizontal="right" vertical="center" readingOrder="1"/>
    </xf>
    <xf numFmtId="164" fontId="8" fillId="0" borderId="6" xfId="1" applyNumberFormat="1" applyFont="1" applyFill="1" applyBorder="1" applyAlignment="1">
      <alignment horizontal="right" vertical="center" readingOrder="1"/>
    </xf>
    <xf numFmtId="43" fontId="15" fillId="3" borderId="1" xfId="1" applyFont="1" applyFill="1" applyBorder="1" applyAlignment="1">
      <alignment horizontal="right" vertical="center" readingOrder="1"/>
    </xf>
    <xf numFmtId="43" fontId="8" fillId="3" borderId="5" xfId="1" applyFont="1" applyFill="1" applyBorder="1" applyAlignment="1">
      <alignment horizontal="right" vertical="center" readingOrder="1"/>
    </xf>
    <xf numFmtId="43" fontId="8" fillId="3" borderId="6" xfId="1" applyFont="1" applyFill="1" applyBorder="1" applyAlignment="1">
      <alignment horizontal="right" vertical="center" readingOrder="1"/>
    </xf>
    <xf numFmtId="0" fontId="0" fillId="3" borderId="0" xfId="0" applyFill="1"/>
    <xf numFmtId="170" fontId="8" fillId="3" borderId="3" xfId="1" applyNumberFormat="1" applyFont="1" applyFill="1" applyBorder="1" applyAlignment="1">
      <alignment horizontal="right" vertical="center" readingOrder="1"/>
    </xf>
    <xf numFmtId="167" fontId="15" fillId="0" borderId="1" xfId="1" applyNumberFormat="1" applyFont="1" applyBorder="1" applyAlignment="1">
      <alignment horizontal="right" vertical="center" readingOrder="1"/>
    </xf>
    <xf numFmtId="167" fontId="15" fillId="3" borderId="1" xfId="1" applyNumberFormat="1" applyFont="1" applyFill="1" applyBorder="1" applyAlignment="1">
      <alignment horizontal="right" vertical="center" readingOrder="1"/>
    </xf>
    <xf numFmtId="167" fontId="22" fillId="0" borderId="1" xfId="1" applyNumberFormat="1" applyFont="1" applyBorder="1" applyAlignment="1">
      <alignment horizontal="right" vertical="center" readingOrder="1"/>
    </xf>
    <xf numFmtId="167" fontId="8" fillId="0" borderId="5" xfId="1" applyNumberFormat="1" applyFont="1" applyFill="1" applyBorder="1" applyAlignment="1">
      <alignment horizontal="right" vertical="center" readingOrder="1"/>
    </xf>
    <xf numFmtId="167" fontId="8" fillId="3" borderId="5" xfId="1" applyNumberFormat="1" applyFont="1" applyFill="1" applyBorder="1" applyAlignment="1">
      <alignment horizontal="right" vertical="center" readingOrder="1"/>
    </xf>
    <xf numFmtId="167" fontId="22" fillId="0" borderId="5" xfId="1" applyNumberFormat="1" applyFont="1" applyBorder="1" applyAlignment="1">
      <alignment horizontal="right" vertical="center" readingOrder="1"/>
    </xf>
    <xf numFmtId="167" fontId="8" fillId="0" borderId="6" xfId="1" applyNumberFormat="1" applyFont="1" applyFill="1" applyBorder="1" applyAlignment="1">
      <alignment horizontal="right" vertical="center" readingOrder="1"/>
    </xf>
    <xf numFmtId="167" fontId="8" fillId="3" borderId="6" xfId="1" applyNumberFormat="1" applyFont="1" applyFill="1" applyBorder="1" applyAlignment="1">
      <alignment horizontal="right" vertical="center" readingOrder="1"/>
    </xf>
    <xf numFmtId="167" fontId="22" fillId="0" borderId="6" xfId="1" applyNumberFormat="1" applyFont="1" applyBorder="1" applyAlignment="1">
      <alignment horizontal="right" vertical="center" readingOrder="1"/>
    </xf>
    <xf numFmtId="0" fontId="5" fillId="0" borderId="10" xfId="0" applyFont="1" applyBorder="1" applyAlignment="1">
      <alignment horizontal="left" vertical="center" wrapText="1" readingOrder="1"/>
    </xf>
    <xf numFmtId="0" fontId="4" fillId="3" borderId="0" xfId="0" applyFont="1" applyFill="1"/>
    <xf numFmtId="4" fontId="22" fillId="0" borderId="5" xfId="1" applyNumberFormat="1" applyFont="1" applyBorder="1" applyAlignment="1">
      <alignment horizontal="right" vertical="center" readingOrder="1"/>
    </xf>
    <xf numFmtId="4" fontId="22" fillId="0" borderId="6" xfId="1" applyNumberFormat="1" applyFont="1" applyBorder="1" applyAlignment="1">
      <alignment horizontal="right" vertical="center" readingOrder="1"/>
    </xf>
    <xf numFmtId="3" fontId="8" fillId="0" borderId="5" xfId="1" applyNumberFormat="1" applyFont="1" applyFill="1" applyBorder="1" applyAlignment="1">
      <alignment horizontal="right" vertical="center" readingOrder="1"/>
    </xf>
    <xf numFmtId="3" fontId="8" fillId="0" borderId="6" xfId="1" applyNumberFormat="1" applyFont="1" applyFill="1" applyBorder="1" applyAlignment="1">
      <alignment horizontal="right" vertical="center" readingOrder="1"/>
    </xf>
    <xf numFmtId="3" fontId="15" fillId="0" borderId="1" xfId="1" applyNumberFormat="1" applyFont="1" applyBorder="1" applyAlignment="1">
      <alignment horizontal="right" vertical="center" readingOrder="1"/>
    </xf>
    <xf numFmtId="168" fontId="8" fillId="0" borderId="5" xfId="1" applyNumberFormat="1" applyFont="1" applyFill="1" applyBorder="1" applyAlignment="1">
      <alignment horizontal="right" vertical="center" readingOrder="1"/>
    </xf>
    <xf numFmtId="171" fontId="8" fillId="0" borderId="3" xfId="1" applyNumberFormat="1" applyFont="1" applyBorder="1" applyAlignment="1">
      <alignment horizontal="right" vertical="center" readingOrder="1"/>
    </xf>
    <xf numFmtId="168" fontId="8" fillId="0" borderId="6" xfId="1" applyNumberFormat="1" applyFont="1" applyFill="1" applyBorder="1" applyAlignment="1">
      <alignment horizontal="right" vertical="center" readingOrder="1"/>
    </xf>
    <xf numFmtId="170" fontId="8" fillId="0" borderId="5" xfId="1" applyNumberFormat="1" applyFont="1" applyFill="1" applyBorder="1" applyAlignment="1">
      <alignment horizontal="right" vertical="center" readingOrder="1"/>
    </xf>
    <xf numFmtId="171" fontId="8" fillId="0" borderId="6" xfId="1" applyNumberFormat="1" applyFont="1" applyFill="1" applyBorder="1" applyAlignment="1">
      <alignment horizontal="right" vertical="center" readingOrder="1"/>
    </xf>
    <xf numFmtId="170" fontId="8" fillId="0" borderId="5" xfId="1" applyNumberFormat="1" applyFont="1" applyBorder="1" applyAlignment="1">
      <alignment horizontal="right" vertical="center" readingOrder="1"/>
    </xf>
    <xf numFmtId="170" fontId="8" fillId="0" borderId="3" xfId="1" applyNumberFormat="1" applyFont="1" applyBorder="1" applyAlignment="1">
      <alignment horizontal="right" vertical="center" readingOrder="1"/>
    </xf>
    <xf numFmtId="170" fontId="8" fillId="0" borderId="3" xfId="1" applyNumberFormat="1" applyFont="1" applyFill="1" applyBorder="1" applyAlignment="1">
      <alignment horizontal="right" vertical="center" readingOrder="1"/>
    </xf>
    <xf numFmtId="170" fontId="8" fillId="0" borderId="4" xfId="1" applyNumberFormat="1" applyFont="1" applyFill="1" applyBorder="1" applyAlignment="1">
      <alignment horizontal="right" vertical="center" readingOrder="1"/>
    </xf>
    <xf numFmtId="170" fontId="8" fillId="0" borderId="6" xfId="1" applyNumberFormat="1" applyFont="1" applyFill="1" applyBorder="1" applyAlignment="1">
      <alignment horizontal="right" vertical="center" readingOrder="1"/>
    </xf>
    <xf numFmtId="170" fontId="8" fillId="0" borderId="2" xfId="1" applyNumberFormat="1" applyFont="1" applyFill="1" applyBorder="1" applyAlignment="1">
      <alignment horizontal="right" vertical="center" readingOrder="1"/>
    </xf>
    <xf numFmtId="1" fontId="8" fillId="0" borderId="5" xfId="1" applyNumberFormat="1" applyFont="1" applyFill="1" applyBorder="1" applyAlignment="1">
      <alignment horizontal="right" vertical="center" readingOrder="1"/>
    </xf>
    <xf numFmtId="1" fontId="15" fillId="0" borderId="1" xfId="1" applyNumberFormat="1" applyFont="1" applyBorder="1" applyAlignment="1">
      <alignment horizontal="right" vertical="center" readingOrder="1"/>
    </xf>
    <xf numFmtId="4" fontId="22" fillId="0" borderId="1" xfId="1" applyNumberFormat="1" applyFont="1" applyBorder="1" applyAlignment="1">
      <alignment horizontal="right" vertical="center" readingOrder="1"/>
    </xf>
    <xf numFmtId="0" fontId="7" fillId="0" borderId="0" xfId="0" applyFont="1"/>
    <xf numFmtId="0" fontId="14" fillId="0" borderId="0" xfId="0" applyFont="1" applyAlignment="1">
      <alignment horizontal="right" vertical="center" wrapText="1" readingOrder="1"/>
    </xf>
    <xf numFmtId="0" fontId="23" fillId="0" borderId="0" xfId="0" applyFont="1"/>
    <xf numFmtId="0" fontId="21" fillId="0" borderId="0" xfId="0" applyFont="1" applyAlignment="1">
      <alignment horizontal="right" vertical="center" wrapText="1" readingOrder="1"/>
    </xf>
    <xf numFmtId="0" fontId="20" fillId="0" borderId="0" xfId="0" applyFont="1" applyAlignment="1">
      <alignment vertical="center"/>
    </xf>
    <xf numFmtId="171" fontId="15" fillId="0" borderId="1" xfId="1" applyNumberFormat="1" applyFont="1" applyFill="1" applyBorder="1" applyAlignment="1">
      <alignment horizontal="right" vertical="center" wrapText="1" readingOrder="1"/>
    </xf>
    <xf numFmtId="171" fontId="15" fillId="3" borderId="1" xfId="1" applyNumberFormat="1" applyFont="1" applyFill="1" applyBorder="1" applyAlignment="1">
      <alignment horizontal="right" vertical="center" wrapText="1" readingOrder="1"/>
    </xf>
    <xf numFmtId="171" fontId="22" fillId="0" borderId="1" xfId="1" applyNumberFormat="1" applyFont="1" applyFill="1" applyBorder="1" applyAlignment="1">
      <alignment horizontal="right" vertical="center" wrapText="1" readingOrder="1"/>
    </xf>
    <xf numFmtId="171" fontId="15" fillId="0" borderId="1" xfId="0" applyNumberFormat="1" applyFont="1" applyBorder="1" applyAlignment="1">
      <alignment horizontal="right" vertical="center" wrapText="1" readingOrder="1"/>
    </xf>
    <xf numFmtId="171" fontId="8" fillId="0" borderId="1" xfId="1" applyNumberFormat="1" applyFont="1" applyFill="1" applyBorder="1" applyAlignment="1">
      <alignment horizontal="right" vertical="center" readingOrder="1"/>
    </xf>
    <xf numFmtId="171" fontId="8" fillId="3" borderId="1" xfId="1" applyNumberFormat="1" applyFont="1" applyFill="1" applyBorder="1" applyAlignment="1">
      <alignment horizontal="right" vertical="center" readingOrder="1"/>
    </xf>
    <xf numFmtId="171" fontId="24" fillId="0" borderId="1" xfId="1" applyNumberFormat="1" applyFont="1" applyFill="1" applyBorder="1" applyAlignment="1">
      <alignment horizontal="right" vertical="center" readingOrder="1"/>
    </xf>
    <xf numFmtId="171" fontId="22" fillId="0" borderId="1" xfId="1" applyNumberFormat="1" applyFont="1" applyFill="1" applyBorder="1" applyAlignment="1">
      <alignment horizontal="right" vertical="center" readingOrder="1"/>
    </xf>
    <xf numFmtId="171" fontId="8" fillId="0" borderId="5" xfId="1" applyNumberFormat="1" applyFont="1" applyBorder="1" applyAlignment="1">
      <alignment horizontal="right" vertical="center" readingOrder="1"/>
    </xf>
    <xf numFmtId="171" fontId="8" fillId="0" borderId="5" xfId="1" applyNumberFormat="1" applyFont="1" applyFill="1" applyBorder="1" applyAlignment="1">
      <alignment horizontal="right" vertical="center" readingOrder="1"/>
    </xf>
    <xf numFmtId="171" fontId="8" fillId="3" borderId="5" xfId="1" applyNumberFormat="1" applyFont="1" applyFill="1" applyBorder="1" applyAlignment="1">
      <alignment horizontal="right" vertical="center" readingOrder="1"/>
    </xf>
    <xf numFmtId="171" fontId="22" fillId="0" borderId="5" xfId="1" applyNumberFormat="1" applyFont="1" applyBorder="1" applyAlignment="1">
      <alignment horizontal="right" vertical="center" readingOrder="1"/>
    </xf>
    <xf numFmtId="171" fontId="8" fillId="0" borderId="3" xfId="1" applyNumberFormat="1" applyFont="1" applyFill="1" applyBorder="1" applyAlignment="1">
      <alignment horizontal="right" vertical="center" readingOrder="1"/>
    </xf>
    <xf numFmtId="171" fontId="8" fillId="3" borderId="3" xfId="1" applyNumberFormat="1" applyFont="1" applyFill="1" applyBorder="1" applyAlignment="1">
      <alignment horizontal="right" vertical="center" readingOrder="1"/>
    </xf>
    <xf numFmtId="171" fontId="22" fillId="0" borderId="3" xfId="1" applyNumberFormat="1" applyFont="1" applyBorder="1" applyAlignment="1">
      <alignment horizontal="right" vertical="center" readingOrder="1"/>
    </xf>
    <xf numFmtId="171" fontId="8" fillId="0" borderId="6" xfId="1" applyNumberFormat="1" applyFont="1" applyBorder="1" applyAlignment="1">
      <alignment horizontal="right" vertical="center" readingOrder="1"/>
    </xf>
    <xf numFmtId="171" fontId="8" fillId="3" borderId="6" xfId="1" applyNumberFormat="1" applyFont="1" applyFill="1" applyBorder="1" applyAlignment="1">
      <alignment horizontal="right" vertical="center" readingOrder="1"/>
    </xf>
    <xf numFmtId="171" fontId="22" fillId="0" borderId="6" xfId="1" applyNumberFormat="1" applyFont="1" applyBorder="1" applyAlignment="1">
      <alignment horizontal="right" vertical="center" readingOrder="1"/>
    </xf>
    <xf numFmtId="171" fontId="8" fillId="0" borderId="1" xfId="1" applyNumberFormat="1" applyFont="1" applyBorder="1" applyAlignment="1">
      <alignment horizontal="right" vertical="center" readingOrder="1"/>
    </xf>
    <xf numFmtId="171" fontId="22" fillId="0" borderId="1" xfId="1" applyNumberFormat="1" applyFont="1" applyBorder="1" applyAlignment="1">
      <alignment horizontal="right" vertical="center" readingOrder="1"/>
    </xf>
    <xf numFmtId="171" fontId="24" fillId="0" borderId="1" xfId="1" applyNumberFormat="1" applyFont="1" applyBorder="1" applyAlignment="1">
      <alignment horizontal="right" vertical="center" readingOrder="1"/>
    </xf>
    <xf numFmtId="171" fontId="8" fillId="0" borderId="2" xfId="1" applyNumberFormat="1" applyFont="1" applyBorder="1" applyAlignment="1">
      <alignment horizontal="right" vertical="center" readingOrder="1"/>
    </xf>
    <xf numFmtId="171" fontId="8" fillId="0" borderId="2" xfId="1" applyNumberFormat="1" applyFont="1" applyFill="1" applyBorder="1" applyAlignment="1">
      <alignment horizontal="right" vertical="center" readingOrder="1"/>
    </xf>
    <xf numFmtId="171" fontId="8" fillId="3" borderId="2" xfId="1" applyNumberFormat="1" applyFont="1" applyFill="1" applyBorder="1" applyAlignment="1">
      <alignment horizontal="right" vertical="center" readingOrder="1"/>
    </xf>
    <xf numFmtId="171" fontId="22" fillId="0" borderId="2" xfId="1" applyNumberFormat="1" applyFont="1" applyBorder="1" applyAlignment="1">
      <alignment horizontal="right" vertical="center" readingOrder="1"/>
    </xf>
    <xf numFmtId="171" fontId="22" fillId="0" borderId="6" xfId="1" applyNumberFormat="1" applyFont="1" applyFill="1" applyBorder="1" applyAlignment="1">
      <alignment horizontal="right" vertical="center" readingOrder="1"/>
    </xf>
    <xf numFmtId="171" fontId="15" fillId="0" borderId="4" xfId="1" applyNumberFormat="1" applyFont="1" applyBorder="1" applyAlignment="1">
      <alignment horizontal="right" vertical="center" readingOrder="1"/>
    </xf>
    <xf numFmtId="171" fontId="15" fillId="3" borderId="4" xfId="1" applyNumberFormat="1" applyFont="1" applyFill="1" applyBorder="1" applyAlignment="1">
      <alignment horizontal="right" vertical="center" readingOrder="1"/>
    </xf>
    <xf numFmtId="171" fontId="22" fillId="0" borderId="4" xfId="1" applyNumberFormat="1" applyFont="1" applyBorder="1" applyAlignment="1">
      <alignment horizontal="right" vertical="center" readingOrder="1"/>
    </xf>
    <xf numFmtId="171" fontId="22" fillId="0" borderId="8" xfId="1" applyNumberFormat="1" applyFont="1" applyBorder="1" applyAlignment="1">
      <alignment horizontal="right" vertical="center" readingOrder="1"/>
    </xf>
    <xf numFmtId="171" fontId="8" fillId="0" borderId="4" xfId="1" applyNumberFormat="1" applyFont="1" applyBorder="1" applyAlignment="1">
      <alignment horizontal="right" vertical="center" readingOrder="1"/>
    </xf>
    <xf numFmtId="171" fontId="8" fillId="0" borderId="4" xfId="1" applyNumberFormat="1" applyFont="1" applyFill="1" applyBorder="1" applyAlignment="1">
      <alignment horizontal="right" vertical="center" readingOrder="1"/>
    </xf>
    <xf numFmtId="170" fontId="8" fillId="0" borderId="5" xfId="0" applyNumberFormat="1" applyFont="1" applyBorder="1" applyAlignment="1">
      <alignment horizontal="right" vertical="center" wrapText="1" readingOrder="1"/>
    </xf>
    <xf numFmtId="170" fontId="22" fillId="0" borderId="5" xfId="1" applyNumberFormat="1" applyFont="1" applyBorder="1" applyAlignment="1">
      <alignment horizontal="right" vertical="center" readingOrder="1"/>
    </xf>
    <xf numFmtId="170" fontId="22" fillId="0" borderId="5" xfId="0" applyNumberFormat="1" applyFont="1" applyBorder="1" applyAlignment="1">
      <alignment horizontal="right" vertical="center"/>
    </xf>
    <xf numFmtId="170" fontId="8" fillId="0" borderId="6" xfId="1" applyNumberFormat="1" applyFont="1" applyBorder="1" applyAlignment="1">
      <alignment horizontal="right" vertical="center" readingOrder="1"/>
    </xf>
    <xf numFmtId="170" fontId="22" fillId="0" borderId="6" xfId="1" applyNumberFormat="1" applyFont="1" applyBorder="1" applyAlignment="1">
      <alignment horizontal="right" vertical="center" readingOrder="1"/>
    </xf>
    <xf numFmtId="170" fontId="22" fillId="0" borderId="6" xfId="0" applyNumberFormat="1" applyFont="1" applyBorder="1" applyAlignment="1">
      <alignment horizontal="right" vertical="center"/>
    </xf>
    <xf numFmtId="170" fontId="8" fillId="0" borderId="5" xfId="0" applyNumberFormat="1" applyFont="1" applyBorder="1" applyAlignment="1">
      <alignment horizontal="right" vertical="center" readingOrder="1"/>
    </xf>
    <xf numFmtId="170" fontId="8" fillId="0" borderId="6" xfId="0" applyNumberFormat="1" applyFont="1" applyBorder="1" applyAlignment="1">
      <alignment horizontal="right" vertical="center" readingOrder="1"/>
    </xf>
    <xf numFmtId="170" fontId="8" fillId="0" borderId="3" xfId="0" applyNumberFormat="1" applyFont="1" applyBorder="1" applyAlignment="1">
      <alignment horizontal="right" vertical="center" readingOrder="1"/>
    </xf>
    <xf numFmtId="170" fontId="22" fillId="0" borderId="3" xfId="1" applyNumberFormat="1" applyFont="1" applyBorder="1" applyAlignment="1">
      <alignment horizontal="right" vertical="center" readingOrder="1"/>
    </xf>
    <xf numFmtId="170" fontId="22" fillId="0" borderId="3" xfId="0" applyNumberFormat="1" applyFont="1" applyBorder="1" applyAlignment="1">
      <alignment horizontal="right" vertical="center"/>
    </xf>
    <xf numFmtId="170" fontId="15" fillId="0" borderId="1" xfId="0" applyNumberFormat="1" applyFont="1" applyBorder="1" applyAlignment="1">
      <alignment horizontal="right" vertical="center" readingOrder="1"/>
    </xf>
    <xf numFmtId="170" fontId="22" fillId="0" borderId="1" xfId="1" applyNumberFormat="1" applyFont="1" applyBorder="1" applyAlignment="1">
      <alignment horizontal="right" vertical="center" readingOrder="1"/>
    </xf>
    <xf numFmtId="170" fontId="22" fillId="0" borderId="1" xfId="0" applyNumberFormat="1" applyFont="1" applyBorder="1" applyAlignment="1">
      <alignment horizontal="right" vertical="center"/>
    </xf>
    <xf numFmtId="170" fontId="15" fillId="0" borderId="1" xfId="1" applyNumberFormat="1" applyFont="1" applyFill="1" applyBorder="1" applyAlignment="1">
      <alignment horizontal="right" vertical="center" readingOrder="1"/>
    </xf>
    <xf numFmtId="170" fontId="15" fillId="0" borderId="1" xfId="1" applyNumberFormat="1" applyFont="1" applyFill="1" applyBorder="1" applyAlignment="1">
      <alignment vertical="center" readingOrder="1"/>
    </xf>
    <xf numFmtId="170" fontId="4" fillId="0" borderId="0" xfId="0" applyNumberFormat="1" applyFont="1" applyAlignment="1">
      <alignment vertical="center" readingOrder="1"/>
    </xf>
    <xf numFmtId="170" fontId="9" fillId="0" borderId="0" xfId="0" applyNumberFormat="1" applyFont="1" applyAlignment="1">
      <alignment vertical="center" readingOrder="1"/>
    </xf>
    <xf numFmtId="170" fontId="20" fillId="0" borderId="0" xfId="0" applyNumberFormat="1" applyFont="1" applyAlignment="1">
      <alignment vertical="center" readingOrder="1"/>
    </xf>
    <xf numFmtId="170" fontId="4" fillId="2" borderId="0" xfId="0" applyNumberFormat="1" applyFont="1" applyFill="1" applyAlignment="1">
      <alignment vertical="center" readingOrder="1"/>
    </xf>
    <xf numFmtId="170" fontId="8" fillId="0" borderId="1" xfId="1" applyNumberFormat="1" applyFont="1" applyFill="1" applyBorder="1" applyAlignment="1">
      <alignment horizontal="right" vertical="center" readingOrder="1"/>
    </xf>
    <xf numFmtId="170" fontId="15" fillId="0" borderId="5" xfId="1" applyNumberFormat="1" applyFont="1" applyFill="1" applyBorder="1" applyAlignment="1">
      <alignment vertical="center" readingOrder="1"/>
    </xf>
    <xf numFmtId="170" fontId="22" fillId="0" borderId="6" xfId="1" applyNumberFormat="1" applyFont="1" applyFill="1" applyBorder="1" applyAlignment="1">
      <alignment vertical="center" readingOrder="1"/>
    </xf>
    <xf numFmtId="170" fontId="15" fillId="0" borderId="6" xfId="1" applyNumberFormat="1" applyFont="1" applyFill="1" applyBorder="1" applyAlignment="1">
      <alignment vertical="center" readingOrder="1"/>
    </xf>
    <xf numFmtId="170" fontId="8" fillId="2" borderId="3" xfId="1" applyNumberFormat="1" applyFont="1" applyFill="1" applyBorder="1" applyAlignment="1">
      <alignment horizontal="right" vertical="center" readingOrder="1"/>
    </xf>
    <xf numFmtId="170" fontId="15" fillId="0" borderId="3" xfId="1" applyNumberFormat="1" applyFont="1" applyFill="1" applyBorder="1" applyAlignment="1">
      <alignment vertical="center" readingOrder="1"/>
    </xf>
    <xf numFmtId="170" fontId="15" fillId="0" borderId="2" xfId="1" applyNumberFormat="1" applyFont="1" applyFill="1" applyBorder="1" applyAlignment="1">
      <alignment vertical="center" readingOrder="1"/>
    </xf>
    <xf numFmtId="170" fontId="8" fillId="0" borderId="3" xfId="1" applyNumberFormat="1" applyFont="1" applyFill="1" applyBorder="1" applyAlignment="1">
      <alignment horizontal="right" vertical="center" wrapText="1" readingOrder="1"/>
    </xf>
    <xf numFmtId="170" fontId="8" fillId="2" borderId="3" xfId="1" applyNumberFormat="1" applyFont="1" applyFill="1" applyBorder="1" applyAlignment="1">
      <alignment horizontal="right" vertical="center" wrapText="1" readingOrder="1"/>
    </xf>
    <xf numFmtId="170" fontId="8" fillId="0" borderId="5" xfId="1" applyNumberFormat="1" applyFont="1" applyFill="1" applyBorder="1" applyAlignment="1">
      <alignment vertical="center" readingOrder="1"/>
    </xf>
    <xf numFmtId="170" fontId="8" fillId="0" borderId="3" xfId="1" applyNumberFormat="1" applyFont="1" applyFill="1" applyBorder="1" applyAlignment="1">
      <alignment vertical="center" readingOrder="1"/>
    </xf>
    <xf numFmtId="170" fontId="8" fillId="0" borderId="9" xfId="1" applyNumberFormat="1" applyFont="1" applyFill="1" applyBorder="1" applyAlignment="1">
      <alignment horizontal="right" vertical="center" readingOrder="1"/>
    </xf>
    <xf numFmtId="170" fontId="8" fillId="0" borderId="9" xfId="1" applyNumberFormat="1" applyFont="1" applyFill="1" applyBorder="1" applyAlignment="1">
      <alignment vertical="center" readingOrder="1"/>
    </xf>
    <xf numFmtId="170" fontId="24" fillId="0" borderId="6" xfId="1" applyNumberFormat="1" applyFont="1" applyFill="1" applyBorder="1" applyAlignment="1">
      <alignment horizontal="right" vertical="center" readingOrder="1"/>
    </xf>
    <xf numFmtId="168" fontId="15" fillId="0" borderId="1" xfId="1" applyNumberFormat="1" applyFont="1" applyFill="1" applyBorder="1" applyAlignment="1">
      <alignment vertical="center" readingOrder="1"/>
    </xf>
    <xf numFmtId="170" fontId="8" fillId="0" borderId="1" xfId="1" applyNumberFormat="1" applyFont="1" applyFill="1" applyBorder="1" applyAlignment="1">
      <alignment vertical="center" readingOrder="1"/>
    </xf>
    <xf numFmtId="0" fontId="0" fillId="0" borderId="0" xfId="0" applyAlignment="1">
      <alignment horizontal="left"/>
    </xf>
    <xf numFmtId="170" fontId="8" fillId="0" borderId="0" xfId="1" applyNumberFormat="1" applyFont="1" applyFill="1" applyBorder="1" applyAlignment="1">
      <alignment horizontal="right" vertical="center" readingOrder="1"/>
    </xf>
    <xf numFmtId="1" fontId="14" fillId="0" borderId="1" xfId="0" applyNumberFormat="1" applyFont="1" applyBorder="1" applyAlignment="1">
      <alignment vertical="center" wrapText="1" readingOrder="1"/>
    </xf>
    <xf numFmtId="170" fontId="14" fillId="0" borderId="1" xfId="0" applyNumberFormat="1" applyFont="1" applyBorder="1" applyAlignment="1">
      <alignment horizontal="left" vertical="center" wrapText="1" readingOrder="1"/>
    </xf>
    <xf numFmtId="170" fontId="15" fillId="0" borderId="5" xfId="1" applyNumberFormat="1" applyFont="1" applyFill="1" applyBorder="1" applyAlignment="1">
      <alignment horizontal="right" vertical="center" readingOrder="1"/>
    </xf>
    <xf numFmtId="170" fontId="15" fillId="0" borderId="3" xfId="1" applyNumberFormat="1" applyFont="1" applyFill="1" applyBorder="1" applyAlignment="1">
      <alignment horizontal="right" vertical="center" readingOrder="1"/>
    </xf>
    <xf numFmtId="170" fontId="24" fillId="0" borderId="6" xfId="1" applyNumberFormat="1" applyFont="1" applyFill="1" applyBorder="1" applyAlignment="1">
      <alignment vertical="center" readingOrder="1"/>
    </xf>
    <xf numFmtId="170" fontId="22" fillId="0" borderId="6" xfId="1" applyNumberFormat="1" applyFont="1" applyFill="1" applyBorder="1" applyAlignment="1">
      <alignment horizontal="right" vertical="center" readingOrder="1"/>
    </xf>
    <xf numFmtId="170" fontId="15" fillId="2" borderId="3" xfId="1" applyNumberFormat="1" applyFont="1" applyFill="1" applyBorder="1" applyAlignment="1">
      <alignment horizontal="right" vertical="center" readingOrder="1"/>
    </xf>
    <xf numFmtId="170" fontId="15" fillId="3" borderId="3" xfId="1" applyNumberFormat="1" applyFont="1" applyFill="1" applyBorder="1" applyAlignment="1">
      <alignment horizontal="right" vertical="center" readingOrder="1"/>
    </xf>
    <xf numFmtId="170" fontId="5" fillId="0" borderId="0" xfId="0" applyNumberFormat="1" applyFont="1" applyAlignment="1">
      <alignment horizontal="left" vertical="center" readingOrder="1"/>
    </xf>
    <xf numFmtId="170" fontId="14" fillId="0" borderId="5" xfId="0" applyNumberFormat="1" applyFont="1" applyBorder="1" applyAlignment="1">
      <alignment horizontal="left" vertical="center" wrapText="1" readingOrder="1"/>
    </xf>
    <xf numFmtId="170" fontId="14" fillId="0" borderId="3" xfId="0" applyNumberFormat="1" applyFont="1" applyBorder="1" applyAlignment="1">
      <alignment horizontal="left" vertical="center" wrapText="1" readingOrder="1"/>
    </xf>
    <xf numFmtId="170" fontId="21" fillId="0" borderId="9" xfId="0" applyNumberFormat="1" applyFont="1" applyBorder="1" applyAlignment="1">
      <alignment horizontal="left" vertical="center" wrapText="1" readingOrder="1"/>
    </xf>
    <xf numFmtId="170" fontId="21" fillId="0" borderId="6" xfId="0" applyNumberFormat="1" applyFont="1" applyBorder="1" applyAlignment="1">
      <alignment horizontal="left" vertical="center" wrapText="1" readingOrder="1"/>
    </xf>
    <xf numFmtId="170" fontId="14" fillId="2" borderId="3" xfId="0" applyNumberFormat="1" applyFont="1" applyFill="1" applyBorder="1" applyAlignment="1">
      <alignment horizontal="left" vertical="center" wrapText="1" readingOrder="1"/>
    </xf>
    <xf numFmtId="171" fontId="8" fillId="0" borderId="3" xfId="1" applyNumberFormat="1" applyFont="1" applyFill="1" applyBorder="1" applyAlignment="1">
      <alignment horizontal="right" vertical="center" wrapText="1" readingOrder="1"/>
    </xf>
    <xf numFmtId="169" fontId="8" fillId="0" borderId="5" xfId="1" applyNumberFormat="1" applyFont="1" applyFill="1" applyBorder="1" applyAlignment="1">
      <alignment horizontal="right" vertical="center" readingOrder="1"/>
    </xf>
    <xf numFmtId="169" fontId="8" fillId="0" borderId="3" xfId="1" applyNumberFormat="1" applyFont="1" applyFill="1" applyBorder="1" applyAlignment="1">
      <alignment horizontal="right" vertical="center" readingOrder="1"/>
    </xf>
    <xf numFmtId="168" fontId="8" fillId="0" borderId="3" xfId="1" applyNumberFormat="1" applyFont="1" applyFill="1" applyBorder="1" applyAlignment="1">
      <alignment horizontal="right" vertical="center" readingOrder="1"/>
    </xf>
    <xf numFmtId="168" fontId="8" fillId="0" borderId="3" xfId="1" applyNumberFormat="1" applyFont="1" applyFill="1" applyBorder="1" applyAlignment="1">
      <alignment horizontal="right" vertical="center" wrapText="1" readingOrder="1"/>
    </xf>
    <xf numFmtId="172" fontId="8" fillId="0" borderId="5" xfId="1" applyNumberFormat="1" applyFont="1" applyFill="1" applyBorder="1" applyAlignment="1">
      <alignment horizontal="right" vertical="center" readingOrder="1"/>
    </xf>
    <xf numFmtId="172" fontId="8" fillId="0" borderId="3" xfId="1" applyNumberFormat="1" applyFont="1" applyFill="1" applyBorder="1" applyAlignment="1">
      <alignment horizontal="right" vertical="center" readingOrder="1"/>
    </xf>
    <xf numFmtId="172" fontId="8" fillId="0" borderId="3" xfId="1" applyNumberFormat="1" applyFont="1" applyFill="1" applyBorder="1" applyAlignment="1">
      <alignment horizontal="right" vertical="center" wrapText="1" readingOrder="1"/>
    </xf>
    <xf numFmtId="165" fontId="8" fillId="0" borderId="5" xfId="1" applyNumberFormat="1" applyFont="1" applyFill="1" applyBorder="1" applyAlignment="1">
      <alignment horizontal="right" vertical="center" readingOrder="1"/>
    </xf>
    <xf numFmtId="165" fontId="8" fillId="0" borderId="3" xfId="1" applyNumberFormat="1" applyFont="1" applyFill="1" applyBorder="1" applyAlignment="1">
      <alignment horizontal="right" vertical="center" readingOrder="1"/>
    </xf>
    <xf numFmtId="165" fontId="8" fillId="0" borderId="3" xfId="1" applyNumberFormat="1" applyFont="1" applyFill="1" applyBorder="1" applyAlignment="1">
      <alignment horizontal="right" vertical="center" wrapText="1" readingOrder="1"/>
    </xf>
    <xf numFmtId="0" fontId="5" fillId="0" borderId="9" xfId="0" applyFont="1" applyBorder="1" applyAlignment="1">
      <alignment horizontal="left" vertical="center" wrapText="1" readingOrder="1"/>
    </xf>
    <xf numFmtId="166" fontId="15" fillId="0" borderId="9" xfId="1" applyNumberFormat="1" applyFont="1" applyFill="1" applyBorder="1" applyAlignment="1">
      <alignment vertical="center" readingOrder="1"/>
    </xf>
    <xf numFmtId="170" fontId="15" fillId="0" borderId="9" xfId="1" applyNumberFormat="1" applyFont="1" applyFill="1" applyBorder="1" applyAlignment="1">
      <alignment vertical="center" readingOrder="1"/>
    </xf>
    <xf numFmtId="170" fontId="15" fillId="0" borderId="9" xfId="1" applyNumberFormat="1" applyFont="1" applyFill="1" applyBorder="1" applyAlignment="1">
      <alignment horizontal="right" vertical="center" readingOrder="1"/>
    </xf>
    <xf numFmtId="170" fontId="14" fillId="0" borderId="9" xfId="0" applyNumberFormat="1" applyFont="1" applyBorder="1" applyAlignment="1">
      <alignment horizontal="left" vertical="center" wrapText="1" readingOrder="1"/>
    </xf>
    <xf numFmtId="170" fontId="21" fillId="0" borderId="1" xfId="0" applyNumberFormat="1" applyFont="1" applyBorder="1" applyAlignment="1">
      <alignment horizontal="left" vertical="center" wrapText="1" readingOrder="1"/>
    </xf>
    <xf numFmtId="170" fontId="7" fillId="0" borderId="0" xfId="0" applyNumberFormat="1" applyFont="1" applyAlignment="1">
      <alignment vertical="center" readingOrder="1"/>
    </xf>
    <xf numFmtId="168" fontId="15" fillId="0" borderId="5" xfId="1" applyNumberFormat="1" applyFont="1" applyFill="1" applyBorder="1" applyAlignment="1">
      <alignment horizontal="right" vertical="center" readingOrder="1"/>
    </xf>
    <xf numFmtId="168" fontId="15" fillId="0" borderId="3" xfId="1" applyNumberFormat="1" applyFont="1" applyFill="1" applyBorder="1" applyAlignment="1">
      <alignment horizontal="right" vertical="center" readingOrder="1"/>
    </xf>
    <xf numFmtId="0" fontId="18" fillId="0" borderId="0" xfId="0" applyFont="1"/>
    <xf numFmtId="170" fontId="14" fillId="0" borderId="1" xfId="0" applyNumberFormat="1" applyFont="1" applyBorder="1" applyAlignment="1">
      <alignment horizontal="right" vertical="center" wrapText="1" readingOrder="1"/>
    </xf>
    <xf numFmtId="170" fontId="5" fillId="0" borderId="1" xfId="0" applyNumberFormat="1" applyFont="1" applyBorder="1" applyAlignment="1">
      <alignment horizontal="right" vertical="center" wrapText="1" readingOrder="1"/>
    </xf>
    <xf numFmtId="166" fontId="15" fillId="0" borderId="4" xfId="1" applyNumberFormat="1" applyFont="1" applyFill="1" applyBorder="1" applyAlignment="1">
      <alignment vertical="center" readingOrder="1"/>
    </xf>
    <xf numFmtId="170" fontId="15" fillId="0" borderId="4" xfId="1" applyNumberFormat="1" applyFont="1" applyFill="1" applyBorder="1" applyAlignment="1">
      <alignment vertical="center" readingOrder="1"/>
    </xf>
    <xf numFmtId="166" fontId="8" fillId="0" borderId="4" xfId="1" applyNumberFormat="1" applyFont="1" applyFill="1" applyBorder="1" applyAlignment="1">
      <alignment horizontal="right" vertical="center" readingOrder="1"/>
    </xf>
    <xf numFmtId="166" fontId="8" fillId="0" borderId="3" xfId="1" applyNumberFormat="1" applyFont="1" applyFill="1" applyBorder="1" applyAlignment="1">
      <alignment horizontal="right" vertical="center" readingOrder="1"/>
    </xf>
    <xf numFmtId="170" fontId="15" fillId="0" borderId="1" xfId="1" applyNumberFormat="1" applyFont="1" applyBorder="1" applyAlignment="1">
      <alignment horizontal="right" vertical="center" readingOrder="1"/>
    </xf>
    <xf numFmtId="170" fontId="22" fillId="0" borderId="4" xfId="1" applyNumberFormat="1" applyFont="1" applyBorder="1" applyAlignment="1">
      <alignment horizontal="right" vertical="center" readingOrder="1"/>
    </xf>
    <xf numFmtId="170" fontId="22" fillId="0" borderId="4" xfId="0" applyNumberFormat="1" applyFont="1" applyBorder="1" applyAlignment="1">
      <alignment horizontal="right" vertical="center"/>
    </xf>
    <xf numFmtId="170" fontId="22" fillId="0" borderId="0" xfId="1" applyNumberFormat="1" applyFont="1" applyBorder="1" applyAlignment="1">
      <alignment horizontal="right" vertical="center" readingOrder="1"/>
    </xf>
    <xf numFmtId="170" fontId="15" fillId="0" borderId="4" xfId="0" applyNumberFormat="1" applyFont="1" applyBorder="1" applyAlignment="1">
      <alignment horizontal="right" vertical="center" readingOrder="1"/>
    </xf>
    <xf numFmtId="170" fontId="15" fillId="0" borderId="4" xfId="1" applyNumberFormat="1" applyFont="1" applyFill="1" applyBorder="1" applyAlignment="1">
      <alignment horizontal="right" vertical="center" readingOrder="1"/>
    </xf>
    <xf numFmtId="170" fontId="15" fillId="0" borderId="4" xfId="1" applyNumberFormat="1" applyFont="1" applyBorder="1" applyAlignment="1">
      <alignment horizontal="right" vertical="center" readingOrder="1"/>
    </xf>
    <xf numFmtId="170" fontId="22" fillId="0" borderId="1" xfId="1" applyNumberFormat="1" applyFont="1" applyFill="1" applyBorder="1" applyAlignment="1">
      <alignment vertical="center" readingOrder="1"/>
    </xf>
    <xf numFmtId="170" fontId="24" fillId="0" borderId="1" xfId="1" applyNumberFormat="1" applyFont="1" applyFill="1" applyBorder="1" applyAlignment="1">
      <alignment horizontal="right" vertical="center" readingOrder="1"/>
    </xf>
    <xf numFmtId="170" fontId="24" fillId="0" borderId="1" xfId="1" applyNumberFormat="1" applyFont="1" applyFill="1" applyBorder="1" applyAlignment="1">
      <alignment vertical="center" readingOrder="1"/>
    </xf>
    <xf numFmtId="170" fontId="22" fillId="0" borderId="1" xfId="1" applyNumberFormat="1" applyFont="1" applyFill="1" applyBorder="1" applyAlignment="1">
      <alignment horizontal="right" vertical="center" readingOrder="1"/>
    </xf>
    <xf numFmtId="0" fontId="17" fillId="0" borderId="0" xfId="0" applyFont="1" applyAlignment="1">
      <alignment vertical="center" readingOrder="1"/>
    </xf>
    <xf numFmtId="0" fontId="14" fillId="0" borderId="1" xfId="0" applyFont="1" applyBorder="1" applyAlignment="1">
      <alignment horizontal="left" vertical="center" wrapText="1" readingOrder="1"/>
    </xf>
    <xf numFmtId="0" fontId="5" fillId="0" borderId="0" xfId="0" applyFont="1" applyAlignment="1">
      <alignment horizontal="left" vertical="center" readingOrder="1"/>
    </xf>
    <xf numFmtId="0" fontId="14" fillId="0" borderId="1" xfId="0" applyFont="1" applyBorder="1" applyAlignment="1">
      <alignment horizontal="left" vertical="center" readingOrder="1"/>
    </xf>
    <xf numFmtId="0" fontId="5" fillId="0" borderId="1" xfId="0" applyFont="1" applyBorder="1" applyAlignment="1">
      <alignment horizontal="left" vertical="center" wrapText="1" readingOrder="1"/>
    </xf>
    <xf numFmtId="49" fontId="14" fillId="0" borderId="1" xfId="0" applyNumberFormat="1" applyFont="1" applyBorder="1" applyAlignment="1">
      <alignment horizontal="right" vertical="center" wrapText="1" readingOrder="1"/>
    </xf>
    <xf numFmtId="0" fontId="14" fillId="0" borderId="1" xfId="0" applyFont="1" applyBorder="1" applyAlignment="1">
      <alignment horizontal="right" vertical="center" wrapText="1" readingOrder="1"/>
    </xf>
    <xf numFmtId="1" fontId="14" fillId="0" borderId="1" xfId="0" applyNumberFormat="1" applyFont="1" applyBorder="1" applyAlignment="1">
      <alignment horizontal="right" vertical="center" wrapText="1" readingOrder="1"/>
    </xf>
    <xf numFmtId="0" fontId="0" fillId="2" borderId="0" xfId="0" applyFill="1"/>
    <xf numFmtId="0" fontId="4" fillId="2" borderId="0" xfId="0" applyFont="1" applyFill="1" applyAlignment="1">
      <alignment vertical="center" readingOrder="1"/>
    </xf>
    <xf numFmtId="0" fontId="14" fillId="2" borderId="4" xfId="0" applyFont="1" applyFill="1" applyBorder="1" applyAlignment="1">
      <alignment horizontal="right" vertical="center" textRotation="90" wrapText="1" readingOrder="1"/>
    </xf>
    <xf numFmtId="171" fontId="15" fillId="2" borderId="1" xfId="1" applyNumberFormat="1" applyFont="1" applyFill="1" applyBorder="1" applyAlignment="1">
      <alignment horizontal="right" vertical="center" wrapText="1" readingOrder="1"/>
    </xf>
    <xf numFmtId="171" fontId="8" fillId="2" borderId="1" xfId="1" applyNumberFormat="1" applyFont="1" applyFill="1" applyBorder="1" applyAlignment="1">
      <alignment horizontal="right" vertical="center" readingOrder="1"/>
    </xf>
    <xf numFmtId="171" fontId="8" fillId="2" borderId="5" xfId="1" applyNumberFormat="1" applyFont="1" applyFill="1" applyBorder="1" applyAlignment="1">
      <alignment horizontal="right" vertical="center" readingOrder="1"/>
    </xf>
    <xf numFmtId="171" fontId="8" fillId="2" borderId="3" xfId="1" applyNumberFormat="1" applyFont="1" applyFill="1" applyBorder="1" applyAlignment="1">
      <alignment horizontal="right" vertical="center" readingOrder="1"/>
    </xf>
    <xf numFmtId="171" fontId="8" fillId="2" borderId="6" xfId="1" applyNumberFormat="1" applyFont="1" applyFill="1" applyBorder="1" applyAlignment="1">
      <alignment horizontal="right" vertical="center" readingOrder="1"/>
    </xf>
    <xf numFmtId="171" fontId="8" fillId="2" borderId="2" xfId="1" applyNumberFormat="1" applyFont="1" applyFill="1" applyBorder="1" applyAlignment="1">
      <alignment horizontal="right" vertical="center" readingOrder="1"/>
    </xf>
    <xf numFmtId="171" fontId="15" fillId="2" borderId="4" xfId="1" applyNumberFormat="1" applyFont="1" applyFill="1" applyBorder="1" applyAlignment="1">
      <alignment horizontal="right" vertical="center" readingOrder="1"/>
    </xf>
    <xf numFmtId="171" fontId="8" fillId="2" borderId="4" xfId="1" applyNumberFormat="1" applyFont="1" applyFill="1" applyBorder="1" applyAlignment="1">
      <alignment horizontal="right" vertical="center" readingOrder="1"/>
    </xf>
    <xf numFmtId="170" fontId="15" fillId="2" borderId="1" xfId="1" applyNumberFormat="1" applyFont="1" applyFill="1" applyBorder="1" applyAlignment="1">
      <alignment horizontal="right" vertical="center" readingOrder="1"/>
    </xf>
    <xf numFmtId="170" fontId="8" fillId="2" borderId="5" xfId="1" applyNumberFormat="1" applyFont="1" applyFill="1" applyBorder="1" applyAlignment="1">
      <alignment horizontal="right" vertical="center" readingOrder="1"/>
    </xf>
    <xf numFmtId="3" fontId="15" fillId="2" borderId="1" xfId="1" applyNumberFormat="1" applyFont="1" applyFill="1" applyBorder="1" applyAlignment="1">
      <alignment horizontal="right" vertical="center" readingOrder="1"/>
    </xf>
    <xf numFmtId="3" fontId="8" fillId="2" borderId="5" xfId="1" applyNumberFormat="1" applyFont="1" applyFill="1" applyBorder="1" applyAlignment="1">
      <alignment horizontal="right" vertical="center" readingOrder="1"/>
    </xf>
    <xf numFmtId="3" fontId="8" fillId="2" borderId="6" xfId="1" applyNumberFormat="1" applyFont="1" applyFill="1" applyBorder="1" applyAlignment="1">
      <alignment horizontal="right" vertical="center" readingOrder="1"/>
    </xf>
    <xf numFmtId="171" fontId="4" fillId="0" borderId="0" xfId="0" applyNumberFormat="1" applyFont="1" applyAlignment="1">
      <alignment vertical="center" readingOrder="1"/>
    </xf>
    <xf numFmtId="170" fontId="6" fillId="0" borderId="0" xfId="0" applyNumberFormat="1" applyFont="1" applyAlignment="1">
      <alignment vertical="center" readingOrder="1"/>
    </xf>
    <xf numFmtId="170" fontId="8" fillId="0" borderId="3" xfId="0" applyNumberFormat="1" applyFont="1" applyBorder="1" applyAlignment="1">
      <alignment horizontal="right" vertical="center" wrapText="1" readingOrder="1"/>
    </xf>
    <xf numFmtId="170" fontId="25" fillId="0" borderId="3" xfId="1" applyNumberFormat="1" applyFont="1" applyFill="1" applyBorder="1" applyAlignment="1">
      <alignment horizontal="right" vertical="center" readingOrder="1"/>
    </xf>
    <xf numFmtId="0" fontId="12" fillId="0" borderId="11" xfId="0" applyFont="1" applyBorder="1" applyAlignment="1">
      <alignment horizontal="center" vertical="center" textRotation="90" wrapText="1" readingOrder="1"/>
    </xf>
    <xf numFmtId="0" fontId="12" fillId="0" borderId="12" xfId="0" applyFont="1" applyBorder="1" applyAlignment="1">
      <alignment horizontal="center" vertical="center" textRotation="90" wrapText="1" readingOrder="1"/>
    </xf>
    <xf numFmtId="0" fontId="12" fillId="0" borderId="13" xfId="0" applyFont="1" applyBorder="1" applyAlignment="1">
      <alignment horizontal="center" vertical="center" textRotation="90" wrapText="1" readingOrder="1"/>
    </xf>
    <xf numFmtId="0" fontId="4" fillId="0" borderId="0" xfId="0" applyFont="1" applyAlignment="1">
      <alignment horizontal="left" vertical="center" readingOrder="1"/>
    </xf>
    <xf numFmtId="170" fontId="4" fillId="0" borderId="0" xfId="0" applyNumberFormat="1" applyFont="1" applyAlignment="1">
      <alignment horizontal="left" vertical="center" readingOrder="1"/>
    </xf>
    <xf numFmtId="170" fontId="4" fillId="0" borderId="0" xfId="0" applyNumberFormat="1" applyFont="1" applyAlignment="1">
      <alignment horizontal="left" vertical="center" wrapText="1" readingOrder="1"/>
    </xf>
    <xf numFmtId="0" fontId="6" fillId="0" borderId="0" xfId="0" applyFont="1" applyAlignment="1">
      <alignment horizontal="left" vertical="center" readingOrder="1"/>
    </xf>
    <xf numFmtId="170" fontId="6" fillId="0" borderId="0" xfId="0" applyNumberFormat="1" applyFont="1" applyAlignment="1">
      <alignment horizontal="left" vertical="center" readingOrder="1"/>
    </xf>
    <xf numFmtId="0" fontId="13" fillId="0" borderId="0" xfId="0" applyFont="1" applyAlignment="1">
      <alignment horizontal="left" vertical="center" wrapText="1" readingOrder="1"/>
    </xf>
    <xf numFmtId="0" fontId="11" fillId="0" borderId="0" xfId="0" applyFont="1" applyAlignment="1">
      <alignment horizontal="center" vertical="center" readingOrder="1"/>
    </xf>
    <xf numFmtId="0" fontId="19" fillId="0" borderId="0" xfId="0" applyFont="1" applyAlignment="1">
      <alignment horizontal="left" vertical="center" wrapText="1" readingOrder="1"/>
    </xf>
    <xf numFmtId="1" fontId="7" fillId="0" borderId="5" xfId="0" applyNumberFormat="1" applyFont="1" applyBorder="1" applyAlignment="1">
      <alignment horizontal="center" vertical="center" readingOrder="1"/>
    </xf>
    <xf numFmtId="0" fontId="0" fillId="0" borderId="3" xfId="0" applyBorder="1"/>
    <xf numFmtId="0" fontId="0" fillId="0" borderId="6" xfId="0" applyBorder="1"/>
    <xf numFmtId="1" fontId="7" fillId="0" borderId="4" xfId="0" applyNumberFormat="1" applyFont="1" applyBorder="1" applyAlignment="1">
      <alignment horizontal="center" vertical="center" readingOrder="1"/>
    </xf>
    <xf numFmtId="0" fontId="0" fillId="0" borderId="0" xfId="0"/>
    <xf numFmtId="170" fontId="12" fillId="0" borderId="1" xfId="0" applyNumberFormat="1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center" vertical="center" readingOrder="1"/>
    </xf>
    <xf numFmtId="0" fontId="14" fillId="0" borderId="1" xfId="0" applyFont="1" applyBorder="1" applyAlignment="1">
      <alignment horizontal="center" vertical="center" wrapText="1" readingOrder="1"/>
    </xf>
    <xf numFmtId="0" fontId="7" fillId="0" borderId="14" xfId="0" applyFont="1" applyBorder="1" applyAlignment="1">
      <alignment horizontal="center" vertical="center" readingOrder="1"/>
    </xf>
    <xf numFmtId="0" fontId="7" fillId="0" borderId="15" xfId="0" applyFont="1" applyBorder="1" applyAlignment="1">
      <alignment horizontal="center" vertical="center" readingOrder="1"/>
    </xf>
    <xf numFmtId="0" fontId="7" fillId="0" borderId="1" xfId="0" applyFont="1" applyBorder="1" applyAlignment="1">
      <alignment horizontal="right" vertical="center" readingOrder="1"/>
    </xf>
    <xf numFmtId="0" fontId="7" fillId="0" borderId="1" xfId="0" applyFont="1" applyBorder="1" applyAlignment="1">
      <alignment horizontal="center"/>
    </xf>
    <xf numFmtId="170" fontId="22" fillId="4" borderId="1" xfId="1" applyNumberFormat="1" applyFont="1" applyFill="1" applyBorder="1" applyAlignment="1">
      <alignment horizontal="right" vertical="center" readingOrder="1"/>
    </xf>
    <xf numFmtId="170" fontId="23" fillId="0" borderId="1" xfId="0" applyNumberFormat="1" applyFont="1" applyBorder="1"/>
    <xf numFmtId="0" fontId="14" fillId="0" borderId="1" xfId="0" applyFont="1" applyBorder="1" applyAlignment="1">
      <alignment horizontal="left" vertical="center" wrapText="1" readingOrder="1"/>
    </xf>
    <xf numFmtId="0" fontId="18" fillId="0" borderId="1" xfId="0" applyFont="1" applyBorder="1" applyAlignment="1">
      <alignment horizontal="left"/>
    </xf>
    <xf numFmtId="0" fontId="16" fillId="0" borderId="1" xfId="0" applyFont="1" applyBorder="1" applyAlignment="1">
      <alignment horizontal="left" vertical="center" wrapText="1" readingOrder="1"/>
    </xf>
    <xf numFmtId="0" fontId="0" fillId="0" borderId="0" xfId="0" applyAlignment="1">
      <alignment horizontal="left"/>
    </xf>
    <xf numFmtId="0" fontId="14" fillId="0" borderId="8" xfId="0" applyFont="1" applyBorder="1" applyAlignment="1">
      <alignment horizontal="left" vertical="center" wrapText="1" readingOrder="1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170" fontId="8" fillId="0" borderId="5" xfId="0" applyNumberFormat="1" applyFont="1" applyFill="1" applyBorder="1" applyAlignment="1">
      <alignment horizontal="right" vertical="center" wrapText="1" readingOrder="1"/>
    </xf>
    <xf numFmtId="170" fontId="8" fillId="0" borderId="3" xfId="0" applyNumberFormat="1" applyFont="1" applyFill="1" applyBorder="1" applyAlignment="1">
      <alignment horizontal="right" vertical="center" wrapText="1" readingOrder="1"/>
    </xf>
    <xf numFmtId="170" fontId="8" fillId="0" borderId="5" xfId="0" applyNumberFormat="1" applyFont="1" applyFill="1" applyBorder="1" applyAlignment="1">
      <alignment horizontal="right" vertical="center" readingOrder="1"/>
    </xf>
    <xf numFmtId="170" fontId="8" fillId="0" borderId="6" xfId="0" applyNumberFormat="1" applyFont="1" applyFill="1" applyBorder="1" applyAlignment="1">
      <alignment horizontal="right" vertical="center" readingOrder="1"/>
    </xf>
    <xf numFmtId="170" fontId="8" fillId="0" borderId="3" xfId="0" applyNumberFormat="1" applyFont="1" applyFill="1" applyBorder="1" applyAlignment="1">
      <alignment horizontal="right" vertical="center" readingOrder="1"/>
    </xf>
  </cellXfs>
  <cellStyles count="7">
    <cellStyle name="Comma" xfId="1" builtinId="3"/>
    <cellStyle name="MS_Arabic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5" xfId="5" xr:uid="{00000000-0005-0000-0000-000005000000}"/>
    <cellStyle name="Normal 6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7">
    <tabColor theme="0" tint="-0.34998626667073579"/>
  </sheetPr>
  <dimension ref="A1:K13"/>
  <sheetViews>
    <sheetView workbookViewId="0">
      <selection activeCell="D23" sqref="D23"/>
    </sheetView>
  </sheetViews>
  <sheetFormatPr defaultColWidth="9.109375" defaultRowHeight="13.2"/>
  <cols>
    <col min="1" max="16384" width="9.109375" style="9"/>
  </cols>
  <sheetData>
    <row r="1" spans="1:11" ht="24.6">
      <c r="A1" s="240" t="s">
        <v>158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</row>
    <row r="2" spans="1:11" ht="24.6">
      <c r="A2" s="240" t="s">
        <v>159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</row>
    <row r="3" spans="1:11" ht="24.6">
      <c r="A3" s="240" t="s">
        <v>160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</row>
    <row r="6" spans="1:11" ht="15.6">
      <c r="A6" s="241" t="s">
        <v>131</v>
      </c>
      <c r="B6" s="241"/>
      <c r="C6" s="241"/>
      <c r="D6" s="241"/>
      <c r="E6" s="241"/>
      <c r="F6" s="241"/>
      <c r="G6" s="241"/>
      <c r="H6" s="241"/>
      <c r="I6" s="241"/>
      <c r="J6" s="241"/>
      <c r="K6" s="241"/>
    </row>
    <row r="7" spans="1:11" ht="15.75" customHeight="1">
      <c r="A7" s="241" t="s">
        <v>131</v>
      </c>
      <c r="B7" s="241"/>
      <c r="C7" s="241"/>
      <c r="D7" s="241"/>
      <c r="E7" s="241"/>
      <c r="F7" s="241"/>
      <c r="G7" s="241"/>
      <c r="H7" s="241"/>
      <c r="I7" s="241"/>
      <c r="J7" s="241"/>
      <c r="K7" s="241"/>
    </row>
    <row r="8" spans="1:11" ht="15.6">
      <c r="A8" s="241" t="s">
        <v>132</v>
      </c>
      <c r="B8" s="241"/>
      <c r="C8" s="241"/>
      <c r="D8" s="241"/>
      <c r="E8" s="241"/>
      <c r="F8" s="241"/>
      <c r="G8" s="241"/>
      <c r="H8" s="241"/>
      <c r="I8" s="241"/>
      <c r="J8" s="241"/>
      <c r="K8" s="241"/>
    </row>
    <row r="11" spans="1:11" s="203" customFormat="1" ht="15.6">
      <c r="A11" s="239" t="s">
        <v>135</v>
      </c>
      <c r="B11" s="239"/>
      <c r="C11" s="239"/>
      <c r="D11" s="239"/>
      <c r="E11" s="239"/>
      <c r="F11" s="239"/>
      <c r="G11" s="239"/>
      <c r="H11" s="239"/>
      <c r="I11" s="239"/>
      <c r="J11" s="239"/>
      <c r="K11" s="239"/>
    </row>
    <row r="12" spans="1:11" ht="15.6">
      <c r="A12" s="239" t="s">
        <v>136</v>
      </c>
      <c r="B12" s="239"/>
      <c r="C12" s="239"/>
      <c r="D12" s="239"/>
      <c r="E12" s="239"/>
      <c r="F12" s="239"/>
      <c r="G12" s="239"/>
      <c r="H12" s="239"/>
      <c r="I12" s="239"/>
      <c r="J12" s="239"/>
      <c r="K12" s="239"/>
    </row>
    <row r="13" spans="1:11" ht="15.6">
      <c r="A13" s="239" t="s">
        <v>137</v>
      </c>
      <c r="B13" s="239"/>
      <c r="C13" s="239"/>
      <c r="D13" s="239"/>
      <c r="E13" s="239"/>
      <c r="F13" s="239"/>
      <c r="G13" s="239"/>
      <c r="H13" s="239"/>
      <c r="I13" s="239"/>
      <c r="J13" s="239"/>
      <c r="K13" s="239"/>
    </row>
  </sheetData>
  <mergeCells count="9">
    <mergeCell ref="A11:K11"/>
    <mergeCell ref="A12:K12"/>
    <mergeCell ref="A13:K13"/>
    <mergeCell ref="A1:K1"/>
    <mergeCell ref="A2:K2"/>
    <mergeCell ref="A3:K3"/>
    <mergeCell ref="A6:K6"/>
    <mergeCell ref="A7:K7"/>
    <mergeCell ref="A8:K8"/>
  </mergeCells>
  <phoneticPr fontId="2" type="noConversion"/>
  <printOptions horizontalCentered="1" verticalCentered="1"/>
  <pageMargins left="0" right="0" top="0.39370078740157483" bottom="0.39370078740157483" header="0.39370078740157483" footer="0.3937007874015748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14999847407452621"/>
  </sheetPr>
  <dimension ref="A1:IR409"/>
  <sheetViews>
    <sheetView workbookViewId="0">
      <pane xSplit="1" ySplit="6" topLeftCell="B395" activePane="bottomRight" state="frozen"/>
      <selection pane="topRight" activeCell="B1" sqref="B1"/>
      <selection pane="bottomLeft" activeCell="A7" sqref="A7"/>
      <selection pane="bottomRight" activeCell="B413" sqref="B413"/>
    </sheetView>
  </sheetViews>
  <sheetFormatPr defaultRowHeight="13.2"/>
  <cols>
    <col min="1" max="1" width="6.44140625" customWidth="1"/>
    <col min="2" max="2" width="28.109375" style="149" customWidth="1"/>
    <col min="3" max="3" width="10" bestFit="1" customWidth="1"/>
    <col min="7" max="7" width="9.109375"/>
    <col min="8" max="8" width="10.5546875" style="185" bestFit="1" customWidth="1"/>
    <col min="19" max="19" width="12.6640625" customWidth="1"/>
    <col min="21" max="21" width="13" customWidth="1"/>
    <col min="23" max="23" width="9.109375" style="185"/>
    <col min="29" max="29" width="10.6640625" customWidth="1"/>
  </cols>
  <sheetData>
    <row r="1" spans="1:252" s="129" customFormat="1" ht="20.100000000000001" customHeight="1">
      <c r="A1" s="238" t="s">
        <v>56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238"/>
      <c r="AA1" s="238"/>
      <c r="AB1" s="238"/>
      <c r="AC1" s="238"/>
      <c r="AD1" s="238"/>
      <c r="AE1" s="238"/>
      <c r="AF1" s="238"/>
      <c r="AG1" s="238"/>
      <c r="AH1" s="238"/>
      <c r="AI1" s="238"/>
      <c r="AJ1" s="238"/>
      <c r="AK1" s="238"/>
      <c r="AL1" s="238"/>
      <c r="AM1" s="238"/>
      <c r="AN1" s="238"/>
      <c r="AO1" s="238"/>
      <c r="AP1" s="238"/>
      <c r="AQ1" s="238"/>
      <c r="AR1" s="238"/>
      <c r="AS1" s="238"/>
      <c r="AT1" s="238"/>
      <c r="AU1" s="238"/>
      <c r="AV1" s="238"/>
      <c r="AW1" s="238"/>
      <c r="AX1" s="238"/>
      <c r="AY1" s="238"/>
      <c r="AZ1" s="238"/>
      <c r="BA1" s="238"/>
      <c r="BB1" s="238"/>
      <c r="BC1" s="238"/>
      <c r="BD1" s="238"/>
      <c r="BE1" s="238"/>
      <c r="BF1" s="238"/>
      <c r="BG1" s="238"/>
      <c r="BH1" s="238"/>
      <c r="BI1" s="238"/>
      <c r="BJ1" s="238"/>
      <c r="BK1" s="238"/>
      <c r="BL1" s="238"/>
      <c r="BM1" s="238"/>
      <c r="BN1" s="238"/>
      <c r="BO1" s="238"/>
      <c r="BP1" s="238"/>
      <c r="BQ1" s="238"/>
      <c r="BR1" s="238"/>
      <c r="BS1" s="238"/>
      <c r="BT1" s="238"/>
      <c r="BU1" s="238"/>
      <c r="BV1" s="238"/>
      <c r="BW1" s="238"/>
      <c r="BX1" s="238"/>
      <c r="BY1" s="238"/>
      <c r="BZ1" s="238"/>
      <c r="CA1" s="238"/>
      <c r="CB1" s="238"/>
      <c r="CC1" s="238"/>
      <c r="CD1" s="238"/>
      <c r="CE1" s="238"/>
      <c r="CF1" s="238"/>
      <c r="CG1" s="238"/>
      <c r="CH1" s="238"/>
      <c r="CI1" s="238"/>
      <c r="CJ1" s="238"/>
      <c r="CK1" s="238"/>
      <c r="CL1" s="238"/>
      <c r="CM1" s="238"/>
      <c r="CN1" s="238"/>
      <c r="CO1" s="238"/>
      <c r="CP1" s="238"/>
      <c r="CQ1" s="238"/>
      <c r="CR1" s="238"/>
      <c r="CS1" s="238"/>
      <c r="CT1" s="238"/>
      <c r="CU1" s="238"/>
      <c r="CV1" s="238"/>
      <c r="CW1" s="238"/>
      <c r="CX1" s="238"/>
      <c r="CY1" s="238"/>
      <c r="CZ1" s="238"/>
      <c r="DA1" s="238"/>
      <c r="DB1" s="238"/>
      <c r="DC1" s="238"/>
      <c r="DD1" s="238"/>
      <c r="DE1" s="238"/>
      <c r="DF1" s="238"/>
      <c r="DG1" s="238"/>
      <c r="DH1" s="238"/>
      <c r="DI1" s="238"/>
      <c r="DJ1" s="238"/>
      <c r="DK1" s="238"/>
      <c r="DL1" s="238"/>
      <c r="DM1" s="238"/>
      <c r="DN1" s="238"/>
      <c r="DO1" s="238"/>
      <c r="DP1" s="238"/>
      <c r="DQ1" s="238"/>
      <c r="DR1" s="238"/>
      <c r="DS1" s="238"/>
      <c r="DT1" s="238"/>
      <c r="DU1" s="238"/>
      <c r="DV1" s="238"/>
      <c r="DW1" s="238"/>
      <c r="DX1" s="238"/>
      <c r="DY1" s="238"/>
      <c r="DZ1" s="238"/>
      <c r="EA1" s="238"/>
      <c r="EB1" s="238"/>
      <c r="EC1" s="238"/>
      <c r="ED1" s="238"/>
      <c r="EE1" s="238"/>
      <c r="EF1" s="238"/>
      <c r="EG1" s="238"/>
      <c r="EH1" s="238"/>
      <c r="EI1" s="238"/>
      <c r="EJ1" s="238"/>
      <c r="EK1" s="238"/>
      <c r="EL1" s="238"/>
      <c r="EM1" s="238"/>
      <c r="EN1" s="238"/>
      <c r="EO1" s="238"/>
      <c r="EP1" s="238"/>
      <c r="EQ1" s="238"/>
      <c r="ER1" s="238"/>
      <c r="ES1" s="238"/>
      <c r="ET1" s="238"/>
      <c r="EU1" s="238"/>
      <c r="EV1" s="238"/>
      <c r="EW1" s="238"/>
      <c r="EX1" s="238"/>
      <c r="EY1" s="238"/>
      <c r="EZ1" s="238"/>
      <c r="FA1" s="238"/>
      <c r="FB1" s="238"/>
      <c r="FC1" s="238"/>
      <c r="FD1" s="238"/>
      <c r="FE1" s="238"/>
      <c r="FF1" s="238"/>
      <c r="FG1" s="238"/>
      <c r="FH1" s="238"/>
      <c r="FI1" s="238"/>
      <c r="FJ1" s="238"/>
      <c r="FK1" s="238"/>
      <c r="FL1" s="238"/>
      <c r="FM1" s="238"/>
      <c r="FN1" s="238"/>
      <c r="FO1" s="238"/>
      <c r="FP1" s="238"/>
      <c r="FQ1" s="238"/>
      <c r="FR1" s="238"/>
      <c r="FS1" s="238"/>
      <c r="FT1" s="238"/>
      <c r="FU1" s="238"/>
      <c r="FV1" s="238"/>
      <c r="FW1" s="238"/>
      <c r="FX1" s="238"/>
      <c r="FY1" s="238"/>
      <c r="FZ1" s="238"/>
      <c r="GA1" s="238"/>
      <c r="GB1" s="238"/>
      <c r="GC1" s="238"/>
      <c r="GD1" s="238"/>
      <c r="GE1" s="238"/>
      <c r="GF1" s="238"/>
      <c r="GG1" s="238"/>
      <c r="GH1" s="238"/>
      <c r="GI1" s="238"/>
      <c r="GJ1" s="238"/>
      <c r="GK1" s="238"/>
      <c r="GL1" s="238"/>
      <c r="GM1" s="238"/>
      <c r="GN1" s="238"/>
      <c r="GO1" s="238"/>
      <c r="GP1" s="238"/>
      <c r="GQ1" s="238"/>
      <c r="GR1" s="238"/>
      <c r="GS1" s="238"/>
      <c r="GT1" s="238"/>
      <c r="GU1" s="238"/>
      <c r="GV1" s="238"/>
      <c r="GW1" s="238"/>
      <c r="GX1" s="238"/>
      <c r="GY1" s="238"/>
      <c r="GZ1" s="238"/>
      <c r="HA1" s="238"/>
      <c r="HB1" s="238"/>
      <c r="HC1" s="238"/>
      <c r="HD1" s="238"/>
      <c r="HE1" s="238"/>
      <c r="HF1" s="238"/>
      <c r="HG1" s="238"/>
      <c r="HH1" s="238"/>
      <c r="HI1" s="238"/>
      <c r="HJ1" s="238"/>
      <c r="HK1" s="238"/>
      <c r="HL1" s="238"/>
      <c r="HM1" s="238"/>
      <c r="HN1" s="238"/>
      <c r="HO1" s="238"/>
      <c r="HP1" s="238"/>
      <c r="HQ1" s="238"/>
      <c r="HR1" s="238"/>
      <c r="HS1" s="238"/>
      <c r="HT1" s="238"/>
      <c r="HU1" s="238"/>
      <c r="HV1" s="238"/>
      <c r="HW1" s="238"/>
      <c r="HX1" s="238"/>
      <c r="HY1" s="238"/>
      <c r="HZ1" s="238"/>
      <c r="IA1" s="238"/>
      <c r="IB1" s="238"/>
      <c r="IC1" s="238"/>
      <c r="ID1" s="238"/>
      <c r="IE1" s="238"/>
      <c r="IF1" s="238"/>
      <c r="IG1" s="238"/>
      <c r="IH1" s="238"/>
      <c r="II1" s="238"/>
      <c r="IJ1" s="238"/>
      <c r="IK1" s="238"/>
      <c r="IL1" s="238"/>
      <c r="IM1" s="238"/>
      <c r="IN1" s="238"/>
      <c r="IO1" s="238"/>
      <c r="IP1" s="238"/>
      <c r="IQ1" s="238"/>
      <c r="IR1" s="238"/>
    </row>
    <row r="2" spans="1:252" s="129" customFormat="1">
      <c r="A2" s="236" t="s">
        <v>130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W2" s="235"/>
      <c r="X2" s="235"/>
      <c r="Y2" s="235"/>
      <c r="Z2" s="235"/>
      <c r="AA2" s="235"/>
      <c r="AB2" s="235"/>
      <c r="AC2" s="235"/>
      <c r="AD2" s="235"/>
      <c r="AE2" s="235"/>
      <c r="AF2" s="235"/>
      <c r="AG2" s="235"/>
      <c r="AH2" s="235"/>
      <c r="AI2" s="235"/>
      <c r="AJ2" s="235"/>
      <c r="AK2" s="235"/>
      <c r="AL2" s="235"/>
      <c r="AM2" s="235"/>
      <c r="AN2" s="235"/>
      <c r="AO2" s="235"/>
      <c r="AP2" s="235"/>
      <c r="AQ2" s="235"/>
      <c r="AR2" s="235"/>
      <c r="AS2" s="235"/>
      <c r="AT2" s="235"/>
      <c r="AU2" s="235"/>
      <c r="AV2" s="235"/>
      <c r="AW2" s="235"/>
      <c r="AX2" s="235"/>
      <c r="AY2" s="235"/>
      <c r="AZ2" s="235"/>
      <c r="BA2" s="235"/>
      <c r="BB2" s="235"/>
      <c r="BC2" s="235"/>
      <c r="BD2" s="235"/>
      <c r="BE2" s="235"/>
      <c r="BF2" s="235"/>
      <c r="BG2" s="235"/>
      <c r="BH2" s="235"/>
      <c r="BI2" s="235"/>
      <c r="BJ2" s="235"/>
      <c r="BK2" s="235"/>
      <c r="BL2" s="235"/>
      <c r="BM2" s="235"/>
      <c r="BN2" s="235"/>
      <c r="BO2" s="235"/>
      <c r="BP2" s="235"/>
      <c r="BQ2" s="235"/>
      <c r="BR2" s="235"/>
      <c r="BS2" s="235"/>
      <c r="BT2" s="235"/>
      <c r="BU2" s="235"/>
      <c r="BV2" s="235"/>
      <c r="BW2" s="235"/>
      <c r="BX2" s="235"/>
      <c r="BY2" s="235"/>
      <c r="BZ2" s="235"/>
      <c r="CA2" s="235"/>
      <c r="CB2" s="235"/>
      <c r="CC2" s="235"/>
      <c r="CD2" s="235"/>
      <c r="CE2" s="235"/>
      <c r="CF2" s="235"/>
      <c r="CG2" s="235"/>
      <c r="CH2" s="235"/>
      <c r="CI2" s="235"/>
      <c r="CJ2" s="235"/>
      <c r="CK2" s="235"/>
      <c r="CL2" s="235"/>
      <c r="CM2" s="235"/>
      <c r="CN2" s="235"/>
      <c r="CO2" s="235"/>
      <c r="CP2" s="235"/>
      <c r="CQ2" s="235"/>
      <c r="CR2" s="235"/>
      <c r="CS2" s="235"/>
      <c r="CT2" s="235"/>
      <c r="CU2" s="235"/>
      <c r="CV2" s="235"/>
      <c r="CW2" s="235"/>
      <c r="CX2" s="235"/>
      <c r="CY2" s="235"/>
      <c r="CZ2" s="235"/>
      <c r="DA2" s="235"/>
      <c r="DB2" s="235"/>
      <c r="DC2" s="235"/>
      <c r="DD2" s="235"/>
      <c r="DE2" s="235"/>
      <c r="DF2" s="235"/>
      <c r="DG2" s="235"/>
      <c r="DH2" s="235"/>
      <c r="DI2" s="235"/>
      <c r="DJ2" s="235"/>
      <c r="DK2" s="235"/>
      <c r="DL2" s="235"/>
      <c r="DM2" s="235"/>
      <c r="DN2" s="235"/>
      <c r="DO2" s="235"/>
      <c r="DP2" s="235"/>
      <c r="DQ2" s="235"/>
      <c r="DR2" s="235"/>
      <c r="DS2" s="235"/>
      <c r="DT2" s="235"/>
      <c r="DU2" s="235"/>
      <c r="DV2" s="235"/>
      <c r="DW2" s="235"/>
      <c r="DX2" s="235"/>
      <c r="DY2" s="235"/>
      <c r="DZ2" s="235"/>
      <c r="EA2" s="235"/>
      <c r="EB2" s="235"/>
      <c r="EC2" s="235"/>
      <c r="ED2" s="235"/>
      <c r="EE2" s="235"/>
      <c r="EF2" s="235"/>
      <c r="EG2" s="235"/>
      <c r="EH2" s="235"/>
      <c r="EI2" s="235"/>
      <c r="EJ2" s="235"/>
      <c r="EK2" s="235"/>
      <c r="EL2" s="235"/>
      <c r="EM2" s="235"/>
      <c r="EN2" s="235"/>
      <c r="EO2" s="235"/>
      <c r="EP2" s="235"/>
      <c r="EQ2" s="235"/>
      <c r="ER2" s="235"/>
      <c r="ES2" s="235"/>
      <c r="ET2" s="235"/>
      <c r="EU2" s="235"/>
      <c r="EV2" s="235"/>
      <c r="EW2" s="235"/>
      <c r="EX2" s="235"/>
      <c r="EY2" s="235"/>
      <c r="EZ2" s="235"/>
      <c r="FA2" s="235"/>
      <c r="FB2" s="235"/>
      <c r="FC2" s="235"/>
      <c r="FD2" s="235"/>
      <c r="FE2" s="235"/>
      <c r="FF2" s="235"/>
      <c r="FG2" s="235"/>
      <c r="FH2" s="235"/>
      <c r="FI2" s="235"/>
      <c r="FJ2" s="235"/>
      <c r="FK2" s="235"/>
      <c r="FL2" s="235"/>
      <c r="FM2" s="235"/>
      <c r="FN2" s="235"/>
      <c r="FO2" s="235"/>
      <c r="FP2" s="235"/>
      <c r="FQ2" s="235"/>
      <c r="FR2" s="235"/>
      <c r="FS2" s="235"/>
      <c r="FT2" s="235"/>
      <c r="FU2" s="235"/>
      <c r="FV2" s="235"/>
      <c r="FW2" s="235"/>
      <c r="FX2" s="235"/>
      <c r="FY2" s="235"/>
      <c r="FZ2" s="235"/>
      <c r="GA2" s="235"/>
      <c r="GB2" s="235"/>
      <c r="GC2" s="235"/>
      <c r="GD2" s="235"/>
      <c r="GE2" s="235"/>
      <c r="GF2" s="235"/>
      <c r="GG2" s="235"/>
      <c r="GH2" s="235"/>
      <c r="GI2" s="235"/>
      <c r="GJ2" s="235"/>
      <c r="GK2" s="235"/>
      <c r="GL2" s="235"/>
      <c r="GM2" s="235"/>
      <c r="GN2" s="235"/>
      <c r="GO2" s="235"/>
      <c r="GP2" s="235"/>
      <c r="GQ2" s="235"/>
      <c r="GR2" s="235"/>
      <c r="GS2" s="235"/>
      <c r="GT2" s="235"/>
      <c r="GU2" s="235"/>
      <c r="GV2" s="235"/>
      <c r="GW2" s="235"/>
      <c r="GX2" s="235"/>
      <c r="GY2" s="235"/>
      <c r="GZ2" s="235"/>
      <c r="HA2" s="235"/>
      <c r="HB2" s="235"/>
      <c r="HC2" s="235"/>
      <c r="HD2" s="235"/>
      <c r="HE2" s="235"/>
      <c r="HF2" s="235"/>
      <c r="HG2" s="235"/>
      <c r="HH2" s="235"/>
      <c r="HI2" s="235"/>
      <c r="HJ2" s="235"/>
      <c r="HK2" s="235"/>
      <c r="HL2" s="235"/>
      <c r="HM2" s="235"/>
      <c r="HN2" s="235"/>
      <c r="HO2" s="235"/>
      <c r="HP2" s="235"/>
      <c r="HQ2" s="235"/>
      <c r="HR2" s="235"/>
      <c r="HS2" s="235"/>
      <c r="HT2" s="235"/>
      <c r="HU2" s="235"/>
      <c r="HV2" s="235"/>
      <c r="HW2" s="235"/>
      <c r="HX2" s="235"/>
      <c r="HY2" s="235"/>
      <c r="HZ2" s="235"/>
      <c r="IA2" s="235"/>
      <c r="IB2" s="235"/>
      <c r="IC2" s="235"/>
      <c r="ID2" s="235"/>
      <c r="IE2" s="235"/>
      <c r="IF2" s="235"/>
      <c r="IG2" s="235"/>
      <c r="IH2" s="235"/>
      <c r="II2" s="235"/>
      <c r="IJ2" s="235"/>
      <c r="IK2" s="235"/>
      <c r="IL2" s="235"/>
      <c r="IM2" s="235"/>
      <c r="IN2" s="235"/>
      <c r="IO2" s="235"/>
      <c r="IP2" s="235"/>
      <c r="IQ2" s="235"/>
      <c r="IR2" s="235"/>
    </row>
    <row r="3" spans="1:252" s="129" customFormat="1" ht="12.75" customHeight="1">
      <c r="A3" s="235" t="s">
        <v>62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235"/>
      <c r="Z3" s="235"/>
      <c r="AA3" s="235"/>
      <c r="AB3" s="235"/>
      <c r="AC3" s="235"/>
      <c r="AD3" s="235"/>
      <c r="AE3" s="235"/>
      <c r="AF3" s="235"/>
      <c r="AG3" s="235"/>
      <c r="AH3" s="235"/>
      <c r="AI3" s="235"/>
      <c r="AJ3" s="235"/>
      <c r="AK3" s="235"/>
      <c r="AL3" s="235"/>
      <c r="AM3" s="235"/>
      <c r="AN3" s="235"/>
      <c r="AO3" s="235"/>
      <c r="AP3" s="235"/>
      <c r="AQ3" s="235"/>
      <c r="AR3" s="235"/>
      <c r="AS3" s="235"/>
      <c r="AT3" s="235"/>
      <c r="AU3" s="235"/>
      <c r="AV3" s="235"/>
      <c r="AW3" s="235"/>
      <c r="AX3" s="235"/>
      <c r="AY3" s="235"/>
      <c r="AZ3" s="235"/>
      <c r="BA3" s="235"/>
      <c r="BB3" s="235"/>
      <c r="BC3" s="235"/>
      <c r="BD3" s="235"/>
      <c r="BE3" s="235"/>
      <c r="BF3" s="235"/>
      <c r="BG3" s="235"/>
      <c r="BH3" s="235"/>
      <c r="BI3" s="235"/>
      <c r="BJ3" s="235"/>
      <c r="BK3" s="235"/>
      <c r="BL3" s="235"/>
      <c r="BM3" s="235"/>
      <c r="BN3" s="235"/>
      <c r="BO3" s="235"/>
      <c r="BP3" s="235"/>
      <c r="BQ3" s="235"/>
      <c r="BR3" s="235"/>
      <c r="BS3" s="235"/>
      <c r="BT3" s="235"/>
      <c r="BU3" s="235"/>
      <c r="BV3" s="235"/>
      <c r="BW3" s="235"/>
      <c r="BX3" s="235"/>
      <c r="BY3" s="235"/>
      <c r="BZ3" s="235"/>
      <c r="CA3" s="235"/>
      <c r="CB3" s="235"/>
      <c r="CC3" s="235"/>
      <c r="CD3" s="235"/>
      <c r="CE3" s="235"/>
      <c r="CF3" s="235"/>
      <c r="CG3" s="235"/>
      <c r="CH3" s="235"/>
      <c r="CI3" s="235"/>
      <c r="CJ3" s="235"/>
      <c r="CK3" s="235"/>
      <c r="CL3" s="235"/>
      <c r="CM3" s="235"/>
      <c r="CN3" s="235"/>
      <c r="CO3" s="235"/>
      <c r="CP3" s="235"/>
      <c r="CQ3" s="235"/>
      <c r="CR3" s="235"/>
      <c r="CS3" s="235"/>
      <c r="CT3" s="235"/>
      <c r="CU3" s="235"/>
      <c r="CV3" s="235"/>
      <c r="CW3" s="235"/>
      <c r="CX3" s="235"/>
      <c r="CY3" s="235"/>
      <c r="CZ3" s="235"/>
      <c r="DA3" s="235"/>
      <c r="DB3" s="235"/>
      <c r="DC3" s="235"/>
      <c r="DD3" s="235"/>
      <c r="DE3" s="235"/>
      <c r="DF3" s="235"/>
      <c r="DG3" s="235"/>
      <c r="DH3" s="235"/>
      <c r="DI3" s="235"/>
      <c r="DJ3" s="235"/>
      <c r="DK3" s="235"/>
      <c r="DL3" s="235"/>
      <c r="DM3" s="235"/>
      <c r="DN3" s="235"/>
      <c r="DO3" s="235"/>
      <c r="DP3" s="235"/>
      <c r="DQ3" s="235"/>
      <c r="DR3" s="235"/>
      <c r="DS3" s="235"/>
      <c r="DT3" s="235"/>
      <c r="DU3" s="235"/>
      <c r="DV3" s="235"/>
      <c r="DW3" s="235"/>
      <c r="DX3" s="235"/>
      <c r="DY3" s="235"/>
      <c r="DZ3" s="235"/>
      <c r="EA3" s="235"/>
      <c r="EB3" s="235"/>
      <c r="EC3" s="235"/>
      <c r="ED3" s="235"/>
      <c r="EE3" s="235"/>
      <c r="EF3" s="235"/>
      <c r="EG3" s="235"/>
      <c r="EH3" s="235"/>
      <c r="EI3" s="235"/>
      <c r="EJ3" s="235"/>
      <c r="EK3" s="235"/>
      <c r="EL3" s="235"/>
      <c r="EM3" s="235"/>
      <c r="EN3" s="235"/>
      <c r="EO3" s="235"/>
      <c r="EP3" s="235"/>
      <c r="EQ3" s="235"/>
      <c r="ER3" s="235"/>
      <c r="ES3" s="235"/>
      <c r="ET3" s="235"/>
      <c r="EU3" s="235"/>
      <c r="EV3" s="235"/>
      <c r="EW3" s="235"/>
      <c r="EX3" s="235"/>
      <c r="EY3" s="235"/>
      <c r="EZ3" s="235"/>
      <c r="FA3" s="235"/>
      <c r="FB3" s="235"/>
      <c r="FC3" s="235"/>
      <c r="FD3" s="235"/>
      <c r="FE3" s="235"/>
      <c r="FF3" s="235"/>
      <c r="FG3" s="235"/>
      <c r="FH3" s="235"/>
      <c r="FI3" s="235"/>
      <c r="FJ3" s="235"/>
      <c r="FK3" s="235"/>
      <c r="FL3" s="235"/>
      <c r="FM3" s="235"/>
      <c r="FN3" s="235"/>
      <c r="FO3" s="235"/>
      <c r="FP3" s="235"/>
      <c r="FQ3" s="235"/>
      <c r="FR3" s="235"/>
      <c r="FS3" s="235"/>
      <c r="FT3" s="235"/>
      <c r="FU3" s="235"/>
      <c r="FV3" s="235"/>
      <c r="FW3" s="235"/>
      <c r="FX3" s="235"/>
      <c r="FY3" s="235"/>
      <c r="FZ3" s="235"/>
      <c r="GA3" s="235"/>
      <c r="GB3" s="235"/>
      <c r="GC3" s="235"/>
      <c r="GD3" s="235"/>
      <c r="GE3" s="235"/>
      <c r="GF3" s="235"/>
      <c r="GG3" s="235"/>
      <c r="GH3" s="235"/>
      <c r="GI3" s="235"/>
      <c r="GJ3" s="235"/>
      <c r="GK3" s="235"/>
      <c r="GL3" s="235"/>
      <c r="GM3" s="235"/>
      <c r="GN3" s="235"/>
      <c r="GO3" s="235"/>
      <c r="GP3" s="235"/>
      <c r="GQ3" s="235"/>
      <c r="GR3" s="235"/>
      <c r="GS3" s="235"/>
      <c r="GT3" s="235"/>
      <c r="GU3" s="235"/>
      <c r="GV3" s="235"/>
      <c r="GW3" s="235"/>
      <c r="GX3" s="235"/>
      <c r="GY3" s="235"/>
      <c r="GZ3" s="235"/>
      <c r="HA3" s="235"/>
      <c r="HB3" s="235"/>
      <c r="HC3" s="235"/>
      <c r="HD3" s="235"/>
      <c r="HE3" s="235"/>
      <c r="HF3" s="235"/>
      <c r="HG3" s="235"/>
      <c r="HH3" s="235"/>
      <c r="HI3" s="235"/>
      <c r="HJ3" s="235"/>
      <c r="HK3" s="235"/>
      <c r="HL3" s="235"/>
      <c r="HM3" s="235"/>
      <c r="HN3" s="235"/>
      <c r="HO3" s="235"/>
      <c r="HP3" s="235"/>
      <c r="HQ3" s="235"/>
      <c r="HR3" s="235"/>
      <c r="HS3" s="235"/>
      <c r="HT3" s="235"/>
      <c r="HU3" s="235"/>
      <c r="HV3" s="235"/>
      <c r="HW3" s="235"/>
      <c r="HX3" s="235"/>
      <c r="HY3" s="235"/>
      <c r="HZ3" s="235"/>
      <c r="IA3" s="235"/>
      <c r="IB3" s="235"/>
      <c r="IC3" s="235"/>
      <c r="ID3" s="235"/>
      <c r="IE3" s="235"/>
      <c r="IF3" s="235"/>
      <c r="IG3" s="235"/>
      <c r="IH3" s="235"/>
      <c r="II3" s="235"/>
      <c r="IJ3" s="235"/>
      <c r="IK3" s="235"/>
      <c r="IL3" s="235"/>
      <c r="IM3" s="235"/>
      <c r="IN3" s="235"/>
      <c r="IO3" s="235"/>
      <c r="IP3" s="235"/>
      <c r="IQ3" s="235"/>
      <c r="IR3" s="235"/>
    </row>
    <row r="4" spans="1:252" s="129" customFormat="1" ht="6.9" customHeight="1" thickBot="1">
      <c r="B4" s="159"/>
      <c r="D4" s="130"/>
      <c r="H4" s="182"/>
      <c r="R4" s="131"/>
      <c r="T4" s="130"/>
      <c r="W4" s="182"/>
      <c r="AF4" s="131"/>
      <c r="AH4" s="130"/>
      <c r="AS4" s="131"/>
      <c r="AU4" s="130"/>
      <c r="BF4" s="131"/>
      <c r="BH4" s="130"/>
      <c r="BS4" s="131"/>
      <c r="BU4" s="130"/>
      <c r="CF4" s="131"/>
      <c r="CH4" s="130"/>
      <c r="CS4" s="131"/>
      <c r="CU4" s="130"/>
      <c r="CV4" s="132"/>
      <c r="DF4" s="131"/>
      <c r="DH4" s="130"/>
      <c r="DS4" s="131"/>
      <c r="DU4" s="130"/>
      <c r="EF4" s="131"/>
      <c r="EH4" s="130"/>
      <c r="ES4" s="131"/>
      <c r="EU4" s="130"/>
      <c r="FF4" s="131"/>
      <c r="FH4" s="130"/>
      <c r="FS4" s="131"/>
      <c r="FU4" s="130"/>
      <c r="GF4" s="131"/>
      <c r="GH4" s="130"/>
      <c r="GS4" s="131"/>
      <c r="GU4" s="130"/>
      <c r="HF4" s="131"/>
      <c r="HH4" s="130"/>
      <c r="HS4" s="131"/>
      <c r="HU4" s="130"/>
      <c r="IF4" s="131"/>
      <c r="IG4" s="131"/>
      <c r="IH4" s="131"/>
      <c r="II4" s="131"/>
      <c r="IJ4" s="131"/>
      <c r="IK4" s="131"/>
      <c r="IL4" s="131"/>
      <c r="IM4" s="131"/>
      <c r="IO4" s="130"/>
    </row>
    <row r="5" spans="1:252" ht="13.5" customHeight="1" thickBot="1">
      <c r="A5" s="247" t="s">
        <v>12</v>
      </c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  <c r="AB5" s="247"/>
      <c r="AC5" s="247"/>
      <c r="AD5" s="247"/>
      <c r="AE5" s="247"/>
    </row>
    <row r="6" spans="1:252" ht="82.2" thickBot="1">
      <c r="A6" s="151" t="s">
        <v>116</v>
      </c>
      <c r="B6" s="152" t="s">
        <v>115</v>
      </c>
      <c r="C6" s="186" t="s">
        <v>7</v>
      </c>
      <c r="D6" s="187" t="s">
        <v>23</v>
      </c>
      <c r="E6" s="187" t="s">
        <v>8</v>
      </c>
      <c r="F6" s="187" t="s">
        <v>9</v>
      </c>
      <c r="G6" s="187" t="s">
        <v>153</v>
      </c>
      <c r="H6" s="186" t="s">
        <v>24</v>
      </c>
      <c r="I6" s="187" t="s">
        <v>10</v>
      </c>
      <c r="J6" s="187" t="s">
        <v>13</v>
      </c>
      <c r="K6" s="187" t="s">
        <v>9</v>
      </c>
      <c r="L6" s="187" t="s">
        <v>11</v>
      </c>
      <c r="M6" s="187" t="s">
        <v>129</v>
      </c>
      <c r="N6" s="187" t="s">
        <v>124</v>
      </c>
      <c r="O6" s="186" t="s">
        <v>25</v>
      </c>
      <c r="P6" s="187" t="s">
        <v>23</v>
      </c>
      <c r="Q6" s="187" t="s">
        <v>24</v>
      </c>
      <c r="R6" s="187" t="s">
        <v>15</v>
      </c>
      <c r="S6" s="187" t="s">
        <v>118</v>
      </c>
      <c r="T6" s="187" t="s">
        <v>43</v>
      </c>
      <c r="U6" s="186" t="s">
        <v>14</v>
      </c>
      <c r="V6" s="187" t="s">
        <v>23</v>
      </c>
      <c r="W6" s="186" t="s">
        <v>24</v>
      </c>
      <c r="X6" s="187" t="s">
        <v>10</v>
      </c>
      <c r="Y6" s="187" t="s">
        <v>13</v>
      </c>
      <c r="Z6" s="187" t="s">
        <v>11</v>
      </c>
      <c r="AA6" s="187" t="s">
        <v>129</v>
      </c>
      <c r="AB6" s="187" t="s">
        <v>15</v>
      </c>
      <c r="AC6" s="187" t="s">
        <v>118</v>
      </c>
      <c r="AD6" s="187" t="s">
        <v>43</v>
      </c>
      <c r="AE6" s="187" t="s">
        <v>124</v>
      </c>
    </row>
    <row r="7" spans="1:252" ht="13.8" thickBot="1">
      <c r="A7" s="245">
        <v>1995</v>
      </c>
      <c r="B7" s="160" t="s">
        <v>1</v>
      </c>
      <c r="C7" s="153">
        <f t="shared" ref="C7:C18" si="0">D7+H7</f>
        <v>308</v>
      </c>
      <c r="D7" s="65">
        <v>0</v>
      </c>
      <c r="E7" s="65"/>
      <c r="F7" s="65"/>
      <c r="G7" s="65"/>
      <c r="H7" s="153">
        <v>308</v>
      </c>
      <c r="I7" s="65"/>
      <c r="J7" s="65"/>
      <c r="K7" s="65"/>
      <c r="L7" s="65"/>
      <c r="M7" s="65"/>
      <c r="N7" s="65"/>
      <c r="O7" s="153">
        <f t="shared" ref="O7:O18" si="1">P7+Q7</f>
        <v>91</v>
      </c>
      <c r="P7" s="65">
        <v>91</v>
      </c>
      <c r="Q7" s="65">
        <v>0</v>
      </c>
      <c r="R7" s="65"/>
      <c r="S7" s="65"/>
      <c r="T7" s="65"/>
      <c r="U7" s="153">
        <f t="shared" ref="U7:U18" si="2">V7+W7</f>
        <v>386</v>
      </c>
      <c r="V7" s="65">
        <v>91</v>
      </c>
      <c r="W7" s="153">
        <v>295</v>
      </c>
      <c r="X7" s="65"/>
      <c r="Y7" s="72"/>
      <c r="Z7" s="72"/>
      <c r="AA7" s="150"/>
      <c r="AB7" s="150"/>
      <c r="AC7" s="72"/>
      <c r="AD7" s="65"/>
      <c r="AE7" s="65"/>
    </row>
    <row r="8" spans="1:252">
      <c r="A8" s="246"/>
      <c r="B8" s="161" t="s">
        <v>2</v>
      </c>
      <c r="C8" s="154">
        <f t="shared" si="0"/>
        <v>354</v>
      </c>
      <c r="D8" s="69">
        <v>3</v>
      </c>
      <c r="E8" s="69"/>
      <c r="F8" s="69"/>
      <c r="G8" s="69"/>
      <c r="H8" s="154">
        <v>351</v>
      </c>
      <c r="I8" s="69"/>
      <c r="J8" s="69"/>
      <c r="K8" s="69"/>
      <c r="L8" s="69"/>
      <c r="M8" s="69"/>
      <c r="N8" s="69"/>
      <c r="O8" s="154">
        <f t="shared" si="1"/>
        <v>43</v>
      </c>
      <c r="P8" s="69">
        <v>43</v>
      </c>
      <c r="Q8" s="69">
        <v>0</v>
      </c>
      <c r="R8" s="69"/>
      <c r="S8" s="69"/>
      <c r="T8" s="69"/>
      <c r="U8" s="154">
        <f t="shared" si="2"/>
        <v>383</v>
      </c>
      <c r="V8" s="69">
        <v>46</v>
      </c>
      <c r="W8" s="154">
        <v>337</v>
      </c>
      <c r="X8" s="69"/>
      <c r="Y8" s="69"/>
      <c r="Z8" s="69"/>
      <c r="AA8" s="144"/>
      <c r="AB8" s="144"/>
      <c r="AC8" s="69"/>
      <c r="AD8" s="69"/>
      <c r="AE8" s="69"/>
    </row>
    <row r="9" spans="1:252">
      <c r="A9" s="246"/>
      <c r="B9" s="161" t="s">
        <v>3</v>
      </c>
      <c r="C9" s="154">
        <f t="shared" si="0"/>
        <v>351</v>
      </c>
      <c r="D9" s="69">
        <v>3</v>
      </c>
      <c r="E9" s="69"/>
      <c r="F9" s="69"/>
      <c r="G9" s="69"/>
      <c r="H9" s="154">
        <v>348</v>
      </c>
      <c r="I9" s="69"/>
      <c r="J9" s="69"/>
      <c r="K9" s="69"/>
      <c r="L9" s="69"/>
      <c r="M9" s="69"/>
      <c r="N9" s="69"/>
      <c r="O9" s="154">
        <f t="shared" si="1"/>
        <v>35</v>
      </c>
      <c r="P9" s="69">
        <v>35</v>
      </c>
      <c r="Q9" s="69">
        <v>0</v>
      </c>
      <c r="R9" s="140"/>
      <c r="S9" s="140"/>
      <c r="T9" s="140"/>
      <c r="U9" s="154">
        <f t="shared" si="2"/>
        <v>371</v>
      </c>
      <c r="V9" s="69">
        <v>38</v>
      </c>
      <c r="W9" s="154">
        <v>333</v>
      </c>
      <c r="X9" s="69"/>
      <c r="Y9" s="69"/>
      <c r="Z9" s="69"/>
      <c r="AA9" s="144"/>
      <c r="AB9" s="144"/>
      <c r="AC9" s="140"/>
      <c r="AD9" s="69"/>
      <c r="AE9" s="69"/>
    </row>
    <row r="10" spans="1:252">
      <c r="A10" s="246"/>
      <c r="B10" s="161" t="s">
        <v>4</v>
      </c>
      <c r="C10" s="154">
        <f t="shared" si="0"/>
        <v>296</v>
      </c>
      <c r="D10" s="69">
        <v>3</v>
      </c>
      <c r="E10" s="69"/>
      <c r="F10" s="69"/>
      <c r="G10" s="69"/>
      <c r="H10" s="154">
        <v>293</v>
      </c>
      <c r="I10" s="69"/>
      <c r="J10" s="69"/>
      <c r="K10" s="69"/>
      <c r="L10" s="69"/>
      <c r="M10" s="69"/>
      <c r="N10" s="69"/>
      <c r="O10" s="154">
        <f t="shared" si="1"/>
        <v>61</v>
      </c>
      <c r="P10" s="69">
        <v>61</v>
      </c>
      <c r="Q10" s="69">
        <v>0</v>
      </c>
      <c r="R10" s="69"/>
      <c r="S10" s="69"/>
      <c r="T10" s="69"/>
      <c r="U10" s="154">
        <f t="shared" si="2"/>
        <v>346</v>
      </c>
      <c r="V10" s="69">
        <v>64</v>
      </c>
      <c r="W10" s="154">
        <v>282</v>
      </c>
      <c r="X10" s="69"/>
      <c r="Y10" s="69"/>
      <c r="Z10" s="69"/>
      <c r="AA10" s="144"/>
      <c r="AB10" s="144"/>
      <c r="AC10" s="69"/>
      <c r="AD10" s="69"/>
      <c r="AE10" s="69"/>
    </row>
    <row r="11" spans="1:252">
      <c r="A11" s="246"/>
      <c r="B11" s="161" t="s">
        <v>5</v>
      </c>
      <c r="C11" s="154">
        <f t="shared" si="0"/>
        <v>334</v>
      </c>
      <c r="D11" s="69">
        <v>2</v>
      </c>
      <c r="E11" s="69"/>
      <c r="F11" s="69"/>
      <c r="G11" s="69"/>
      <c r="H11" s="154">
        <v>332</v>
      </c>
      <c r="I11" s="69"/>
      <c r="J11" s="69"/>
      <c r="K11" s="69"/>
      <c r="L11" s="69"/>
      <c r="M11" s="69"/>
      <c r="N11" s="69"/>
      <c r="O11" s="154">
        <f t="shared" si="1"/>
        <v>63</v>
      </c>
      <c r="P11" s="69">
        <v>63</v>
      </c>
      <c r="Q11" s="69">
        <v>0</v>
      </c>
      <c r="R11" s="69"/>
      <c r="S11" s="69"/>
      <c r="T11" s="69"/>
      <c r="U11" s="154">
        <f t="shared" si="2"/>
        <v>381</v>
      </c>
      <c r="V11" s="69">
        <v>65</v>
      </c>
      <c r="W11" s="154">
        <v>316</v>
      </c>
      <c r="X11" s="69"/>
      <c r="Y11" s="69"/>
      <c r="Z11" s="69"/>
      <c r="AA11" s="144"/>
      <c r="AB11" s="144"/>
      <c r="AC11" s="69"/>
      <c r="AD11" s="69"/>
      <c r="AE11" s="69"/>
    </row>
    <row r="12" spans="1:252">
      <c r="A12" s="246"/>
      <c r="B12" s="161" t="s">
        <v>6</v>
      </c>
      <c r="C12" s="154">
        <f t="shared" si="0"/>
        <v>284</v>
      </c>
      <c r="D12" s="69">
        <v>1</v>
      </c>
      <c r="E12" s="69"/>
      <c r="F12" s="69"/>
      <c r="G12" s="69"/>
      <c r="H12" s="154">
        <v>283</v>
      </c>
      <c r="I12" s="69"/>
      <c r="J12" s="69"/>
      <c r="K12" s="69"/>
      <c r="L12" s="69"/>
      <c r="M12" s="69"/>
      <c r="N12" s="69"/>
      <c r="O12" s="154">
        <f t="shared" si="1"/>
        <v>59</v>
      </c>
      <c r="P12" s="69">
        <v>56</v>
      </c>
      <c r="Q12" s="69">
        <v>3</v>
      </c>
      <c r="R12" s="69"/>
      <c r="S12" s="69"/>
      <c r="T12" s="69"/>
      <c r="U12" s="154">
        <f t="shared" si="2"/>
        <v>329</v>
      </c>
      <c r="V12" s="69">
        <v>57</v>
      </c>
      <c r="W12" s="154">
        <v>272</v>
      </c>
      <c r="X12" s="69"/>
      <c r="Y12" s="69"/>
      <c r="Z12" s="69"/>
      <c r="AA12" s="144"/>
      <c r="AB12" s="144"/>
      <c r="AC12" s="69"/>
      <c r="AD12" s="69"/>
      <c r="AE12" s="69"/>
    </row>
    <row r="13" spans="1:252">
      <c r="A13" s="246"/>
      <c r="B13" s="161" t="s">
        <v>16</v>
      </c>
      <c r="C13" s="154">
        <f t="shared" si="0"/>
        <v>330</v>
      </c>
      <c r="D13" s="69">
        <v>0</v>
      </c>
      <c r="E13" s="69"/>
      <c r="F13" s="69"/>
      <c r="G13" s="69"/>
      <c r="H13" s="154">
        <v>330</v>
      </c>
      <c r="I13" s="69"/>
      <c r="J13" s="69"/>
      <c r="K13" s="69"/>
      <c r="L13" s="69"/>
      <c r="M13" s="69"/>
      <c r="N13" s="69"/>
      <c r="O13" s="154">
        <f t="shared" si="1"/>
        <v>87</v>
      </c>
      <c r="P13" s="69">
        <v>58</v>
      </c>
      <c r="Q13" s="69">
        <v>29</v>
      </c>
      <c r="R13" s="69"/>
      <c r="S13" s="69"/>
      <c r="T13" s="69"/>
      <c r="U13" s="154">
        <f t="shared" si="2"/>
        <v>390</v>
      </c>
      <c r="V13" s="69">
        <v>58</v>
      </c>
      <c r="W13" s="154">
        <v>332</v>
      </c>
      <c r="X13" s="69"/>
      <c r="Y13" s="69"/>
      <c r="Z13" s="69"/>
      <c r="AA13" s="144"/>
      <c r="AB13" s="144"/>
      <c r="AC13" s="69"/>
      <c r="AD13" s="69"/>
      <c r="AE13" s="69"/>
    </row>
    <row r="14" spans="1:252">
      <c r="A14" s="246"/>
      <c r="B14" s="161" t="s">
        <v>17</v>
      </c>
      <c r="C14" s="154">
        <f t="shared" si="0"/>
        <v>355</v>
      </c>
      <c r="D14" s="69">
        <v>0</v>
      </c>
      <c r="E14" s="69"/>
      <c r="F14" s="69"/>
      <c r="G14" s="69"/>
      <c r="H14" s="154">
        <v>355</v>
      </c>
      <c r="I14" s="69"/>
      <c r="J14" s="69"/>
      <c r="K14" s="69"/>
      <c r="L14" s="69"/>
      <c r="M14" s="69"/>
      <c r="N14" s="69"/>
      <c r="O14" s="154">
        <f t="shared" si="1"/>
        <v>103</v>
      </c>
      <c r="P14" s="69">
        <v>55</v>
      </c>
      <c r="Q14" s="69">
        <v>48</v>
      </c>
      <c r="R14" s="69"/>
      <c r="S14" s="69"/>
      <c r="T14" s="69"/>
      <c r="U14" s="154">
        <f t="shared" si="2"/>
        <v>425</v>
      </c>
      <c r="V14" s="69">
        <v>55</v>
      </c>
      <c r="W14" s="154">
        <v>370</v>
      </c>
      <c r="X14" s="69"/>
      <c r="Y14" s="69"/>
      <c r="Z14" s="69"/>
      <c r="AA14" s="144"/>
      <c r="AB14" s="144"/>
      <c r="AC14" s="69"/>
      <c r="AD14" s="69"/>
      <c r="AE14" s="69"/>
    </row>
    <row r="15" spans="1:252">
      <c r="A15" s="246"/>
      <c r="B15" s="161" t="s">
        <v>18</v>
      </c>
      <c r="C15" s="154">
        <f t="shared" si="0"/>
        <v>350</v>
      </c>
      <c r="D15" s="69">
        <v>0</v>
      </c>
      <c r="E15" s="69"/>
      <c r="F15" s="69"/>
      <c r="G15" s="69"/>
      <c r="H15" s="154">
        <v>350</v>
      </c>
      <c r="I15" s="69"/>
      <c r="J15" s="69"/>
      <c r="K15" s="69"/>
      <c r="L15" s="69"/>
      <c r="M15" s="69"/>
      <c r="N15" s="69"/>
      <c r="O15" s="154">
        <f t="shared" si="1"/>
        <v>93</v>
      </c>
      <c r="P15" s="69">
        <v>50</v>
      </c>
      <c r="Q15" s="69">
        <v>43</v>
      </c>
      <c r="R15" s="69"/>
      <c r="S15" s="69"/>
      <c r="T15" s="69"/>
      <c r="U15" s="154">
        <f t="shared" si="2"/>
        <v>436</v>
      </c>
      <c r="V15" s="69">
        <v>50</v>
      </c>
      <c r="W15" s="154">
        <v>386</v>
      </c>
      <c r="X15" s="69"/>
      <c r="Y15" s="69"/>
      <c r="Z15" s="69"/>
      <c r="AA15" s="144"/>
      <c r="AB15" s="144"/>
      <c r="AC15" s="69"/>
      <c r="AD15" s="69"/>
      <c r="AE15" s="69"/>
    </row>
    <row r="16" spans="1:252">
      <c r="A16" s="246"/>
      <c r="B16" s="161" t="s">
        <v>19</v>
      </c>
      <c r="C16" s="154">
        <f t="shared" si="0"/>
        <v>380</v>
      </c>
      <c r="D16" s="69">
        <v>1</v>
      </c>
      <c r="E16" s="69"/>
      <c r="F16" s="69"/>
      <c r="G16" s="69"/>
      <c r="H16" s="154">
        <v>379</v>
      </c>
      <c r="I16" s="69"/>
      <c r="J16" s="69"/>
      <c r="K16" s="69"/>
      <c r="L16" s="69"/>
      <c r="M16" s="69"/>
      <c r="N16" s="69"/>
      <c r="O16" s="154">
        <f t="shared" si="1"/>
        <v>111</v>
      </c>
      <c r="P16" s="69">
        <v>64</v>
      </c>
      <c r="Q16" s="69">
        <v>47</v>
      </c>
      <c r="R16" s="69"/>
      <c r="S16" s="69"/>
      <c r="T16" s="69"/>
      <c r="U16" s="154">
        <f t="shared" si="2"/>
        <v>487</v>
      </c>
      <c r="V16" s="69">
        <v>65</v>
      </c>
      <c r="W16" s="154">
        <v>422</v>
      </c>
      <c r="X16" s="69"/>
      <c r="Y16" s="69"/>
      <c r="Z16" s="69"/>
      <c r="AA16" s="144"/>
      <c r="AB16" s="144"/>
      <c r="AC16" s="69"/>
      <c r="AD16" s="69"/>
      <c r="AE16" s="69"/>
    </row>
    <row r="17" spans="1:31">
      <c r="A17" s="246"/>
      <c r="B17" s="161" t="s">
        <v>20</v>
      </c>
      <c r="C17" s="154">
        <f t="shared" si="0"/>
        <v>399</v>
      </c>
      <c r="D17" s="69">
        <v>1</v>
      </c>
      <c r="E17" s="69"/>
      <c r="F17" s="69"/>
      <c r="G17" s="69"/>
      <c r="H17" s="154">
        <v>398</v>
      </c>
      <c r="I17" s="69"/>
      <c r="J17" s="69"/>
      <c r="K17" s="69"/>
      <c r="L17" s="69"/>
      <c r="M17" s="69"/>
      <c r="N17" s="69"/>
      <c r="O17" s="154">
        <f t="shared" si="1"/>
        <v>97</v>
      </c>
      <c r="P17" s="69">
        <v>40</v>
      </c>
      <c r="Q17" s="69">
        <v>57</v>
      </c>
      <c r="R17" s="69"/>
      <c r="S17" s="69"/>
      <c r="T17" s="69"/>
      <c r="U17" s="154">
        <f t="shared" si="2"/>
        <v>493</v>
      </c>
      <c r="V17" s="69">
        <v>41</v>
      </c>
      <c r="W17" s="154">
        <v>452</v>
      </c>
      <c r="X17" s="69"/>
      <c r="Y17" s="69"/>
      <c r="Z17" s="69"/>
      <c r="AA17" s="144"/>
      <c r="AB17" s="144"/>
      <c r="AC17" s="69"/>
      <c r="AD17" s="69"/>
      <c r="AE17" s="69"/>
    </row>
    <row r="18" spans="1:31">
      <c r="A18" s="246"/>
      <c r="B18" s="161" t="s">
        <v>21</v>
      </c>
      <c r="C18" s="154">
        <f t="shared" si="0"/>
        <v>492</v>
      </c>
      <c r="D18" s="69">
        <v>1</v>
      </c>
      <c r="E18" s="69"/>
      <c r="F18" s="69"/>
      <c r="G18" s="69"/>
      <c r="H18" s="154">
        <v>491</v>
      </c>
      <c r="I18" s="69"/>
      <c r="J18" s="69"/>
      <c r="K18" s="69"/>
      <c r="L18" s="69"/>
      <c r="M18" s="69"/>
      <c r="N18" s="69"/>
      <c r="O18" s="154">
        <f t="shared" si="1"/>
        <v>91</v>
      </c>
      <c r="P18" s="69">
        <v>26</v>
      </c>
      <c r="Q18" s="69">
        <v>65</v>
      </c>
      <c r="R18" s="69"/>
      <c r="S18" s="69"/>
      <c r="T18" s="69"/>
      <c r="U18" s="154">
        <f t="shared" si="2"/>
        <v>579</v>
      </c>
      <c r="V18" s="69">
        <v>27</v>
      </c>
      <c r="W18" s="154">
        <v>552</v>
      </c>
      <c r="X18" s="69"/>
      <c r="Y18" s="69"/>
      <c r="Z18" s="69"/>
      <c r="AA18" s="144"/>
      <c r="AB18" s="144"/>
      <c r="AC18" s="69"/>
      <c r="AD18" s="69"/>
      <c r="AE18" s="69"/>
    </row>
    <row r="19" spans="1:31" ht="13.8" thickBot="1">
      <c r="A19" s="246"/>
      <c r="B19" s="162" t="s">
        <v>52</v>
      </c>
      <c r="C19" s="135">
        <f>SUM(C7:C18)</f>
        <v>4233</v>
      </c>
      <c r="D19" s="146">
        <f>SUM(E19:F19)</f>
        <v>0</v>
      </c>
      <c r="E19" s="155">
        <f>SUM(E7:E18)</f>
        <v>0</v>
      </c>
      <c r="F19" s="155">
        <f>SUM(F7:F18)</f>
        <v>0</v>
      </c>
      <c r="G19" s="155"/>
      <c r="H19" s="135">
        <f>SUM(H7:H18)</f>
        <v>4218</v>
      </c>
      <c r="I19" s="155">
        <f t="shared" ref="I19:P19" si="3">SUM(I7:I18)</f>
        <v>0</v>
      </c>
      <c r="J19" s="155">
        <f t="shared" si="3"/>
        <v>0</v>
      </c>
      <c r="K19" s="155">
        <f t="shared" si="3"/>
        <v>0</v>
      </c>
      <c r="L19" s="155">
        <f t="shared" si="3"/>
        <v>0</v>
      </c>
      <c r="M19" s="155">
        <f t="shared" si="3"/>
        <v>0</v>
      </c>
      <c r="N19" s="155">
        <f t="shared" si="3"/>
        <v>0</v>
      </c>
      <c r="O19" s="156">
        <f>SUM(O7:O18)</f>
        <v>934</v>
      </c>
      <c r="P19" s="146">
        <f t="shared" si="3"/>
        <v>642</v>
      </c>
      <c r="Q19" s="146">
        <f>SUM(R19:T19)</f>
        <v>0</v>
      </c>
      <c r="R19" s="155">
        <f>SUM(R7:R18)</f>
        <v>0</v>
      </c>
      <c r="S19" s="155">
        <f>SUM(S7:S18)</f>
        <v>0</v>
      </c>
      <c r="T19" s="155">
        <f>SUM(T7:T18)</f>
        <v>0</v>
      </c>
      <c r="U19" s="156">
        <f>SUM(U7:U18)</f>
        <v>5006</v>
      </c>
      <c r="V19" s="155">
        <f>SUM(V7:V18)</f>
        <v>657</v>
      </c>
      <c r="W19" s="156">
        <f>SUM(X19:AD19)</f>
        <v>0</v>
      </c>
      <c r="X19" s="155">
        <f t="shared" ref="X19:AE19" si="4">SUM(X7:X18)</f>
        <v>0</v>
      </c>
      <c r="Y19" s="155">
        <f t="shared" si="4"/>
        <v>0</v>
      </c>
      <c r="Z19" s="155">
        <f t="shared" si="4"/>
        <v>0</v>
      </c>
      <c r="AA19" s="155">
        <f t="shared" si="4"/>
        <v>0</v>
      </c>
      <c r="AB19" s="155">
        <f t="shared" si="4"/>
        <v>0</v>
      </c>
      <c r="AC19" s="155">
        <f t="shared" si="4"/>
        <v>0</v>
      </c>
      <c r="AD19" s="146">
        <f t="shared" si="4"/>
        <v>0</v>
      </c>
      <c r="AE19" s="146">
        <f t="shared" si="4"/>
        <v>0</v>
      </c>
    </row>
    <row r="20" spans="1:31">
      <c r="A20" s="242">
        <v>1996</v>
      </c>
      <c r="B20" s="160" t="s">
        <v>1</v>
      </c>
      <c r="C20" s="153">
        <f t="shared" ref="C20:C31" si="5">D20+H20</f>
        <v>521</v>
      </c>
      <c r="D20" s="65">
        <v>9</v>
      </c>
      <c r="E20" s="65"/>
      <c r="F20" s="65"/>
      <c r="G20" s="65"/>
      <c r="H20" s="153">
        <v>512</v>
      </c>
      <c r="I20" s="65"/>
      <c r="J20" s="65"/>
      <c r="K20" s="65"/>
      <c r="L20" s="65"/>
      <c r="M20" s="65"/>
      <c r="N20" s="65"/>
      <c r="O20" s="153">
        <f t="shared" ref="O20:O31" si="6">P20+Q20</f>
        <v>116</v>
      </c>
      <c r="P20" s="65">
        <v>50</v>
      </c>
      <c r="Q20" s="65">
        <v>66</v>
      </c>
      <c r="R20" s="65"/>
      <c r="S20" s="65"/>
      <c r="T20" s="65"/>
      <c r="U20" s="153">
        <f t="shared" ref="U20:U31" si="7">V20+W20</f>
        <v>637</v>
      </c>
      <c r="V20" s="65">
        <v>59</v>
      </c>
      <c r="W20" s="153">
        <v>578</v>
      </c>
      <c r="X20" s="65"/>
      <c r="Y20" s="65"/>
      <c r="Z20" s="65"/>
      <c r="AA20" s="65"/>
      <c r="AB20" s="65"/>
      <c r="AC20" s="65"/>
      <c r="AD20" s="65"/>
      <c r="AE20" s="65"/>
    </row>
    <row r="21" spans="1:31">
      <c r="A21" s="243"/>
      <c r="B21" s="161" t="s">
        <v>2</v>
      </c>
      <c r="C21" s="154">
        <f t="shared" si="5"/>
        <v>488</v>
      </c>
      <c r="D21" s="69">
        <v>12</v>
      </c>
      <c r="E21" s="69"/>
      <c r="F21" s="69"/>
      <c r="G21" s="69"/>
      <c r="H21" s="154">
        <v>476</v>
      </c>
      <c r="I21" s="69"/>
      <c r="J21" s="69"/>
      <c r="K21" s="69"/>
      <c r="L21" s="69"/>
      <c r="M21" s="69"/>
      <c r="N21" s="69"/>
      <c r="O21" s="154">
        <f t="shared" si="6"/>
        <v>113</v>
      </c>
      <c r="P21" s="69">
        <v>50</v>
      </c>
      <c r="Q21" s="69">
        <v>63</v>
      </c>
      <c r="R21" s="69"/>
      <c r="S21" s="69"/>
      <c r="T21" s="69"/>
      <c r="U21" s="154">
        <f t="shared" si="7"/>
        <v>601</v>
      </c>
      <c r="V21" s="69">
        <v>62</v>
      </c>
      <c r="W21" s="154">
        <v>539</v>
      </c>
      <c r="X21" s="69"/>
      <c r="Y21" s="69"/>
      <c r="Z21" s="69"/>
      <c r="AA21" s="69"/>
      <c r="AB21" s="69"/>
      <c r="AC21" s="69"/>
      <c r="AD21" s="69"/>
      <c r="AE21" s="69"/>
    </row>
    <row r="22" spans="1:31">
      <c r="A22" s="243"/>
      <c r="B22" s="161" t="s">
        <v>3</v>
      </c>
      <c r="C22" s="154">
        <f t="shared" si="5"/>
        <v>491</v>
      </c>
      <c r="D22" s="69">
        <v>15</v>
      </c>
      <c r="E22" s="69"/>
      <c r="F22" s="69"/>
      <c r="G22" s="69"/>
      <c r="H22" s="154">
        <v>476</v>
      </c>
      <c r="I22" s="69"/>
      <c r="J22" s="69"/>
      <c r="K22" s="69"/>
      <c r="L22" s="69"/>
      <c r="M22" s="69"/>
      <c r="N22" s="69"/>
      <c r="O22" s="154">
        <f t="shared" si="6"/>
        <v>124</v>
      </c>
      <c r="P22" s="69">
        <v>64</v>
      </c>
      <c r="Q22" s="69">
        <v>60</v>
      </c>
      <c r="R22" s="140"/>
      <c r="S22" s="140"/>
      <c r="T22" s="140"/>
      <c r="U22" s="154">
        <f t="shared" si="7"/>
        <v>615</v>
      </c>
      <c r="V22" s="69">
        <v>79</v>
      </c>
      <c r="W22" s="154">
        <v>536</v>
      </c>
      <c r="X22" s="69"/>
      <c r="Y22" s="69"/>
      <c r="Z22" s="69"/>
      <c r="AA22" s="69"/>
      <c r="AB22" s="69"/>
      <c r="AC22" s="140"/>
      <c r="AD22" s="69"/>
      <c r="AE22" s="69"/>
    </row>
    <row r="23" spans="1:31">
      <c r="A23" s="243"/>
      <c r="B23" s="161" t="s">
        <v>4</v>
      </c>
      <c r="C23" s="154">
        <f t="shared" si="5"/>
        <v>371</v>
      </c>
      <c r="D23" s="69">
        <v>15</v>
      </c>
      <c r="E23" s="69"/>
      <c r="F23" s="69"/>
      <c r="G23" s="69"/>
      <c r="H23" s="154">
        <v>356</v>
      </c>
      <c r="I23" s="69"/>
      <c r="J23" s="69"/>
      <c r="K23" s="69"/>
      <c r="L23" s="69"/>
      <c r="M23" s="69"/>
      <c r="N23" s="69"/>
      <c r="O23" s="154">
        <f t="shared" si="6"/>
        <v>111</v>
      </c>
      <c r="P23" s="69">
        <v>57</v>
      </c>
      <c r="Q23" s="69">
        <v>54</v>
      </c>
      <c r="R23" s="69"/>
      <c r="S23" s="69"/>
      <c r="T23" s="69"/>
      <c r="U23" s="154">
        <f t="shared" si="7"/>
        <v>482</v>
      </c>
      <c r="V23" s="69">
        <v>72</v>
      </c>
      <c r="W23" s="154">
        <v>410</v>
      </c>
      <c r="X23" s="69"/>
      <c r="Y23" s="69"/>
      <c r="Z23" s="69"/>
      <c r="AA23" s="69"/>
      <c r="AB23" s="69"/>
      <c r="AC23" s="69"/>
      <c r="AD23" s="69"/>
      <c r="AE23" s="69"/>
    </row>
    <row r="24" spans="1:31">
      <c r="A24" s="243"/>
      <c r="B24" s="161" t="s">
        <v>5</v>
      </c>
      <c r="C24" s="154">
        <f t="shared" si="5"/>
        <v>430</v>
      </c>
      <c r="D24" s="69">
        <v>12</v>
      </c>
      <c r="E24" s="69"/>
      <c r="F24" s="69"/>
      <c r="G24" s="69"/>
      <c r="H24" s="154">
        <v>418</v>
      </c>
      <c r="I24" s="69"/>
      <c r="J24" s="69"/>
      <c r="K24" s="69"/>
      <c r="L24" s="69"/>
      <c r="M24" s="69"/>
      <c r="N24" s="69"/>
      <c r="O24" s="154">
        <f t="shared" si="6"/>
        <v>132</v>
      </c>
      <c r="P24" s="69">
        <v>74</v>
      </c>
      <c r="Q24" s="69">
        <v>58</v>
      </c>
      <c r="R24" s="69"/>
      <c r="S24" s="69"/>
      <c r="T24" s="69"/>
      <c r="U24" s="154">
        <f t="shared" si="7"/>
        <v>562</v>
      </c>
      <c r="V24" s="69">
        <v>86</v>
      </c>
      <c r="W24" s="154">
        <v>476</v>
      </c>
      <c r="X24" s="69"/>
      <c r="Y24" s="69"/>
      <c r="Z24" s="69"/>
      <c r="AA24" s="69"/>
      <c r="AB24" s="69"/>
      <c r="AC24" s="69"/>
      <c r="AD24" s="69"/>
      <c r="AE24" s="69"/>
    </row>
    <row r="25" spans="1:31">
      <c r="A25" s="243"/>
      <c r="B25" s="161" t="s">
        <v>6</v>
      </c>
      <c r="C25" s="154">
        <f t="shared" si="5"/>
        <v>443</v>
      </c>
      <c r="D25" s="69">
        <v>7</v>
      </c>
      <c r="E25" s="69"/>
      <c r="F25" s="69"/>
      <c r="G25" s="69"/>
      <c r="H25" s="154">
        <v>436</v>
      </c>
      <c r="I25" s="69"/>
      <c r="J25" s="69"/>
      <c r="K25" s="69"/>
      <c r="L25" s="69"/>
      <c r="M25" s="69"/>
      <c r="N25" s="69"/>
      <c r="O25" s="154">
        <f t="shared" si="6"/>
        <v>125</v>
      </c>
      <c r="P25" s="69">
        <v>71</v>
      </c>
      <c r="Q25" s="69">
        <v>54</v>
      </c>
      <c r="R25" s="69"/>
      <c r="S25" s="69"/>
      <c r="T25" s="69"/>
      <c r="U25" s="154">
        <f t="shared" si="7"/>
        <v>568</v>
      </c>
      <c r="V25" s="69">
        <v>78</v>
      </c>
      <c r="W25" s="154">
        <v>490</v>
      </c>
      <c r="X25" s="69"/>
      <c r="Y25" s="69"/>
      <c r="Z25" s="69"/>
      <c r="AA25" s="69"/>
      <c r="AB25" s="69"/>
      <c r="AC25" s="69"/>
      <c r="AD25" s="69"/>
      <c r="AE25" s="69"/>
    </row>
    <row r="26" spans="1:31">
      <c r="A26" s="243"/>
      <c r="B26" s="161" t="s">
        <v>16</v>
      </c>
      <c r="C26" s="154">
        <f t="shared" si="5"/>
        <v>532</v>
      </c>
      <c r="D26" s="69">
        <v>4</v>
      </c>
      <c r="E26" s="69"/>
      <c r="F26" s="69"/>
      <c r="G26" s="69"/>
      <c r="H26" s="154">
        <v>528</v>
      </c>
      <c r="I26" s="69"/>
      <c r="J26" s="69"/>
      <c r="K26" s="69"/>
      <c r="L26" s="69"/>
      <c r="M26" s="69"/>
      <c r="N26" s="69"/>
      <c r="O26" s="154">
        <f t="shared" si="6"/>
        <v>124</v>
      </c>
      <c r="P26" s="69">
        <v>69</v>
      </c>
      <c r="Q26" s="69">
        <v>55</v>
      </c>
      <c r="R26" s="69"/>
      <c r="S26" s="69"/>
      <c r="T26" s="69"/>
      <c r="U26" s="154">
        <f t="shared" si="7"/>
        <v>656</v>
      </c>
      <c r="V26" s="69">
        <v>73</v>
      </c>
      <c r="W26" s="154">
        <v>583</v>
      </c>
      <c r="X26" s="69"/>
      <c r="Y26" s="69"/>
      <c r="Z26" s="69"/>
      <c r="AA26" s="69"/>
      <c r="AB26" s="69"/>
      <c r="AC26" s="69"/>
      <c r="AD26" s="69"/>
      <c r="AE26" s="69"/>
    </row>
    <row r="27" spans="1:31">
      <c r="A27" s="243"/>
      <c r="B27" s="161" t="s">
        <v>17</v>
      </c>
      <c r="C27" s="154">
        <f t="shared" si="5"/>
        <v>601</v>
      </c>
      <c r="D27" s="69">
        <v>3</v>
      </c>
      <c r="E27" s="69"/>
      <c r="F27" s="69"/>
      <c r="G27" s="69"/>
      <c r="H27" s="154">
        <v>598</v>
      </c>
      <c r="I27" s="69"/>
      <c r="J27" s="69"/>
      <c r="K27" s="69"/>
      <c r="L27" s="69"/>
      <c r="M27" s="69"/>
      <c r="N27" s="69"/>
      <c r="O27" s="154">
        <f t="shared" si="6"/>
        <v>121</v>
      </c>
      <c r="P27" s="69">
        <v>67</v>
      </c>
      <c r="Q27" s="69">
        <v>54</v>
      </c>
      <c r="R27" s="69"/>
      <c r="S27" s="69"/>
      <c r="T27" s="69"/>
      <c r="U27" s="154">
        <f t="shared" si="7"/>
        <v>722</v>
      </c>
      <c r="V27" s="69">
        <v>70</v>
      </c>
      <c r="W27" s="154">
        <v>652</v>
      </c>
      <c r="X27" s="69"/>
      <c r="Y27" s="69"/>
      <c r="Z27" s="69"/>
      <c r="AA27" s="69"/>
      <c r="AB27" s="69"/>
      <c r="AC27" s="69"/>
      <c r="AD27" s="69"/>
      <c r="AE27" s="69"/>
    </row>
    <row r="28" spans="1:31">
      <c r="A28" s="243"/>
      <c r="B28" s="161" t="s">
        <v>18</v>
      </c>
      <c r="C28" s="154">
        <f t="shared" si="5"/>
        <v>551</v>
      </c>
      <c r="D28" s="69">
        <v>2</v>
      </c>
      <c r="E28" s="69"/>
      <c r="F28" s="69"/>
      <c r="G28" s="69"/>
      <c r="H28" s="154">
        <v>549</v>
      </c>
      <c r="I28" s="69"/>
      <c r="J28" s="69"/>
      <c r="K28" s="69"/>
      <c r="L28" s="69"/>
      <c r="M28" s="69"/>
      <c r="N28" s="69"/>
      <c r="O28" s="154">
        <f t="shared" si="6"/>
        <v>111</v>
      </c>
      <c r="P28" s="69">
        <v>58</v>
      </c>
      <c r="Q28" s="69">
        <v>53</v>
      </c>
      <c r="R28" s="69"/>
      <c r="S28" s="69"/>
      <c r="T28" s="69"/>
      <c r="U28" s="154">
        <f t="shared" si="7"/>
        <v>662</v>
      </c>
      <c r="V28" s="69">
        <v>60</v>
      </c>
      <c r="W28" s="154">
        <v>602</v>
      </c>
      <c r="X28" s="69"/>
      <c r="Y28" s="69"/>
      <c r="Z28" s="69"/>
      <c r="AA28" s="69"/>
      <c r="AB28" s="69"/>
      <c r="AC28" s="69"/>
      <c r="AD28" s="69"/>
      <c r="AE28" s="69"/>
    </row>
    <row r="29" spans="1:31">
      <c r="A29" s="243"/>
      <c r="B29" s="161" t="s">
        <v>19</v>
      </c>
      <c r="C29" s="154">
        <f t="shared" si="5"/>
        <v>542</v>
      </c>
      <c r="D29" s="69">
        <v>3</v>
      </c>
      <c r="E29" s="69"/>
      <c r="F29" s="69"/>
      <c r="G29" s="69"/>
      <c r="H29" s="154">
        <v>539</v>
      </c>
      <c r="I29" s="69"/>
      <c r="J29" s="69"/>
      <c r="K29" s="69"/>
      <c r="L29" s="69"/>
      <c r="M29" s="69"/>
      <c r="N29" s="69"/>
      <c r="O29" s="154">
        <f t="shared" si="6"/>
        <v>109</v>
      </c>
      <c r="P29" s="69">
        <v>58</v>
      </c>
      <c r="Q29" s="69">
        <v>51</v>
      </c>
      <c r="R29" s="69"/>
      <c r="S29" s="69"/>
      <c r="T29" s="69"/>
      <c r="U29" s="154">
        <f t="shared" si="7"/>
        <v>651</v>
      </c>
      <c r="V29" s="69">
        <v>61</v>
      </c>
      <c r="W29" s="154">
        <v>590</v>
      </c>
      <c r="X29" s="69"/>
      <c r="Y29" s="69"/>
      <c r="Z29" s="69"/>
      <c r="AA29" s="69"/>
      <c r="AB29" s="69"/>
      <c r="AC29" s="69"/>
      <c r="AD29" s="69"/>
      <c r="AE29" s="69"/>
    </row>
    <row r="30" spans="1:31">
      <c r="A30" s="243"/>
      <c r="B30" s="161" t="s">
        <v>20</v>
      </c>
      <c r="C30" s="154">
        <f t="shared" si="5"/>
        <v>532</v>
      </c>
      <c r="D30" s="69">
        <v>3</v>
      </c>
      <c r="E30" s="69"/>
      <c r="F30" s="69"/>
      <c r="G30" s="69"/>
      <c r="H30" s="154">
        <v>529</v>
      </c>
      <c r="I30" s="69"/>
      <c r="J30" s="69"/>
      <c r="K30" s="69"/>
      <c r="L30" s="69"/>
      <c r="M30" s="69"/>
      <c r="N30" s="69"/>
      <c r="O30" s="154">
        <f t="shared" si="6"/>
        <v>106</v>
      </c>
      <c r="P30" s="69">
        <v>50</v>
      </c>
      <c r="Q30" s="69">
        <v>56</v>
      </c>
      <c r="R30" s="69"/>
      <c r="S30" s="69"/>
      <c r="T30" s="69"/>
      <c r="U30" s="154">
        <f t="shared" si="7"/>
        <v>638</v>
      </c>
      <c r="V30" s="69">
        <v>53</v>
      </c>
      <c r="W30" s="154">
        <v>585</v>
      </c>
      <c r="X30" s="69"/>
      <c r="Y30" s="69"/>
      <c r="Z30" s="69"/>
      <c r="AA30" s="69"/>
      <c r="AB30" s="69"/>
      <c r="AC30" s="69"/>
      <c r="AD30" s="69"/>
      <c r="AE30" s="69"/>
    </row>
    <row r="31" spans="1:31">
      <c r="A31" s="243"/>
      <c r="B31" s="161" t="s">
        <v>21</v>
      </c>
      <c r="C31" s="154">
        <f t="shared" si="5"/>
        <v>600</v>
      </c>
      <c r="D31" s="69">
        <v>6</v>
      </c>
      <c r="E31" s="69"/>
      <c r="F31" s="69"/>
      <c r="G31" s="69"/>
      <c r="H31" s="154">
        <v>594</v>
      </c>
      <c r="I31" s="69"/>
      <c r="J31" s="69"/>
      <c r="K31" s="69"/>
      <c r="L31" s="69"/>
      <c r="M31" s="69"/>
      <c r="N31" s="69"/>
      <c r="O31" s="154">
        <f t="shared" si="6"/>
        <v>98</v>
      </c>
      <c r="P31" s="69">
        <v>40</v>
      </c>
      <c r="Q31" s="69">
        <v>58</v>
      </c>
      <c r="R31" s="69"/>
      <c r="S31" s="69"/>
      <c r="T31" s="69"/>
      <c r="U31" s="154">
        <f t="shared" si="7"/>
        <v>698</v>
      </c>
      <c r="V31" s="69">
        <v>46</v>
      </c>
      <c r="W31" s="154">
        <v>652</v>
      </c>
      <c r="X31" s="69"/>
      <c r="Y31" s="69"/>
      <c r="Z31" s="69"/>
      <c r="AA31" s="69"/>
      <c r="AB31" s="69"/>
      <c r="AC31" s="69"/>
      <c r="AD31" s="69"/>
      <c r="AE31" s="69"/>
    </row>
    <row r="32" spans="1:31" ht="13.8" thickBot="1">
      <c r="A32" s="244"/>
      <c r="B32" s="163" t="s">
        <v>53</v>
      </c>
      <c r="C32" s="135">
        <f>SUM(C20:C31)</f>
        <v>6102</v>
      </c>
      <c r="D32" s="146">
        <f>SUM(E32:F32)</f>
        <v>0</v>
      </c>
      <c r="E32" s="155">
        <f>SUM(E20:E31)</f>
        <v>0</v>
      </c>
      <c r="F32" s="155">
        <f>SUM(F20:F31)</f>
        <v>0</v>
      </c>
      <c r="G32" s="155"/>
      <c r="H32" s="135">
        <f>SUM(H20:H31)</f>
        <v>6011</v>
      </c>
      <c r="I32" s="155">
        <f t="shared" ref="I32:P32" si="8">SUM(I20:I31)</f>
        <v>0</v>
      </c>
      <c r="J32" s="155">
        <f t="shared" si="8"/>
        <v>0</v>
      </c>
      <c r="K32" s="155">
        <f t="shared" si="8"/>
        <v>0</v>
      </c>
      <c r="L32" s="155">
        <f t="shared" si="8"/>
        <v>0</v>
      </c>
      <c r="M32" s="155">
        <f t="shared" si="8"/>
        <v>0</v>
      </c>
      <c r="N32" s="155">
        <f t="shared" si="8"/>
        <v>0</v>
      </c>
      <c r="O32" s="156">
        <f>SUM(O20:O31)</f>
        <v>1390</v>
      </c>
      <c r="P32" s="146">
        <f t="shared" si="8"/>
        <v>708</v>
      </c>
      <c r="Q32" s="146">
        <f>SUM(R32:T32)</f>
        <v>0</v>
      </c>
      <c r="R32" s="155">
        <f>SUM(R20:R31)</f>
        <v>0</v>
      </c>
      <c r="S32" s="155">
        <f>SUM(S20:S31)</f>
        <v>0</v>
      </c>
      <c r="T32" s="155">
        <f>SUM(T20:T31)</f>
        <v>0</v>
      </c>
      <c r="U32" s="156">
        <f>SUM(U20:U31)</f>
        <v>7492</v>
      </c>
      <c r="V32" s="155">
        <f>SUM(V20:V31)</f>
        <v>799</v>
      </c>
      <c r="W32" s="156">
        <f>SUM(X32:AD32)</f>
        <v>0</v>
      </c>
      <c r="X32" s="155">
        <f t="shared" ref="X32:AE32" si="9">SUM(X20:X31)</f>
        <v>0</v>
      </c>
      <c r="Y32" s="155">
        <f t="shared" si="9"/>
        <v>0</v>
      </c>
      <c r="Z32" s="155">
        <f t="shared" si="9"/>
        <v>0</v>
      </c>
      <c r="AA32" s="155">
        <f t="shared" si="9"/>
        <v>0</v>
      </c>
      <c r="AB32" s="155">
        <f t="shared" si="9"/>
        <v>0</v>
      </c>
      <c r="AC32" s="155">
        <f t="shared" si="9"/>
        <v>0</v>
      </c>
      <c r="AD32" s="146">
        <f t="shared" si="9"/>
        <v>0</v>
      </c>
      <c r="AE32" s="146">
        <f t="shared" si="9"/>
        <v>0</v>
      </c>
    </row>
    <row r="33" spans="1:31">
      <c r="A33" s="242">
        <v>1997</v>
      </c>
      <c r="B33" s="160" t="s">
        <v>1</v>
      </c>
      <c r="C33" s="153">
        <f t="shared" ref="C33:C44" si="10">D33+H33</f>
        <v>640</v>
      </c>
      <c r="D33" s="65">
        <v>9</v>
      </c>
      <c r="E33" s="65"/>
      <c r="F33" s="65"/>
      <c r="G33" s="65"/>
      <c r="H33" s="153">
        <v>631</v>
      </c>
      <c r="I33" s="65"/>
      <c r="J33" s="65"/>
      <c r="K33" s="65"/>
      <c r="L33" s="65"/>
      <c r="M33" s="65"/>
      <c r="N33" s="65"/>
      <c r="O33" s="153">
        <f t="shared" ref="O33:O44" si="11">P33+Q33</f>
        <v>101</v>
      </c>
      <c r="P33" s="65">
        <v>42</v>
      </c>
      <c r="Q33" s="65">
        <v>59</v>
      </c>
      <c r="R33" s="65"/>
      <c r="S33" s="65"/>
      <c r="T33" s="65"/>
      <c r="U33" s="153">
        <f t="shared" ref="U33:U44" si="12">V33+W33</f>
        <v>741</v>
      </c>
      <c r="V33" s="65">
        <v>51</v>
      </c>
      <c r="W33" s="153">
        <v>690</v>
      </c>
      <c r="X33" s="65"/>
      <c r="Y33" s="65"/>
      <c r="Z33" s="65"/>
      <c r="AA33" s="65"/>
      <c r="AB33" s="65"/>
      <c r="AC33" s="65"/>
      <c r="AD33" s="65"/>
      <c r="AE33" s="65"/>
    </row>
    <row r="34" spans="1:31">
      <c r="A34" s="243"/>
      <c r="B34" s="161" t="s">
        <v>2</v>
      </c>
      <c r="C34" s="154">
        <f t="shared" si="10"/>
        <v>587</v>
      </c>
      <c r="D34" s="69">
        <v>9</v>
      </c>
      <c r="E34" s="69"/>
      <c r="F34" s="69"/>
      <c r="G34" s="69"/>
      <c r="H34" s="154">
        <v>578</v>
      </c>
      <c r="I34" s="69"/>
      <c r="J34" s="69"/>
      <c r="K34" s="69"/>
      <c r="L34" s="69"/>
      <c r="M34" s="69"/>
      <c r="N34" s="69"/>
      <c r="O34" s="154">
        <f t="shared" si="11"/>
        <v>100</v>
      </c>
      <c r="P34" s="69">
        <v>50</v>
      </c>
      <c r="Q34" s="69">
        <v>50</v>
      </c>
      <c r="R34" s="69"/>
      <c r="S34" s="69"/>
      <c r="T34" s="69"/>
      <c r="U34" s="154">
        <f t="shared" si="12"/>
        <v>687</v>
      </c>
      <c r="V34" s="69">
        <v>59</v>
      </c>
      <c r="W34" s="154">
        <v>628</v>
      </c>
      <c r="X34" s="69"/>
      <c r="Y34" s="69"/>
      <c r="Z34" s="69"/>
      <c r="AA34" s="69"/>
      <c r="AB34" s="69"/>
      <c r="AC34" s="69"/>
      <c r="AD34" s="69"/>
      <c r="AE34" s="69"/>
    </row>
    <row r="35" spans="1:31">
      <c r="A35" s="243"/>
      <c r="B35" s="161" t="s">
        <v>3</v>
      </c>
      <c r="C35" s="154">
        <f t="shared" si="10"/>
        <v>598</v>
      </c>
      <c r="D35" s="69">
        <v>15</v>
      </c>
      <c r="E35" s="69"/>
      <c r="F35" s="69"/>
      <c r="G35" s="69"/>
      <c r="H35" s="154">
        <v>583</v>
      </c>
      <c r="I35" s="69"/>
      <c r="J35" s="69"/>
      <c r="K35" s="69"/>
      <c r="L35" s="69"/>
      <c r="M35" s="69"/>
      <c r="N35" s="69"/>
      <c r="O35" s="154">
        <f t="shared" si="11"/>
        <v>122</v>
      </c>
      <c r="P35" s="69">
        <v>70</v>
      </c>
      <c r="Q35" s="69">
        <v>52</v>
      </c>
      <c r="R35" s="140"/>
      <c r="S35" s="140"/>
      <c r="T35" s="140"/>
      <c r="U35" s="154">
        <f t="shared" si="12"/>
        <v>720</v>
      </c>
      <c r="V35" s="69">
        <v>85</v>
      </c>
      <c r="W35" s="154">
        <v>635</v>
      </c>
      <c r="X35" s="69"/>
      <c r="Y35" s="69"/>
      <c r="Z35" s="69"/>
      <c r="AA35" s="69"/>
      <c r="AB35" s="69"/>
      <c r="AC35" s="140"/>
      <c r="AD35" s="69"/>
      <c r="AE35" s="69"/>
    </row>
    <row r="36" spans="1:31">
      <c r="A36" s="243"/>
      <c r="B36" s="161" t="s">
        <v>4</v>
      </c>
      <c r="C36" s="154">
        <f t="shared" si="10"/>
        <v>564</v>
      </c>
      <c r="D36" s="69">
        <v>17</v>
      </c>
      <c r="E36" s="69"/>
      <c r="F36" s="69"/>
      <c r="G36" s="69"/>
      <c r="H36" s="154">
        <v>547</v>
      </c>
      <c r="I36" s="69"/>
      <c r="J36" s="69"/>
      <c r="K36" s="69"/>
      <c r="L36" s="69"/>
      <c r="M36" s="69"/>
      <c r="N36" s="69"/>
      <c r="O36" s="154">
        <f t="shared" si="11"/>
        <v>115</v>
      </c>
      <c r="P36" s="69">
        <v>71</v>
      </c>
      <c r="Q36" s="69">
        <v>44</v>
      </c>
      <c r="R36" s="69"/>
      <c r="S36" s="69"/>
      <c r="T36" s="69"/>
      <c r="U36" s="154">
        <f t="shared" si="12"/>
        <v>679</v>
      </c>
      <c r="V36" s="69">
        <v>88</v>
      </c>
      <c r="W36" s="154">
        <v>591</v>
      </c>
      <c r="X36" s="69"/>
      <c r="Y36" s="69"/>
      <c r="Z36" s="69"/>
      <c r="AA36" s="69"/>
      <c r="AB36" s="69"/>
      <c r="AC36" s="69"/>
      <c r="AD36" s="69"/>
      <c r="AE36" s="69"/>
    </row>
    <row r="37" spans="1:31">
      <c r="A37" s="243"/>
      <c r="B37" s="161" t="s">
        <v>5</v>
      </c>
      <c r="C37" s="154">
        <f t="shared" si="10"/>
        <v>552</v>
      </c>
      <c r="D37" s="69">
        <v>15</v>
      </c>
      <c r="E37" s="69"/>
      <c r="F37" s="69"/>
      <c r="G37" s="69"/>
      <c r="H37" s="154">
        <v>537</v>
      </c>
      <c r="I37" s="69"/>
      <c r="J37" s="69"/>
      <c r="K37" s="69"/>
      <c r="L37" s="69"/>
      <c r="M37" s="69"/>
      <c r="N37" s="69"/>
      <c r="O37" s="154">
        <f t="shared" si="11"/>
        <v>111</v>
      </c>
      <c r="P37" s="69">
        <v>67</v>
      </c>
      <c r="Q37" s="69">
        <v>44</v>
      </c>
      <c r="R37" s="69"/>
      <c r="S37" s="69"/>
      <c r="T37" s="69"/>
      <c r="U37" s="154">
        <f t="shared" si="12"/>
        <v>663</v>
      </c>
      <c r="V37" s="69">
        <v>82</v>
      </c>
      <c r="W37" s="154">
        <v>581</v>
      </c>
      <c r="X37" s="69"/>
      <c r="Y37" s="69"/>
      <c r="Z37" s="69"/>
      <c r="AA37" s="69"/>
      <c r="AB37" s="69"/>
      <c r="AC37" s="69"/>
      <c r="AD37" s="69"/>
      <c r="AE37" s="69"/>
    </row>
    <row r="38" spans="1:31">
      <c r="A38" s="243"/>
      <c r="B38" s="161" t="s">
        <v>6</v>
      </c>
      <c r="C38" s="154">
        <f t="shared" si="10"/>
        <v>544</v>
      </c>
      <c r="D38" s="69">
        <v>10</v>
      </c>
      <c r="E38" s="69"/>
      <c r="F38" s="69"/>
      <c r="G38" s="69"/>
      <c r="H38" s="154">
        <v>534</v>
      </c>
      <c r="I38" s="69"/>
      <c r="J38" s="69"/>
      <c r="K38" s="69"/>
      <c r="L38" s="69"/>
      <c r="M38" s="69"/>
      <c r="N38" s="69"/>
      <c r="O38" s="154">
        <f t="shared" si="11"/>
        <v>108</v>
      </c>
      <c r="P38" s="69">
        <v>55</v>
      </c>
      <c r="Q38" s="69">
        <v>53</v>
      </c>
      <c r="R38" s="69"/>
      <c r="S38" s="69"/>
      <c r="T38" s="69"/>
      <c r="U38" s="154">
        <f t="shared" si="12"/>
        <v>652</v>
      </c>
      <c r="V38" s="69">
        <v>65</v>
      </c>
      <c r="W38" s="154">
        <v>587</v>
      </c>
      <c r="X38" s="69"/>
      <c r="Y38" s="69"/>
      <c r="Z38" s="69"/>
      <c r="AA38" s="69"/>
      <c r="AB38" s="69"/>
      <c r="AC38" s="69"/>
      <c r="AD38" s="69"/>
      <c r="AE38" s="69"/>
    </row>
    <row r="39" spans="1:31">
      <c r="A39" s="243"/>
      <c r="B39" s="161" t="s">
        <v>16</v>
      </c>
      <c r="C39" s="154">
        <f t="shared" si="10"/>
        <v>590</v>
      </c>
      <c r="D39" s="69">
        <v>5</v>
      </c>
      <c r="E39" s="69"/>
      <c r="F39" s="69"/>
      <c r="G39" s="69"/>
      <c r="H39" s="154">
        <v>585</v>
      </c>
      <c r="I39" s="69"/>
      <c r="J39" s="69"/>
      <c r="K39" s="69"/>
      <c r="L39" s="69"/>
      <c r="M39" s="69"/>
      <c r="N39" s="69"/>
      <c r="O39" s="154">
        <f t="shared" si="11"/>
        <v>110</v>
      </c>
      <c r="P39" s="69">
        <v>50</v>
      </c>
      <c r="Q39" s="69">
        <v>60</v>
      </c>
      <c r="R39" s="69"/>
      <c r="S39" s="69"/>
      <c r="T39" s="69"/>
      <c r="U39" s="154">
        <f t="shared" si="12"/>
        <v>700</v>
      </c>
      <c r="V39" s="69">
        <v>55</v>
      </c>
      <c r="W39" s="154">
        <v>645</v>
      </c>
      <c r="X39" s="69"/>
      <c r="Y39" s="69"/>
      <c r="Z39" s="69"/>
      <c r="AA39" s="69"/>
      <c r="AB39" s="69"/>
      <c r="AC39" s="69"/>
      <c r="AD39" s="69"/>
      <c r="AE39" s="69"/>
    </row>
    <row r="40" spans="1:31">
      <c r="A40" s="243"/>
      <c r="B40" s="161" t="s">
        <v>17</v>
      </c>
      <c r="C40" s="154">
        <f t="shared" si="10"/>
        <v>576</v>
      </c>
      <c r="D40" s="69">
        <v>2</v>
      </c>
      <c r="E40" s="69"/>
      <c r="F40" s="69"/>
      <c r="G40" s="69"/>
      <c r="H40" s="154">
        <v>574</v>
      </c>
      <c r="I40" s="69"/>
      <c r="J40" s="69"/>
      <c r="K40" s="69"/>
      <c r="L40" s="69"/>
      <c r="M40" s="69"/>
      <c r="N40" s="69"/>
      <c r="O40" s="154">
        <f t="shared" si="11"/>
        <v>120</v>
      </c>
      <c r="P40" s="69">
        <v>63</v>
      </c>
      <c r="Q40" s="69">
        <v>57</v>
      </c>
      <c r="R40" s="69"/>
      <c r="S40" s="69"/>
      <c r="T40" s="69"/>
      <c r="U40" s="154">
        <f t="shared" si="12"/>
        <v>696</v>
      </c>
      <c r="V40" s="69">
        <v>65</v>
      </c>
      <c r="W40" s="154">
        <v>631</v>
      </c>
      <c r="X40" s="69"/>
      <c r="Y40" s="69"/>
      <c r="Z40" s="69"/>
      <c r="AA40" s="69"/>
      <c r="AB40" s="69"/>
      <c r="AC40" s="69"/>
      <c r="AD40" s="69"/>
      <c r="AE40" s="69"/>
    </row>
    <row r="41" spans="1:31">
      <c r="A41" s="243"/>
      <c r="B41" s="161" t="s">
        <v>18</v>
      </c>
      <c r="C41" s="154">
        <f t="shared" si="10"/>
        <v>601</v>
      </c>
      <c r="D41" s="69">
        <v>4</v>
      </c>
      <c r="E41" s="69"/>
      <c r="F41" s="69"/>
      <c r="G41" s="69"/>
      <c r="H41" s="154">
        <v>597</v>
      </c>
      <c r="I41" s="69"/>
      <c r="J41" s="69"/>
      <c r="K41" s="69"/>
      <c r="L41" s="69"/>
      <c r="M41" s="69"/>
      <c r="N41" s="69"/>
      <c r="O41" s="154">
        <f t="shared" si="11"/>
        <v>82</v>
      </c>
      <c r="P41" s="69">
        <v>48</v>
      </c>
      <c r="Q41" s="69">
        <v>34</v>
      </c>
      <c r="R41" s="69"/>
      <c r="S41" s="69"/>
      <c r="T41" s="69"/>
      <c r="U41" s="154">
        <f t="shared" si="12"/>
        <v>683</v>
      </c>
      <c r="V41" s="69">
        <v>52</v>
      </c>
      <c r="W41" s="154">
        <v>631</v>
      </c>
      <c r="X41" s="69"/>
      <c r="Y41" s="69"/>
      <c r="Z41" s="69"/>
      <c r="AA41" s="69"/>
      <c r="AB41" s="69"/>
      <c r="AC41" s="69"/>
      <c r="AD41" s="69"/>
      <c r="AE41" s="69"/>
    </row>
    <row r="42" spans="1:31">
      <c r="A42" s="243"/>
      <c r="B42" s="161" t="s">
        <v>19</v>
      </c>
      <c r="C42" s="154">
        <f t="shared" si="10"/>
        <v>615</v>
      </c>
      <c r="D42" s="69">
        <v>3</v>
      </c>
      <c r="E42" s="69"/>
      <c r="F42" s="69"/>
      <c r="G42" s="69"/>
      <c r="H42" s="154">
        <v>612</v>
      </c>
      <c r="I42" s="69"/>
      <c r="J42" s="69"/>
      <c r="K42" s="69"/>
      <c r="L42" s="69"/>
      <c r="M42" s="69"/>
      <c r="N42" s="69"/>
      <c r="O42" s="154">
        <f t="shared" si="11"/>
        <v>74</v>
      </c>
      <c r="P42" s="69">
        <v>31</v>
      </c>
      <c r="Q42" s="69">
        <v>43</v>
      </c>
      <c r="R42" s="69"/>
      <c r="S42" s="69"/>
      <c r="T42" s="69"/>
      <c r="U42" s="154">
        <f t="shared" si="12"/>
        <v>689</v>
      </c>
      <c r="V42" s="69">
        <v>34</v>
      </c>
      <c r="W42" s="154">
        <v>655</v>
      </c>
      <c r="X42" s="69"/>
      <c r="Y42" s="69"/>
      <c r="Z42" s="69"/>
      <c r="AA42" s="69"/>
      <c r="AB42" s="69"/>
      <c r="AC42" s="69"/>
      <c r="AD42" s="69"/>
      <c r="AE42" s="69"/>
    </row>
    <row r="43" spans="1:31">
      <c r="A43" s="243"/>
      <c r="B43" s="161" t="s">
        <v>20</v>
      </c>
      <c r="C43" s="154">
        <f t="shared" si="10"/>
        <v>575</v>
      </c>
      <c r="D43" s="69">
        <v>3</v>
      </c>
      <c r="E43" s="69"/>
      <c r="F43" s="69"/>
      <c r="G43" s="69"/>
      <c r="H43" s="154">
        <v>572</v>
      </c>
      <c r="I43" s="69"/>
      <c r="J43" s="69"/>
      <c r="K43" s="69"/>
      <c r="L43" s="69"/>
      <c r="M43" s="69"/>
      <c r="N43" s="69"/>
      <c r="O43" s="154">
        <f t="shared" si="11"/>
        <v>89</v>
      </c>
      <c r="P43" s="69">
        <v>36</v>
      </c>
      <c r="Q43" s="69">
        <v>53</v>
      </c>
      <c r="R43" s="69"/>
      <c r="S43" s="69"/>
      <c r="T43" s="69"/>
      <c r="U43" s="154">
        <f t="shared" si="12"/>
        <v>504</v>
      </c>
      <c r="V43" s="69">
        <v>39</v>
      </c>
      <c r="W43" s="154">
        <v>465</v>
      </c>
      <c r="X43" s="69"/>
      <c r="Y43" s="69"/>
      <c r="Z43" s="69"/>
      <c r="AA43" s="69"/>
      <c r="AB43" s="69"/>
      <c r="AC43" s="69"/>
      <c r="AD43" s="69"/>
      <c r="AE43" s="69"/>
    </row>
    <row r="44" spans="1:31">
      <c r="A44" s="243"/>
      <c r="B44" s="161" t="s">
        <v>21</v>
      </c>
      <c r="C44" s="154">
        <f t="shared" si="10"/>
        <v>640</v>
      </c>
      <c r="D44" s="69">
        <v>9</v>
      </c>
      <c r="E44" s="69"/>
      <c r="F44" s="69"/>
      <c r="G44" s="69"/>
      <c r="H44" s="154">
        <v>631</v>
      </c>
      <c r="I44" s="69"/>
      <c r="J44" s="69"/>
      <c r="K44" s="69"/>
      <c r="L44" s="69"/>
      <c r="M44" s="69"/>
      <c r="N44" s="69"/>
      <c r="O44" s="154">
        <f t="shared" si="11"/>
        <v>111</v>
      </c>
      <c r="P44" s="69">
        <v>52</v>
      </c>
      <c r="Q44" s="69">
        <v>59</v>
      </c>
      <c r="R44" s="69"/>
      <c r="S44" s="69"/>
      <c r="T44" s="69"/>
      <c r="U44" s="154">
        <f t="shared" si="12"/>
        <v>751</v>
      </c>
      <c r="V44" s="69">
        <v>61</v>
      </c>
      <c r="W44" s="154">
        <v>690</v>
      </c>
      <c r="X44" s="69"/>
      <c r="Y44" s="69"/>
      <c r="Z44" s="69"/>
      <c r="AA44" s="69"/>
      <c r="AB44" s="69"/>
      <c r="AC44" s="69"/>
      <c r="AD44" s="69"/>
      <c r="AE44" s="69"/>
    </row>
    <row r="45" spans="1:31" ht="13.8" thickBot="1">
      <c r="A45" s="244"/>
      <c r="B45" s="163" t="s">
        <v>54</v>
      </c>
      <c r="C45" s="135">
        <f>SUM(C33:C44)</f>
        <v>7082</v>
      </c>
      <c r="D45" s="146">
        <f>SUM(E45:F45)</f>
        <v>0</v>
      </c>
      <c r="E45" s="155">
        <f>SUM(E33:E44)</f>
        <v>0</v>
      </c>
      <c r="F45" s="155">
        <f>SUM(F33:F44)</f>
        <v>0</v>
      </c>
      <c r="G45" s="155"/>
      <c r="H45" s="135">
        <f>SUM(H33:H44)</f>
        <v>6981</v>
      </c>
      <c r="I45" s="155">
        <f t="shared" ref="I45:P45" si="13">SUM(I33:I44)</f>
        <v>0</v>
      </c>
      <c r="J45" s="155">
        <f t="shared" si="13"/>
        <v>0</v>
      </c>
      <c r="K45" s="155">
        <f t="shared" si="13"/>
        <v>0</v>
      </c>
      <c r="L45" s="155">
        <f t="shared" si="13"/>
        <v>0</v>
      </c>
      <c r="M45" s="155">
        <f t="shared" si="13"/>
        <v>0</v>
      </c>
      <c r="N45" s="155">
        <f t="shared" si="13"/>
        <v>0</v>
      </c>
      <c r="O45" s="156">
        <f>SUM(O33:O44)</f>
        <v>1243</v>
      </c>
      <c r="P45" s="146">
        <f t="shared" si="13"/>
        <v>635</v>
      </c>
      <c r="Q45" s="146">
        <f>SUM(R45:T45)</f>
        <v>0</v>
      </c>
      <c r="R45" s="155">
        <f>SUM(R33:R44)</f>
        <v>0</v>
      </c>
      <c r="S45" s="155">
        <f>SUM(S33:S44)</f>
        <v>0</v>
      </c>
      <c r="T45" s="155">
        <f>SUM(T33:T44)</f>
        <v>0</v>
      </c>
      <c r="U45" s="156">
        <f>SUM(U33:U44)</f>
        <v>8165</v>
      </c>
      <c r="V45" s="155">
        <f>SUM(V33:V44)</f>
        <v>736</v>
      </c>
      <c r="W45" s="156">
        <f>SUM(X45:AD45)</f>
        <v>0</v>
      </c>
      <c r="X45" s="155">
        <f t="shared" ref="X45:AE45" si="14">SUM(X33:X44)</f>
        <v>0</v>
      </c>
      <c r="Y45" s="155">
        <f t="shared" si="14"/>
        <v>0</v>
      </c>
      <c r="Z45" s="155">
        <f t="shared" si="14"/>
        <v>0</v>
      </c>
      <c r="AA45" s="155">
        <f t="shared" si="14"/>
        <v>0</v>
      </c>
      <c r="AB45" s="155">
        <f t="shared" si="14"/>
        <v>0</v>
      </c>
      <c r="AC45" s="155">
        <f t="shared" si="14"/>
        <v>0</v>
      </c>
      <c r="AD45" s="146">
        <f t="shared" si="14"/>
        <v>0</v>
      </c>
      <c r="AE45" s="146">
        <f t="shared" si="14"/>
        <v>0</v>
      </c>
    </row>
    <row r="46" spans="1:31">
      <c r="A46" s="242">
        <v>1998</v>
      </c>
      <c r="B46" s="160" t="s">
        <v>1</v>
      </c>
      <c r="C46" s="153">
        <f t="shared" ref="C46:C57" si="15">D46+H46</f>
        <v>716</v>
      </c>
      <c r="D46" s="65">
        <v>9</v>
      </c>
      <c r="E46" s="65"/>
      <c r="F46" s="65"/>
      <c r="G46" s="65"/>
      <c r="H46" s="153">
        <v>707</v>
      </c>
      <c r="I46" s="65"/>
      <c r="J46" s="65"/>
      <c r="K46" s="65"/>
      <c r="L46" s="65"/>
      <c r="M46" s="65"/>
      <c r="N46" s="65"/>
      <c r="O46" s="153">
        <f t="shared" ref="O46:O57" si="16">P46+Q46</f>
        <v>97</v>
      </c>
      <c r="P46" s="65">
        <v>58</v>
      </c>
      <c r="Q46" s="65">
        <v>39</v>
      </c>
      <c r="R46" s="65"/>
      <c r="S46" s="65"/>
      <c r="T46" s="65"/>
      <c r="U46" s="153">
        <f t="shared" ref="U46:U57" si="17">V46+W46</f>
        <v>812</v>
      </c>
      <c r="V46" s="65">
        <v>66</v>
      </c>
      <c r="W46" s="153">
        <v>746</v>
      </c>
      <c r="X46" s="65"/>
      <c r="Y46" s="65"/>
      <c r="Z46" s="65"/>
      <c r="AA46" s="65"/>
      <c r="AB46" s="65"/>
      <c r="AC46" s="65"/>
      <c r="AD46" s="65"/>
      <c r="AE46" s="65"/>
    </row>
    <row r="47" spans="1:31">
      <c r="A47" s="243"/>
      <c r="B47" s="161" t="s">
        <v>2</v>
      </c>
      <c r="C47" s="154">
        <f t="shared" si="15"/>
        <v>610</v>
      </c>
      <c r="D47" s="69">
        <v>13</v>
      </c>
      <c r="E47" s="69"/>
      <c r="F47" s="69"/>
      <c r="G47" s="69"/>
      <c r="H47" s="154">
        <v>597</v>
      </c>
      <c r="I47" s="69"/>
      <c r="J47" s="69"/>
      <c r="K47" s="69"/>
      <c r="L47" s="69"/>
      <c r="M47" s="69"/>
      <c r="N47" s="69"/>
      <c r="O47" s="154">
        <f t="shared" si="16"/>
        <v>104</v>
      </c>
      <c r="P47" s="69">
        <v>58</v>
      </c>
      <c r="Q47" s="69">
        <v>46</v>
      </c>
      <c r="R47" s="69"/>
      <c r="S47" s="69"/>
      <c r="T47" s="69"/>
      <c r="U47" s="154">
        <f t="shared" si="17"/>
        <v>714</v>
      </c>
      <c r="V47" s="69">
        <v>71</v>
      </c>
      <c r="W47" s="154">
        <v>643</v>
      </c>
      <c r="X47" s="69"/>
      <c r="Y47" s="69"/>
      <c r="Z47" s="69"/>
      <c r="AA47" s="69"/>
      <c r="AB47" s="69"/>
      <c r="AC47" s="69"/>
      <c r="AD47" s="69"/>
      <c r="AE47" s="69"/>
    </row>
    <row r="48" spans="1:31">
      <c r="A48" s="243"/>
      <c r="B48" s="161" t="s">
        <v>3</v>
      </c>
      <c r="C48" s="154">
        <f t="shared" si="15"/>
        <v>621</v>
      </c>
      <c r="D48" s="69">
        <v>15</v>
      </c>
      <c r="E48" s="69"/>
      <c r="F48" s="69"/>
      <c r="G48" s="69"/>
      <c r="H48" s="154">
        <v>606</v>
      </c>
      <c r="I48" s="69"/>
      <c r="J48" s="69"/>
      <c r="K48" s="69"/>
      <c r="L48" s="69"/>
      <c r="M48" s="69"/>
      <c r="N48" s="69"/>
      <c r="O48" s="154">
        <f t="shared" si="16"/>
        <v>115</v>
      </c>
      <c r="P48" s="69">
        <v>68</v>
      </c>
      <c r="Q48" s="69">
        <v>47</v>
      </c>
      <c r="R48" s="140"/>
      <c r="S48" s="140"/>
      <c r="T48" s="140"/>
      <c r="U48" s="154">
        <f t="shared" si="17"/>
        <v>736</v>
      </c>
      <c r="V48" s="69">
        <v>83</v>
      </c>
      <c r="W48" s="154">
        <v>653</v>
      </c>
      <c r="X48" s="69"/>
      <c r="Y48" s="69"/>
      <c r="Z48" s="69"/>
      <c r="AA48" s="69"/>
      <c r="AB48" s="69"/>
      <c r="AC48" s="140"/>
      <c r="AD48" s="69"/>
      <c r="AE48" s="69"/>
    </row>
    <row r="49" spans="1:31">
      <c r="A49" s="243"/>
      <c r="B49" s="161" t="s">
        <v>4</v>
      </c>
      <c r="C49" s="154">
        <f t="shared" si="15"/>
        <v>564</v>
      </c>
      <c r="D49" s="69">
        <v>16</v>
      </c>
      <c r="E49" s="69"/>
      <c r="F49" s="69"/>
      <c r="G49" s="69"/>
      <c r="H49" s="154">
        <v>548</v>
      </c>
      <c r="I49" s="69"/>
      <c r="J49" s="69"/>
      <c r="K49" s="69"/>
      <c r="L49" s="69"/>
      <c r="M49" s="69"/>
      <c r="N49" s="69"/>
      <c r="O49" s="154">
        <f t="shared" si="16"/>
        <v>118</v>
      </c>
      <c r="P49" s="69">
        <v>89</v>
      </c>
      <c r="Q49" s="69">
        <v>29</v>
      </c>
      <c r="R49" s="69"/>
      <c r="S49" s="69"/>
      <c r="T49" s="69"/>
      <c r="U49" s="154">
        <f t="shared" si="17"/>
        <v>682</v>
      </c>
      <c r="V49" s="69">
        <v>105</v>
      </c>
      <c r="W49" s="154">
        <v>577</v>
      </c>
      <c r="X49" s="69"/>
      <c r="Y49" s="69"/>
      <c r="Z49" s="69"/>
      <c r="AA49" s="69"/>
      <c r="AB49" s="69"/>
      <c r="AC49" s="69"/>
      <c r="AD49" s="69"/>
      <c r="AE49" s="69"/>
    </row>
    <row r="50" spans="1:31">
      <c r="A50" s="243"/>
      <c r="B50" s="161" t="s">
        <v>5</v>
      </c>
      <c r="C50" s="154">
        <f t="shared" si="15"/>
        <v>556</v>
      </c>
      <c r="D50" s="69">
        <v>13</v>
      </c>
      <c r="E50" s="69"/>
      <c r="F50" s="69"/>
      <c r="G50" s="69"/>
      <c r="H50" s="154">
        <v>543</v>
      </c>
      <c r="I50" s="69"/>
      <c r="J50" s="69"/>
      <c r="K50" s="69"/>
      <c r="L50" s="69"/>
      <c r="M50" s="69"/>
      <c r="N50" s="69"/>
      <c r="O50" s="154">
        <f t="shared" si="16"/>
        <v>142</v>
      </c>
      <c r="P50" s="69">
        <v>77</v>
      </c>
      <c r="Q50" s="69">
        <v>65</v>
      </c>
      <c r="R50" s="69"/>
      <c r="S50" s="69"/>
      <c r="T50" s="69"/>
      <c r="U50" s="154">
        <f t="shared" si="17"/>
        <v>698</v>
      </c>
      <c r="V50" s="69">
        <v>90</v>
      </c>
      <c r="W50" s="154">
        <v>608</v>
      </c>
      <c r="X50" s="69"/>
      <c r="Y50" s="69"/>
      <c r="Z50" s="69"/>
      <c r="AA50" s="69"/>
      <c r="AB50" s="69"/>
      <c r="AC50" s="69"/>
      <c r="AD50" s="69"/>
      <c r="AE50" s="69"/>
    </row>
    <row r="51" spans="1:31">
      <c r="A51" s="243"/>
      <c r="B51" s="161" t="s">
        <v>6</v>
      </c>
      <c r="C51" s="154">
        <f t="shared" si="15"/>
        <v>613</v>
      </c>
      <c r="D51" s="69">
        <v>8</v>
      </c>
      <c r="E51" s="69"/>
      <c r="F51" s="69"/>
      <c r="G51" s="69"/>
      <c r="H51" s="154">
        <v>605</v>
      </c>
      <c r="I51" s="69"/>
      <c r="J51" s="69"/>
      <c r="K51" s="69"/>
      <c r="L51" s="69"/>
      <c r="M51" s="69"/>
      <c r="N51" s="69"/>
      <c r="O51" s="154">
        <f t="shared" si="16"/>
        <v>101</v>
      </c>
      <c r="P51" s="69">
        <v>55</v>
      </c>
      <c r="Q51" s="69">
        <v>46</v>
      </c>
      <c r="R51" s="69"/>
      <c r="S51" s="69"/>
      <c r="T51" s="69"/>
      <c r="U51" s="154">
        <f t="shared" si="17"/>
        <v>714</v>
      </c>
      <c r="V51" s="69">
        <v>63</v>
      </c>
      <c r="W51" s="154">
        <v>651</v>
      </c>
      <c r="X51" s="69"/>
      <c r="Y51" s="69"/>
      <c r="Z51" s="69"/>
      <c r="AA51" s="69"/>
      <c r="AB51" s="69"/>
      <c r="AC51" s="69"/>
      <c r="AD51" s="69"/>
      <c r="AE51" s="69"/>
    </row>
    <row r="52" spans="1:31">
      <c r="A52" s="243"/>
      <c r="B52" s="161" t="s">
        <v>16</v>
      </c>
      <c r="C52" s="154">
        <f t="shared" si="15"/>
        <v>637</v>
      </c>
      <c r="D52" s="69">
        <v>4</v>
      </c>
      <c r="E52" s="69"/>
      <c r="F52" s="69"/>
      <c r="G52" s="69"/>
      <c r="H52" s="154">
        <v>633</v>
      </c>
      <c r="I52" s="69"/>
      <c r="J52" s="69"/>
      <c r="K52" s="69"/>
      <c r="L52" s="69"/>
      <c r="M52" s="69"/>
      <c r="N52" s="69"/>
      <c r="O52" s="154">
        <f t="shared" si="16"/>
        <v>114</v>
      </c>
      <c r="P52" s="69">
        <v>49</v>
      </c>
      <c r="Q52" s="69">
        <v>65</v>
      </c>
      <c r="R52" s="69"/>
      <c r="S52" s="69"/>
      <c r="T52" s="69"/>
      <c r="U52" s="154">
        <f t="shared" si="17"/>
        <v>751</v>
      </c>
      <c r="V52" s="69">
        <v>53</v>
      </c>
      <c r="W52" s="154">
        <v>698</v>
      </c>
      <c r="X52" s="69"/>
      <c r="Y52" s="69"/>
      <c r="Z52" s="69"/>
      <c r="AA52" s="69"/>
      <c r="AB52" s="69"/>
      <c r="AC52" s="69"/>
      <c r="AD52" s="69"/>
      <c r="AE52" s="69"/>
    </row>
    <row r="53" spans="1:31">
      <c r="A53" s="243"/>
      <c r="B53" s="161" t="s">
        <v>17</v>
      </c>
      <c r="C53" s="154">
        <f t="shared" si="15"/>
        <v>723</v>
      </c>
      <c r="D53" s="69">
        <v>3</v>
      </c>
      <c r="E53" s="69"/>
      <c r="F53" s="69"/>
      <c r="G53" s="69"/>
      <c r="H53" s="154">
        <v>720</v>
      </c>
      <c r="I53" s="69"/>
      <c r="J53" s="69"/>
      <c r="K53" s="69"/>
      <c r="L53" s="69"/>
      <c r="M53" s="69"/>
      <c r="N53" s="69"/>
      <c r="O53" s="154">
        <f t="shared" si="16"/>
        <v>103</v>
      </c>
      <c r="P53" s="69">
        <v>48</v>
      </c>
      <c r="Q53" s="69">
        <v>55</v>
      </c>
      <c r="R53" s="69"/>
      <c r="S53" s="69"/>
      <c r="T53" s="69"/>
      <c r="U53" s="154">
        <f t="shared" si="17"/>
        <v>826</v>
      </c>
      <c r="V53" s="69">
        <v>51</v>
      </c>
      <c r="W53" s="154">
        <v>775</v>
      </c>
      <c r="X53" s="69"/>
      <c r="Y53" s="69"/>
      <c r="Z53" s="69"/>
      <c r="AA53" s="69"/>
      <c r="AB53" s="69"/>
      <c r="AC53" s="69"/>
      <c r="AD53" s="69"/>
      <c r="AE53" s="69"/>
    </row>
    <row r="54" spans="1:31">
      <c r="A54" s="243"/>
      <c r="B54" s="161" t="s">
        <v>18</v>
      </c>
      <c r="C54" s="154">
        <f t="shared" si="15"/>
        <v>663</v>
      </c>
      <c r="D54" s="69">
        <v>2</v>
      </c>
      <c r="E54" s="69"/>
      <c r="F54" s="69"/>
      <c r="G54" s="69"/>
      <c r="H54" s="154">
        <v>661</v>
      </c>
      <c r="I54" s="69"/>
      <c r="J54" s="69"/>
      <c r="K54" s="69"/>
      <c r="L54" s="69"/>
      <c r="M54" s="69"/>
      <c r="N54" s="69"/>
      <c r="O54" s="154">
        <f t="shared" si="16"/>
        <v>114</v>
      </c>
      <c r="P54" s="69">
        <v>46</v>
      </c>
      <c r="Q54" s="69">
        <v>68</v>
      </c>
      <c r="R54" s="69"/>
      <c r="S54" s="69"/>
      <c r="T54" s="69"/>
      <c r="U54" s="154">
        <f t="shared" si="17"/>
        <v>777</v>
      </c>
      <c r="V54" s="69">
        <v>48</v>
      </c>
      <c r="W54" s="154">
        <v>729</v>
      </c>
      <c r="X54" s="69"/>
      <c r="Y54" s="69"/>
      <c r="Z54" s="69"/>
      <c r="AA54" s="69"/>
      <c r="AB54" s="69"/>
      <c r="AC54" s="69"/>
      <c r="AD54" s="69"/>
      <c r="AE54" s="69"/>
    </row>
    <row r="55" spans="1:31">
      <c r="A55" s="243"/>
      <c r="B55" s="161" t="s">
        <v>19</v>
      </c>
      <c r="C55" s="154">
        <f t="shared" si="15"/>
        <v>652</v>
      </c>
      <c r="D55" s="69">
        <v>2</v>
      </c>
      <c r="E55" s="69"/>
      <c r="F55" s="69"/>
      <c r="G55" s="69"/>
      <c r="H55" s="154">
        <v>650</v>
      </c>
      <c r="I55" s="69"/>
      <c r="J55" s="69"/>
      <c r="K55" s="69"/>
      <c r="L55" s="69"/>
      <c r="M55" s="69"/>
      <c r="N55" s="69"/>
      <c r="O55" s="154">
        <f t="shared" si="16"/>
        <v>111</v>
      </c>
      <c r="P55" s="69">
        <v>44</v>
      </c>
      <c r="Q55" s="69">
        <v>67</v>
      </c>
      <c r="R55" s="69"/>
      <c r="S55" s="69"/>
      <c r="T55" s="69"/>
      <c r="U55" s="154">
        <f t="shared" si="17"/>
        <v>763</v>
      </c>
      <c r="V55" s="69">
        <v>46</v>
      </c>
      <c r="W55" s="154">
        <v>717</v>
      </c>
      <c r="X55" s="69"/>
      <c r="Y55" s="69"/>
      <c r="Z55" s="69"/>
      <c r="AA55" s="69"/>
      <c r="AB55" s="69"/>
      <c r="AC55" s="69"/>
      <c r="AD55" s="69"/>
      <c r="AE55" s="69"/>
    </row>
    <row r="56" spans="1:31">
      <c r="A56" s="243"/>
      <c r="B56" s="161" t="s">
        <v>20</v>
      </c>
      <c r="C56" s="154">
        <f t="shared" si="15"/>
        <v>613</v>
      </c>
      <c r="D56" s="69">
        <v>2</v>
      </c>
      <c r="E56" s="69"/>
      <c r="F56" s="69"/>
      <c r="G56" s="69"/>
      <c r="H56" s="154">
        <v>611</v>
      </c>
      <c r="I56" s="69"/>
      <c r="J56" s="69"/>
      <c r="K56" s="69"/>
      <c r="L56" s="69"/>
      <c r="M56" s="69"/>
      <c r="N56" s="69"/>
      <c r="O56" s="154">
        <f t="shared" si="16"/>
        <v>106</v>
      </c>
      <c r="P56" s="69">
        <v>51</v>
      </c>
      <c r="Q56" s="69">
        <v>55</v>
      </c>
      <c r="R56" s="69"/>
      <c r="S56" s="69"/>
      <c r="T56" s="69"/>
      <c r="U56" s="154">
        <f t="shared" si="17"/>
        <v>719</v>
      </c>
      <c r="V56" s="69">
        <v>53</v>
      </c>
      <c r="W56" s="154">
        <v>666</v>
      </c>
      <c r="X56" s="69"/>
      <c r="Y56" s="69"/>
      <c r="Z56" s="69"/>
      <c r="AA56" s="69"/>
      <c r="AB56" s="69"/>
      <c r="AC56" s="69"/>
      <c r="AD56" s="69"/>
      <c r="AE56" s="69"/>
    </row>
    <row r="57" spans="1:31">
      <c r="A57" s="243"/>
      <c r="B57" s="161" t="s">
        <v>21</v>
      </c>
      <c r="C57" s="154">
        <f t="shared" si="15"/>
        <v>694</v>
      </c>
      <c r="D57" s="69">
        <v>5</v>
      </c>
      <c r="E57" s="69"/>
      <c r="F57" s="69"/>
      <c r="G57" s="69"/>
      <c r="H57" s="154">
        <v>689</v>
      </c>
      <c r="I57" s="69"/>
      <c r="J57" s="69"/>
      <c r="K57" s="69"/>
      <c r="L57" s="69"/>
      <c r="M57" s="69"/>
      <c r="N57" s="69"/>
      <c r="O57" s="154">
        <f t="shared" si="16"/>
        <v>124</v>
      </c>
      <c r="P57" s="69">
        <v>52</v>
      </c>
      <c r="Q57" s="69">
        <v>72</v>
      </c>
      <c r="R57" s="69"/>
      <c r="S57" s="69"/>
      <c r="T57" s="69"/>
      <c r="U57" s="154">
        <f t="shared" si="17"/>
        <v>818</v>
      </c>
      <c r="V57" s="69">
        <v>57</v>
      </c>
      <c r="W57" s="154">
        <v>761</v>
      </c>
      <c r="X57" s="69"/>
      <c r="Y57" s="69"/>
      <c r="Z57" s="69"/>
      <c r="AA57" s="69"/>
      <c r="AB57" s="69"/>
      <c r="AC57" s="69"/>
      <c r="AD57" s="69"/>
      <c r="AE57" s="69"/>
    </row>
    <row r="58" spans="1:31" ht="13.8" thickBot="1">
      <c r="A58" s="244"/>
      <c r="B58" s="163" t="s">
        <v>55</v>
      </c>
      <c r="C58" s="135">
        <f>SUM(C46:C57)</f>
        <v>7662</v>
      </c>
      <c r="D58" s="146">
        <f>SUM(E58:F58)</f>
        <v>0</v>
      </c>
      <c r="E58" s="155">
        <f>SUM(E46:E57)</f>
        <v>0</v>
      </c>
      <c r="F58" s="155">
        <f>SUM(F46:F57)</f>
        <v>0</v>
      </c>
      <c r="G58" s="155"/>
      <c r="H58" s="135">
        <f>SUM(H46:H57)</f>
        <v>7570</v>
      </c>
      <c r="I58" s="155">
        <f t="shared" ref="I58:P58" si="18">SUM(I46:I57)</f>
        <v>0</v>
      </c>
      <c r="J58" s="155">
        <f t="shared" si="18"/>
        <v>0</v>
      </c>
      <c r="K58" s="155">
        <f t="shared" si="18"/>
        <v>0</v>
      </c>
      <c r="L58" s="155">
        <f t="shared" si="18"/>
        <v>0</v>
      </c>
      <c r="M58" s="155">
        <f t="shared" si="18"/>
        <v>0</v>
      </c>
      <c r="N58" s="155">
        <f t="shared" si="18"/>
        <v>0</v>
      </c>
      <c r="O58" s="156">
        <f>SUM(O46:O57)</f>
        <v>1349</v>
      </c>
      <c r="P58" s="146">
        <f t="shared" si="18"/>
        <v>695</v>
      </c>
      <c r="Q58" s="146">
        <f>SUM(R58:T58)</f>
        <v>0</v>
      </c>
      <c r="R58" s="155">
        <f>SUM(R46:R57)</f>
        <v>0</v>
      </c>
      <c r="S58" s="155">
        <f>SUM(S46:S57)</f>
        <v>0</v>
      </c>
      <c r="T58" s="155">
        <f>SUM(T46:T57)</f>
        <v>0</v>
      </c>
      <c r="U58" s="156">
        <f>SUM(U46:U57)</f>
        <v>9010</v>
      </c>
      <c r="V58" s="155">
        <f>SUM(V46:V57)</f>
        <v>786</v>
      </c>
      <c r="W58" s="156">
        <f>SUM(X58:AD58)</f>
        <v>0</v>
      </c>
      <c r="X58" s="155">
        <f t="shared" ref="X58:AE58" si="19">SUM(X46:X57)</f>
        <v>0</v>
      </c>
      <c r="Y58" s="155">
        <f t="shared" si="19"/>
        <v>0</v>
      </c>
      <c r="Z58" s="155">
        <f t="shared" si="19"/>
        <v>0</v>
      </c>
      <c r="AA58" s="155">
        <f t="shared" si="19"/>
        <v>0</v>
      </c>
      <c r="AB58" s="155">
        <f t="shared" si="19"/>
        <v>0</v>
      </c>
      <c r="AC58" s="155">
        <f t="shared" si="19"/>
        <v>0</v>
      </c>
      <c r="AD58" s="146">
        <f t="shared" si="19"/>
        <v>0</v>
      </c>
      <c r="AE58" s="146">
        <f t="shared" si="19"/>
        <v>0</v>
      </c>
    </row>
    <row r="59" spans="1:31">
      <c r="A59" s="242">
        <v>1999</v>
      </c>
      <c r="B59" s="160" t="s">
        <v>1</v>
      </c>
      <c r="C59" s="153">
        <f t="shared" ref="C59:C70" si="20">D59+H59</f>
        <v>752</v>
      </c>
      <c r="D59" s="65">
        <v>6</v>
      </c>
      <c r="E59" s="65"/>
      <c r="F59" s="65"/>
      <c r="G59" s="65"/>
      <c r="H59" s="153">
        <v>746</v>
      </c>
      <c r="I59" s="65"/>
      <c r="J59" s="65"/>
      <c r="K59" s="65"/>
      <c r="L59" s="65"/>
      <c r="M59" s="65"/>
      <c r="N59" s="65"/>
      <c r="O59" s="153">
        <f t="shared" ref="O59:O70" si="21">P59+Q59</f>
        <v>102</v>
      </c>
      <c r="P59" s="65">
        <v>33</v>
      </c>
      <c r="Q59" s="65">
        <v>69</v>
      </c>
      <c r="R59" s="65"/>
      <c r="S59" s="65"/>
      <c r="T59" s="65"/>
      <c r="U59" s="153">
        <f t="shared" ref="U59:U70" si="22">V59+W59</f>
        <v>854</v>
      </c>
      <c r="V59" s="65">
        <v>39</v>
      </c>
      <c r="W59" s="153">
        <v>815</v>
      </c>
      <c r="X59" s="65"/>
      <c r="Y59" s="65"/>
      <c r="Z59" s="65"/>
      <c r="AA59" s="65"/>
      <c r="AB59" s="65"/>
      <c r="AC59" s="65"/>
      <c r="AD59" s="65"/>
      <c r="AE59" s="65"/>
    </row>
    <row r="60" spans="1:31">
      <c r="A60" s="243"/>
      <c r="B60" s="161" t="s">
        <v>2</v>
      </c>
      <c r="C60" s="154">
        <f t="shared" si="20"/>
        <v>661</v>
      </c>
      <c r="D60" s="69">
        <v>9</v>
      </c>
      <c r="E60" s="69"/>
      <c r="F60" s="69"/>
      <c r="G60" s="69"/>
      <c r="H60" s="154">
        <v>652</v>
      </c>
      <c r="I60" s="69"/>
      <c r="J60" s="69"/>
      <c r="K60" s="69"/>
      <c r="L60" s="69"/>
      <c r="M60" s="69"/>
      <c r="N60" s="69"/>
      <c r="O60" s="154">
        <f t="shared" si="21"/>
        <v>93</v>
      </c>
      <c r="P60" s="69">
        <v>33</v>
      </c>
      <c r="Q60" s="69">
        <v>60</v>
      </c>
      <c r="R60" s="69"/>
      <c r="S60" s="69"/>
      <c r="T60" s="69"/>
      <c r="U60" s="154">
        <f t="shared" si="22"/>
        <v>754</v>
      </c>
      <c r="V60" s="69">
        <v>42</v>
      </c>
      <c r="W60" s="154">
        <v>712</v>
      </c>
      <c r="X60" s="69"/>
      <c r="Y60" s="69"/>
      <c r="Z60" s="69"/>
      <c r="AA60" s="69"/>
      <c r="AB60" s="69"/>
      <c r="AC60" s="69"/>
      <c r="AD60" s="69"/>
      <c r="AE60" s="69"/>
    </row>
    <row r="61" spans="1:31">
      <c r="A61" s="243"/>
      <c r="B61" s="161" t="s">
        <v>3</v>
      </c>
      <c r="C61" s="154">
        <f t="shared" si="20"/>
        <v>685</v>
      </c>
      <c r="D61" s="69">
        <v>10</v>
      </c>
      <c r="E61" s="69"/>
      <c r="F61" s="69"/>
      <c r="G61" s="69"/>
      <c r="H61" s="154">
        <v>675</v>
      </c>
      <c r="I61" s="69"/>
      <c r="J61" s="69"/>
      <c r="K61" s="69"/>
      <c r="L61" s="69"/>
      <c r="M61" s="69"/>
      <c r="N61" s="69"/>
      <c r="O61" s="154">
        <f t="shared" si="21"/>
        <v>102</v>
      </c>
      <c r="P61" s="69">
        <v>35</v>
      </c>
      <c r="Q61" s="69">
        <v>67</v>
      </c>
      <c r="R61" s="140"/>
      <c r="S61" s="140"/>
      <c r="T61" s="140"/>
      <c r="U61" s="154">
        <f t="shared" si="22"/>
        <v>787</v>
      </c>
      <c r="V61" s="69">
        <v>45</v>
      </c>
      <c r="W61" s="154">
        <v>742</v>
      </c>
      <c r="X61" s="69"/>
      <c r="Y61" s="69"/>
      <c r="Z61" s="69"/>
      <c r="AA61" s="69"/>
      <c r="AB61" s="69"/>
      <c r="AC61" s="140"/>
      <c r="AD61" s="69"/>
      <c r="AE61" s="69"/>
    </row>
    <row r="62" spans="1:31">
      <c r="A62" s="243"/>
      <c r="B62" s="161" t="s">
        <v>4</v>
      </c>
      <c r="C62" s="154">
        <f t="shared" si="20"/>
        <v>613</v>
      </c>
      <c r="D62" s="69">
        <v>14</v>
      </c>
      <c r="E62" s="69"/>
      <c r="F62" s="69"/>
      <c r="G62" s="69"/>
      <c r="H62" s="154">
        <v>599</v>
      </c>
      <c r="I62" s="69"/>
      <c r="J62" s="69"/>
      <c r="K62" s="69"/>
      <c r="L62" s="69"/>
      <c r="M62" s="69"/>
      <c r="N62" s="69"/>
      <c r="O62" s="154">
        <f t="shared" si="21"/>
        <v>100</v>
      </c>
      <c r="P62" s="69">
        <v>39</v>
      </c>
      <c r="Q62" s="69">
        <v>61</v>
      </c>
      <c r="R62" s="69"/>
      <c r="S62" s="69"/>
      <c r="T62" s="69"/>
      <c r="U62" s="154">
        <f t="shared" si="22"/>
        <v>713</v>
      </c>
      <c r="V62" s="69">
        <v>53</v>
      </c>
      <c r="W62" s="154">
        <v>660</v>
      </c>
      <c r="X62" s="69"/>
      <c r="Y62" s="69"/>
      <c r="Z62" s="69"/>
      <c r="AA62" s="69"/>
      <c r="AB62" s="69"/>
      <c r="AC62" s="69"/>
      <c r="AD62" s="69"/>
      <c r="AE62" s="69"/>
    </row>
    <row r="63" spans="1:31">
      <c r="A63" s="243"/>
      <c r="B63" s="161" t="s">
        <v>5</v>
      </c>
      <c r="C63" s="154">
        <f t="shared" si="20"/>
        <v>654</v>
      </c>
      <c r="D63" s="69">
        <v>8</v>
      </c>
      <c r="E63" s="69"/>
      <c r="F63" s="69"/>
      <c r="G63" s="69"/>
      <c r="H63" s="154">
        <v>646</v>
      </c>
      <c r="I63" s="69"/>
      <c r="J63" s="69"/>
      <c r="K63" s="69"/>
      <c r="L63" s="69"/>
      <c r="M63" s="69"/>
      <c r="N63" s="69"/>
      <c r="O63" s="154">
        <f t="shared" si="21"/>
        <v>81</v>
      </c>
      <c r="P63" s="69">
        <v>19</v>
      </c>
      <c r="Q63" s="69">
        <v>62</v>
      </c>
      <c r="R63" s="69"/>
      <c r="S63" s="69"/>
      <c r="T63" s="69"/>
      <c r="U63" s="154">
        <f t="shared" si="22"/>
        <v>735</v>
      </c>
      <c r="V63" s="69">
        <v>27</v>
      </c>
      <c r="W63" s="154">
        <v>708</v>
      </c>
      <c r="X63" s="69"/>
      <c r="Y63" s="69"/>
      <c r="Z63" s="69"/>
      <c r="AA63" s="69"/>
      <c r="AB63" s="69"/>
      <c r="AC63" s="69"/>
      <c r="AD63" s="69"/>
      <c r="AE63" s="69"/>
    </row>
    <row r="64" spans="1:31">
      <c r="A64" s="243"/>
      <c r="B64" s="161" t="s">
        <v>6</v>
      </c>
      <c r="C64" s="154">
        <f t="shared" si="20"/>
        <v>655</v>
      </c>
      <c r="D64" s="69">
        <v>5</v>
      </c>
      <c r="E64" s="69"/>
      <c r="F64" s="69"/>
      <c r="G64" s="69"/>
      <c r="H64" s="154">
        <v>650</v>
      </c>
      <c r="I64" s="69"/>
      <c r="J64" s="69"/>
      <c r="K64" s="69"/>
      <c r="L64" s="69"/>
      <c r="M64" s="69"/>
      <c r="N64" s="69"/>
      <c r="O64" s="154">
        <f t="shared" si="21"/>
        <v>70</v>
      </c>
      <c r="P64" s="69">
        <v>7</v>
      </c>
      <c r="Q64" s="69">
        <v>63</v>
      </c>
      <c r="R64" s="69"/>
      <c r="S64" s="69"/>
      <c r="T64" s="69"/>
      <c r="U64" s="154">
        <f t="shared" si="22"/>
        <v>725</v>
      </c>
      <c r="V64" s="69">
        <v>12</v>
      </c>
      <c r="W64" s="154">
        <v>713</v>
      </c>
      <c r="X64" s="69"/>
      <c r="Y64" s="69"/>
      <c r="Z64" s="69"/>
      <c r="AA64" s="69"/>
      <c r="AB64" s="69"/>
      <c r="AC64" s="69"/>
      <c r="AD64" s="69"/>
      <c r="AE64" s="69"/>
    </row>
    <row r="65" spans="1:31">
      <c r="A65" s="243"/>
      <c r="B65" s="161" t="s">
        <v>16</v>
      </c>
      <c r="C65" s="154">
        <f t="shared" si="20"/>
        <v>546</v>
      </c>
      <c r="D65" s="69">
        <v>2</v>
      </c>
      <c r="E65" s="69"/>
      <c r="F65" s="69"/>
      <c r="G65" s="69"/>
      <c r="H65" s="154">
        <v>544</v>
      </c>
      <c r="I65" s="69"/>
      <c r="J65" s="69"/>
      <c r="K65" s="69"/>
      <c r="L65" s="69"/>
      <c r="M65" s="69"/>
      <c r="N65" s="69"/>
      <c r="O65" s="154">
        <f t="shared" si="21"/>
        <v>88</v>
      </c>
      <c r="P65" s="69">
        <v>26</v>
      </c>
      <c r="Q65" s="69">
        <v>62</v>
      </c>
      <c r="R65" s="69"/>
      <c r="S65" s="69"/>
      <c r="T65" s="69"/>
      <c r="U65" s="154">
        <f t="shared" si="22"/>
        <v>634</v>
      </c>
      <c r="V65" s="69">
        <v>28</v>
      </c>
      <c r="W65" s="154">
        <v>606</v>
      </c>
      <c r="X65" s="69"/>
      <c r="Y65" s="69"/>
      <c r="Z65" s="69"/>
      <c r="AA65" s="69"/>
      <c r="AB65" s="69"/>
      <c r="AC65" s="69"/>
      <c r="AD65" s="69"/>
      <c r="AE65" s="69"/>
    </row>
    <row r="66" spans="1:31">
      <c r="A66" s="243"/>
      <c r="B66" s="161" t="s">
        <v>17</v>
      </c>
      <c r="C66" s="154">
        <f t="shared" si="20"/>
        <v>605</v>
      </c>
      <c r="D66" s="69">
        <v>2</v>
      </c>
      <c r="E66" s="69"/>
      <c r="F66" s="69"/>
      <c r="G66" s="69"/>
      <c r="H66" s="154">
        <v>603</v>
      </c>
      <c r="I66" s="69"/>
      <c r="J66" s="69"/>
      <c r="K66" s="69"/>
      <c r="L66" s="69"/>
      <c r="M66" s="69"/>
      <c r="N66" s="69"/>
      <c r="O66" s="154">
        <f t="shared" si="21"/>
        <v>98</v>
      </c>
      <c r="P66" s="69">
        <v>21</v>
      </c>
      <c r="Q66" s="69">
        <v>77</v>
      </c>
      <c r="R66" s="69"/>
      <c r="S66" s="69"/>
      <c r="T66" s="69"/>
      <c r="U66" s="154">
        <f t="shared" si="22"/>
        <v>703</v>
      </c>
      <c r="V66" s="69">
        <v>23</v>
      </c>
      <c r="W66" s="154">
        <v>680</v>
      </c>
      <c r="X66" s="69"/>
      <c r="Y66" s="69"/>
      <c r="Z66" s="69"/>
      <c r="AA66" s="69"/>
      <c r="AB66" s="69"/>
      <c r="AC66" s="69"/>
      <c r="AD66" s="69"/>
      <c r="AE66" s="69"/>
    </row>
    <row r="67" spans="1:31">
      <c r="A67" s="243"/>
      <c r="B67" s="161" t="s">
        <v>18</v>
      </c>
      <c r="C67" s="154">
        <f t="shared" si="20"/>
        <v>665</v>
      </c>
      <c r="D67" s="69">
        <v>2</v>
      </c>
      <c r="E67" s="69"/>
      <c r="F67" s="69"/>
      <c r="G67" s="69"/>
      <c r="H67" s="154">
        <v>663</v>
      </c>
      <c r="I67" s="69"/>
      <c r="J67" s="69"/>
      <c r="K67" s="69"/>
      <c r="L67" s="69"/>
      <c r="M67" s="69"/>
      <c r="N67" s="69"/>
      <c r="O67" s="154">
        <f t="shared" si="21"/>
        <v>100</v>
      </c>
      <c r="P67" s="69">
        <v>18</v>
      </c>
      <c r="Q67" s="69">
        <v>82</v>
      </c>
      <c r="R67" s="69"/>
      <c r="S67" s="69"/>
      <c r="T67" s="69"/>
      <c r="U67" s="154">
        <f t="shared" si="22"/>
        <v>765</v>
      </c>
      <c r="V67" s="69">
        <v>20</v>
      </c>
      <c r="W67" s="154">
        <v>745</v>
      </c>
      <c r="X67" s="69"/>
      <c r="Y67" s="69"/>
      <c r="Z67" s="69"/>
      <c r="AA67" s="69"/>
      <c r="AB67" s="69"/>
      <c r="AC67" s="69"/>
      <c r="AD67" s="69"/>
      <c r="AE67" s="69"/>
    </row>
    <row r="68" spans="1:31">
      <c r="A68" s="243"/>
      <c r="B68" s="161" t="s">
        <v>19</v>
      </c>
      <c r="C68" s="154">
        <f t="shared" si="20"/>
        <v>674</v>
      </c>
      <c r="D68" s="69">
        <v>2</v>
      </c>
      <c r="E68" s="69"/>
      <c r="F68" s="69"/>
      <c r="G68" s="69"/>
      <c r="H68" s="154">
        <v>672</v>
      </c>
      <c r="I68" s="69"/>
      <c r="J68" s="69"/>
      <c r="K68" s="69"/>
      <c r="L68" s="69"/>
      <c r="M68" s="69"/>
      <c r="N68" s="69"/>
      <c r="O68" s="154">
        <f t="shared" si="21"/>
        <v>101</v>
      </c>
      <c r="P68" s="69">
        <v>16</v>
      </c>
      <c r="Q68" s="69">
        <v>85</v>
      </c>
      <c r="R68" s="69"/>
      <c r="S68" s="69"/>
      <c r="T68" s="69"/>
      <c r="U68" s="154">
        <f t="shared" si="22"/>
        <v>775</v>
      </c>
      <c r="V68" s="69">
        <v>18</v>
      </c>
      <c r="W68" s="154">
        <v>757</v>
      </c>
      <c r="X68" s="69"/>
      <c r="Y68" s="69"/>
      <c r="Z68" s="69"/>
      <c r="AA68" s="69"/>
      <c r="AB68" s="69"/>
      <c r="AC68" s="69"/>
      <c r="AD68" s="69"/>
      <c r="AE68" s="69"/>
    </row>
    <row r="69" spans="1:31">
      <c r="A69" s="243"/>
      <c r="B69" s="161" t="s">
        <v>20</v>
      </c>
      <c r="C69" s="154">
        <f t="shared" si="20"/>
        <v>651</v>
      </c>
      <c r="D69" s="69">
        <v>0</v>
      </c>
      <c r="E69" s="69"/>
      <c r="F69" s="69"/>
      <c r="G69" s="69"/>
      <c r="H69" s="154">
        <v>651</v>
      </c>
      <c r="I69" s="69"/>
      <c r="J69" s="69"/>
      <c r="K69" s="69"/>
      <c r="L69" s="69"/>
      <c r="M69" s="69"/>
      <c r="N69" s="69"/>
      <c r="O69" s="154">
        <f t="shared" si="21"/>
        <v>86</v>
      </c>
      <c r="P69" s="69">
        <v>12</v>
      </c>
      <c r="Q69" s="69">
        <v>74</v>
      </c>
      <c r="R69" s="69"/>
      <c r="S69" s="69"/>
      <c r="T69" s="69"/>
      <c r="U69" s="154">
        <f t="shared" si="22"/>
        <v>737</v>
      </c>
      <c r="V69" s="69">
        <v>12</v>
      </c>
      <c r="W69" s="154">
        <v>725</v>
      </c>
      <c r="X69" s="69"/>
      <c r="Y69" s="69"/>
      <c r="Z69" s="69"/>
      <c r="AA69" s="69"/>
      <c r="AB69" s="69"/>
      <c r="AC69" s="69"/>
      <c r="AD69" s="69"/>
      <c r="AE69" s="69"/>
    </row>
    <row r="70" spans="1:31">
      <c r="A70" s="243"/>
      <c r="B70" s="161" t="s">
        <v>21</v>
      </c>
      <c r="C70" s="154">
        <f t="shared" si="20"/>
        <v>750</v>
      </c>
      <c r="D70" s="69">
        <v>0</v>
      </c>
      <c r="E70" s="69"/>
      <c r="F70" s="69"/>
      <c r="G70" s="69"/>
      <c r="H70" s="154">
        <v>750</v>
      </c>
      <c r="I70" s="69"/>
      <c r="J70" s="69"/>
      <c r="K70" s="69"/>
      <c r="L70" s="69"/>
      <c r="M70" s="69"/>
      <c r="N70" s="69"/>
      <c r="O70" s="154">
        <f t="shared" si="21"/>
        <v>98</v>
      </c>
      <c r="P70" s="69">
        <v>13</v>
      </c>
      <c r="Q70" s="69">
        <v>85</v>
      </c>
      <c r="R70" s="69"/>
      <c r="S70" s="69"/>
      <c r="T70" s="69"/>
      <c r="U70" s="154">
        <f t="shared" si="22"/>
        <v>848</v>
      </c>
      <c r="V70" s="69">
        <v>13</v>
      </c>
      <c r="W70" s="154">
        <v>835</v>
      </c>
      <c r="X70" s="69"/>
      <c r="Y70" s="69"/>
      <c r="Z70" s="69"/>
      <c r="AA70" s="69"/>
      <c r="AB70" s="69"/>
      <c r="AC70" s="69"/>
      <c r="AD70" s="69"/>
      <c r="AE70" s="69"/>
    </row>
    <row r="71" spans="1:31" ht="13.8" thickBot="1">
      <c r="A71" s="244"/>
      <c r="B71" s="163" t="s">
        <v>57</v>
      </c>
      <c r="C71" s="135">
        <f>SUM(C59:C70)</f>
        <v>7911</v>
      </c>
      <c r="D71" s="146">
        <f>SUM(E71:F71)</f>
        <v>0</v>
      </c>
      <c r="E71" s="155">
        <f>SUM(E59:E70)</f>
        <v>0</v>
      </c>
      <c r="F71" s="155">
        <f>SUM(F59:F70)</f>
        <v>0</v>
      </c>
      <c r="G71" s="155"/>
      <c r="H71" s="135">
        <f>SUM(H59:H70)</f>
        <v>7851</v>
      </c>
      <c r="I71" s="155">
        <f t="shared" ref="I71:P71" si="23">SUM(I59:I70)</f>
        <v>0</v>
      </c>
      <c r="J71" s="155">
        <f t="shared" si="23"/>
        <v>0</v>
      </c>
      <c r="K71" s="155">
        <f t="shared" si="23"/>
        <v>0</v>
      </c>
      <c r="L71" s="155">
        <f t="shared" si="23"/>
        <v>0</v>
      </c>
      <c r="M71" s="155">
        <f t="shared" si="23"/>
        <v>0</v>
      </c>
      <c r="N71" s="155">
        <f t="shared" si="23"/>
        <v>0</v>
      </c>
      <c r="O71" s="156">
        <f>SUM(O59:O70)</f>
        <v>1119</v>
      </c>
      <c r="P71" s="146">
        <f t="shared" si="23"/>
        <v>272</v>
      </c>
      <c r="Q71" s="146">
        <f>SUM(R71:T71)</f>
        <v>0</v>
      </c>
      <c r="R71" s="155">
        <f>SUM(R59:R70)</f>
        <v>0</v>
      </c>
      <c r="S71" s="155">
        <f>SUM(S59:S70)</f>
        <v>0</v>
      </c>
      <c r="T71" s="155">
        <f>SUM(T59:T70)</f>
        <v>0</v>
      </c>
      <c r="U71" s="156">
        <f>SUM(U59:U70)</f>
        <v>9030</v>
      </c>
      <c r="V71" s="155">
        <f>SUM(V59:V70)</f>
        <v>332</v>
      </c>
      <c r="W71" s="156">
        <f>SUM(X71:AD71)</f>
        <v>0</v>
      </c>
      <c r="X71" s="155">
        <f t="shared" ref="X71:AE71" si="24">SUM(X59:X70)</f>
        <v>0</v>
      </c>
      <c r="Y71" s="155">
        <f t="shared" si="24"/>
        <v>0</v>
      </c>
      <c r="Z71" s="155">
        <f t="shared" si="24"/>
        <v>0</v>
      </c>
      <c r="AA71" s="155">
        <f t="shared" si="24"/>
        <v>0</v>
      </c>
      <c r="AB71" s="155">
        <f t="shared" si="24"/>
        <v>0</v>
      </c>
      <c r="AC71" s="155">
        <f t="shared" si="24"/>
        <v>0</v>
      </c>
      <c r="AD71" s="146">
        <f t="shared" si="24"/>
        <v>0</v>
      </c>
      <c r="AE71" s="146">
        <f t="shared" si="24"/>
        <v>0</v>
      </c>
    </row>
    <row r="72" spans="1:31">
      <c r="A72" s="242">
        <v>2000</v>
      </c>
      <c r="B72" s="160" t="s">
        <v>1</v>
      </c>
      <c r="C72" s="153">
        <f t="shared" ref="C72:C83" si="25">D72+H72</f>
        <v>731</v>
      </c>
      <c r="D72" s="65">
        <v>6</v>
      </c>
      <c r="E72" s="65"/>
      <c r="F72" s="65"/>
      <c r="G72" s="65"/>
      <c r="H72" s="153">
        <v>725</v>
      </c>
      <c r="I72" s="65"/>
      <c r="J72" s="65"/>
      <c r="K72" s="65"/>
      <c r="L72" s="65"/>
      <c r="M72" s="65"/>
      <c r="N72" s="65"/>
      <c r="O72" s="153">
        <f t="shared" ref="O72:O83" si="26">P72+Q72</f>
        <v>134</v>
      </c>
      <c r="P72" s="65">
        <v>43</v>
      </c>
      <c r="Q72" s="65">
        <v>91</v>
      </c>
      <c r="R72" s="65"/>
      <c r="S72" s="65"/>
      <c r="T72" s="65"/>
      <c r="U72" s="153">
        <f t="shared" ref="U72:U83" si="27">V72+W72</f>
        <v>865</v>
      </c>
      <c r="V72" s="65">
        <v>49</v>
      </c>
      <c r="W72" s="153">
        <v>816</v>
      </c>
      <c r="X72" s="65"/>
      <c r="Y72" s="65"/>
      <c r="Z72" s="65"/>
      <c r="AA72" s="65"/>
      <c r="AB72" s="65"/>
      <c r="AC72" s="65"/>
      <c r="AD72" s="65"/>
      <c r="AE72" s="65"/>
    </row>
    <row r="73" spans="1:31">
      <c r="A73" s="243"/>
      <c r="B73" s="161" t="s">
        <v>2</v>
      </c>
      <c r="C73" s="154">
        <f t="shared" si="25"/>
        <v>630</v>
      </c>
      <c r="D73" s="69">
        <v>9</v>
      </c>
      <c r="E73" s="69"/>
      <c r="F73" s="69"/>
      <c r="G73" s="69"/>
      <c r="H73" s="154">
        <v>621</v>
      </c>
      <c r="I73" s="69"/>
      <c r="J73" s="69"/>
      <c r="K73" s="69"/>
      <c r="L73" s="69"/>
      <c r="M73" s="69"/>
      <c r="N73" s="69"/>
      <c r="O73" s="154">
        <f t="shared" si="26"/>
        <v>87</v>
      </c>
      <c r="P73" s="69">
        <v>38</v>
      </c>
      <c r="Q73" s="69">
        <v>49</v>
      </c>
      <c r="R73" s="69"/>
      <c r="S73" s="69"/>
      <c r="T73" s="69"/>
      <c r="U73" s="154">
        <f t="shared" si="27"/>
        <v>717</v>
      </c>
      <c r="V73" s="69">
        <v>47</v>
      </c>
      <c r="W73" s="154">
        <v>670</v>
      </c>
      <c r="X73" s="69"/>
      <c r="Y73" s="69"/>
      <c r="Z73" s="69"/>
      <c r="AA73" s="69"/>
      <c r="AB73" s="69"/>
      <c r="AC73" s="69"/>
      <c r="AD73" s="69"/>
      <c r="AE73" s="69"/>
    </row>
    <row r="74" spans="1:31">
      <c r="A74" s="243"/>
      <c r="B74" s="161" t="s">
        <v>3</v>
      </c>
      <c r="C74" s="154">
        <f t="shared" si="25"/>
        <v>723</v>
      </c>
      <c r="D74" s="69">
        <v>12</v>
      </c>
      <c r="E74" s="69"/>
      <c r="F74" s="69"/>
      <c r="G74" s="69"/>
      <c r="H74" s="154">
        <v>711</v>
      </c>
      <c r="I74" s="69"/>
      <c r="J74" s="69"/>
      <c r="K74" s="69"/>
      <c r="L74" s="69"/>
      <c r="M74" s="69"/>
      <c r="N74" s="69"/>
      <c r="O74" s="154">
        <f t="shared" si="26"/>
        <v>77</v>
      </c>
      <c r="P74" s="69">
        <v>39</v>
      </c>
      <c r="Q74" s="69">
        <v>38</v>
      </c>
      <c r="R74" s="140"/>
      <c r="S74" s="140"/>
      <c r="T74" s="140"/>
      <c r="U74" s="154">
        <f t="shared" si="27"/>
        <v>800</v>
      </c>
      <c r="V74" s="69">
        <v>51</v>
      </c>
      <c r="W74" s="154">
        <v>749</v>
      </c>
      <c r="X74" s="69"/>
      <c r="Y74" s="69"/>
      <c r="Z74" s="69"/>
      <c r="AA74" s="69"/>
      <c r="AB74" s="69"/>
      <c r="AC74" s="140"/>
      <c r="AD74" s="69"/>
      <c r="AE74" s="69"/>
    </row>
    <row r="75" spans="1:31">
      <c r="A75" s="243"/>
      <c r="B75" s="161" t="s">
        <v>4</v>
      </c>
      <c r="C75" s="154">
        <f t="shared" si="25"/>
        <v>622</v>
      </c>
      <c r="D75" s="69">
        <v>14</v>
      </c>
      <c r="E75" s="69"/>
      <c r="F75" s="69"/>
      <c r="G75" s="69"/>
      <c r="H75" s="154">
        <v>608</v>
      </c>
      <c r="I75" s="69"/>
      <c r="J75" s="69"/>
      <c r="K75" s="69"/>
      <c r="L75" s="69"/>
      <c r="M75" s="69"/>
      <c r="N75" s="69"/>
      <c r="O75" s="154">
        <f t="shared" si="26"/>
        <v>98</v>
      </c>
      <c r="P75" s="69">
        <v>38</v>
      </c>
      <c r="Q75" s="69">
        <v>60</v>
      </c>
      <c r="R75" s="69"/>
      <c r="S75" s="69"/>
      <c r="T75" s="69"/>
      <c r="U75" s="154">
        <f t="shared" si="27"/>
        <v>720</v>
      </c>
      <c r="V75" s="69">
        <v>52</v>
      </c>
      <c r="W75" s="154">
        <v>668</v>
      </c>
      <c r="X75" s="69"/>
      <c r="Y75" s="69"/>
      <c r="Z75" s="69"/>
      <c r="AA75" s="69"/>
      <c r="AB75" s="69"/>
      <c r="AC75" s="69"/>
      <c r="AD75" s="69"/>
      <c r="AE75" s="69"/>
    </row>
    <row r="76" spans="1:31">
      <c r="A76" s="243"/>
      <c r="B76" s="161" t="s">
        <v>5</v>
      </c>
      <c r="C76" s="154">
        <f t="shared" si="25"/>
        <v>519</v>
      </c>
      <c r="D76" s="69">
        <v>13</v>
      </c>
      <c r="E76" s="69"/>
      <c r="F76" s="69"/>
      <c r="G76" s="69"/>
      <c r="H76" s="154">
        <v>506</v>
      </c>
      <c r="I76" s="69"/>
      <c r="J76" s="69"/>
      <c r="K76" s="69"/>
      <c r="L76" s="69"/>
      <c r="M76" s="69"/>
      <c r="N76" s="69"/>
      <c r="O76" s="154">
        <f t="shared" si="26"/>
        <v>161</v>
      </c>
      <c r="P76" s="69">
        <v>36</v>
      </c>
      <c r="Q76" s="69">
        <v>125</v>
      </c>
      <c r="R76" s="69"/>
      <c r="S76" s="69"/>
      <c r="T76" s="69"/>
      <c r="U76" s="154">
        <f t="shared" si="27"/>
        <v>680</v>
      </c>
      <c r="V76" s="69">
        <v>49</v>
      </c>
      <c r="W76" s="154">
        <v>631</v>
      </c>
      <c r="X76" s="69"/>
      <c r="Y76" s="69"/>
      <c r="Z76" s="69"/>
      <c r="AA76" s="69"/>
      <c r="AB76" s="69"/>
      <c r="AC76" s="69"/>
      <c r="AD76" s="69"/>
      <c r="AE76" s="69"/>
    </row>
    <row r="77" spans="1:31">
      <c r="A77" s="243"/>
      <c r="B77" s="161" t="s">
        <v>6</v>
      </c>
      <c r="C77" s="154">
        <f t="shared" si="25"/>
        <v>545</v>
      </c>
      <c r="D77" s="69">
        <v>6</v>
      </c>
      <c r="E77" s="69"/>
      <c r="F77" s="69"/>
      <c r="G77" s="69"/>
      <c r="H77" s="154">
        <v>539</v>
      </c>
      <c r="I77" s="69"/>
      <c r="J77" s="69"/>
      <c r="K77" s="69"/>
      <c r="L77" s="69"/>
      <c r="M77" s="69"/>
      <c r="N77" s="69"/>
      <c r="O77" s="154">
        <f t="shared" si="26"/>
        <v>194</v>
      </c>
      <c r="P77" s="69">
        <v>33</v>
      </c>
      <c r="Q77" s="69">
        <v>161</v>
      </c>
      <c r="R77" s="69"/>
      <c r="S77" s="69"/>
      <c r="T77" s="69"/>
      <c r="U77" s="154">
        <f t="shared" si="27"/>
        <v>738</v>
      </c>
      <c r="V77" s="69">
        <v>38</v>
      </c>
      <c r="W77" s="154">
        <v>700</v>
      </c>
      <c r="X77" s="69"/>
      <c r="Y77" s="69"/>
      <c r="Z77" s="69"/>
      <c r="AA77" s="69"/>
      <c r="AB77" s="69"/>
      <c r="AC77" s="69"/>
      <c r="AD77" s="69"/>
      <c r="AE77" s="69"/>
    </row>
    <row r="78" spans="1:31">
      <c r="A78" s="243"/>
      <c r="B78" s="161" t="s">
        <v>16</v>
      </c>
      <c r="C78" s="154">
        <f t="shared" si="25"/>
        <v>591</v>
      </c>
      <c r="D78" s="69">
        <v>2</v>
      </c>
      <c r="E78" s="69"/>
      <c r="F78" s="69"/>
      <c r="G78" s="69"/>
      <c r="H78" s="154">
        <v>589</v>
      </c>
      <c r="I78" s="69"/>
      <c r="J78" s="69"/>
      <c r="K78" s="69"/>
      <c r="L78" s="69"/>
      <c r="M78" s="69"/>
      <c r="N78" s="69"/>
      <c r="O78" s="154">
        <f t="shared" si="26"/>
        <v>189</v>
      </c>
      <c r="P78" s="69">
        <v>30</v>
      </c>
      <c r="Q78" s="69">
        <v>159</v>
      </c>
      <c r="R78" s="69"/>
      <c r="S78" s="69"/>
      <c r="T78" s="69"/>
      <c r="U78" s="154">
        <f t="shared" si="27"/>
        <v>780</v>
      </c>
      <c r="V78" s="69">
        <v>32</v>
      </c>
      <c r="W78" s="154">
        <v>748</v>
      </c>
      <c r="X78" s="69"/>
      <c r="Y78" s="69"/>
      <c r="Z78" s="69"/>
      <c r="AA78" s="69"/>
      <c r="AB78" s="69"/>
      <c r="AC78" s="69"/>
      <c r="AD78" s="69"/>
      <c r="AE78" s="69"/>
    </row>
    <row r="79" spans="1:31">
      <c r="A79" s="243"/>
      <c r="B79" s="161" t="s">
        <v>17</v>
      </c>
      <c r="C79" s="154">
        <f t="shared" si="25"/>
        <v>609</v>
      </c>
      <c r="D79" s="69">
        <v>2</v>
      </c>
      <c r="E79" s="69"/>
      <c r="F79" s="69"/>
      <c r="G79" s="69"/>
      <c r="H79" s="154">
        <v>607</v>
      </c>
      <c r="I79" s="69"/>
      <c r="J79" s="69"/>
      <c r="K79" s="69"/>
      <c r="L79" s="69"/>
      <c r="M79" s="69"/>
      <c r="N79" s="69"/>
      <c r="O79" s="154">
        <f t="shared" si="26"/>
        <v>192</v>
      </c>
      <c r="P79" s="69">
        <v>23</v>
      </c>
      <c r="Q79" s="69">
        <v>169</v>
      </c>
      <c r="R79" s="69"/>
      <c r="S79" s="69"/>
      <c r="T79" s="69"/>
      <c r="U79" s="154">
        <f t="shared" si="27"/>
        <v>801</v>
      </c>
      <c r="V79" s="69">
        <v>25</v>
      </c>
      <c r="W79" s="154">
        <v>776</v>
      </c>
      <c r="X79" s="69"/>
      <c r="Y79" s="69"/>
      <c r="Z79" s="69"/>
      <c r="AA79" s="69"/>
      <c r="AB79" s="69"/>
      <c r="AC79" s="69"/>
      <c r="AD79" s="69"/>
      <c r="AE79" s="69"/>
    </row>
    <row r="80" spans="1:31">
      <c r="A80" s="243"/>
      <c r="B80" s="161" t="s">
        <v>18</v>
      </c>
      <c r="C80" s="154">
        <f t="shared" si="25"/>
        <v>573</v>
      </c>
      <c r="D80" s="69">
        <v>2</v>
      </c>
      <c r="E80" s="69"/>
      <c r="F80" s="69"/>
      <c r="G80" s="69"/>
      <c r="H80" s="154">
        <v>571</v>
      </c>
      <c r="I80" s="69"/>
      <c r="J80" s="69"/>
      <c r="K80" s="69"/>
      <c r="L80" s="69"/>
      <c r="M80" s="69"/>
      <c r="N80" s="69"/>
      <c r="O80" s="154">
        <f t="shared" si="26"/>
        <v>187.4</v>
      </c>
      <c r="P80" s="69">
        <v>24</v>
      </c>
      <c r="Q80" s="69">
        <v>163.4</v>
      </c>
      <c r="R80" s="69"/>
      <c r="S80" s="69"/>
      <c r="T80" s="69"/>
      <c r="U80" s="154">
        <f t="shared" si="27"/>
        <v>759.80000000000007</v>
      </c>
      <c r="V80" s="69">
        <v>25.6</v>
      </c>
      <c r="W80" s="154">
        <v>734.2</v>
      </c>
      <c r="X80" s="69"/>
      <c r="Y80" s="69"/>
      <c r="Z80" s="69"/>
      <c r="AA80" s="69"/>
      <c r="AB80" s="69"/>
      <c r="AC80" s="69"/>
      <c r="AD80" s="69"/>
      <c r="AE80" s="69"/>
    </row>
    <row r="81" spans="1:31">
      <c r="A81" s="243"/>
      <c r="B81" s="161" t="s">
        <v>19</v>
      </c>
      <c r="C81" s="154">
        <f t="shared" si="25"/>
        <v>607</v>
      </c>
      <c r="D81" s="69">
        <v>2</v>
      </c>
      <c r="E81" s="69"/>
      <c r="F81" s="69"/>
      <c r="G81" s="69"/>
      <c r="H81" s="154">
        <v>605</v>
      </c>
      <c r="I81" s="69"/>
      <c r="J81" s="69"/>
      <c r="K81" s="69"/>
      <c r="L81" s="69"/>
      <c r="M81" s="69"/>
      <c r="N81" s="69"/>
      <c r="O81" s="154">
        <f t="shared" si="26"/>
        <v>162</v>
      </c>
      <c r="P81" s="69">
        <v>23</v>
      </c>
      <c r="Q81" s="69">
        <v>139</v>
      </c>
      <c r="R81" s="69"/>
      <c r="S81" s="69"/>
      <c r="T81" s="69"/>
      <c r="U81" s="154">
        <f t="shared" si="27"/>
        <v>769</v>
      </c>
      <c r="V81" s="69">
        <v>25</v>
      </c>
      <c r="W81" s="154">
        <v>744</v>
      </c>
      <c r="X81" s="69"/>
      <c r="Y81" s="69"/>
      <c r="Z81" s="69"/>
      <c r="AA81" s="69"/>
      <c r="AB81" s="69"/>
      <c r="AC81" s="69"/>
      <c r="AD81" s="69"/>
      <c r="AE81" s="69"/>
    </row>
    <row r="82" spans="1:31">
      <c r="A82" s="243"/>
      <c r="B82" s="161" t="s">
        <v>20</v>
      </c>
      <c r="C82" s="154">
        <f t="shared" si="25"/>
        <v>629</v>
      </c>
      <c r="D82" s="69">
        <v>2</v>
      </c>
      <c r="E82" s="69"/>
      <c r="F82" s="69"/>
      <c r="G82" s="69"/>
      <c r="H82" s="154">
        <v>627</v>
      </c>
      <c r="I82" s="69"/>
      <c r="J82" s="69"/>
      <c r="K82" s="69"/>
      <c r="L82" s="69"/>
      <c r="M82" s="69"/>
      <c r="N82" s="69"/>
      <c r="O82" s="154">
        <f t="shared" si="26"/>
        <v>126.6</v>
      </c>
      <c r="P82" s="69">
        <v>17.600000000000001</v>
      </c>
      <c r="Q82" s="69">
        <v>109</v>
      </c>
      <c r="R82" s="69"/>
      <c r="S82" s="69"/>
      <c r="T82" s="69"/>
      <c r="U82" s="154">
        <f t="shared" si="27"/>
        <v>755.6</v>
      </c>
      <c r="V82" s="69">
        <v>19.600000000000001</v>
      </c>
      <c r="W82" s="154">
        <v>736</v>
      </c>
      <c r="X82" s="69"/>
      <c r="Y82" s="69"/>
      <c r="Z82" s="69"/>
      <c r="AA82" s="69"/>
      <c r="AB82" s="69"/>
      <c r="AC82" s="69"/>
      <c r="AD82" s="69"/>
      <c r="AE82" s="69"/>
    </row>
    <row r="83" spans="1:31">
      <c r="A83" s="243"/>
      <c r="B83" s="161" t="s">
        <v>21</v>
      </c>
      <c r="C83" s="154">
        <f t="shared" si="25"/>
        <v>4</v>
      </c>
      <c r="D83" s="69">
        <v>4</v>
      </c>
      <c r="E83" s="69"/>
      <c r="F83" s="69"/>
      <c r="G83" s="69"/>
      <c r="H83" s="154"/>
      <c r="I83" s="69"/>
      <c r="J83" s="69"/>
      <c r="K83" s="69"/>
      <c r="L83" s="69"/>
      <c r="M83" s="69"/>
      <c r="N83" s="69"/>
      <c r="O83" s="154">
        <f t="shared" si="26"/>
        <v>159</v>
      </c>
      <c r="P83" s="69">
        <v>25</v>
      </c>
      <c r="Q83" s="69">
        <v>134</v>
      </c>
      <c r="R83" s="69"/>
      <c r="S83" s="69"/>
      <c r="T83" s="69"/>
      <c r="U83" s="154">
        <f t="shared" si="27"/>
        <v>847</v>
      </c>
      <c r="V83" s="69">
        <v>29</v>
      </c>
      <c r="W83" s="154">
        <v>818</v>
      </c>
      <c r="X83" s="69"/>
      <c r="Y83" s="69"/>
      <c r="Z83" s="69"/>
      <c r="AA83" s="69"/>
      <c r="AB83" s="69"/>
      <c r="AC83" s="69"/>
      <c r="AD83" s="69"/>
      <c r="AE83" s="69"/>
    </row>
    <row r="84" spans="1:31" ht="13.8" thickBot="1">
      <c r="A84" s="244"/>
      <c r="B84" s="163" t="s">
        <v>58</v>
      </c>
      <c r="C84" s="135">
        <f>SUM(C72:C83)</f>
        <v>6783</v>
      </c>
      <c r="D84" s="146">
        <f>SUM(E84:F84)</f>
        <v>0</v>
      </c>
      <c r="E84" s="155">
        <f>SUM(E72:E83)</f>
        <v>0</v>
      </c>
      <c r="F84" s="155">
        <f>SUM(F72:F83)</f>
        <v>0</v>
      </c>
      <c r="G84" s="155"/>
      <c r="H84" s="135">
        <f>SUM(H72:H83)</f>
        <v>6709</v>
      </c>
      <c r="I84" s="155">
        <f t="shared" ref="I84:P84" si="28">SUM(I72:I83)</f>
        <v>0</v>
      </c>
      <c r="J84" s="155">
        <f t="shared" si="28"/>
        <v>0</v>
      </c>
      <c r="K84" s="155">
        <f t="shared" si="28"/>
        <v>0</v>
      </c>
      <c r="L84" s="155">
        <f t="shared" si="28"/>
        <v>0</v>
      </c>
      <c r="M84" s="155">
        <f t="shared" si="28"/>
        <v>0</v>
      </c>
      <c r="N84" s="155">
        <f t="shared" si="28"/>
        <v>0</v>
      </c>
      <c r="O84" s="156">
        <f>SUM(O72:O83)</f>
        <v>1767</v>
      </c>
      <c r="P84" s="146">
        <f t="shared" si="28"/>
        <v>369.6</v>
      </c>
      <c r="Q84" s="146">
        <f>SUM(R84:T84)</f>
        <v>0</v>
      </c>
      <c r="R84" s="155">
        <f>SUM(R72:R83)</f>
        <v>0</v>
      </c>
      <c r="S84" s="155">
        <f>SUM(S72:S83)</f>
        <v>0</v>
      </c>
      <c r="T84" s="155">
        <f>SUM(T72:T83)</f>
        <v>0</v>
      </c>
      <c r="U84" s="156">
        <f>SUM(U72:U83)</f>
        <v>9232.4</v>
      </c>
      <c r="V84" s="155">
        <f>SUM(V72:V83)</f>
        <v>442.20000000000005</v>
      </c>
      <c r="W84" s="156">
        <f>SUM(X84:AD84)</f>
        <v>0</v>
      </c>
      <c r="X84" s="155">
        <f t="shared" ref="X84:AE84" si="29">SUM(X72:X83)</f>
        <v>0</v>
      </c>
      <c r="Y84" s="155">
        <f t="shared" si="29"/>
        <v>0</v>
      </c>
      <c r="Z84" s="155">
        <f t="shared" si="29"/>
        <v>0</v>
      </c>
      <c r="AA84" s="155">
        <f t="shared" si="29"/>
        <v>0</v>
      </c>
      <c r="AB84" s="155">
        <f t="shared" si="29"/>
        <v>0</v>
      </c>
      <c r="AC84" s="155">
        <f t="shared" si="29"/>
        <v>0</v>
      </c>
      <c r="AD84" s="146">
        <f t="shared" si="29"/>
        <v>0</v>
      </c>
      <c r="AE84" s="146">
        <f t="shared" si="29"/>
        <v>0</v>
      </c>
    </row>
    <row r="85" spans="1:31">
      <c r="A85" s="242">
        <v>2001</v>
      </c>
      <c r="B85" s="160" t="s">
        <v>1</v>
      </c>
      <c r="C85" s="153">
        <f t="shared" ref="C85:C96" si="30">D85+H85</f>
        <v>698</v>
      </c>
      <c r="D85" s="65">
        <v>4</v>
      </c>
      <c r="E85" s="65"/>
      <c r="F85" s="65"/>
      <c r="G85" s="65"/>
      <c r="H85" s="153">
        <v>694</v>
      </c>
      <c r="I85" s="65"/>
      <c r="J85" s="65"/>
      <c r="K85" s="65"/>
      <c r="L85" s="65"/>
      <c r="M85" s="65"/>
      <c r="N85" s="65"/>
      <c r="O85" s="153">
        <f t="shared" ref="O85:O96" si="31">P85+Q85</f>
        <v>175</v>
      </c>
      <c r="P85" s="65">
        <v>22</v>
      </c>
      <c r="Q85" s="65">
        <v>153</v>
      </c>
      <c r="R85" s="65"/>
      <c r="S85" s="65"/>
      <c r="T85" s="65"/>
      <c r="U85" s="153">
        <f t="shared" ref="U85:U96" si="32">V85+W85</f>
        <v>873</v>
      </c>
      <c r="V85" s="65">
        <v>26</v>
      </c>
      <c r="W85" s="153">
        <v>847</v>
      </c>
      <c r="X85" s="65"/>
      <c r="Y85" s="65"/>
      <c r="Z85" s="65"/>
      <c r="AA85" s="65"/>
      <c r="AB85" s="65"/>
      <c r="AC85" s="65"/>
      <c r="AD85" s="65"/>
      <c r="AE85" s="65"/>
    </row>
    <row r="86" spans="1:31">
      <c r="A86" s="243"/>
      <c r="B86" s="161" t="s">
        <v>2</v>
      </c>
      <c r="C86" s="154">
        <f t="shared" si="30"/>
        <v>593.4</v>
      </c>
      <c r="D86" s="69">
        <v>9.4</v>
      </c>
      <c r="E86" s="69"/>
      <c r="F86" s="69"/>
      <c r="G86" s="69"/>
      <c r="H86" s="154">
        <v>584</v>
      </c>
      <c r="I86" s="69"/>
      <c r="J86" s="69"/>
      <c r="K86" s="69"/>
      <c r="L86" s="69"/>
      <c r="M86" s="69"/>
      <c r="N86" s="69"/>
      <c r="O86" s="154">
        <f t="shared" si="31"/>
        <v>143.60000000000002</v>
      </c>
      <c r="P86" s="69">
        <v>38.700000000000003</v>
      </c>
      <c r="Q86" s="69">
        <v>104.9</v>
      </c>
      <c r="R86" s="69"/>
      <c r="S86" s="69"/>
      <c r="T86" s="69"/>
      <c r="U86" s="154">
        <f t="shared" si="32"/>
        <v>736.5</v>
      </c>
      <c r="V86" s="69">
        <v>48.1</v>
      </c>
      <c r="W86" s="154">
        <v>688.4</v>
      </c>
      <c r="X86" s="69"/>
      <c r="Y86" s="69"/>
      <c r="Z86" s="69"/>
      <c r="AA86" s="69"/>
      <c r="AB86" s="69"/>
      <c r="AC86" s="69"/>
      <c r="AD86" s="69"/>
      <c r="AE86" s="69"/>
    </row>
    <row r="87" spans="1:31">
      <c r="A87" s="243"/>
      <c r="B87" s="161" t="s">
        <v>3</v>
      </c>
      <c r="C87" s="154">
        <f t="shared" si="30"/>
        <v>623.9</v>
      </c>
      <c r="D87" s="69">
        <v>13.9</v>
      </c>
      <c r="E87" s="69"/>
      <c r="F87" s="69"/>
      <c r="G87" s="69"/>
      <c r="H87" s="154">
        <v>610</v>
      </c>
      <c r="I87" s="69"/>
      <c r="J87" s="69"/>
      <c r="K87" s="69"/>
      <c r="L87" s="69"/>
      <c r="M87" s="69"/>
      <c r="N87" s="69"/>
      <c r="O87" s="154">
        <f t="shared" si="31"/>
        <v>98.5</v>
      </c>
      <c r="P87" s="69">
        <v>47.7</v>
      </c>
      <c r="Q87" s="69">
        <v>50.8</v>
      </c>
      <c r="R87" s="140"/>
      <c r="S87" s="140"/>
      <c r="T87" s="140"/>
      <c r="U87" s="154">
        <f t="shared" si="32"/>
        <v>722.4</v>
      </c>
      <c r="V87" s="69">
        <v>61.6</v>
      </c>
      <c r="W87" s="154">
        <v>660.8</v>
      </c>
      <c r="X87" s="69"/>
      <c r="Y87" s="69"/>
      <c r="Z87" s="69"/>
      <c r="AA87" s="69"/>
      <c r="AB87" s="69"/>
      <c r="AC87" s="140"/>
      <c r="AD87" s="69"/>
      <c r="AE87" s="69"/>
    </row>
    <row r="88" spans="1:31">
      <c r="A88" s="243"/>
      <c r="B88" s="161" t="s">
        <v>4</v>
      </c>
      <c r="C88" s="154">
        <f t="shared" si="30"/>
        <v>639.6</v>
      </c>
      <c r="D88" s="69">
        <v>12.1</v>
      </c>
      <c r="E88" s="69"/>
      <c r="F88" s="69"/>
      <c r="G88" s="69"/>
      <c r="H88" s="154">
        <v>627.5</v>
      </c>
      <c r="I88" s="69"/>
      <c r="J88" s="69"/>
      <c r="K88" s="69"/>
      <c r="L88" s="69"/>
      <c r="M88" s="69"/>
      <c r="N88" s="69"/>
      <c r="O88" s="154">
        <f t="shared" si="31"/>
        <v>79.400000000000006</v>
      </c>
      <c r="P88" s="69">
        <v>28</v>
      </c>
      <c r="Q88" s="69">
        <v>51.4</v>
      </c>
      <c r="R88" s="69"/>
      <c r="S88" s="69"/>
      <c r="T88" s="69"/>
      <c r="U88" s="154">
        <f t="shared" si="32"/>
        <v>719.1</v>
      </c>
      <c r="V88" s="69">
        <v>40.1</v>
      </c>
      <c r="W88" s="154">
        <v>679</v>
      </c>
      <c r="X88" s="69"/>
      <c r="Y88" s="69"/>
      <c r="Z88" s="69"/>
      <c r="AA88" s="69"/>
      <c r="AB88" s="69"/>
      <c r="AC88" s="69"/>
      <c r="AD88" s="69"/>
      <c r="AE88" s="69"/>
    </row>
    <row r="89" spans="1:31">
      <c r="A89" s="243"/>
      <c r="B89" s="161" t="s">
        <v>5</v>
      </c>
      <c r="C89" s="154">
        <f t="shared" si="30"/>
        <v>694</v>
      </c>
      <c r="D89" s="69">
        <v>9.9</v>
      </c>
      <c r="E89" s="69"/>
      <c r="F89" s="69"/>
      <c r="G89" s="69"/>
      <c r="H89" s="154">
        <v>684.1</v>
      </c>
      <c r="I89" s="69"/>
      <c r="J89" s="69"/>
      <c r="K89" s="69"/>
      <c r="L89" s="69"/>
      <c r="M89" s="69"/>
      <c r="N89" s="69"/>
      <c r="O89" s="154">
        <f t="shared" si="31"/>
        <v>69.900000000000006</v>
      </c>
      <c r="P89" s="69">
        <v>18.899999999999999</v>
      </c>
      <c r="Q89" s="69">
        <v>51</v>
      </c>
      <c r="R89" s="69"/>
      <c r="S89" s="69"/>
      <c r="T89" s="69"/>
      <c r="U89" s="154">
        <f t="shared" si="32"/>
        <v>763.9</v>
      </c>
      <c r="V89" s="69">
        <v>28.8</v>
      </c>
      <c r="W89" s="154">
        <v>735.1</v>
      </c>
      <c r="X89" s="69"/>
      <c r="Y89" s="69"/>
      <c r="Z89" s="69"/>
      <c r="AA89" s="69"/>
      <c r="AB89" s="69"/>
      <c r="AC89" s="69"/>
      <c r="AD89" s="69"/>
      <c r="AE89" s="69"/>
    </row>
    <row r="90" spans="1:31">
      <c r="A90" s="243"/>
      <c r="B90" s="161" t="s">
        <v>6</v>
      </c>
      <c r="C90" s="154">
        <f t="shared" si="30"/>
        <v>619.6</v>
      </c>
      <c r="D90" s="69">
        <v>3.1</v>
      </c>
      <c r="E90" s="69"/>
      <c r="F90" s="69"/>
      <c r="G90" s="69"/>
      <c r="H90" s="154">
        <v>616.5</v>
      </c>
      <c r="I90" s="69"/>
      <c r="J90" s="69"/>
      <c r="K90" s="69"/>
      <c r="L90" s="69"/>
      <c r="M90" s="69"/>
      <c r="N90" s="69"/>
      <c r="O90" s="154">
        <f t="shared" si="31"/>
        <v>129.80000000000001</v>
      </c>
      <c r="P90" s="69">
        <v>25.6</v>
      </c>
      <c r="Q90" s="69">
        <v>104.2</v>
      </c>
      <c r="R90" s="69"/>
      <c r="S90" s="69"/>
      <c r="T90" s="69"/>
      <c r="U90" s="154">
        <f t="shared" si="32"/>
        <v>749.40000000000009</v>
      </c>
      <c r="V90" s="69">
        <v>28.7</v>
      </c>
      <c r="W90" s="154">
        <v>720.7</v>
      </c>
      <c r="X90" s="69"/>
      <c r="Y90" s="69"/>
      <c r="Z90" s="69"/>
      <c r="AA90" s="69"/>
      <c r="AB90" s="69"/>
      <c r="AC90" s="69"/>
      <c r="AD90" s="69"/>
      <c r="AE90" s="69"/>
    </row>
    <row r="91" spans="1:31">
      <c r="A91" s="243"/>
      <c r="B91" s="161" t="s">
        <v>16</v>
      </c>
      <c r="C91" s="154">
        <f t="shared" si="30"/>
        <v>649.22</v>
      </c>
      <c r="D91" s="69">
        <v>2.02</v>
      </c>
      <c r="E91" s="69"/>
      <c r="F91" s="69"/>
      <c r="G91" s="69"/>
      <c r="H91" s="154">
        <v>647.20000000000005</v>
      </c>
      <c r="I91" s="69"/>
      <c r="J91" s="69"/>
      <c r="K91" s="69"/>
      <c r="L91" s="69"/>
      <c r="M91" s="69"/>
      <c r="N91" s="69"/>
      <c r="O91" s="154">
        <f t="shared" si="31"/>
        <v>141.94</v>
      </c>
      <c r="P91" s="69">
        <v>17.25</v>
      </c>
      <c r="Q91" s="69">
        <v>124.69</v>
      </c>
      <c r="R91" s="69"/>
      <c r="S91" s="69"/>
      <c r="T91" s="69"/>
      <c r="U91" s="154">
        <f t="shared" si="32"/>
        <v>791.16</v>
      </c>
      <c r="V91" s="69">
        <v>19.27</v>
      </c>
      <c r="W91" s="154">
        <v>771.89</v>
      </c>
      <c r="X91" s="69"/>
      <c r="Y91" s="69"/>
      <c r="Z91" s="69"/>
      <c r="AA91" s="69"/>
      <c r="AB91" s="69"/>
      <c r="AC91" s="69"/>
      <c r="AD91" s="69"/>
      <c r="AE91" s="69"/>
    </row>
    <row r="92" spans="1:31">
      <c r="A92" s="243"/>
      <c r="B92" s="161" t="s">
        <v>17</v>
      </c>
      <c r="C92" s="154">
        <f t="shared" si="30"/>
        <v>727</v>
      </c>
      <c r="D92" s="69">
        <v>1</v>
      </c>
      <c r="E92" s="69"/>
      <c r="F92" s="69"/>
      <c r="G92" s="69"/>
      <c r="H92" s="154">
        <v>726</v>
      </c>
      <c r="I92" s="69"/>
      <c r="J92" s="69"/>
      <c r="K92" s="69"/>
      <c r="L92" s="69"/>
      <c r="M92" s="69"/>
      <c r="N92" s="69"/>
      <c r="O92" s="154">
        <f t="shared" si="31"/>
        <v>105.6</v>
      </c>
      <c r="P92" s="69">
        <v>9.8000000000000007</v>
      </c>
      <c r="Q92" s="69">
        <v>95.8</v>
      </c>
      <c r="R92" s="69"/>
      <c r="S92" s="69"/>
      <c r="T92" s="69"/>
      <c r="U92" s="154">
        <f t="shared" si="32"/>
        <v>833.3</v>
      </c>
      <c r="V92" s="69">
        <v>11.3</v>
      </c>
      <c r="W92" s="154">
        <v>822</v>
      </c>
      <c r="X92" s="69"/>
      <c r="Y92" s="69"/>
      <c r="Z92" s="69"/>
      <c r="AA92" s="69"/>
      <c r="AB92" s="69"/>
      <c r="AC92" s="69"/>
      <c r="AD92" s="69"/>
      <c r="AE92" s="69"/>
    </row>
    <row r="93" spans="1:31">
      <c r="A93" s="243"/>
      <c r="B93" s="161" t="s">
        <v>18</v>
      </c>
      <c r="C93" s="154">
        <f t="shared" si="30"/>
        <v>634.29999999999995</v>
      </c>
      <c r="D93" s="69">
        <v>1.3</v>
      </c>
      <c r="E93" s="69"/>
      <c r="F93" s="69"/>
      <c r="G93" s="69"/>
      <c r="H93" s="154">
        <v>633</v>
      </c>
      <c r="I93" s="69"/>
      <c r="J93" s="69"/>
      <c r="K93" s="69"/>
      <c r="L93" s="69"/>
      <c r="M93" s="69"/>
      <c r="N93" s="69"/>
      <c r="O93" s="154">
        <f t="shared" si="31"/>
        <v>140.9</v>
      </c>
      <c r="P93" s="69">
        <v>9.5</v>
      </c>
      <c r="Q93" s="69">
        <v>131.4</v>
      </c>
      <c r="R93" s="69"/>
      <c r="S93" s="69"/>
      <c r="T93" s="69"/>
      <c r="U93" s="154">
        <f t="shared" si="32"/>
        <v>775.2</v>
      </c>
      <c r="V93" s="69">
        <v>10.8</v>
      </c>
      <c r="W93" s="154">
        <v>764.40000000000009</v>
      </c>
      <c r="X93" s="69"/>
      <c r="Y93" s="69"/>
      <c r="Z93" s="69"/>
      <c r="AA93" s="69"/>
      <c r="AB93" s="69"/>
      <c r="AC93" s="69"/>
      <c r="AD93" s="69"/>
      <c r="AE93" s="69"/>
    </row>
    <row r="94" spans="1:31">
      <c r="A94" s="243"/>
      <c r="B94" s="161" t="s">
        <v>19</v>
      </c>
      <c r="C94" s="154">
        <f t="shared" si="30"/>
        <v>692.04</v>
      </c>
      <c r="D94" s="69">
        <v>2</v>
      </c>
      <c r="E94" s="69"/>
      <c r="F94" s="69"/>
      <c r="G94" s="69"/>
      <c r="H94" s="154">
        <v>690.04</v>
      </c>
      <c r="I94" s="69"/>
      <c r="J94" s="69"/>
      <c r="K94" s="69"/>
      <c r="L94" s="69"/>
      <c r="M94" s="69"/>
      <c r="N94" s="69"/>
      <c r="O94" s="154">
        <f t="shared" si="31"/>
        <v>143.13</v>
      </c>
      <c r="P94" s="69">
        <v>10</v>
      </c>
      <c r="Q94" s="69">
        <v>133.13</v>
      </c>
      <c r="R94" s="69"/>
      <c r="S94" s="69"/>
      <c r="T94" s="69"/>
      <c r="U94" s="154">
        <f t="shared" si="32"/>
        <v>835.17</v>
      </c>
      <c r="V94" s="69">
        <v>12</v>
      </c>
      <c r="W94" s="154">
        <v>823.17</v>
      </c>
      <c r="X94" s="69"/>
      <c r="Y94" s="69"/>
      <c r="Z94" s="69"/>
      <c r="AA94" s="69"/>
      <c r="AB94" s="69"/>
      <c r="AC94" s="69"/>
      <c r="AD94" s="69"/>
      <c r="AE94" s="69"/>
    </row>
    <row r="95" spans="1:31">
      <c r="A95" s="243"/>
      <c r="B95" s="161" t="s">
        <v>20</v>
      </c>
      <c r="C95" s="154">
        <f t="shared" si="30"/>
        <v>628.22</v>
      </c>
      <c r="D95" s="69">
        <v>3.16</v>
      </c>
      <c r="E95" s="69"/>
      <c r="F95" s="69"/>
      <c r="G95" s="69"/>
      <c r="H95" s="154">
        <v>625.06000000000006</v>
      </c>
      <c r="I95" s="69"/>
      <c r="J95" s="69"/>
      <c r="K95" s="69"/>
      <c r="L95" s="69"/>
      <c r="M95" s="69"/>
      <c r="N95" s="69"/>
      <c r="O95" s="154">
        <f t="shared" si="31"/>
        <v>138.29999999999998</v>
      </c>
      <c r="P95" s="69">
        <v>8.16</v>
      </c>
      <c r="Q95" s="69">
        <v>130.13999999999999</v>
      </c>
      <c r="R95" s="69"/>
      <c r="S95" s="69"/>
      <c r="T95" s="69"/>
      <c r="U95" s="154">
        <f t="shared" si="32"/>
        <v>766</v>
      </c>
      <c r="V95" s="69">
        <v>11</v>
      </c>
      <c r="W95" s="154">
        <v>755</v>
      </c>
      <c r="X95" s="69"/>
      <c r="Y95" s="69"/>
      <c r="Z95" s="69"/>
      <c r="AA95" s="69"/>
      <c r="AB95" s="69"/>
      <c r="AC95" s="69"/>
      <c r="AD95" s="69"/>
      <c r="AE95" s="69"/>
    </row>
    <row r="96" spans="1:31">
      <c r="A96" s="243"/>
      <c r="B96" s="161" t="s">
        <v>21</v>
      </c>
      <c r="C96" s="154">
        <f t="shared" si="30"/>
        <v>712.28</v>
      </c>
      <c r="D96" s="69">
        <v>8.1999999999999993</v>
      </c>
      <c r="E96" s="69"/>
      <c r="F96" s="69"/>
      <c r="G96" s="69"/>
      <c r="H96" s="154">
        <v>704.07999999999993</v>
      </c>
      <c r="I96" s="69"/>
      <c r="J96" s="69"/>
      <c r="K96" s="69"/>
      <c r="L96" s="69"/>
      <c r="M96" s="69"/>
      <c r="N96" s="69"/>
      <c r="O96" s="154">
        <f t="shared" si="31"/>
        <v>159.03</v>
      </c>
      <c r="P96" s="69">
        <v>26.1</v>
      </c>
      <c r="Q96" s="69">
        <v>132.93</v>
      </c>
      <c r="R96" s="69"/>
      <c r="S96" s="69"/>
      <c r="T96" s="69"/>
      <c r="U96" s="154">
        <f t="shared" si="32"/>
        <v>871.31</v>
      </c>
      <c r="V96" s="69">
        <v>34.299999999999997</v>
      </c>
      <c r="W96" s="154">
        <v>837.01</v>
      </c>
      <c r="X96" s="69"/>
      <c r="Y96" s="69"/>
      <c r="Z96" s="69"/>
      <c r="AA96" s="69"/>
      <c r="AB96" s="69"/>
      <c r="AC96" s="69"/>
      <c r="AD96" s="69"/>
      <c r="AE96" s="69"/>
    </row>
    <row r="97" spans="1:31" ht="13.8" thickBot="1">
      <c r="A97" s="244"/>
      <c r="B97" s="163" t="s">
        <v>59</v>
      </c>
      <c r="C97" s="135">
        <f>SUM(C85:C96)</f>
        <v>7911.56</v>
      </c>
      <c r="D97" s="146">
        <f>SUM(E97:F97)</f>
        <v>0</v>
      </c>
      <c r="E97" s="155">
        <f>SUM(E85:E96)</f>
        <v>0</v>
      </c>
      <c r="F97" s="155">
        <f>SUM(F85:F96)</f>
        <v>0</v>
      </c>
      <c r="G97" s="155"/>
      <c r="H97" s="135">
        <f>SUM(H85:H96)</f>
        <v>7841.4800000000005</v>
      </c>
      <c r="I97" s="155">
        <f t="shared" ref="I97:P97" si="33">SUM(I85:I96)</f>
        <v>0</v>
      </c>
      <c r="J97" s="155">
        <f t="shared" si="33"/>
        <v>0</v>
      </c>
      <c r="K97" s="155">
        <f t="shared" si="33"/>
        <v>0</v>
      </c>
      <c r="L97" s="155">
        <f t="shared" si="33"/>
        <v>0</v>
      </c>
      <c r="M97" s="155">
        <f t="shared" si="33"/>
        <v>0</v>
      </c>
      <c r="N97" s="155">
        <f t="shared" si="33"/>
        <v>0</v>
      </c>
      <c r="O97" s="156">
        <f>SUM(O85:O96)</f>
        <v>1525.1</v>
      </c>
      <c r="P97" s="146">
        <f t="shared" si="33"/>
        <v>261.71000000000004</v>
      </c>
      <c r="Q97" s="146">
        <f>SUM(R97:T97)</f>
        <v>0</v>
      </c>
      <c r="R97" s="155">
        <f>SUM(R85:R96)</f>
        <v>0</v>
      </c>
      <c r="S97" s="155">
        <f>SUM(S85:S96)</f>
        <v>0</v>
      </c>
      <c r="T97" s="155">
        <f>SUM(T85:T96)</f>
        <v>0</v>
      </c>
      <c r="U97" s="156">
        <f>SUM(U85:U96)</f>
        <v>9436.44</v>
      </c>
      <c r="V97" s="155">
        <f>SUM(V85:V96)</f>
        <v>331.97</v>
      </c>
      <c r="W97" s="156">
        <f>SUM(X97:AD97)</f>
        <v>0</v>
      </c>
      <c r="X97" s="155">
        <f t="shared" ref="X97:AE97" si="34">SUM(X85:X96)</f>
        <v>0</v>
      </c>
      <c r="Y97" s="155">
        <f t="shared" si="34"/>
        <v>0</v>
      </c>
      <c r="Z97" s="155">
        <f t="shared" si="34"/>
        <v>0</v>
      </c>
      <c r="AA97" s="155">
        <f t="shared" si="34"/>
        <v>0</v>
      </c>
      <c r="AB97" s="155">
        <f t="shared" si="34"/>
        <v>0</v>
      </c>
      <c r="AC97" s="155">
        <f t="shared" si="34"/>
        <v>0</v>
      </c>
      <c r="AD97" s="146">
        <f t="shared" si="34"/>
        <v>0</v>
      </c>
      <c r="AE97" s="146">
        <f t="shared" si="34"/>
        <v>0</v>
      </c>
    </row>
    <row r="98" spans="1:31">
      <c r="A98" s="242">
        <v>2002</v>
      </c>
      <c r="B98" s="160" t="s">
        <v>1</v>
      </c>
      <c r="C98" s="153">
        <f t="shared" ref="C98:C109" si="35">D98+H98</f>
        <v>671.13</v>
      </c>
      <c r="D98" s="65">
        <f t="shared" ref="D98:D129" si="36">SUM(E98:F98)</f>
        <v>10.77</v>
      </c>
      <c r="E98" s="65">
        <v>3.46</v>
      </c>
      <c r="F98" s="65">
        <v>7.31</v>
      </c>
      <c r="G98" s="65"/>
      <c r="H98" s="153">
        <f>SUM(I98:L98)</f>
        <v>660.36</v>
      </c>
      <c r="I98" s="65">
        <v>445.4</v>
      </c>
      <c r="J98" s="65">
        <v>7.42</v>
      </c>
      <c r="K98" s="65">
        <v>24.27</v>
      </c>
      <c r="L98" s="65">
        <v>183.27</v>
      </c>
      <c r="M98" s="65"/>
      <c r="N98" s="65"/>
      <c r="O98" s="153">
        <f t="shared" ref="O98:O122" si="37">P98+Q98</f>
        <v>141.82</v>
      </c>
      <c r="P98" s="65">
        <v>45.59</v>
      </c>
      <c r="Q98" s="65">
        <f t="shared" ref="Q98:Q129" si="38">SUM(R98:T98)</f>
        <v>96.23</v>
      </c>
      <c r="R98" s="65">
        <v>96.23</v>
      </c>
      <c r="S98" s="65"/>
      <c r="T98" s="65"/>
      <c r="U98" s="153">
        <f t="shared" ref="U98:U122" si="39">V98+W98</f>
        <v>812.95</v>
      </c>
      <c r="V98" s="65">
        <v>56.36</v>
      </c>
      <c r="W98" s="153">
        <f t="shared" ref="W98:W129" si="40">SUM(X98:AD98)</f>
        <v>756.59</v>
      </c>
      <c r="X98" s="65">
        <v>469.67</v>
      </c>
      <c r="Y98" s="65">
        <v>7.42</v>
      </c>
      <c r="Z98" s="65">
        <v>183.27</v>
      </c>
      <c r="AA98" s="65"/>
      <c r="AB98" s="65">
        <v>96.23</v>
      </c>
      <c r="AC98" s="65"/>
      <c r="AD98" s="65"/>
      <c r="AE98" s="65"/>
    </row>
    <row r="99" spans="1:31">
      <c r="A99" s="243"/>
      <c r="B99" s="161" t="s">
        <v>2</v>
      </c>
      <c r="C99" s="154">
        <f t="shared" si="35"/>
        <v>637.45899999999995</v>
      </c>
      <c r="D99" s="69">
        <f t="shared" si="36"/>
        <v>13.004</v>
      </c>
      <c r="E99" s="69">
        <v>4.1210000000000004</v>
      </c>
      <c r="F99" s="69">
        <v>8.8829999999999991</v>
      </c>
      <c r="G99" s="69"/>
      <c r="H99" s="154">
        <f t="shared" ref="H99:H107" si="41">SUM(I99:L99)</f>
        <v>624.45499999999993</v>
      </c>
      <c r="I99" s="69">
        <v>378.96800000000002</v>
      </c>
      <c r="J99" s="69">
        <v>4.6189999999999998</v>
      </c>
      <c r="K99" s="69">
        <v>21.38</v>
      </c>
      <c r="L99" s="69">
        <v>219.488</v>
      </c>
      <c r="M99" s="69"/>
      <c r="N99" s="69"/>
      <c r="O99" s="154">
        <f t="shared" si="37"/>
        <v>137.29899999999998</v>
      </c>
      <c r="P99" s="69">
        <v>41.207999999999998</v>
      </c>
      <c r="Q99" s="69">
        <f t="shared" si="38"/>
        <v>96.090999999999994</v>
      </c>
      <c r="R99" s="69">
        <v>96.090999999999994</v>
      </c>
      <c r="S99" s="69"/>
      <c r="T99" s="69"/>
      <c r="U99" s="154">
        <f t="shared" si="39"/>
        <v>774.75799999999992</v>
      </c>
      <c r="V99" s="69">
        <v>54.212000000000003</v>
      </c>
      <c r="W99" s="154">
        <f t="shared" si="40"/>
        <v>720.54599999999994</v>
      </c>
      <c r="X99" s="69">
        <v>400.34800000000001</v>
      </c>
      <c r="Y99" s="69">
        <v>4.6189999999999998</v>
      </c>
      <c r="Z99" s="69">
        <v>219.488</v>
      </c>
      <c r="AA99" s="69"/>
      <c r="AB99" s="69">
        <v>96.090999999999994</v>
      </c>
      <c r="AC99" s="69"/>
      <c r="AD99" s="69"/>
      <c r="AE99" s="69"/>
    </row>
    <row r="100" spans="1:31">
      <c r="A100" s="243"/>
      <c r="B100" s="164" t="s">
        <v>3</v>
      </c>
      <c r="C100" s="157">
        <f t="shared" si="35"/>
        <v>676.47299999999996</v>
      </c>
      <c r="D100" s="137">
        <f t="shared" si="36"/>
        <v>15.443999999999999</v>
      </c>
      <c r="E100" s="137">
        <v>4.5119999999999996</v>
      </c>
      <c r="F100" s="137">
        <v>10.932</v>
      </c>
      <c r="G100" s="137"/>
      <c r="H100" s="157">
        <f t="shared" si="41"/>
        <v>661.029</v>
      </c>
      <c r="I100" s="137">
        <v>410.197</v>
      </c>
      <c r="J100" s="137">
        <v>7.944</v>
      </c>
      <c r="K100" s="137">
        <v>21.788</v>
      </c>
      <c r="L100" s="137">
        <v>221.1</v>
      </c>
      <c r="M100" s="137"/>
      <c r="N100" s="137"/>
      <c r="O100" s="157">
        <f t="shared" si="37"/>
        <v>132.024</v>
      </c>
      <c r="P100" s="137">
        <v>50.22</v>
      </c>
      <c r="Q100" s="137">
        <f t="shared" si="38"/>
        <v>81.804000000000002</v>
      </c>
      <c r="R100" s="141">
        <v>81.804000000000002</v>
      </c>
      <c r="S100" s="141"/>
      <c r="T100" s="141"/>
      <c r="U100" s="157">
        <f t="shared" si="39"/>
        <v>808.49699999999996</v>
      </c>
      <c r="V100" s="137">
        <v>65.664000000000001</v>
      </c>
      <c r="W100" s="157">
        <f t="shared" si="40"/>
        <v>742.83299999999997</v>
      </c>
      <c r="X100" s="137">
        <v>431.98500000000001</v>
      </c>
      <c r="Y100" s="137">
        <v>7.944</v>
      </c>
      <c r="Z100" s="137">
        <v>221.1</v>
      </c>
      <c r="AA100" s="137"/>
      <c r="AB100" s="137">
        <v>81.804000000000002</v>
      </c>
      <c r="AC100" s="141"/>
      <c r="AD100" s="137"/>
      <c r="AE100" s="137"/>
    </row>
    <row r="101" spans="1:31">
      <c r="A101" s="243"/>
      <c r="B101" s="161" t="s">
        <v>4</v>
      </c>
      <c r="C101" s="154">
        <f t="shared" si="35"/>
        <v>632.15899999999999</v>
      </c>
      <c r="D101" s="69">
        <f t="shared" si="36"/>
        <v>16.417999999999999</v>
      </c>
      <c r="E101" s="69">
        <v>5.4779999999999998</v>
      </c>
      <c r="F101" s="69">
        <v>10.94</v>
      </c>
      <c r="G101" s="69"/>
      <c r="H101" s="154">
        <f t="shared" si="41"/>
        <v>615.74099999999999</v>
      </c>
      <c r="I101" s="69">
        <v>429.399</v>
      </c>
      <c r="J101" s="69">
        <v>5.5540000000000003</v>
      </c>
      <c r="K101" s="69">
        <v>15.269</v>
      </c>
      <c r="L101" s="69">
        <v>165.51900000000001</v>
      </c>
      <c r="M101" s="69"/>
      <c r="N101" s="69"/>
      <c r="O101" s="154">
        <f t="shared" si="37"/>
        <v>154.44900000000001</v>
      </c>
      <c r="P101" s="69">
        <v>59.247</v>
      </c>
      <c r="Q101" s="69">
        <f t="shared" si="38"/>
        <v>95.201999999999998</v>
      </c>
      <c r="R101" s="69">
        <v>95.201999999999998</v>
      </c>
      <c r="S101" s="69"/>
      <c r="T101" s="69"/>
      <c r="U101" s="157">
        <f t="shared" si="39"/>
        <v>786.60799999999995</v>
      </c>
      <c r="V101" s="69">
        <v>75.665000000000006</v>
      </c>
      <c r="W101" s="154">
        <f t="shared" si="40"/>
        <v>710.94299999999998</v>
      </c>
      <c r="X101" s="69">
        <v>444.66800000000001</v>
      </c>
      <c r="Y101" s="69">
        <v>5.5540000000000003</v>
      </c>
      <c r="Z101" s="69">
        <v>165.51900000000001</v>
      </c>
      <c r="AA101" s="69"/>
      <c r="AB101" s="69">
        <v>95.201999999999998</v>
      </c>
      <c r="AC101" s="69"/>
      <c r="AD101" s="69"/>
      <c r="AE101" s="69"/>
    </row>
    <row r="102" spans="1:31">
      <c r="A102" s="243"/>
      <c r="B102" s="161" t="s">
        <v>5</v>
      </c>
      <c r="C102" s="154">
        <f t="shared" si="35"/>
        <v>632.96899999999994</v>
      </c>
      <c r="D102" s="69">
        <f t="shared" si="36"/>
        <v>14.712999999999999</v>
      </c>
      <c r="E102" s="69">
        <v>3.097</v>
      </c>
      <c r="F102" s="69">
        <v>11.616</v>
      </c>
      <c r="G102" s="69"/>
      <c r="H102" s="154">
        <f t="shared" si="41"/>
        <v>618.25599999999997</v>
      </c>
      <c r="I102" s="69">
        <v>393.61099999999999</v>
      </c>
      <c r="J102" s="69">
        <v>13.228999999999999</v>
      </c>
      <c r="K102" s="69">
        <v>3.36</v>
      </c>
      <c r="L102" s="69">
        <v>208.05600000000001</v>
      </c>
      <c r="M102" s="69"/>
      <c r="N102" s="69"/>
      <c r="O102" s="154">
        <f t="shared" si="37"/>
        <v>149.84700000000001</v>
      </c>
      <c r="P102" s="69">
        <v>42.109000000000002</v>
      </c>
      <c r="Q102" s="69">
        <f t="shared" si="38"/>
        <v>107.738</v>
      </c>
      <c r="R102" s="69">
        <v>107.738</v>
      </c>
      <c r="S102" s="69"/>
      <c r="T102" s="69"/>
      <c r="U102" s="157">
        <f t="shared" si="39"/>
        <v>782.81599999999992</v>
      </c>
      <c r="V102" s="69">
        <v>56.822000000000003</v>
      </c>
      <c r="W102" s="154">
        <f t="shared" si="40"/>
        <v>725.99399999999991</v>
      </c>
      <c r="X102" s="69">
        <v>396.971</v>
      </c>
      <c r="Y102" s="69">
        <v>13.228999999999999</v>
      </c>
      <c r="Z102" s="69">
        <v>208.05600000000001</v>
      </c>
      <c r="AA102" s="69"/>
      <c r="AB102" s="69">
        <v>107.738</v>
      </c>
      <c r="AC102" s="69"/>
      <c r="AD102" s="69"/>
      <c r="AE102" s="69"/>
    </row>
    <row r="103" spans="1:31">
      <c r="A103" s="243"/>
      <c r="B103" s="161" t="s">
        <v>6</v>
      </c>
      <c r="C103" s="154">
        <f t="shared" si="35"/>
        <v>715.24200000000008</v>
      </c>
      <c r="D103" s="69">
        <f t="shared" si="36"/>
        <v>7.6760000000000002</v>
      </c>
      <c r="E103" s="69">
        <v>1.1990000000000001</v>
      </c>
      <c r="F103" s="69">
        <v>6.4770000000000003</v>
      </c>
      <c r="G103" s="69"/>
      <c r="H103" s="154">
        <f t="shared" si="41"/>
        <v>707.56600000000003</v>
      </c>
      <c r="I103" s="69">
        <v>431.44</v>
      </c>
      <c r="J103" s="69">
        <v>36.713000000000001</v>
      </c>
      <c r="K103" s="69">
        <v>0.96399999999999997</v>
      </c>
      <c r="L103" s="69">
        <v>238.44900000000001</v>
      </c>
      <c r="M103" s="69"/>
      <c r="N103" s="69"/>
      <c r="O103" s="154">
        <f t="shared" si="37"/>
        <v>96.453000000000003</v>
      </c>
      <c r="P103" s="69">
        <v>41.869</v>
      </c>
      <c r="Q103" s="69">
        <f t="shared" si="38"/>
        <v>54.584000000000003</v>
      </c>
      <c r="R103" s="69">
        <v>54.584000000000003</v>
      </c>
      <c r="S103" s="69"/>
      <c r="T103" s="69"/>
      <c r="U103" s="157">
        <f t="shared" si="39"/>
        <v>811.69500000000005</v>
      </c>
      <c r="V103" s="69">
        <v>49.545000000000002</v>
      </c>
      <c r="W103" s="154">
        <f t="shared" si="40"/>
        <v>762.15000000000009</v>
      </c>
      <c r="X103" s="69">
        <v>432.404</v>
      </c>
      <c r="Y103" s="69">
        <v>36.713000000000001</v>
      </c>
      <c r="Z103" s="69">
        <v>238.44900000000001</v>
      </c>
      <c r="AA103" s="69"/>
      <c r="AB103" s="69">
        <v>54.584000000000003</v>
      </c>
      <c r="AC103" s="69"/>
      <c r="AD103" s="69"/>
      <c r="AE103" s="69"/>
    </row>
    <row r="104" spans="1:31">
      <c r="A104" s="243"/>
      <c r="B104" s="161" t="s">
        <v>16</v>
      </c>
      <c r="C104" s="154">
        <f t="shared" si="35"/>
        <v>939.779</v>
      </c>
      <c r="D104" s="69">
        <f t="shared" si="36"/>
        <v>3.5830000000000002</v>
      </c>
      <c r="E104" s="69">
        <v>0.41899999999999998</v>
      </c>
      <c r="F104" s="69">
        <v>3.1640000000000001</v>
      </c>
      <c r="G104" s="69"/>
      <c r="H104" s="154">
        <f t="shared" si="41"/>
        <v>936.19600000000003</v>
      </c>
      <c r="I104" s="69">
        <v>507.00700000000001</v>
      </c>
      <c r="J104" s="69">
        <v>34.551000000000002</v>
      </c>
      <c r="K104" s="69">
        <v>40.719000000000001</v>
      </c>
      <c r="L104" s="69">
        <v>353.91899999999998</v>
      </c>
      <c r="M104" s="69"/>
      <c r="N104" s="69"/>
      <c r="O104" s="154">
        <f t="shared" si="37"/>
        <v>36.021999999999998</v>
      </c>
      <c r="P104" s="69">
        <v>36.021999999999998</v>
      </c>
      <c r="Q104" s="69">
        <f t="shared" si="38"/>
        <v>0</v>
      </c>
      <c r="R104" s="69">
        <v>0</v>
      </c>
      <c r="S104" s="69"/>
      <c r="T104" s="69"/>
      <c r="U104" s="157">
        <f t="shared" si="39"/>
        <v>975.80100000000004</v>
      </c>
      <c r="V104" s="69">
        <v>39.604999999999997</v>
      </c>
      <c r="W104" s="154">
        <f t="shared" si="40"/>
        <v>936.19600000000003</v>
      </c>
      <c r="X104" s="69">
        <v>547.726</v>
      </c>
      <c r="Y104" s="69">
        <v>34.551000000000002</v>
      </c>
      <c r="Z104" s="69">
        <v>353.91899999999998</v>
      </c>
      <c r="AA104" s="69"/>
      <c r="AB104" s="69">
        <v>0</v>
      </c>
      <c r="AC104" s="69"/>
      <c r="AD104" s="69"/>
      <c r="AE104" s="69"/>
    </row>
    <row r="105" spans="1:31">
      <c r="A105" s="243"/>
      <c r="B105" s="161" t="s">
        <v>17</v>
      </c>
      <c r="C105" s="154">
        <f t="shared" si="35"/>
        <v>921.87399999999991</v>
      </c>
      <c r="D105" s="69">
        <f t="shared" si="36"/>
        <v>2.2749999999999999</v>
      </c>
      <c r="E105" s="69">
        <v>1.4E-2</v>
      </c>
      <c r="F105" s="69">
        <v>2.2610000000000001</v>
      </c>
      <c r="G105" s="69"/>
      <c r="H105" s="154">
        <f t="shared" si="41"/>
        <v>919.59899999999993</v>
      </c>
      <c r="I105" s="69">
        <v>476.964</v>
      </c>
      <c r="J105" s="69">
        <v>35.691000000000003</v>
      </c>
      <c r="K105" s="69">
        <v>40.293999999999997</v>
      </c>
      <c r="L105" s="69">
        <v>366.65</v>
      </c>
      <c r="M105" s="69"/>
      <c r="N105" s="69"/>
      <c r="O105" s="154">
        <f t="shared" si="37"/>
        <v>60.231999999999999</v>
      </c>
      <c r="P105" s="69">
        <v>60.231999999999999</v>
      </c>
      <c r="Q105" s="69">
        <f t="shared" si="38"/>
        <v>0</v>
      </c>
      <c r="R105" s="69">
        <v>0</v>
      </c>
      <c r="S105" s="69"/>
      <c r="T105" s="69"/>
      <c r="U105" s="157">
        <f t="shared" si="39"/>
        <v>982.10599999999999</v>
      </c>
      <c r="V105" s="69">
        <v>62.506999999999998</v>
      </c>
      <c r="W105" s="154">
        <f t="shared" si="40"/>
        <v>919.59900000000005</v>
      </c>
      <c r="X105" s="69">
        <v>517.25800000000004</v>
      </c>
      <c r="Y105" s="69">
        <v>35.691000000000003</v>
      </c>
      <c r="Z105" s="69">
        <v>366.65</v>
      </c>
      <c r="AA105" s="69"/>
      <c r="AB105" s="69">
        <v>0</v>
      </c>
      <c r="AC105" s="69"/>
      <c r="AD105" s="69"/>
      <c r="AE105" s="69"/>
    </row>
    <row r="106" spans="1:31">
      <c r="A106" s="243"/>
      <c r="B106" s="161" t="s">
        <v>18</v>
      </c>
      <c r="C106" s="154">
        <f t="shared" si="35"/>
        <v>818.25799999999992</v>
      </c>
      <c r="D106" s="69">
        <f t="shared" si="36"/>
        <v>2.0110000000000001</v>
      </c>
      <c r="E106" s="69">
        <v>0</v>
      </c>
      <c r="F106" s="69">
        <v>2.0110000000000001</v>
      </c>
      <c r="G106" s="69"/>
      <c r="H106" s="154">
        <f t="shared" si="41"/>
        <v>816.24699999999996</v>
      </c>
      <c r="I106" s="69">
        <v>369.10899999999998</v>
      </c>
      <c r="J106" s="69">
        <v>22.58</v>
      </c>
      <c r="K106" s="69">
        <v>38.012</v>
      </c>
      <c r="L106" s="69">
        <v>386.54599999999999</v>
      </c>
      <c r="M106" s="69"/>
      <c r="N106" s="69"/>
      <c r="O106" s="154">
        <f t="shared" si="37"/>
        <v>64.608999999999995</v>
      </c>
      <c r="P106" s="69">
        <v>64.608999999999995</v>
      </c>
      <c r="Q106" s="69">
        <f t="shared" si="38"/>
        <v>0</v>
      </c>
      <c r="R106" s="69">
        <v>0</v>
      </c>
      <c r="S106" s="69"/>
      <c r="T106" s="69"/>
      <c r="U106" s="157">
        <f t="shared" si="39"/>
        <v>882.86699999999996</v>
      </c>
      <c r="V106" s="69">
        <v>66.62</v>
      </c>
      <c r="W106" s="154">
        <f t="shared" si="40"/>
        <v>816.24699999999996</v>
      </c>
      <c r="X106" s="69">
        <v>407.12099999999998</v>
      </c>
      <c r="Y106" s="69">
        <v>22.58</v>
      </c>
      <c r="Z106" s="69">
        <v>386.54599999999999</v>
      </c>
      <c r="AA106" s="69"/>
      <c r="AB106" s="69">
        <v>0</v>
      </c>
      <c r="AC106" s="69"/>
      <c r="AD106" s="69"/>
      <c r="AE106" s="69"/>
    </row>
    <row r="107" spans="1:31">
      <c r="A107" s="243"/>
      <c r="B107" s="161" t="s">
        <v>19</v>
      </c>
      <c r="C107" s="154">
        <f t="shared" si="35"/>
        <v>834.18300000000011</v>
      </c>
      <c r="D107" s="69">
        <f t="shared" si="36"/>
        <v>2.5149999999999997</v>
      </c>
      <c r="E107" s="69">
        <v>0.126</v>
      </c>
      <c r="F107" s="69">
        <v>2.3889999999999998</v>
      </c>
      <c r="G107" s="69"/>
      <c r="H107" s="154">
        <f t="shared" si="41"/>
        <v>831.66800000000012</v>
      </c>
      <c r="I107" s="69">
        <v>396.92500000000001</v>
      </c>
      <c r="J107" s="69">
        <v>6.8719999999999999</v>
      </c>
      <c r="K107" s="69">
        <v>34.557000000000002</v>
      </c>
      <c r="L107" s="69">
        <v>393.31400000000002</v>
      </c>
      <c r="M107" s="69"/>
      <c r="N107" s="69"/>
      <c r="O107" s="154">
        <f t="shared" si="37"/>
        <v>40.856000000000002</v>
      </c>
      <c r="P107" s="69">
        <v>40.856000000000002</v>
      </c>
      <c r="Q107" s="69">
        <f t="shared" si="38"/>
        <v>0</v>
      </c>
      <c r="R107" s="69">
        <v>0</v>
      </c>
      <c r="S107" s="69"/>
      <c r="T107" s="69"/>
      <c r="U107" s="157">
        <f t="shared" si="39"/>
        <v>875.0390000000001</v>
      </c>
      <c r="V107" s="69">
        <v>43.371000000000002</v>
      </c>
      <c r="W107" s="154">
        <f t="shared" si="40"/>
        <v>831.66800000000012</v>
      </c>
      <c r="X107" s="69">
        <v>431.48200000000003</v>
      </c>
      <c r="Y107" s="69">
        <v>6.8719999999999999</v>
      </c>
      <c r="Z107" s="69">
        <v>393.31400000000002</v>
      </c>
      <c r="AA107" s="69"/>
      <c r="AB107" s="69"/>
      <c r="AC107" s="69"/>
      <c r="AD107" s="69"/>
      <c r="AE107" s="69"/>
    </row>
    <row r="108" spans="1:31">
      <c r="A108" s="243"/>
      <c r="B108" s="161" t="s">
        <v>20</v>
      </c>
      <c r="C108" s="158">
        <f t="shared" si="35"/>
        <v>785.84999999999991</v>
      </c>
      <c r="D108" s="45">
        <f t="shared" si="36"/>
        <v>3.14</v>
      </c>
      <c r="E108" s="45">
        <v>0.5</v>
      </c>
      <c r="F108" s="45">
        <v>2.64</v>
      </c>
      <c r="G108" s="45"/>
      <c r="H108" s="158">
        <f>752.42+30.29</f>
        <v>782.70999999999992</v>
      </c>
      <c r="I108" s="45"/>
      <c r="J108" s="45"/>
      <c r="K108" s="45"/>
      <c r="L108" s="45"/>
      <c r="M108" s="45"/>
      <c r="N108" s="45"/>
      <c r="O108" s="158">
        <f t="shared" si="37"/>
        <v>35.130000000000003</v>
      </c>
      <c r="P108" s="45">
        <v>35.130000000000003</v>
      </c>
      <c r="Q108" s="45">
        <f t="shared" si="38"/>
        <v>0</v>
      </c>
      <c r="R108" s="45">
        <v>0</v>
      </c>
      <c r="S108" s="45"/>
      <c r="T108" s="45"/>
      <c r="U108" s="158">
        <f t="shared" si="39"/>
        <v>0</v>
      </c>
      <c r="V108" s="45"/>
      <c r="W108" s="158">
        <f t="shared" si="40"/>
        <v>0</v>
      </c>
      <c r="X108" s="45"/>
      <c r="Y108" s="45"/>
      <c r="Z108" s="45"/>
      <c r="AA108" s="45"/>
      <c r="AB108" s="45"/>
      <c r="AC108" s="45"/>
      <c r="AD108" s="45"/>
      <c r="AE108" s="45"/>
    </row>
    <row r="109" spans="1:31">
      <c r="A109" s="243"/>
      <c r="B109" s="161" t="s">
        <v>21</v>
      </c>
      <c r="C109" s="154">
        <f t="shared" si="35"/>
        <v>817.0100000000001</v>
      </c>
      <c r="D109" s="69">
        <f t="shared" si="36"/>
        <v>8.3780000000000001</v>
      </c>
      <c r="E109" s="69">
        <v>2.5739999999999998</v>
      </c>
      <c r="F109" s="69">
        <v>5.8040000000000003</v>
      </c>
      <c r="G109" s="69"/>
      <c r="H109" s="154">
        <f t="shared" ref="H109:H140" si="42">SUM(I109:L109)</f>
        <v>808.63200000000006</v>
      </c>
      <c r="I109" s="69">
        <v>417.46800000000002</v>
      </c>
      <c r="J109" s="69">
        <v>16.396000000000001</v>
      </c>
      <c r="K109" s="69">
        <v>32.246000000000002</v>
      </c>
      <c r="L109" s="69">
        <v>342.52199999999999</v>
      </c>
      <c r="M109" s="69"/>
      <c r="N109" s="69"/>
      <c r="O109" s="154">
        <f t="shared" si="37"/>
        <v>60.822000000000003</v>
      </c>
      <c r="P109" s="69">
        <v>60.822000000000003</v>
      </c>
      <c r="Q109" s="69">
        <f t="shared" si="38"/>
        <v>0</v>
      </c>
      <c r="R109" s="69">
        <v>0</v>
      </c>
      <c r="S109" s="69"/>
      <c r="T109" s="69"/>
      <c r="U109" s="157">
        <f t="shared" si="39"/>
        <v>877.83200000000011</v>
      </c>
      <c r="V109" s="69">
        <v>69.2</v>
      </c>
      <c r="W109" s="154">
        <f t="shared" si="40"/>
        <v>808.63200000000006</v>
      </c>
      <c r="X109" s="69">
        <v>449.714</v>
      </c>
      <c r="Y109" s="69">
        <v>16.396000000000001</v>
      </c>
      <c r="Z109" s="69">
        <v>342.52199999999999</v>
      </c>
      <c r="AA109" s="69"/>
      <c r="AB109" s="69">
        <v>0</v>
      </c>
      <c r="AC109" s="69"/>
      <c r="AD109" s="69"/>
      <c r="AE109" s="69"/>
    </row>
    <row r="110" spans="1:31" ht="13.8" thickBot="1">
      <c r="A110" s="244"/>
      <c r="B110" s="163" t="s">
        <v>60</v>
      </c>
      <c r="C110" s="135">
        <f>SUM(C98:C109)</f>
        <v>9082.3860000000004</v>
      </c>
      <c r="D110" s="146">
        <f t="shared" si="36"/>
        <v>99.927000000000007</v>
      </c>
      <c r="E110" s="155">
        <f>SUM(E98:E109)</f>
        <v>25.5</v>
      </c>
      <c r="F110" s="155">
        <f>SUM(F98:F109)</f>
        <v>74.427000000000007</v>
      </c>
      <c r="G110" s="155"/>
      <c r="H110" s="135">
        <f>SUM(H98:H109)</f>
        <v>8982.4590000000007</v>
      </c>
      <c r="I110" s="155">
        <f t="shared" ref="I110:P110" si="43">SUM(I98:I109)</f>
        <v>4656.4879999999994</v>
      </c>
      <c r="J110" s="155">
        <f t="shared" si="43"/>
        <v>191.56900000000002</v>
      </c>
      <c r="K110" s="155">
        <f t="shared" si="43"/>
        <v>272.85899999999998</v>
      </c>
      <c r="L110" s="155">
        <f t="shared" si="43"/>
        <v>3078.8329999999996</v>
      </c>
      <c r="M110" s="155">
        <f t="shared" si="43"/>
        <v>0</v>
      </c>
      <c r="N110" s="155">
        <f t="shared" si="43"/>
        <v>0</v>
      </c>
      <c r="O110" s="156">
        <f>SUM(O98:O109)</f>
        <v>1109.5630000000001</v>
      </c>
      <c r="P110" s="146">
        <f t="shared" si="43"/>
        <v>577.91399999999999</v>
      </c>
      <c r="Q110" s="146">
        <f t="shared" si="38"/>
        <v>531.649</v>
      </c>
      <c r="R110" s="155">
        <f>SUM(R98:R109)</f>
        <v>531.649</v>
      </c>
      <c r="S110" s="155">
        <f>SUM(S98:S109)</f>
        <v>0</v>
      </c>
      <c r="T110" s="155">
        <f>SUM(T98:T109)</f>
        <v>0</v>
      </c>
      <c r="U110" s="156">
        <f>SUM(U98:U109)</f>
        <v>9370.969000000001</v>
      </c>
      <c r="V110" s="155">
        <f>SUM(V98:V109)</f>
        <v>639.57100000000003</v>
      </c>
      <c r="W110" s="156">
        <f t="shared" si="40"/>
        <v>8731.3979999999992</v>
      </c>
      <c r="X110" s="155">
        <f t="shared" ref="X110:AE110" si="44">SUM(X98:X109)</f>
        <v>4929.3470000000007</v>
      </c>
      <c r="Y110" s="155">
        <f t="shared" si="44"/>
        <v>191.56900000000002</v>
      </c>
      <c r="Z110" s="155">
        <f t="shared" si="44"/>
        <v>3078.8329999999996</v>
      </c>
      <c r="AA110" s="155">
        <f t="shared" si="44"/>
        <v>0</v>
      </c>
      <c r="AB110" s="155">
        <f t="shared" si="44"/>
        <v>531.649</v>
      </c>
      <c r="AC110" s="155">
        <f t="shared" si="44"/>
        <v>0</v>
      </c>
      <c r="AD110" s="146">
        <f t="shared" si="44"/>
        <v>0</v>
      </c>
      <c r="AE110" s="146">
        <f t="shared" si="44"/>
        <v>0</v>
      </c>
    </row>
    <row r="111" spans="1:31">
      <c r="A111" s="242">
        <v>2003</v>
      </c>
      <c r="B111" s="160" t="s">
        <v>1</v>
      </c>
      <c r="C111" s="153">
        <f t="shared" ref="C111:C122" si="45">D111+H111</f>
        <v>842.99800000000005</v>
      </c>
      <c r="D111" s="65">
        <f t="shared" si="36"/>
        <v>14.194000000000001</v>
      </c>
      <c r="E111" s="65">
        <v>4.8490000000000002</v>
      </c>
      <c r="F111" s="65">
        <v>9.3450000000000006</v>
      </c>
      <c r="G111" s="65"/>
      <c r="H111" s="153">
        <f t="shared" si="42"/>
        <v>828.80400000000009</v>
      </c>
      <c r="I111" s="65">
        <v>374.37900000000002</v>
      </c>
      <c r="J111" s="65">
        <v>8.2210000000000001</v>
      </c>
      <c r="K111" s="65">
        <v>34.777999999999999</v>
      </c>
      <c r="L111" s="65">
        <v>411.42599999999999</v>
      </c>
      <c r="M111" s="65"/>
      <c r="N111" s="65"/>
      <c r="O111" s="153">
        <f t="shared" si="37"/>
        <v>80.347999999999999</v>
      </c>
      <c r="P111" s="65">
        <v>80.347999999999999</v>
      </c>
      <c r="Q111" s="65">
        <f t="shared" si="38"/>
        <v>0</v>
      </c>
      <c r="R111" s="65">
        <v>0</v>
      </c>
      <c r="S111" s="65"/>
      <c r="T111" s="65"/>
      <c r="U111" s="153">
        <f t="shared" si="39"/>
        <v>923.346</v>
      </c>
      <c r="V111" s="65">
        <v>94.542000000000002</v>
      </c>
      <c r="W111" s="153">
        <f t="shared" si="40"/>
        <v>828.80399999999997</v>
      </c>
      <c r="X111" s="65">
        <v>409.15699999999998</v>
      </c>
      <c r="Y111" s="65">
        <v>8.2210000000000001</v>
      </c>
      <c r="Z111" s="65">
        <v>411.42599999999999</v>
      </c>
      <c r="AA111" s="65"/>
      <c r="AB111" s="65">
        <v>0</v>
      </c>
      <c r="AC111" s="65"/>
      <c r="AD111" s="65"/>
      <c r="AE111" s="65"/>
    </row>
    <row r="112" spans="1:31">
      <c r="A112" s="243"/>
      <c r="B112" s="161" t="s">
        <v>2</v>
      </c>
      <c r="C112" s="154">
        <f t="shared" si="45"/>
        <v>676.73</v>
      </c>
      <c r="D112" s="69">
        <f t="shared" si="36"/>
        <v>14.588000000000001</v>
      </c>
      <c r="E112" s="69">
        <v>5.7869999999999999</v>
      </c>
      <c r="F112" s="69">
        <v>8.8010000000000002</v>
      </c>
      <c r="G112" s="69"/>
      <c r="H112" s="154">
        <f t="shared" si="42"/>
        <v>662.14200000000005</v>
      </c>
      <c r="I112" s="69">
        <v>302.08699999999999</v>
      </c>
      <c r="J112" s="69">
        <v>17.768999999999998</v>
      </c>
      <c r="K112" s="69">
        <v>30.463000000000001</v>
      </c>
      <c r="L112" s="69">
        <v>311.82299999999998</v>
      </c>
      <c r="M112" s="69"/>
      <c r="N112" s="69"/>
      <c r="O112" s="154">
        <f t="shared" si="37"/>
        <v>109.929</v>
      </c>
      <c r="P112" s="69">
        <v>109.929</v>
      </c>
      <c r="Q112" s="69">
        <f t="shared" si="38"/>
        <v>0</v>
      </c>
      <c r="R112" s="69">
        <v>0</v>
      </c>
      <c r="S112" s="69"/>
      <c r="T112" s="69"/>
      <c r="U112" s="154">
        <f t="shared" si="39"/>
        <v>786.65900000000011</v>
      </c>
      <c r="V112" s="69">
        <v>124.517</v>
      </c>
      <c r="W112" s="154">
        <f t="shared" si="40"/>
        <v>662.14200000000005</v>
      </c>
      <c r="X112" s="69">
        <v>332.55</v>
      </c>
      <c r="Y112" s="69">
        <v>17.768999999999998</v>
      </c>
      <c r="Z112" s="69">
        <v>311.82299999999998</v>
      </c>
      <c r="AA112" s="69"/>
      <c r="AB112" s="69">
        <v>0</v>
      </c>
      <c r="AC112" s="69"/>
      <c r="AD112" s="69"/>
      <c r="AE112" s="69"/>
    </row>
    <row r="113" spans="1:31">
      <c r="A113" s="243"/>
      <c r="B113" s="161" t="s">
        <v>3</v>
      </c>
      <c r="C113" s="154">
        <f t="shared" si="45"/>
        <v>772.67700000000002</v>
      </c>
      <c r="D113" s="69">
        <f t="shared" si="36"/>
        <v>14.504</v>
      </c>
      <c r="E113" s="69">
        <v>4.0990000000000002</v>
      </c>
      <c r="F113" s="69">
        <v>10.404999999999999</v>
      </c>
      <c r="G113" s="69"/>
      <c r="H113" s="154">
        <f t="shared" si="42"/>
        <v>758.173</v>
      </c>
      <c r="I113" s="69">
        <v>365.20800000000003</v>
      </c>
      <c r="J113" s="69">
        <v>14.239000000000001</v>
      </c>
      <c r="K113" s="69">
        <v>33.808</v>
      </c>
      <c r="L113" s="69">
        <v>344.91800000000001</v>
      </c>
      <c r="M113" s="69"/>
      <c r="N113" s="69"/>
      <c r="O113" s="154">
        <f t="shared" si="37"/>
        <v>133.53399999999999</v>
      </c>
      <c r="P113" s="69">
        <v>133.53399999999999</v>
      </c>
      <c r="Q113" s="69">
        <f t="shared" si="38"/>
        <v>0</v>
      </c>
      <c r="R113" s="140">
        <v>0</v>
      </c>
      <c r="S113" s="140"/>
      <c r="T113" s="140"/>
      <c r="U113" s="154">
        <f t="shared" si="39"/>
        <v>906.21100000000001</v>
      </c>
      <c r="V113" s="69">
        <v>148.03800000000001</v>
      </c>
      <c r="W113" s="154">
        <f t="shared" si="40"/>
        <v>758.173</v>
      </c>
      <c r="X113" s="69">
        <v>399.01600000000002</v>
      </c>
      <c r="Y113" s="69">
        <v>14.239000000000001</v>
      </c>
      <c r="Z113" s="69">
        <v>344.91800000000001</v>
      </c>
      <c r="AA113" s="69"/>
      <c r="AB113" s="69">
        <v>0</v>
      </c>
      <c r="AC113" s="140"/>
      <c r="AD113" s="69"/>
      <c r="AE113" s="69"/>
    </row>
    <row r="114" spans="1:31">
      <c r="A114" s="243"/>
      <c r="B114" s="161" t="s">
        <v>4</v>
      </c>
      <c r="C114" s="154">
        <f t="shared" si="45"/>
        <v>688.92400000000009</v>
      </c>
      <c r="D114" s="69">
        <f t="shared" si="36"/>
        <v>17.783000000000001</v>
      </c>
      <c r="E114" s="69">
        <v>6.4530000000000003</v>
      </c>
      <c r="F114" s="69">
        <v>11.33</v>
      </c>
      <c r="G114" s="69"/>
      <c r="H114" s="154">
        <f t="shared" si="42"/>
        <v>671.14100000000008</v>
      </c>
      <c r="I114" s="69">
        <v>207.208</v>
      </c>
      <c r="J114" s="69">
        <v>5.0540000000000003</v>
      </c>
      <c r="K114" s="69">
        <v>30.920999999999999</v>
      </c>
      <c r="L114" s="69">
        <v>427.95800000000003</v>
      </c>
      <c r="M114" s="69"/>
      <c r="N114" s="69"/>
      <c r="O114" s="154">
        <f t="shared" si="37"/>
        <v>132.316</v>
      </c>
      <c r="P114" s="69">
        <v>132.316</v>
      </c>
      <c r="Q114" s="69">
        <f t="shared" si="38"/>
        <v>0</v>
      </c>
      <c r="R114" s="69">
        <v>0</v>
      </c>
      <c r="S114" s="69"/>
      <c r="T114" s="69"/>
      <c r="U114" s="154">
        <f t="shared" si="39"/>
        <v>821.24</v>
      </c>
      <c r="V114" s="69">
        <v>150.09899999999999</v>
      </c>
      <c r="W114" s="154">
        <f t="shared" si="40"/>
        <v>671.14100000000008</v>
      </c>
      <c r="X114" s="69">
        <v>238.12899999999999</v>
      </c>
      <c r="Y114" s="69">
        <v>5.0540000000000003</v>
      </c>
      <c r="Z114" s="69">
        <v>427.95800000000003</v>
      </c>
      <c r="AA114" s="69"/>
      <c r="AB114" s="69">
        <v>0</v>
      </c>
      <c r="AC114" s="69"/>
      <c r="AD114" s="69"/>
      <c r="AE114" s="69"/>
    </row>
    <row r="115" spans="1:31">
      <c r="A115" s="243"/>
      <c r="B115" s="161" t="s">
        <v>5</v>
      </c>
      <c r="C115" s="154">
        <f t="shared" si="45"/>
        <v>754.31500000000005</v>
      </c>
      <c r="D115" s="69">
        <f t="shared" si="36"/>
        <v>17.731999999999999</v>
      </c>
      <c r="E115" s="69">
        <v>5.7939999999999996</v>
      </c>
      <c r="F115" s="69">
        <v>11.938000000000001</v>
      </c>
      <c r="G115" s="69"/>
      <c r="H115" s="154">
        <f t="shared" si="42"/>
        <v>736.58300000000008</v>
      </c>
      <c r="I115" s="69">
        <v>338.29700000000003</v>
      </c>
      <c r="J115" s="69">
        <v>11.949</v>
      </c>
      <c r="K115" s="69">
        <v>33.889000000000003</v>
      </c>
      <c r="L115" s="69">
        <v>352.44799999999998</v>
      </c>
      <c r="M115" s="69"/>
      <c r="N115" s="69"/>
      <c r="O115" s="154">
        <f t="shared" si="37"/>
        <v>128.98599999999999</v>
      </c>
      <c r="P115" s="69">
        <v>128.98599999999999</v>
      </c>
      <c r="Q115" s="69">
        <f t="shared" si="38"/>
        <v>0</v>
      </c>
      <c r="R115" s="69">
        <v>0</v>
      </c>
      <c r="S115" s="69"/>
      <c r="T115" s="69"/>
      <c r="U115" s="154">
        <f t="shared" si="39"/>
        <v>883.30099999999993</v>
      </c>
      <c r="V115" s="69">
        <v>146.71799999999999</v>
      </c>
      <c r="W115" s="154">
        <f t="shared" si="40"/>
        <v>736.58299999999997</v>
      </c>
      <c r="X115" s="69">
        <v>372.18599999999998</v>
      </c>
      <c r="Y115" s="69">
        <v>11.949</v>
      </c>
      <c r="Z115" s="69">
        <v>352.44799999999998</v>
      </c>
      <c r="AA115" s="69"/>
      <c r="AB115" s="69">
        <v>0</v>
      </c>
      <c r="AC115" s="69"/>
      <c r="AD115" s="69"/>
      <c r="AE115" s="69"/>
    </row>
    <row r="116" spans="1:31">
      <c r="A116" s="243"/>
      <c r="B116" s="161" t="s">
        <v>6</v>
      </c>
      <c r="C116" s="154">
        <f t="shared" si="45"/>
        <v>779.88300000000004</v>
      </c>
      <c r="D116" s="69">
        <f t="shared" si="36"/>
        <v>15.173999999999999</v>
      </c>
      <c r="E116" s="69">
        <v>3.5379999999999998</v>
      </c>
      <c r="F116" s="69">
        <v>11.635999999999999</v>
      </c>
      <c r="G116" s="69"/>
      <c r="H116" s="154">
        <f t="shared" si="42"/>
        <v>764.70900000000006</v>
      </c>
      <c r="I116" s="69">
        <v>340.27499999999998</v>
      </c>
      <c r="J116" s="69">
        <v>12.733000000000001</v>
      </c>
      <c r="K116" s="69">
        <v>30.213999999999999</v>
      </c>
      <c r="L116" s="69">
        <v>381.48700000000002</v>
      </c>
      <c r="M116" s="69"/>
      <c r="N116" s="69"/>
      <c r="O116" s="154">
        <f t="shared" si="37"/>
        <v>110.42100000000001</v>
      </c>
      <c r="P116" s="69">
        <v>110.42100000000001</v>
      </c>
      <c r="Q116" s="69">
        <f t="shared" si="38"/>
        <v>0</v>
      </c>
      <c r="R116" s="69">
        <v>0</v>
      </c>
      <c r="S116" s="69"/>
      <c r="T116" s="69"/>
      <c r="U116" s="154">
        <f t="shared" si="39"/>
        <v>890.30400000000009</v>
      </c>
      <c r="V116" s="69">
        <v>125.595</v>
      </c>
      <c r="W116" s="154">
        <f t="shared" si="40"/>
        <v>764.70900000000006</v>
      </c>
      <c r="X116" s="69">
        <v>370.48899999999998</v>
      </c>
      <c r="Y116" s="69">
        <v>12.733000000000001</v>
      </c>
      <c r="Z116" s="69">
        <v>381.48700000000002</v>
      </c>
      <c r="AA116" s="69"/>
      <c r="AB116" s="69">
        <v>0</v>
      </c>
      <c r="AC116" s="69"/>
      <c r="AD116" s="69"/>
      <c r="AE116" s="69"/>
    </row>
    <row r="117" spans="1:31">
      <c r="A117" s="243"/>
      <c r="B117" s="161" t="s">
        <v>16</v>
      </c>
      <c r="C117" s="154">
        <f t="shared" si="45"/>
        <v>884.30400000000009</v>
      </c>
      <c r="D117" s="69">
        <f t="shared" si="36"/>
        <v>11.038</v>
      </c>
      <c r="E117" s="69">
        <v>2.012</v>
      </c>
      <c r="F117" s="69">
        <v>9.0259999999999998</v>
      </c>
      <c r="G117" s="69"/>
      <c r="H117" s="154">
        <f t="shared" si="42"/>
        <v>873.26600000000008</v>
      </c>
      <c r="I117" s="69">
        <v>399.416</v>
      </c>
      <c r="J117" s="69">
        <v>15.797000000000001</v>
      </c>
      <c r="K117" s="69">
        <v>29.478999999999999</v>
      </c>
      <c r="L117" s="69">
        <v>428.57400000000001</v>
      </c>
      <c r="M117" s="69"/>
      <c r="N117" s="69"/>
      <c r="O117" s="154">
        <f t="shared" si="37"/>
        <v>110.32</v>
      </c>
      <c r="P117" s="69">
        <v>110.32</v>
      </c>
      <c r="Q117" s="69">
        <f t="shared" si="38"/>
        <v>0</v>
      </c>
      <c r="R117" s="69">
        <v>0</v>
      </c>
      <c r="S117" s="69"/>
      <c r="T117" s="69"/>
      <c r="U117" s="154">
        <f t="shared" si="39"/>
        <v>994.62599999999998</v>
      </c>
      <c r="V117" s="69">
        <v>121.358</v>
      </c>
      <c r="W117" s="154">
        <f t="shared" si="40"/>
        <v>873.26800000000003</v>
      </c>
      <c r="X117" s="69">
        <v>428.89499999999998</v>
      </c>
      <c r="Y117" s="69">
        <v>15.797000000000001</v>
      </c>
      <c r="Z117" s="69">
        <v>428.57600000000002</v>
      </c>
      <c r="AA117" s="69"/>
      <c r="AB117" s="69">
        <v>0</v>
      </c>
      <c r="AC117" s="69"/>
      <c r="AD117" s="69"/>
      <c r="AE117" s="69"/>
    </row>
    <row r="118" spans="1:31">
      <c r="A118" s="243"/>
      <c r="B118" s="161" t="s">
        <v>17</v>
      </c>
      <c r="C118" s="154">
        <f t="shared" si="45"/>
        <v>773.24900000000002</v>
      </c>
      <c r="D118" s="69">
        <f t="shared" si="36"/>
        <v>5.7039999999999997</v>
      </c>
      <c r="E118" s="69">
        <v>1.05</v>
      </c>
      <c r="F118" s="69">
        <v>4.6539999999999999</v>
      </c>
      <c r="G118" s="69"/>
      <c r="H118" s="154">
        <f t="shared" si="42"/>
        <v>767.54500000000007</v>
      </c>
      <c r="I118" s="69">
        <v>350.14400000000001</v>
      </c>
      <c r="J118" s="69">
        <v>7.2670000000000003</v>
      </c>
      <c r="K118" s="69">
        <v>27.88</v>
      </c>
      <c r="L118" s="69">
        <v>382.25400000000002</v>
      </c>
      <c r="M118" s="69"/>
      <c r="N118" s="69"/>
      <c r="O118" s="154">
        <f t="shared" si="37"/>
        <v>98.769000000000005</v>
      </c>
      <c r="P118" s="69"/>
      <c r="Q118" s="69">
        <f t="shared" si="38"/>
        <v>98.769000000000005</v>
      </c>
      <c r="R118" s="69">
        <v>98.769000000000005</v>
      </c>
      <c r="S118" s="69">
        <v>0</v>
      </c>
      <c r="T118" s="69"/>
      <c r="U118" s="154">
        <f t="shared" si="39"/>
        <v>872.01800000000003</v>
      </c>
      <c r="V118" s="69">
        <v>104.473</v>
      </c>
      <c r="W118" s="154">
        <f t="shared" si="40"/>
        <v>767.54500000000007</v>
      </c>
      <c r="X118" s="69">
        <v>378.024</v>
      </c>
      <c r="Y118" s="69">
        <v>7.2670000000000003</v>
      </c>
      <c r="Z118" s="69">
        <v>382.25400000000002</v>
      </c>
      <c r="AA118" s="69"/>
      <c r="AB118" s="69">
        <v>0</v>
      </c>
      <c r="AC118" s="69"/>
      <c r="AD118" s="69"/>
      <c r="AE118" s="69"/>
    </row>
    <row r="119" spans="1:31">
      <c r="A119" s="243"/>
      <c r="B119" s="161" t="s">
        <v>18</v>
      </c>
      <c r="C119" s="154">
        <f t="shared" si="45"/>
        <v>776.05200000000002</v>
      </c>
      <c r="D119" s="69">
        <f t="shared" si="36"/>
        <v>4.1660000000000004</v>
      </c>
      <c r="E119" s="69">
        <v>0.57899999999999996</v>
      </c>
      <c r="F119" s="69">
        <v>3.5870000000000002</v>
      </c>
      <c r="G119" s="69"/>
      <c r="H119" s="154">
        <f t="shared" si="42"/>
        <v>771.88599999999997</v>
      </c>
      <c r="I119" s="69">
        <v>304.14400000000001</v>
      </c>
      <c r="J119" s="69">
        <v>5.3559999999999999</v>
      </c>
      <c r="K119" s="69">
        <v>22.905000000000001</v>
      </c>
      <c r="L119" s="69">
        <v>439.48099999999999</v>
      </c>
      <c r="M119" s="69"/>
      <c r="N119" s="69"/>
      <c r="O119" s="154">
        <f t="shared" si="37"/>
        <v>93.004000000000005</v>
      </c>
      <c r="P119" s="69">
        <v>93.004000000000005</v>
      </c>
      <c r="Q119" s="69">
        <f t="shared" si="38"/>
        <v>0</v>
      </c>
      <c r="R119" s="69">
        <v>0</v>
      </c>
      <c r="S119" s="69"/>
      <c r="T119" s="69"/>
      <c r="U119" s="154">
        <f t="shared" si="39"/>
        <v>869.05599999999993</v>
      </c>
      <c r="V119" s="69">
        <v>97.17</v>
      </c>
      <c r="W119" s="154">
        <f t="shared" si="40"/>
        <v>771.88599999999997</v>
      </c>
      <c r="X119" s="69">
        <v>327.04899999999998</v>
      </c>
      <c r="Y119" s="69">
        <v>5.3559999999999999</v>
      </c>
      <c r="Z119" s="69">
        <v>439.48099999999999</v>
      </c>
      <c r="AA119" s="69"/>
      <c r="AB119" s="69">
        <v>0</v>
      </c>
      <c r="AC119" s="69"/>
      <c r="AD119" s="69"/>
      <c r="AE119" s="69"/>
    </row>
    <row r="120" spans="1:31">
      <c r="A120" s="243"/>
      <c r="B120" s="161" t="s">
        <v>19</v>
      </c>
      <c r="C120" s="154">
        <f t="shared" si="45"/>
        <v>748.875</v>
      </c>
      <c r="D120" s="69">
        <f t="shared" si="36"/>
        <v>4.327</v>
      </c>
      <c r="E120" s="69">
        <v>0.70599999999999996</v>
      </c>
      <c r="F120" s="69">
        <v>3.621</v>
      </c>
      <c r="G120" s="69"/>
      <c r="H120" s="154">
        <f t="shared" si="42"/>
        <v>744.548</v>
      </c>
      <c r="I120" s="69">
        <v>339.39100000000002</v>
      </c>
      <c r="J120" s="69">
        <v>7.3040000000000003</v>
      </c>
      <c r="K120" s="69">
        <v>11.170999999999999</v>
      </c>
      <c r="L120" s="69">
        <v>386.68200000000002</v>
      </c>
      <c r="M120" s="69"/>
      <c r="N120" s="69"/>
      <c r="O120" s="154">
        <f t="shared" si="37"/>
        <v>93.888000000000005</v>
      </c>
      <c r="P120" s="69">
        <v>93.888000000000005</v>
      </c>
      <c r="Q120" s="69">
        <f t="shared" si="38"/>
        <v>0</v>
      </c>
      <c r="R120" s="69">
        <v>0</v>
      </c>
      <c r="S120" s="69"/>
      <c r="T120" s="69"/>
      <c r="U120" s="154">
        <f t="shared" si="39"/>
        <v>842.76300000000003</v>
      </c>
      <c r="V120" s="69">
        <v>98.215000000000003</v>
      </c>
      <c r="W120" s="154">
        <f t="shared" si="40"/>
        <v>744.548</v>
      </c>
      <c r="X120" s="69">
        <v>350.56200000000001</v>
      </c>
      <c r="Y120" s="69">
        <v>7.3040000000000003</v>
      </c>
      <c r="Z120" s="69">
        <v>386.68200000000002</v>
      </c>
      <c r="AA120" s="69"/>
      <c r="AB120" s="69">
        <v>0</v>
      </c>
      <c r="AC120" s="69"/>
      <c r="AD120" s="69"/>
      <c r="AE120" s="69"/>
    </row>
    <row r="121" spans="1:31">
      <c r="A121" s="243"/>
      <c r="B121" s="161" t="s">
        <v>20</v>
      </c>
      <c r="C121" s="154">
        <f t="shared" si="45"/>
        <v>729.01800000000003</v>
      </c>
      <c r="D121" s="69">
        <f t="shared" si="36"/>
        <v>4.7050000000000001</v>
      </c>
      <c r="E121" s="69">
        <v>0.96599999999999997</v>
      </c>
      <c r="F121" s="69">
        <v>3.7389999999999999</v>
      </c>
      <c r="G121" s="69"/>
      <c r="H121" s="154">
        <f t="shared" si="42"/>
        <v>724.31299999999999</v>
      </c>
      <c r="I121" s="69">
        <v>265.97699999999998</v>
      </c>
      <c r="J121" s="69">
        <v>10.086</v>
      </c>
      <c r="K121" s="69">
        <v>31.446000000000002</v>
      </c>
      <c r="L121" s="69">
        <v>416.80399999999997</v>
      </c>
      <c r="M121" s="69"/>
      <c r="N121" s="69"/>
      <c r="O121" s="154">
        <f t="shared" si="37"/>
        <v>90.46</v>
      </c>
      <c r="P121" s="69">
        <v>90.46</v>
      </c>
      <c r="Q121" s="69">
        <f t="shared" si="38"/>
        <v>0</v>
      </c>
      <c r="R121" s="69">
        <v>0</v>
      </c>
      <c r="S121" s="69"/>
      <c r="T121" s="69"/>
      <c r="U121" s="154">
        <f t="shared" si="39"/>
        <v>819.49799999999993</v>
      </c>
      <c r="V121" s="69">
        <v>95.165000000000006</v>
      </c>
      <c r="W121" s="154">
        <f t="shared" si="40"/>
        <v>724.33299999999997</v>
      </c>
      <c r="X121" s="69">
        <v>297.44299999999998</v>
      </c>
      <c r="Y121" s="69">
        <v>10.086</v>
      </c>
      <c r="Z121" s="69">
        <v>416.80399999999997</v>
      </c>
      <c r="AA121" s="69"/>
      <c r="AB121" s="69">
        <v>0</v>
      </c>
      <c r="AC121" s="69"/>
      <c r="AD121" s="69"/>
      <c r="AE121" s="69"/>
    </row>
    <row r="122" spans="1:31">
      <c r="A122" s="243"/>
      <c r="B122" s="161" t="s">
        <v>21</v>
      </c>
      <c r="C122" s="154">
        <f t="shared" si="45"/>
        <v>878.52499999999986</v>
      </c>
      <c r="D122" s="69">
        <f t="shared" si="36"/>
        <v>5.5020000000000007</v>
      </c>
      <c r="E122" s="69">
        <v>1.405</v>
      </c>
      <c r="F122" s="69">
        <v>4.0970000000000004</v>
      </c>
      <c r="G122" s="69"/>
      <c r="H122" s="154">
        <f t="shared" si="42"/>
        <v>873.02299999999991</v>
      </c>
      <c r="I122" s="69">
        <v>314.95</v>
      </c>
      <c r="J122" s="69">
        <v>8.9169999999999998</v>
      </c>
      <c r="K122" s="69">
        <v>28.617999999999999</v>
      </c>
      <c r="L122" s="69">
        <v>520.53800000000001</v>
      </c>
      <c r="M122" s="69"/>
      <c r="N122" s="69"/>
      <c r="O122" s="154">
        <f t="shared" si="37"/>
        <v>52.06</v>
      </c>
      <c r="P122" s="69">
        <v>52.06</v>
      </c>
      <c r="Q122" s="69">
        <f t="shared" si="38"/>
        <v>0</v>
      </c>
      <c r="R122" s="69">
        <v>0</v>
      </c>
      <c r="S122" s="69"/>
      <c r="T122" s="69"/>
      <c r="U122" s="154">
        <f t="shared" si="39"/>
        <v>930.58499999999992</v>
      </c>
      <c r="V122" s="69">
        <v>57.561999999999998</v>
      </c>
      <c r="W122" s="154">
        <f t="shared" si="40"/>
        <v>873.02299999999991</v>
      </c>
      <c r="X122" s="69">
        <v>343.56799999999998</v>
      </c>
      <c r="Y122" s="69">
        <v>8.9169999999999998</v>
      </c>
      <c r="Z122" s="69">
        <v>520.53800000000001</v>
      </c>
      <c r="AA122" s="69"/>
      <c r="AB122" s="69">
        <v>0</v>
      </c>
      <c r="AC122" s="69"/>
      <c r="AD122" s="69"/>
      <c r="AE122" s="69"/>
    </row>
    <row r="123" spans="1:31" ht="13.8" thickBot="1">
      <c r="A123" s="244"/>
      <c r="B123" s="163" t="s">
        <v>66</v>
      </c>
      <c r="C123" s="135">
        <f>SUM(C111:C122)</f>
        <v>9305.5499999999993</v>
      </c>
      <c r="D123" s="146">
        <f t="shared" si="36"/>
        <v>129.41699999999997</v>
      </c>
      <c r="E123" s="155">
        <f>SUM(E111:E122)</f>
        <v>37.238</v>
      </c>
      <c r="F123" s="155">
        <f>SUM(F111:F122)</f>
        <v>92.178999999999988</v>
      </c>
      <c r="G123" s="155"/>
      <c r="H123" s="135">
        <f>SUM(H111:H122)</f>
        <v>9176.1329999999998</v>
      </c>
      <c r="I123" s="155">
        <f t="shared" ref="I123:P123" si="46">SUM(I111:I122)</f>
        <v>3901.4760000000001</v>
      </c>
      <c r="J123" s="155">
        <f t="shared" si="46"/>
        <v>124.69199999999999</v>
      </c>
      <c r="K123" s="155">
        <f t="shared" si="46"/>
        <v>345.572</v>
      </c>
      <c r="L123" s="155">
        <f t="shared" si="46"/>
        <v>4804.393</v>
      </c>
      <c r="M123" s="155">
        <f t="shared" si="46"/>
        <v>0</v>
      </c>
      <c r="N123" s="155">
        <f t="shared" si="46"/>
        <v>0</v>
      </c>
      <c r="O123" s="156">
        <f>SUM(O111:O122)</f>
        <v>1234.0350000000001</v>
      </c>
      <c r="P123" s="146">
        <f t="shared" si="46"/>
        <v>1135.2660000000001</v>
      </c>
      <c r="Q123" s="146">
        <f t="shared" si="38"/>
        <v>98.769000000000005</v>
      </c>
      <c r="R123" s="155">
        <f>SUM(R111:R122)</f>
        <v>98.769000000000005</v>
      </c>
      <c r="S123" s="155">
        <f>SUM(S111:S122)</f>
        <v>0</v>
      </c>
      <c r="T123" s="155">
        <f>SUM(T111:T122)</f>
        <v>0</v>
      </c>
      <c r="U123" s="156">
        <f>SUM(U111:U122)</f>
        <v>10539.606999999998</v>
      </c>
      <c r="V123" s="155">
        <f>SUM(V111:V122)</f>
        <v>1363.4519999999998</v>
      </c>
      <c r="W123" s="156">
        <f t="shared" si="40"/>
        <v>9176.1549999999988</v>
      </c>
      <c r="X123" s="155">
        <f t="shared" ref="X123:AE123" si="47">SUM(X111:X122)</f>
        <v>4247.0679999999993</v>
      </c>
      <c r="Y123" s="155">
        <f t="shared" si="47"/>
        <v>124.69199999999999</v>
      </c>
      <c r="Z123" s="155">
        <f t="shared" si="47"/>
        <v>4804.3950000000004</v>
      </c>
      <c r="AA123" s="155">
        <f t="shared" si="47"/>
        <v>0</v>
      </c>
      <c r="AB123" s="155">
        <f t="shared" si="47"/>
        <v>0</v>
      </c>
      <c r="AC123" s="155">
        <f t="shared" si="47"/>
        <v>0</v>
      </c>
      <c r="AD123" s="146">
        <f t="shared" si="47"/>
        <v>0</v>
      </c>
      <c r="AE123" s="146">
        <f t="shared" si="47"/>
        <v>0</v>
      </c>
    </row>
    <row r="124" spans="1:31">
      <c r="A124" s="242">
        <v>2004</v>
      </c>
      <c r="B124" s="160" t="s">
        <v>1</v>
      </c>
      <c r="C124" s="153">
        <f t="shared" ref="C124:C135" si="48">D124+H124</f>
        <v>904.60500000000002</v>
      </c>
      <c r="D124" s="65">
        <f t="shared" si="36"/>
        <v>11.329000000000001</v>
      </c>
      <c r="E124" s="65">
        <v>3.8639999999999999</v>
      </c>
      <c r="F124" s="65">
        <v>7.4649999999999999</v>
      </c>
      <c r="G124" s="65"/>
      <c r="H124" s="153">
        <f t="shared" si="42"/>
        <v>893.27600000000007</v>
      </c>
      <c r="I124" s="65">
        <v>363.41899999999998</v>
      </c>
      <c r="J124" s="65">
        <v>11.683999999999999</v>
      </c>
      <c r="K124" s="65">
        <v>33.902000000000001</v>
      </c>
      <c r="L124" s="65">
        <v>484.27100000000002</v>
      </c>
      <c r="M124" s="65"/>
      <c r="N124" s="65"/>
      <c r="O124" s="153">
        <f t="shared" ref="O124:O135" si="49">P124+Q124</f>
        <v>71.569000000000003</v>
      </c>
      <c r="P124" s="65">
        <v>71.569000000000003</v>
      </c>
      <c r="Q124" s="65">
        <f t="shared" si="38"/>
        <v>0</v>
      </c>
      <c r="R124" s="65">
        <v>0</v>
      </c>
      <c r="S124" s="65"/>
      <c r="T124" s="65"/>
      <c r="U124" s="153">
        <f t="shared" ref="U124:U135" si="50">V124+W124</f>
        <v>976.17400000000009</v>
      </c>
      <c r="V124" s="65">
        <v>82.897999999999996</v>
      </c>
      <c r="W124" s="153">
        <f t="shared" si="40"/>
        <v>893.27600000000007</v>
      </c>
      <c r="X124" s="65">
        <v>397.32100000000003</v>
      </c>
      <c r="Y124" s="65">
        <v>11.683999999999999</v>
      </c>
      <c r="Z124" s="65">
        <v>484.27100000000002</v>
      </c>
      <c r="AA124" s="65"/>
      <c r="AB124" s="65">
        <v>0</v>
      </c>
      <c r="AC124" s="65"/>
      <c r="AD124" s="65"/>
      <c r="AE124" s="65"/>
    </row>
    <row r="125" spans="1:31">
      <c r="A125" s="243"/>
      <c r="B125" s="161" t="s">
        <v>2</v>
      </c>
      <c r="C125" s="154">
        <f t="shared" si="48"/>
        <v>904.60500000000002</v>
      </c>
      <c r="D125" s="69">
        <f t="shared" si="36"/>
        <v>11.329000000000001</v>
      </c>
      <c r="E125" s="69">
        <v>3.8639999999999999</v>
      </c>
      <c r="F125" s="69">
        <v>7.4649999999999999</v>
      </c>
      <c r="G125" s="69"/>
      <c r="H125" s="154">
        <f t="shared" si="42"/>
        <v>893.27600000000007</v>
      </c>
      <c r="I125" s="69">
        <v>363.41899999999998</v>
      </c>
      <c r="J125" s="69">
        <v>11.683999999999999</v>
      </c>
      <c r="K125" s="69">
        <v>33.902000000000001</v>
      </c>
      <c r="L125" s="69">
        <v>484.27100000000002</v>
      </c>
      <c r="M125" s="69"/>
      <c r="N125" s="69"/>
      <c r="O125" s="154">
        <f t="shared" si="49"/>
        <v>71.569000000000003</v>
      </c>
      <c r="P125" s="69">
        <v>71.569000000000003</v>
      </c>
      <c r="Q125" s="69">
        <f t="shared" si="38"/>
        <v>0</v>
      </c>
      <c r="R125" s="69">
        <v>0</v>
      </c>
      <c r="S125" s="69"/>
      <c r="T125" s="69"/>
      <c r="U125" s="154">
        <f t="shared" si="50"/>
        <v>976.17400000000009</v>
      </c>
      <c r="V125" s="69">
        <v>82.897999999999996</v>
      </c>
      <c r="W125" s="154">
        <f t="shared" si="40"/>
        <v>893.27600000000007</v>
      </c>
      <c r="X125" s="69">
        <v>397.32100000000003</v>
      </c>
      <c r="Y125" s="69">
        <v>11.683999999999999</v>
      </c>
      <c r="Z125" s="69">
        <v>484.27100000000002</v>
      </c>
      <c r="AA125" s="69"/>
      <c r="AB125" s="69">
        <v>0</v>
      </c>
      <c r="AC125" s="69"/>
      <c r="AD125" s="69"/>
      <c r="AE125" s="69"/>
    </row>
    <row r="126" spans="1:31">
      <c r="A126" s="243"/>
      <c r="B126" s="161" t="s">
        <v>3</v>
      </c>
      <c r="C126" s="154">
        <f t="shared" si="48"/>
        <v>756.83499999999992</v>
      </c>
      <c r="D126" s="69">
        <f t="shared" si="36"/>
        <v>13.848000000000001</v>
      </c>
      <c r="E126" s="69">
        <v>5.4809999999999999</v>
      </c>
      <c r="F126" s="69">
        <v>8.3670000000000009</v>
      </c>
      <c r="G126" s="69"/>
      <c r="H126" s="154">
        <f t="shared" si="42"/>
        <v>742.98699999999997</v>
      </c>
      <c r="I126" s="69">
        <v>313.33499999999998</v>
      </c>
      <c r="J126" s="69">
        <v>9.4939999999999998</v>
      </c>
      <c r="K126" s="69">
        <v>31.584</v>
      </c>
      <c r="L126" s="69">
        <v>388.57400000000001</v>
      </c>
      <c r="M126" s="69"/>
      <c r="N126" s="69"/>
      <c r="O126" s="154">
        <f t="shared" si="49"/>
        <v>111.97499999999999</v>
      </c>
      <c r="P126" s="69">
        <v>111.97499999999999</v>
      </c>
      <c r="Q126" s="69">
        <f t="shared" si="38"/>
        <v>0</v>
      </c>
      <c r="R126" s="140">
        <v>0</v>
      </c>
      <c r="S126" s="140"/>
      <c r="T126" s="140"/>
      <c r="U126" s="154">
        <f t="shared" si="50"/>
        <v>868.81</v>
      </c>
      <c r="V126" s="69"/>
      <c r="W126" s="154">
        <f t="shared" si="40"/>
        <v>868.81</v>
      </c>
      <c r="X126" s="69">
        <v>125.82299999999999</v>
      </c>
      <c r="Y126" s="69">
        <v>344.91899999999998</v>
      </c>
      <c r="Z126" s="69">
        <v>9.4939999999999998</v>
      </c>
      <c r="AA126" s="69"/>
      <c r="AB126" s="69">
        <v>388.57400000000001</v>
      </c>
      <c r="AC126" s="140"/>
      <c r="AD126" s="69"/>
      <c r="AE126" s="69"/>
    </row>
    <row r="127" spans="1:31">
      <c r="A127" s="243"/>
      <c r="B127" s="161" t="s">
        <v>4</v>
      </c>
      <c r="C127" s="154">
        <f t="shared" si="48"/>
        <v>763.55400000000009</v>
      </c>
      <c r="D127" s="69">
        <f t="shared" si="36"/>
        <v>17.027999999999999</v>
      </c>
      <c r="E127" s="69">
        <v>5.6139999999999999</v>
      </c>
      <c r="F127" s="69">
        <v>11.414</v>
      </c>
      <c r="G127" s="69"/>
      <c r="H127" s="154">
        <f t="shared" si="42"/>
        <v>746.52600000000007</v>
      </c>
      <c r="I127" s="69">
        <v>370.67</v>
      </c>
      <c r="J127" s="69">
        <v>11.763999999999999</v>
      </c>
      <c r="K127" s="69">
        <v>36.392000000000003</v>
      </c>
      <c r="L127" s="69">
        <v>327.7</v>
      </c>
      <c r="M127" s="69"/>
      <c r="N127" s="69"/>
      <c r="O127" s="154">
        <f t="shared" si="49"/>
        <v>132.267</v>
      </c>
      <c r="P127" s="69">
        <v>132.267</v>
      </c>
      <c r="Q127" s="69">
        <f t="shared" si="38"/>
        <v>0</v>
      </c>
      <c r="R127" s="69"/>
      <c r="S127" s="69"/>
      <c r="T127" s="69"/>
      <c r="U127" s="154">
        <f t="shared" si="50"/>
        <v>832.21799999999996</v>
      </c>
      <c r="V127" s="69">
        <v>149.29499999999999</v>
      </c>
      <c r="W127" s="154">
        <f t="shared" si="40"/>
        <v>682.923</v>
      </c>
      <c r="X127" s="69">
        <v>343.459</v>
      </c>
      <c r="Y127" s="69">
        <v>11.763999999999999</v>
      </c>
      <c r="Z127" s="69">
        <v>327.7</v>
      </c>
      <c r="AA127" s="69"/>
      <c r="AB127" s="69"/>
      <c r="AC127" s="69"/>
      <c r="AD127" s="69"/>
      <c r="AE127" s="69"/>
    </row>
    <row r="128" spans="1:31">
      <c r="A128" s="243"/>
      <c r="B128" s="161" t="s">
        <v>5</v>
      </c>
      <c r="C128" s="154">
        <f t="shared" si="48"/>
        <v>657.66800000000001</v>
      </c>
      <c r="D128" s="69">
        <f t="shared" si="36"/>
        <v>14.742999999999999</v>
      </c>
      <c r="E128" s="69">
        <v>3.8029999999999999</v>
      </c>
      <c r="F128" s="69">
        <v>10.94</v>
      </c>
      <c r="G128" s="69"/>
      <c r="H128" s="154">
        <f t="shared" si="42"/>
        <v>642.92499999999995</v>
      </c>
      <c r="I128" s="69">
        <v>280.32799999999997</v>
      </c>
      <c r="J128" s="69">
        <v>10.45</v>
      </c>
      <c r="K128" s="69">
        <v>34.655000000000001</v>
      </c>
      <c r="L128" s="69">
        <v>317.49200000000002</v>
      </c>
      <c r="M128" s="69"/>
      <c r="N128" s="69"/>
      <c r="O128" s="154">
        <f t="shared" si="49"/>
        <v>117.764</v>
      </c>
      <c r="P128" s="69">
        <v>117.764</v>
      </c>
      <c r="Q128" s="69">
        <f t="shared" si="38"/>
        <v>0</v>
      </c>
      <c r="R128" s="69"/>
      <c r="S128" s="69"/>
      <c r="T128" s="69"/>
      <c r="U128" s="154">
        <f t="shared" si="50"/>
        <v>775.43200000000002</v>
      </c>
      <c r="V128" s="69">
        <v>132.50700000000001</v>
      </c>
      <c r="W128" s="154">
        <f t="shared" si="40"/>
        <v>642.92499999999995</v>
      </c>
      <c r="X128" s="69">
        <v>314.983</v>
      </c>
      <c r="Y128" s="69">
        <v>10.45</v>
      </c>
      <c r="Z128" s="69">
        <v>317.49200000000002</v>
      </c>
      <c r="AA128" s="69"/>
      <c r="AB128" s="69"/>
      <c r="AC128" s="69"/>
      <c r="AD128" s="69"/>
      <c r="AE128" s="69"/>
    </row>
    <row r="129" spans="1:31">
      <c r="A129" s="243"/>
      <c r="B129" s="161" t="s">
        <v>6</v>
      </c>
      <c r="C129" s="154">
        <f t="shared" si="48"/>
        <v>629.56100000000004</v>
      </c>
      <c r="D129" s="69">
        <f t="shared" si="36"/>
        <v>9.1539999999999999</v>
      </c>
      <c r="E129" s="69">
        <v>1.0369999999999999</v>
      </c>
      <c r="F129" s="69">
        <v>8.1170000000000009</v>
      </c>
      <c r="G129" s="69"/>
      <c r="H129" s="154">
        <f t="shared" si="42"/>
        <v>620.40700000000004</v>
      </c>
      <c r="I129" s="69">
        <v>230.23400000000001</v>
      </c>
      <c r="J129" s="69">
        <v>15.538</v>
      </c>
      <c r="K129" s="69">
        <v>36.945999999999998</v>
      </c>
      <c r="L129" s="69">
        <v>337.68900000000002</v>
      </c>
      <c r="M129" s="69"/>
      <c r="N129" s="69"/>
      <c r="O129" s="154">
        <f t="shared" si="49"/>
        <v>103.392</v>
      </c>
      <c r="P129" s="69">
        <v>103.392</v>
      </c>
      <c r="Q129" s="69">
        <f t="shared" si="38"/>
        <v>0</v>
      </c>
      <c r="R129" s="69"/>
      <c r="S129" s="69"/>
      <c r="T129" s="69"/>
      <c r="U129" s="154">
        <f t="shared" si="50"/>
        <v>732.95300000000009</v>
      </c>
      <c r="V129" s="69">
        <v>112.54600000000001</v>
      </c>
      <c r="W129" s="154">
        <f t="shared" si="40"/>
        <v>620.40700000000004</v>
      </c>
      <c r="X129" s="69">
        <v>267.18</v>
      </c>
      <c r="Y129" s="69">
        <v>15.538</v>
      </c>
      <c r="Z129" s="69">
        <v>337.68900000000002</v>
      </c>
      <c r="AA129" s="69"/>
      <c r="AB129" s="69"/>
      <c r="AC129" s="69"/>
      <c r="AD129" s="69"/>
      <c r="AE129" s="69"/>
    </row>
    <row r="130" spans="1:31">
      <c r="A130" s="243"/>
      <c r="B130" s="161" t="s">
        <v>16</v>
      </c>
      <c r="C130" s="154">
        <f t="shared" si="48"/>
        <v>793.59700000000009</v>
      </c>
      <c r="D130" s="69">
        <f t="shared" ref="D130:D162" si="51">SUM(E130:F130)</f>
        <v>4.3440000000000003</v>
      </c>
      <c r="E130" s="69">
        <v>0.47499999999999998</v>
      </c>
      <c r="F130" s="69">
        <v>3.8690000000000002</v>
      </c>
      <c r="G130" s="69"/>
      <c r="H130" s="154">
        <f t="shared" si="42"/>
        <v>789.25300000000004</v>
      </c>
      <c r="I130" s="69">
        <v>354.85500000000002</v>
      </c>
      <c r="J130" s="69">
        <v>24.280999999999999</v>
      </c>
      <c r="K130" s="69">
        <v>27.495000000000001</v>
      </c>
      <c r="L130" s="69">
        <v>382.62200000000001</v>
      </c>
      <c r="M130" s="69"/>
      <c r="N130" s="69"/>
      <c r="O130" s="154">
        <f t="shared" si="49"/>
        <v>90.768000000000001</v>
      </c>
      <c r="P130" s="69">
        <v>90.768000000000001</v>
      </c>
      <c r="Q130" s="69">
        <f t="shared" ref="Q130:Q162" si="52">SUM(R130:T130)</f>
        <v>0</v>
      </c>
      <c r="R130" s="69"/>
      <c r="S130" s="69"/>
      <c r="T130" s="69"/>
      <c r="U130" s="154">
        <f t="shared" si="50"/>
        <v>884.36500000000001</v>
      </c>
      <c r="V130" s="69">
        <v>95.111999999999995</v>
      </c>
      <c r="W130" s="154">
        <f t="shared" ref="W130:W162" si="53">SUM(X130:AD130)</f>
        <v>789.25300000000004</v>
      </c>
      <c r="X130" s="69">
        <v>382.35</v>
      </c>
      <c r="Y130" s="69">
        <v>24.280999999999999</v>
      </c>
      <c r="Z130" s="69">
        <v>382.62200000000001</v>
      </c>
      <c r="AA130" s="69"/>
      <c r="AB130" s="69"/>
      <c r="AC130" s="69"/>
      <c r="AD130" s="69"/>
      <c r="AE130" s="69"/>
    </row>
    <row r="131" spans="1:31">
      <c r="A131" s="243"/>
      <c r="B131" s="161" t="s">
        <v>17</v>
      </c>
      <c r="C131" s="154">
        <f t="shared" si="48"/>
        <v>917.49999999999989</v>
      </c>
      <c r="D131" s="69">
        <f t="shared" si="51"/>
        <v>2.83</v>
      </c>
      <c r="E131" s="69">
        <v>6.3E-2</v>
      </c>
      <c r="F131" s="69">
        <v>2.7669999999999999</v>
      </c>
      <c r="G131" s="69"/>
      <c r="H131" s="154">
        <f t="shared" si="42"/>
        <v>914.66999999999985</v>
      </c>
      <c r="I131" s="69">
        <v>486.89299999999997</v>
      </c>
      <c r="J131" s="69">
        <v>24.114999999999998</v>
      </c>
      <c r="K131" s="69">
        <v>25.172999999999998</v>
      </c>
      <c r="L131" s="69">
        <v>378.48899999999998</v>
      </c>
      <c r="M131" s="69"/>
      <c r="N131" s="69"/>
      <c r="O131" s="154">
        <f t="shared" si="49"/>
        <v>87.28</v>
      </c>
      <c r="P131" s="69">
        <v>87.28</v>
      </c>
      <c r="Q131" s="69">
        <f t="shared" si="52"/>
        <v>0</v>
      </c>
      <c r="R131" s="69"/>
      <c r="S131" s="69"/>
      <c r="T131" s="69"/>
      <c r="U131" s="154">
        <f t="shared" si="50"/>
        <v>1004.7800000000001</v>
      </c>
      <c r="V131" s="69">
        <v>90.11</v>
      </c>
      <c r="W131" s="154">
        <f t="shared" si="53"/>
        <v>914.67000000000007</v>
      </c>
      <c r="X131" s="69">
        <v>512.06600000000003</v>
      </c>
      <c r="Y131" s="69">
        <v>24.114999999999998</v>
      </c>
      <c r="Z131" s="69">
        <v>378.48899999999998</v>
      </c>
      <c r="AA131" s="69"/>
      <c r="AB131" s="69"/>
      <c r="AC131" s="69"/>
      <c r="AD131" s="69"/>
      <c r="AE131" s="69"/>
    </row>
    <row r="132" spans="1:31">
      <c r="A132" s="243"/>
      <c r="B132" s="161" t="s">
        <v>18</v>
      </c>
      <c r="C132" s="154">
        <f t="shared" si="48"/>
        <v>812.71799999999996</v>
      </c>
      <c r="D132" s="69">
        <f t="shared" si="51"/>
        <v>2.198</v>
      </c>
      <c r="E132" s="69">
        <v>3.7999999999999999E-2</v>
      </c>
      <c r="F132" s="69">
        <v>2.16</v>
      </c>
      <c r="G132" s="69"/>
      <c r="H132" s="154">
        <f t="shared" si="42"/>
        <v>810.52</v>
      </c>
      <c r="I132" s="69">
        <v>327.887</v>
      </c>
      <c r="J132" s="69">
        <v>13.361000000000001</v>
      </c>
      <c r="K132" s="69">
        <v>28.757999999999999</v>
      </c>
      <c r="L132" s="69">
        <v>440.51400000000001</v>
      </c>
      <c r="M132" s="69"/>
      <c r="N132" s="69"/>
      <c r="O132" s="154">
        <f t="shared" si="49"/>
        <v>73.421000000000006</v>
      </c>
      <c r="P132" s="69">
        <v>73.421000000000006</v>
      </c>
      <c r="Q132" s="69">
        <f t="shared" si="52"/>
        <v>0</v>
      </c>
      <c r="R132" s="69"/>
      <c r="S132" s="69"/>
      <c r="T132" s="69"/>
      <c r="U132" s="154">
        <f t="shared" si="50"/>
        <v>886.13900000000001</v>
      </c>
      <c r="V132" s="69">
        <v>75.619</v>
      </c>
      <c r="W132" s="154">
        <f t="shared" si="53"/>
        <v>810.52</v>
      </c>
      <c r="X132" s="69">
        <v>356.64499999999998</v>
      </c>
      <c r="Y132" s="69">
        <v>13.361000000000001</v>
      </c>
      <c r="Z132" s="69">
        <v>440.51400000000001</v>
      </c>
      <c r="AA132" s="69"/>
      <c r="AB132" s="69">
        <v>0</v>
      </c>
      <c r="AC132" s="69"/>
      <c r="AD132" s="69"/>
      <c r="AE132" s="69"/>
    </row>
    <row r="133" spans="1:31">
      <c r="A133" s="243"/>
      <c r="B133" s="161" t="s">
        <v>19</v>
      </c>
      <c r="C133" s="154">
        <f t="shared" si="48"/>
        <v>686.08100000000002</v>
      </c>
      <c r="D133" s="69">
        <f t="shared" si="51"/>
        <v>2.48</v>
      </c>
      <c r="E133" s="69">
        <v>3.7999999999999999E-2</v>
      </c>
      <c r="F133" s="69">
        <v>2.4420000000000002</v>
      </c>
      <c r="G133" s="69"/>
      <c r="H133" s="154">
        <f t="shared" si="42"/>
        <v>683.601</v>
      </c>
      <c r="I133" s="69">
        <v>190.02799999999999</v>
      </c>
      <c r="J133" s="69">
        <v>4.9989999999999997</v>
      </c>
      <c r="K133" s="69">
        <v>18.600999999999999</v>
      </c>
      <c r="L133" s="69">
        <v>469.97300000000001</v>
      </c>
      <c r="M133" s="69"/>
      <c r="N133" s="69"/>
      <c r="O133" s="154">
        <f t="shared" si="49"/>
        <v>82.50500000000001</v>
      </c>
      <c r="P133" s="69">
        <v>17.501000000000001</v>
      </c>
      <c r="Q133" s="69">
        <f t="shared" si="52"/>
        <v>65.004000000000005</v>
      </c>
      <c r="R133" s="69">
        <v>65.004000000000005</v>
      </c>
      <c r="S133" s="69"/>
      <c r="T133" s="69"/>
      <c r="U133" s="154">
        <f t="shared" si="50"/>
        <v>768.58600000000001</v>
      </c>
      <c r="V133" s="69">
        <v>19.981000000000002</v>
      </c>
      <c r="W133" s="154">
        <f t="shared" si="53"/>
        <v>748.60500000000002</v>
      </c>
      <c r="X133" s="69">
        <v>208.62899999999999</v>
      </c>
      <c r="Y133" s="69">
        <v>4.9989999999999997</v>
      </c>
      <c r="Z133" s="69">
        <v>469.97300000000001</v>
      </c>
      <c r="AA133" s="69"/>
      <c r="AB133" s="69">
        <v>65.004000000000005</v>
      </c>
      <c r="AC133" s="69"/>
      <c r="AD133" s="69"/>
      <c r="AE133" s="69"/>
    </row>
    <row r="134" spans="1:31">
      <c r="A134" s="243"/>
      <c r="B134" s="161" t="s">
        <v>20</v>
      </c>
      <c r="C134" s="154">
        <f t="shared" si="48"/>
        <v>727.28700000000003</v>
      </c>
      <c r="D134" s="69">
        <f t="shared" si="51"/>
        <v>4.9630000000000001</v>
      </c>
      <c r="E134" s="69">
        <v>0.89900000000000002</v>
      </c>
      <c r="F134" s="69">
        <v>4.0640000000000001</v>
      </c>
      <c r="G134" s="69"/>
      <c r="H134" s="154">
        <f t="shared" si="42"/>
        <v>722.32400000000007</v>
      </c>
      <c r="I134" s="69">
        <v>326.97000000000003</v>
      </c>
      <c r="J134" s="69">
        <v>12.89</v>
      </c>
      <c r="K134" s="69">
        <v>27.695</v>
      </c>
      <c r="L134" s="69">
        <v>354.76900000000001</v>
      </c>
      <c r="M134" s="69"/>
      <c r="N134" s="69"/>
      <c r="O134" s="154">
        <f t="shared" si="49"/>
        <v>95.555000000000007</v>
      </c>
      <c r="P134" s="69">
        <v>33.290999999999997</v>
      </c>
      <c r="Q134" s="69">
        <f t="shared" si="52"/>
        <v>62.264000000000003</v>
      </c>
      <c r="R134" s="69">
        <v>62.264000000000003</v>
      </c>
      <c r="S134" s="69"/>
      <c r="T134" s="69"/>
      <c r="U134" s="154">
        <f t="shared" si="50"/>
        <v>822.8420000000001</v>
      </c>
      <c r="V134" s="69">
        <v>38.253999999999998</v>
      </c>
      <c r="W134" s="154">
        <f t="shared" si="53"/>
        <v>784.58800000000008</v>
      </c>
      <c r="X134" s="69">
        <v>354.66500000000002</v>
      </c>
      <c r="Y134" s="69">
        <v>12.89</v>
      </c>
      <c r="Z134" s="69">
        <v>354.76900000000001</v>
      </c>
      <c r="AA134" s="69"/>
      <c r="AB134" s="69">
        <v>62.264000000000003</v>
      </c>
      <c r="AC134" s="69"/>
      <c r="AD134" s="69"/>
      <c r="AE134" s="69"/>
    </row>
    <row r="135" spans="1:31">
      <c r="A135" s="243"/>
      <c r="B135" s="161" t="s">
        <v>21</v>
      </c>
      <c r="C135" s="154">
        <f t="shared" si="48"/>
        <v>825.31500000000005</v>
      </c>
      <c r="D135" s="69">
        <f t="shared" si="51"/>
        <v>9.229000000000001</v>
      </c>
      <c r="E135" s="69">
        <v>1.5069999999999999</v>
      </c>
      <c r="F135" s="69">
        <v>7.7220000000000004</v>
      </c>
      <c r="G135" s="69"/>
      <c r="H135" s="154">
        <f t="shared" si="42"/>
        <v>816.08600000000001</v>
      </c>
      <c r="I135" s="69">
        <v>397.36099999999999</v>
      </c>
      <c r="J135" s="69">
        <v>15.111000000000001</v>
      </c>
      <c r="K135" s="69">
        <v>30.047000000000001</v>
      </c>
      <c r="L135" s="69">
        <v>373.56700000000001</v>
      </c>
      <c r="M135" s="69"/>
      <c r="N135" s="69"/>
      <c r="O135" s="154">
        <f t="shared" si="49"/>
        <v>146.13</v>
      </c>
      <c r="P135" s="69">
        <v>57.167000000000002</v>
      </c>
      <c r="Q135" s="69">
        <f t="shared" si="52"/>
        <v>88.962999999999994</v>
      </c>
      <c r="R135" s="69">
        <v>88.962999999999994</v>
      </c>
      <c r="S135" s="69"/>
      <c r="T135" s="69"/>
      <c r="U135" s="154">
        <f t="shared" si="50"/>
        <v>971.44499999999994</v>
      </c>
      <c r="V135" s="69">
        <v>66.396000000000001</v>
      </c>
      <c r="W135" s="154">
        <f t="shared" si="53"/>
        <v>905.04899999999998</v>
      </c>
      <c r="X135" s="69">
        <v>427.40800000000002</v>
      </c>
      <c r="Y135" s="69">
        <v>15.111000000000001</v>
      </c>
      <c r="Z135" s="69">
        <v>373.56700000000001</v>
      </c>
      <c r="AA135" s="69"/>
      <c r="AB135" s="69">
        <v>88.962999999999994</v>
      </c>
      <c r="AC135" s="69"/>
      <c r="AD135" s="69"/>
      <c r="AE135" s="69"/>
    </row>
    <row r="136" spans="1:31" ht="13.8" thickBot="1">
      <c r="A136" s="244"/>
      <c r="B136" s="163" t="s">
        <v>68</v>
      </c>
      <c r="C136" s="135">
        <f>SUM(C124:C135)</f>
        <v>9379.3260000000009</v>
      </c>
      <c r="D136" s="146">
        <f t="shared" si="51"/>
        <v>103.47499999999999</v>
      </c>
      <c r="E136" s="155">
        <f>SUM(E124:E135)</f>
        <v>26.683000000000003</v>
      </c>
      <c r="F136" s="155">
        <f>SUM(F124:F135)</f>
        <v>76.791999999999987</v>
      </c>
      <c r="G136" s="155"/>
      <c r="H136" s="135">
        <f>SUM(H124:H135)</f>
        <v>9275.8509999999987</v>
      </c>
      <c r="I136" s="155">
        <f t="shared" ref="I136:P136" si="54">SUM(I124:I135)</f>
        <v>4005.3990000000003</v>
      </c>
      <c r="J136" s="155">
        <f t="shared" si="54"/>
        <v>165.37099999999998</v>
      </c>
      <c r="K136" s="155">
        <f t="shared" si="54"/>
        <v>365.15</v>
      </c>
      <c r="L136" s="155">
        <f t="shared" si="54"/>
        <v>4739.9309999999996</v>
      </c>
      <c r="M136" s="155">
        <f t="shared" si="54"/>
        <v>0</v>
      </c>
      <c r="N136" s="155">
        <f t="shared" si="54"/>
        <v>0</v>
      </c>
      <c r="O136" s="156">
        <f>SUM(O124:O135)</f>
        <v>1184.1950000000002</v>
      </c>
      <c r="P136" s="146">
        <f t="shared" si="54"/>
        <v>967.96400000000006</v>
      </c>
      <c r="Q136" s="146">
        <f t="shared" si="52"/>
        <v>216.23099999999999</v>
      </c>
      <c r="R136" s="155">
        <f>SUM(R124:R135)</f>
        <v>216.23099999999999</v>
      </c>
      <c r="S136" s="155">
        <f>SUM(S124:S135)</f>
        <v>0</v>
      </c>
      <c r="T136" s="155">
        <f>SUM(T124:T135)</f>
        <v>0</v>
      </c>
      <c r="U136" s="156">
        <f>SUM(U124:U135)</f>
        <v>10499.918</v>
      </c>
      <c r="V136" s="155">
        <f>SUM(V124:V135)</f>
        <v>945.61599999999999</v>
      </c>
      <c r="W136" s="156">
        <f t="shared" si="53"/>
        <v>9554.3019999999997</v>
      </c>
      <c r="X136" s="155">
        <f t="shared" ref="X136:AE136" si="55">SUM(X124:X135)</f>
        <v>4087.8499999999995</v>
      </c>
      <c r="Y136" s="155">
        <f t="shared" si="55"/>
        <v>500.79599999999999</v>
      </c>
      <c r="Z136" s="155">
        <f t="shared" si="55"/>
        <v>4360.8510000000006</v>
      </c>
      <c r="AA136" s="155">
        <f t="shared" si="55"/>
        <v>0</v>
      </c>
      <c r="AB136" s="155">
        <f t="shared" si="55"/>
        <v>604.80499999999995</v>
      </c>
      <c r="AC136" s="155">
        <f t="shared" si="55"/>
        <v>0</v>
      </c>
      <c r="AD136" s="146">
        <f t="shared" si="55"/>
        <v>0</v>
      </c>
      <c r="AE136" s="146">
        <f t="shared" si="55"/>
        <v>0</v>
      </c>
    </row>
    <row r="137" spans="1:31">
      <c r="A137" s="242">
        <v>2005</v>
      </c>
      <c r="B137" s="160" t="s">
        <v>1</v>
      </c>
      <c r="C137" s="153">
        <f t="shared" ref="C137:C148" si="56">D137+H137</f>
        <v>801.66899999999998</v>
      </c>
      <c r="D137" s="65">
        <f t="shared" si="51"/>
        <v>11.090999999999999</v>
      </c>
      <c r="E137" s="65">
        <v>3.0419999999999998</v>
      </c>
      <c r="F137" s="65">
        <v>8.0489999999999995</v>
      </c>
      <c r="G137" s="65"/>
      <c r="H137" s="153">
        <f t="shared" si="42"/>
        <v>790.57799999999997</v>
      </c>
      <c r="I137" s="65">
        <v>432.25099999999998</v>
      </c>
      <c r="J137" s="65">
        <v>15.282999999999999</v>
      </c>
      <c r="K137" s="65">
        <v>28.829000000000001</v>
      </c>
      <c r="L137" s="65">
        <v>314.21499999999997</v>
      </c>
      <c r="M137" s="65"/>
      <c r="N137" s="65"/>
      <c r="O137" s="153">
        <f t="shared" ref="O137:O148" si="57">P137+Q137</f>
        <v>173.858</v>
      </c>
      <c r="P137" s="65">
        <v>82.600999999999999</v>
      </c>
      <c r="Q137" s="65">
        <f t="shared" si="52"/>
        <v>91.257000000000005</v>
      </c>
      <c r="R137" s="65">
        <v>91.257000000000005</v>
      </c>
      <c r="S137" s="65"/>
      <c r="T137" s="65"/>
      <c r="U137" s="153">
        <f t="shared" ref="U137:U148" si="58">V137+W137</f>
        <v>975.52700000000004</v>
      </c>
      <c r="V137" s="65">
        <v>93.691999999999993</v>
      </c>
      <c r="W137" s="153">
        <f t="shared" si="53"/>
        <v>881.83500000000004</v>
      </c>
      <c r="X137" s="65">
        <v>461.08</v>
      </c>
      <c r="Y137" s="65">
        <v>15.282999999999999</v>
      </c>
      <c r="Z137" s="65">
        <v>314.21499999999997</v>
      </c>
      <c r="AA137" s="65"/>
      <c r="AB137" s="65">
        <v>91.257000000000005</v>
      </c>
      <c r="AC137" s="65"/>
      <c r="AD137" s="65"/>
      <c r="AE137" s="65"/>
    </row>
    <row r="138" spans="1:31">
      <c r="A138" s="243"/>
      <c r="B138" s="161" t="s">
        <v>2</v>
      </c>
      <c r="C138" s="154">
        <f t="shared" si="56"/>
        <v>664.74700000000007</v>
      </c>
      <c r="D138" s="69">
        <f t="shared" si="51"/>
        <v>13.117999999999999</v>
      </c>
      <c r="E138" s="69">
        <v>4.2350000000000003</v>
      </c>
      <c r="F138" s="69">
        <v>8.8829999999999991</v>
      </c>
      <c r="G138" s="69"/>
      <c r="H138" s="154">
        <f t="shared" si="42"/>
        <v>651.62900000000002</v>
      </c>
      <c r="I138" s="69">
        <v>323.22000000000003</v>
      </c>
      <c r="J138" s="69">
        <v>12.916</v>
      </c>
      <c r="K138" s="69">
        <v>24.045999999999999</v>
      </c>
      <c r="L138" s="69">
        <v>291.447</v>
      </c>
      <c r="M138" s="69"/>
      <c r="N138" s="69"/>
      <c r="O138" s="154">
        <f t="shared" si="57"/>
        <v>163.72399999999999</v>
      </c>
      <c r="P138" s="69">
        <v>112.176</v>
      </c>
      <c r="Q138" s="69">
        <f t="shared" si="52"/>
        <v>51.548000000000002</v>
      </c>
      <c r="R138" s="69">
        <v>51.548000000000002</v>
      </c>
      <c r="S138" s="69"/>
      <c r="T138" s="69"/>
      <c r="U138" s="154">
        <f t="shared" si="58"/>
        <v>828.471</v>
      </c>
      <c r="V138" s="69">
        <v>125.294</v>
      </c>
      <c r="W138" s="154">
        <f t="shared" si="53"/>
        <v>703.17700000000002</v>
      </c>
      <c r="X138" s="69">
        <v>347.26600000000002</v>
      </c>
      <c r="Y138" s="69">
        <v>12.916</v>
      </c>
      <c r="Z138" s="69">
        <v>291.447</v>
      </c>
      <c r="AA138" s="69"/>
      <c r="AB138" s="69">
        <v>51.548000000000002</v>
      </c>
      <c r="AC138" s="69"/>
      <c r="AD138" s="69"/>
      <c r="AE138" s="69"/>
    </row>
    <row r="139" spans="1:31">
      <c r="A139" s="243"/>
      <c r="B139" s="161" t="s">
        <v>3</v>
      </c>
      <c r="C139" s="154">
        <f t="shared" si="56"/>
        <v>683.70600000000002</v>
      </c>
      <c r="D139" s="69">
        <f t="shared" si="51"/>
        <v>17.100000000000001</v>
      </c>
      <c r="E139" s="69">
        <v>5.0110000000000001</v>
      </c>
      <c r="F139" s="69">
        <v>12.089</v>
      </c>
      <c r="G139" s="69"/>
      <c r="H139" s="154">
        <f t="shared" si="42"/>
        <v>666.60599999999999</v>
      </c>
      <c r="I139" s="69">
        <v>356.2</v>
      </c>
      <c r="J139" s="69">
        <v>8.8870000000000005</v>
      </c>
      <c r="K139" s="69">
        <v>28.597999999999999</v>
      </c>
      <c r="L139" s="69">
        <v>272.92099999999999</v>
      </c>
      <c r="M139" s="69"/>
      <c r="N139" s="69"/>
      <c r="O139" s="154">
        <f t="shared" si="57"/>
        <v>176.05799999999999</v>
      </c>
      <c r="P139" s="69">
        <v>121.265</v>
      </c>
      <c r="Q139" s="69">
        <f t="shared" si="52"/>
        <v>54.792999999999999</v>
      </c>
      <c r="R139" s="140">
        <v>54.792999999999999</v>
      </c>
      <c r="S139" s="140"/>
      <c r="T139" s="140"/>
      <c r="U139" s="154">
        <f t="shared" si="58"/>
        <v>859.76400000000001</v>
      </c>
      <c r="V139" s="69">
        <v>138.36500000000001</v>
      </c>
      <c r="W139" s="154">
        <f t="shared" si="53"/>
        <v>721.399</v>
      </c>
      <c r="X139" s="69">
        <v>384.798</v>
      </c>
      <c r="Y139" s="69">
        <v>8.8870000000000005</v>
      </c>
      <c r="Z139" s="69">
        <v>272.92099999999999</v>
      </c>
      <c r="AA139" s="69"/>
      <c r="AB139" s="69">
        <v>54.792999999999999</v>
      </c>
      <c r="AC139" s="140"/>
      <c r="AD139" s="69"/>
      <c r="AE139" s="69"/>
    </row>
    <row r="140" spans="1:31">
      <c r="A140" s="243"/>
      <c r="B140" s="161" t="s">
        <v>4</v>
      </c>
      <c r="C140" s="154">
        <f t="shared" si="56"/>
        <v>676.24799999999993</v>
      </c>
      <c r="D140" s="69">
        <f t="shared" si="51"/>
        <v>15.85</v>
      </c>
      <c r="E140" s="69">
        <v>4.0609999999999999</v>
      </c>
      <c r="F140" s="69">
        <v>11.789</v>
      </c>
      <c r="G140" s="69"/>
      <c r="H140" s="154">
        <f t="shared" si="42"/>
        <v>660.39799999999991</v>
      </c>
      <c r="I140" s="69">
        <v>385.26799999999997</v>
      </c>
      <c r="J140" s="69">
        <v>6.0339999999999998</v>
      </c>
      <c r="K140" s="69">
        <v>5.8049999999999997</v>
      </c>
      <c r="L140" s="69">
        <v>263.291</v>
      </c>
      <c r="M140" s="69"/>
      <c r="N140" s="69"/>
      <c r="O140" s="154">
        <f t="shared" si="57"/>
        <v>115.628</v>
      </c>
      <c r="P140" s="69">
        <v>115.628</v>
      </c>
      <c r="Q140" s="69">
        <f t="shared" si="52"/>
        <v>0</v>
      </c>
      <c r="R140" s="69">
        <v>0</v>
      </c>
      <c r="S140" s="69"/>
      <c r="T140" s="69"/>
      <c r="U140" s="154">
        <f t="shared" si="58"/>
        <v>791.87599999999998</v>
      </c>
      <c r="V140" s="69">
        <v>131.47800000000001</v>
      </c>
      <c r="W140" s="154">
        <f t="shared" si="53"/>
        <v>660.39799999999991</v>
      </c>
      <c r="X140" s="69">
        <v>391.07299999999998</v>
      </c>
      <c r="Y140" s="69">
        <v>6.0339999999999998</v>
      </c>
      <c r="Z140" s="69">
        <v>263.291</v>
      </c>
      <c r="AA140" s="69"/>
      <c r="AB140" s="69">
        <v>0</v>
      </c>
      <c r="AC140" s="69"/>
      <c r="AD140" s="69"/>
      <c r="AE140" s="69"/>
    </row>
    <row r="141" spans="1:31">
      <c r="A141" s="243"/>
      <c r="B141" s="161" t="s">
        <v>5</v>
      </c>
      <c r="C141" s="154">
        <f t="shared" si="56"/>
        <v>707.44699999999989</v>
      </c>
      <c r="D141" s="69">
        <f t="shared" si="51"/>
        <v>14.124000000000001</v>
      </c>
      <c r="E141" s="69">
        <v>1.9359999999999999</v>
      </c>
      <c r="F141" s="69">
        <v>12.188000000000001</v>
      </c>
      <c r="G141" s="69"/>
      <c r="H141" s="154">
        <f t="shared" ref="H141:H172" si="59">SUM(I141:L141)</f>
        <v>693.32299999999987</v>
      </c>
      <c r="I141" s="69">
        <v>370.41899999999998</v>
      </c>
      <c r="J141" s="69">
        <v>5.883</v>
      </c>
      <c r="K141" s="69">
        <v>28.4</v>
      </c>
      <c r="L141" s="69">
        <v>288.62099999999998</v>
      </c>
      <c r="M141" s="69"/>
      <c r="N141" s="69"/>
      <c r="O141" s="154">
        <f t="shared" si="57"/>
        <v>101.449</v>
      </c>
      <c r="P141" s="69">
        <v>101.449</v>
      </c>
      <c r="Q141" s="69">
        <f t="shared" si="52"/>
        <v>0</v>
      </c>
      <c r="R141" s="69">
        <v>0</v>
      </c>
      <c r="S141" s="69"/>
      <c r="T141" s="69"/>
      <c r="U141" s="154">
        <f t="shared" si="58"/>
        <v>808.89599999999996</v>
      </c>
      <c r="V141" s="69">
        <v>115.57299999999999</v>
      </c>
      <c r="W141" s="154">
        <f t="shared" si="53"/>
        <v>693.32299999999998</v>
      </c>
      <c r="X141" s="69">
        <v>398.81900000000002</v>
      </c>
      <c r="Y141" s="69">
        <v>5.883</v>
      </c>
      <c r="Z141" s="69">
        <v>288.62099999999998</v>
      </c>
      <c r="AA141" s="69"/>
      <c r="AB141" s="69">
        <v>0</v>
      </c>
      <c r="AC141" s="69"/>
      <c r="AD141" s="69"/>
      <c r="AE141" s="69"/>
    </row>
    <row r="142" spans="1:31">
      <c r="A142" s="243"/>
      <c r="B142" s="161" t="s">
        <v>6</v>
      </c>
      <c r="C142" s="154">
        <f t="shared" si="56"/>
        <v>713.72799999999995</v>
      </c>
      <c r="D142" s="69">
        <f t="shared" si="51"/>
        <v>9.0139999999999993</v>
      </c>
      <c r="E142" s="69">
        <v>0.60099999999999998</v>
      </c>
      <c r="F142" s="69">
        <v>8.4130000000000003</v>
      </c>
      <c r="G142" s="69"/>
      <c r="H142" s="154">
        <f t="shared" si="59"/>
        <v>704.71399999999994</v>
      </c>
      <c r="I142" s="69">
        <v>386.42599999999999</v>
      </c>
      <c r="J142" s="69">
        <v>34.332000000000001</v>
      </c>
      <c r="K142" s="69">
        <v>21.28</v>
      </c>
      <c r="L142" s="69">
        <v>262.67599999999999</v>
      </c>
      <c r="M142" s="69"/>
      <c r="N142" s="69"/>
      <c r="O142" s="154">
        <f t="shared" si="57"/>
        <v>96.200999999999993</v>
      </c>
      <c r="P142" s="69">
        <v>96.200999999999993</v>
      </c>
      <c r="Q142" s="69">
        <f t="shared" si="52"/>
        <v>0</v>
      </c>
      <c r="R142" s="69">
        <v>0</v>
      </c>
      <c r="S142" s="69"/>
      <c r="T142" s="69"/>
      <c r="U142" s="154">
        <f t="shared" si="58"/>
        <v>809.92899999999997</v>
      </c>
      <c r="V142" s="69">
        <v>105.215</v>
      </c>
      <c r="W142" s="154">
        <f t="shared" si="53"/>
        <v>704.71399999999994</v>
      </c>
      <c r="X142" s="69">
        <v>407.70600000000002</v>
      </c>
      <c r="Y142" s="69">
        <v>34.332000000000001</v>
      </c>
      <c r="Z142" s="69">
        <v>262.67599999999999</v>
      </c>
      <c r="AA142" s="69"/>
      <c r="AB142" s="69">
        <v>0</v>
      </c>
      <c r="AC142" s="69"/>
      <c r="AD142" s="69"/>
      <c r="AE142" s="69"/>
    </row>
    <row r="143" spans="1:31">
      <c r="A143" s="243"/>
      <c r="B143" s="161" t="s">
        <v>16</v>
      </c>
      <c r="C143" s="154">
        <f t="shared" si="56"/>
        <v>842.42099999999994</v>
      </c>
      <c r="D143" s="69">
        <f t="shared" si="51"/>
        <v>4.516</v>
      </c>
      <c r="E143" s="69">
        <v>0.45400000000000001</v>
      </c>
      <c r="F143" s="69">
        <v>4.0620000000000003</v>
      </c>
      <c r="G143" s="69"/>
      <c r="H143" s="154">
        <f t="shared" si="59"/>
        <v>837.90499999999997</v>
      </c>
      <c r="I143" s="69">
        <v>457.74200000000002</v>
      </c>
      <c r="J143" s="69">
        <v>55.048999999999999</v>
      </c>
      <c r="K143" s="69">
        <v>27.526</v>
      </c>
      <c r="L143" s="69">
        <v>297.58800000000002</v>
      </c>
      <c r="M143" s="69"/>
      <c r="N143" s="69"/>
      <c r="O143" s="154">
        <f t="shared" si="57"/>
        <v>85.393000000000001</v>
      </c>
      <c r="P143" s="69">
        <v>85.393000000000001</v>
      </c>
      <c r="Q143" s="69">
        <f t="shared" si="52"/>
        <v>0</v>
      </c>
      <c r="R143" s="69">
        <v>0</v>
      </c>
      <c r="S143" s="69"/>
      <c r="T143" s="69"/>
      <c r="U143" s="154">
        <f t="shared" si="58"/>
        <v>927.81399999999996</v>
      </c>
      <c r="V143" s="69">
        <v>89.909000000000006</v>
      </c>
      <c r="W143" s="154">
        <f t="shared" si="53"/>
        <v>837.90499999999997</v>
      </c>
      <c r="X143" s="69">
        <v>485.26799999999997</v>
      </c>
      <c r="Y143" s="69">
        <v>55.048999999999999</v>
      </c>
      <c r="Z143" s="69">
        <v>297.58800000000002</v>
      </c>
      <c r="AA143" s="69"/>
      <c r="AB143" s="69">
        <v>0</v>
      </c>
      <c r="AC143" s="69"/>
      <c r="AD143" s="69"/>
      <c r="AE143" s="69"/>
    </row>
    <row r="144" spans="1:31">
      <c r="A144" s="243"/>
      <c r="B144" s="161" t="s">
        <v>17</v>
      </c>
      <c r="C144" s="154">
        <f t="shared" si="56"/>
        <v>1000.7130000000001</v>
      </c>
      <c r="D144" s="69">
        <f t="shared" si="51"/>
        <v>2.968</v>
      </c>
      <c r="E144" s="69">
        <v>0.185</v>
      </c>
      <c r="F144" s="69">
        <v>2.7829999999999999</v>
      </c>
      <c r="G144" s="69"/>
      <c r="H144" s="154">
        <f t="shared" si="59"/>
        <v>997.74500000000012</v>
      </c>
      <c r="I144" s="69">
        <v>496.35899999999998</v>
      </c>
      <c r="J144" s="69">
        <v>63.313000000000002</v>
      </c>
      <c r="K144" s="69">
        <v>25.738</v>
      </c>
      <c r="L144" s="69">
        <v>412.33499999999998</v>
      </c>
      <c r="M144" s="69"/>
      <c r="N144" s="69"/>
      <c r="O144" s="154">
        <f t="shared" si="57"/>
        <v>39.017000000000003</v>
      </c>
      <c r="P144" s="69">
        <v>39.017000000000003</v>
      </c>
      <c r="Q144" s="69">
        <f t="shared" si="52"/>
        <v>0</v>
      </c>
      <c r="R144" s="69">
        <v>0</v>
      </c>
      <c r="S144" s="69"/>
      <c r="T144" s="69"/>
      <c r="U144" s="154">
        <f t="shared" si="58"/>
        <v>1039.7299999999998</v>
      </c>
      <c r="V144" s="69">
        <v>41.984999999999999</v>
      </c>
      <c r="W144" s="154">
        <f t="shared" si="53"/>
        <v>997.74499999999989</v>
      </c>
      <c r="X144" s="69">
        <v>522.09699999999998</v>
      </c>
      <c r="Y144" s="69">
        <v>63.313000000000002</v>
      </c>
      <c r="Z144" s="69">
        <v>412.33499999999998</v>
      </c>
      <c r="AA144" s="69"/>
      <c r="AB144" s="69">
        <v>0</v>
      </c>
      <c r="AC144" s="69"/>
      <c r="AD144" s="69"/>
      <c r="AE144" s="69"/>
    </row>
    <row r="145" spans="1:31">
      <c r="A145" s="243"/>
      <c r="B145" s="161" t="s">
        <v>18</v>
      </c>
      <c r="C145" s="154">
        <f t="shared" si="56"/>
        <v>821.31999999999994</v>
      </c>
      <c r="D145" s="69">
        <f t="shared" si="51"/>
        <v>2.327</v>
      </c>
      <c r="E145" s="69">
        <v>2.9000000000000001E-2</v>
      </c>
      <c r="F145" s="69">
        <v>2.298</v>
      </c>
      <c r="G145" s="69"/>
      <c r="H145" s="154">
        <f t="shared" si="59"/>
        <v>818.99299999999994</v>
      </c>
      <c r="I145" s="69">
        <v>401.483</v>
      </c>
      <c r="J145" s="69">
        <v>32.008000000000003</v>
      </c>
      <c r="K145" s="69">
        <v>26.43</v>
      </c>
      <c r="L145" s="69">
        <v>359.072</v>
      </c>
      <c r="M145" s="69"/>
      <c r="N145" s="69"/>
      <c r="O145" s="154">
        <f t="shared" si="57"/>
        <v>106.68600000000001</v>
      </c>
      <c r="P145" s="69">
        <v>36.045999999999999</v>
      </c>
      <c r="Q145" s="69">
        <f t="shared" si="52"/>
        <v>70.64</v>
      </c>
      <c r="R145" s="69">
        <v>70.64</v>
      </c>
      <c r="S145" s="69"/>
      <c r="T145" s="69"/>
      <c r="U145" s="154">
        <f t="shared" si="58"/>
        <v>928.00599999999997</v>
      </c>
      <c r="V145" s="69">
        <v>38.372999999999998</v>
      </c>
      <c r="W145" s="154">
        <f t="shared" si="53"/>
        <v>889.63299999999992</v>
      </c>
      <c r="X145" s="69">
        <v>427.91300000000001</v>
      </c>
      <c r="Y145" s="69">
        <v>32.008000000000003</v>
      </c>
      <c r="Z145" s="69">
        <v>359.072</v>
      </c>
      <c r="AA145" s="69"/>
      <c r="AB145" s="69">
        <v>70.64</v>
      </c>
      <c r="AC145" s="69"/>
      <c r="AD145" s="69"/>
      <c r="AE145" s="69"/>
    </row>
    <row r="146" spans="1:31">
      <c r="A146" s="243"/>
      <c r="B146" s="161" t="s">
        <v>19</v>
      </c>
      <c r="C146" s="154">
        <f t="shared" si="56"/>
        <v>766.94499999999994</v>
      </c>
      <c r="D146" s="69">
        <f t="shared" si="51"/>
        <v>3.2789999999999999</v>
      </c>
      <c r="E146" s="69">
        <v>0.26800000000000002</v>
      </c>
      <c r="F146" s="69">
        <v>3.0110000000000001</v>
      </c>
      <c r="G146" s="69"/>
      <c r="H146" s="154">
        <f t="shared" si="59"/>
        <v>763.66599999999994</v>
      </c>
      <c r="I146" s="69">
        <v>357.37299999999999</v>
      </c>
      <c r="J146" s="69">
        <v>15.337</v>
      </c>
      <c r="K146" s="69">
        <v>15.622</v>
      </c>
      <c r="L146" s="69">
        <v>375.334</v>
      </c>
      <c r="M146" s="69"/>
      <c r="N146" s="69"/>
      <c r="O146" s="154">
        <f t="shared" si="57"/>
        <v>95.515000000000001</v>
      </c>
      <c r="P146" s="69">
        <v>46.112000000000002</v>
      </c>
      <c r="Q146" s="69">
        <f t="shared" si="52"/>
        <v>49.402999999999999</v>
      </c>
      <c r="R146" s="69">
        <v>49.402999999999999</v>
      </c>
      <c r="S146" s="69"/>
      <c r="T146" s="69"/>
      <c r="U146" s="154">
        <f t="shared" si="58"/>
        <v>872.45999999999992</v>
      </c>
      <c r="V146" s="69">
        <v>49.390999999999998</v>
      </c>
      <c r="W146" s="154">
        <f t="shared" si="53"/>
        <v>823.06899999999996</v>
      </c>
      <c r="X146" s="69">
        <v>382.995</v>
      </c>
      <c r="Y146" s="69">
        <v>15.337</v>
      </c>
      <c r="Z146" s="69">
        <v>375.334</v>
      </c>
      <c r="AA146" s="69"/>
      <c r="AB146" s="69">
        <v>49.402999999999999</v>
      </c>
      <c r="AC146" s="69"/>
      <c r="AD146" s="69"/>
      <c r="AE146" s="69"/>
    </row>
    <row r="147" spans="1:31">
      <c r="A147" s="243"/>
      <c r="B147" s="161" t="s">
        <v>20</v>
      </c>
      <c r="C147" s="154">
        <f t="shared" si="56"/>
        <v>741.28399999999999</v>
      </c>
      <c r="D147" s="69">
        <f t="shared" si="51"/>
        <v>5.2010000000000005</v>
      </c>
      <c r="E147" s="69">
        <v>1.091</v>
      </c>
      <c r="F147" s="69">
        <v>4.1100000000000003</v>
      </c>
      <c r="G147" s="69"/>
      <c r="H147" s="154">
        <f t="shared" si="59"/>
        <v>736.08299999999997</v>
      </c>
      <c r="I147" s="69">
        <v>307.69799999999998</v>
      </c>
      <c r="J147" s="69">
        <v>17.274000000000001</v>
      </c>
      <c r="K147" s="69">
        <v>16.831</v>
      </c>
      <c r="L147" s="69">
        <v>394.28</v>
      </c>
      <c r="M147" s="69"/>
      <c r="N147" s="69"/>
      <c r="O147" s="154">
        <f t="shared" si="57"/>
        <v>99.524000000000001</v>
      </c>
      <c r="P147" s="69">
        <v>50.024000000000001</v>
      </c>
      <c r="Q147" s="69">
        <f t="shared" si="52"/>
        <v>49.5</v>
      </c>
      <c r="R147" s="69">
        <v>49.5</v>
      </c>
      <c r="S147" s="69"/>
      <c r="T147" s="69"/>
      <c r="U147" s="154">
        <f t="shared" si="58"/>
        <v>840.80799999999999</v>
      </c>
      <c r="V147" s="69">
        <v>55.225000000000001</v>
      </c>
      <c r="W147" s="154">
        <f t="shared" si="53"/>
        <v>785.58299999999997</v>
      </c>
      <c r="X147" s="69">
        <v>324.529</v>
      </c>
      <c r="Y147" s="69">
        <v>17.274000000000001</v>
      </c>
      <c r="Z147" s="69">
        <v>394.28</v>
      </c>
      <c r="AA147" s="69"/>
      <c r="AB147" s="69">
        <v>49.5</v>
      </c>
      <c r="AC147" s="69"/>
      <c r="AD147" s="69"/>
      <c r="AE147" s="69"/>
    </row>
    <row r="148" spans="1:31">
      <c r="A148" s="243"/>
      <c r="B148" s="161" t="s">
        <v>21</v>
      </c>
      <c r="C148" s="154">
        <f t="shared" si="56"/>
        <v>753.07399999999996</v>
      </c>
      <c r="D148" s="69">
        <f t="shared" si="51"/>
        <v>5.8980000000000006</v>
      </c>
      <c r="E148" s="69">
        <v>1.41</v>
      </c>
      <c r="F148" s="69">
        <v>4.4880000000000004</v>
      </c>
      <c r="G148" s="69"/>
      <c r="H148" s="154">
        <f t="shared" si="59"/>
        <v>747.17599999999993</v>
      </c>
      <c r="I148" s="69">
        <v>332.12700000000001</v>
      </c>
      <c r="J148" s="69">
        <v>9.2650000000000006</v>
      </c>
      <c r="K148" s="69">
        <v>26.934999999999999</v>
      </c>
      <c r="L148" s="69">
        <v>378.84899999999999</v>
      </c>
      <c r="M148" s="69"/>
      <c r="N148" s="69"/>
      <c r="O148" s="154">
        <f t="shared" si="57"/>
        <v>143.85400000000001</v>
      </c>
      <c r="P148" s="69">
        <v>55.886000000000003</v>
      </c>
      <c r="Q148" s="69">
        <f t="shared" si="52"/>
        <v>87.968000000000004</v>
      </c>
      <c r="R148" s="69">
        <v>87.968000000000004</v>
      </c>
      <c r="S148" s="69"/>
      <c r="T148" s="69"/>
      <c r="U148" s="154">
        <f t="shared" si="58"/>
        <v>896.92799999999988</v>
      </c>
      <c r="V148" s="69">
        <v>61.783999999999999</v>
      </c>
      <c r="W148" s="154">
        <f t="shared" si="53"/>
        <v>835.14399999999989</v>
      </c>
      <c r="X148" s="69">
        <v>359.06200000000001</v>
      </c>
      <c r="Y148" s="69">
        <v>9.2650000000000006</v>
      </c>
      <c r="Z148" s="69">
        <v>378.84899999999999</v>
      </c>
      <c r="AA148" s="69"/>
      <c r="AB148" s="69">
        <v>87.968000000000004</v>
      </c>
      <c r="AC148" s="69"/>
      <c r="AD148" s="69"/>
      <c r="AE148" s="69"/>
    </row>
    <row r="149" spans="1:31" ht="13.8" thickBot="1">
      <c r="A149" s="244"/>
      <c r="B149" s="163" t="s">
        <v>69</v>
      </c>
      <c r="C149" s="135">
        <f>SUM(C137:C148)</f>
        <v>9173.3019999999997</v>
      </c>
      <c r="D149" s="146">
        <f t="shared" si="51"/>
        <v>104.48599999999999</v>
      </c>
      <c r="E149" s="155">
        <f>SUM(E137:E148)</f>
        <v>22.323</v>
      </c>
      <c r="F149" s="155">
        <f>SUM(F137:F148)</f>
        <v>82.162999999999997</v>
      </c>
      <c r="G149" s="155"/>
      <c r="H149" s="135">
        <f>SUM(H137:H148)</f>
        <v>9068.8159999999989</v>
      </c>
      <c r="I149" s="155">
        <f t="shared" ref="I149:P149" si="60">SUM(I137:I148)</f>
        <v>4606.5660000000007</v>
      </c>
      <c r="J149" s="155">
        <f t="shared" si="60"/>
        <v>275.58100000000002</v>
      </c>
      <c r="K149" s="155">
        <f t="shared" si="60"/>
        <v>276.03999999999996</v>
      </c>
      <c r="L149" s="155">
        <f t="shared" si="60"/>
        <v>3910.6289999999999</v>
      </c>
      <c r="M149" s="155">
        <f t="shared" si="60"/>
        <v>0</v>
      </c>
      <c r="N149" s="155">
        <f t="shared" si="60"/>
        <v>0</v>
      </c>
      <c r="O149" s="156">
        <f>SUM(O137:O148)</f>
        <v>1396.9070000000004</v>
      </c>
      <c r="P149" s="146">
        <f t="shared" si="60"/>
        <v>941.798</v>
      </c>
      <c r="Q149" s="146">
        <f t="shared" si="52"/>
        <v>455.10900000000004</v>
      </c>
      <c r="R149" s="155">
        <f>SUM(R137:R148)</f>
        <v>455.10900000000004</v>
      </c>
      <c r="S149" s="155">
        <f>SUM(S137:S148)</f>
        <v>0</v>
      </c>
      <c r="T149" s="155">
        <f>SUM(T137:T148)</f>
        <v>0</v>
      </c>
      <c r="U149" s="156">
        <f>SUM(U137:U148)</f>
        <v>10580.208999999999</v>
      </c>
      <c r="V149" s="155">
        <f>SUM(V137:V148)</f>
        <v>1046.2840000000001</v>
      </c>
      <c r="W149" s="156">
        <f t="shared" si="53"/>
        <v>9533.9249999999993</v>
      </c>
      <c r="X149" s="155">
        <f t="shared" ref="X149:AE149" si="61">SUM(X137:X148)</f>
        <v>4892.6059999999998</v>
      </c>
      <c r="Y149" s="155">
        <f t="shared" si="61"/>
        <v>275.58100000000002</v>
      </c>
      <c r="Z149" s="155">
        <f t="shared" si="61"/>
        <v>3910.6289999999999</v>
      </c>
      <c r="AA149" s="155">
        <f t="shared" si="61"/>
        <v>0</v>
      </c>
      <c r="AB149" s="155">
        <f t="shared" si="61"/>
        <v>455.10900000000004</v>
      </c>
      <c r="AC149" s="155">
        <f t="shared" si="61"/>
        <v>0</v>
      </c>
      <c r="AD149" s="146">
        <f t="shared" si="61"/>
        <v>0</v>
      </c>
      <c r="AE149" s="146">
        <f t="shared" si="61"/>
        <v>0</v>
      </c>
    </row>
    <row r="150" spans="1:31">
      <c r="A150" s="242">
        <v>2006</v>
      </c>
      <c r="B150" s="160" t="s">
        <v>1</v>
      </c>
      <c r="C150" s="153">
        <f t="shared" ref="C150:C161" si="62">D150+H150</f>
        <v>827.71899999999994</v>
      </c>
      <c r="D150" s="65">
        <f t="shared" si="51"/>
        <v>12.199</v>
      </c>
      <c r="E150" s="65">
        <v>3.7650000000000001</v>
      </c>
      <c r="F150" s="65">
        <v>8.4339999999999993</v>
      </c>
      <c r="G150" s="65"/>
      <c r="H150" s="153">
        <f t="shared" si="59"/>
        <v>815.52</v>
      </c>
      <c r="I150" s="65">
        <v>407.86900000000003</v>
      </c>
      <c r="J150" s="65">
        <v>8.1959999999999997</v>
      </c>
      <c r="K150" s="65">
        <v>25.33</v>
      </c>
      <c r="L150" s="65">
        <v>374.125</v>
      </c>
      <c r="M150" s="65"/>
      <c r="N150" s="65"/>
      <c r="O150" s="153">
        <f t="shared" ref="O150:O161" si="63">P150+Q150</f>
        <v>122.687</v>
      </c>
      <c r="P150" s="65">
        <v>50.466999999999999</v>
      </c>
      <c r="Q150" s="65">
        <f t="shared" si="52"/>
        <v>72.22</v>
      </c>
      <c r="R150" s="65">
        <v>72.22</v>
      </c>
      <c r="S150" s="65"/>
      <c r="T150" s="65"/>
      <c r="U150" s="153">
        <f t="shared" ref="U150:U161" si="64">V150+W150</f>
        <v>950.40599999999995</v>
      </c>
      <c r="V150" s="65">
        <v>62.665999999999997</v>
      </c>
      <c r="W150" s="153">
        <f t="shared" si="53"/>
        <v>887.74</v>
      </c>
      <c r="X150" s="65">
        <v>433.19900000000001</v>
      </c>
      <c r="Y150" s="65">
        <v>8.1959999999999997</v>
      </c>
      <c r="Z150" s="65">
        <v>374.125</v>
      </c>
      <c r="AA150" s="65"/>
      <c r="AB150" s="65">
        <v>72.22</v>
      </c>
      <c r="AC150" s="65"/>
      <c r="AD150" s="65"/>
      <c r="AE150" s="65"/>
    </row>
    <row r="151" spans="1:31">
      <c r="A151" s="243"/>
      <c r="B151" s="161" t="s">
        <v>2</v>
      </c>
      <c r="C151" s="154">
        <f t="shared" si="62"/>
        <v>733.83399999999995</v>
      </c>
      <c r="D151" s="69">
        <f t="shared" si="51"/>
        <v>14.41</v>
      </c>
      <c r="E151" s="69">
        <v>4.8280000000000003</v>
      </c>
      <c r="F151" s="69">
        <v>9.5820000000000007</v>
      </c>
      <c r="G151" s="69"/>
      <c r="H151" s="154">
        <f t="shared" si="59"/>
        <v>719.42399999999998</v>
      </c>
      <c r="I151" s="69">
        <v>291.97699999999998</v>
      </c>
      <c r="J151" s="69">
        <v>12.207000000000001</v>
      </c>
      <c r="K151" s="69">
        <v>21.175000000000001</v>
      </c>
      <c r="L151" s="69">
        <v>394.065</v>
      </c>
      <c r="M151" s="69"/>
      <c r="N151" s="69"/>
      <c r="O151" s="154">
        <f t="shared" si="63"/>
        <v>107.70099999999999</v>
      </c>
      <c r="P151" s="69">
        <v>44.773000000000003</v>
      </c>
      <c r="Q151" s="69">
        <f t="shared" si="52"/>
        <v>62.927999999999997</v>
      </c>
      <c r="R151" s="69">
        <v>62.927999999999997</v>
      </c>
      <c r="S151" s="69"/>
      <c r="T151" s="69"/>
      <c r="U151" s="154">
        <f t="shared" si="64"/>
        <v>841.53499999999997</v>
      </c>
      <c r="V151" s="69">
        <v>59.183</v>
      </c>
      <c r="W151" s="154">
        <f t="shared" si="53"/>
        <v>782.35199999999998</v>
      </c>
      <c r="X151" s="69">
        <v>313.15199999999999</v>
      </c>
      <c r="Y151" s="69">
        <v>12.207000000000001</v>
      </c>
      <c r="Z151" s="69">
        <v>394.065</v>
      </c>
      <c r="AA151" s="69"/>
      <c r="AB151" s="69">
        <v>62.927999999999997</v>
      </c>
      <c r="AC151" s="69"/>
      <c r="AD151" s="69"/>
      <c r="AE151" s="69"/>
    </row>
    <row r="152" spans="1:31">
      <c r="A152" s="243"/>
      <c r="B152" s="161" t="s">
        <v>3</v>
      </c>
      <c r="C152" s="154">
        <f t="shared" si="62"/>
        <v>773.90200000000004</v>
      </c>
      <c r="D152" s="69">
        <f t="shared" si="51"/>
        <v>16.440999999999999</v>
      </c>
      <c r="E152" s="69">
        <v>4.5119999999999996</v>
      </c>
      <c r="F152" s="69">
        <v>11.929</v>
      </c>
      <c r="G152" s="69"/>
      <c r="H152" s="154">
        <f t="shared" si="59"/>
        <v>757.46100000000001</v>
      </c>
      <c r="I152" s="69">
        <v>330.47500000000002</v>
      </c>
      <c r="J152" s="69">
        <v>5.1609999999999996</v>
      </c>
      <c r="K152" s="69">
        <v>19.609000000000002</v>
      </c>
      <c r="L152" s="69">
        <v>402.21600000000001</v>
      </c>
      <c r="M152" s="69"/>
      <c r="N152" s="69"/>
      <c r="O152" s="154">
        <f t="shared" si="63"/>
        <v>115.89699999999999</v>
      </c>
      <c r="P152" s="69">
        <v>43.338000000000001</v>
      </c>
      <c r="Q152" s="69">
        <f t="shared" si="52"/>
        <v>72.558999999999997</v>
      </c>
      <c r="R152" s="140">
        <v>72.558999999999997</v>
      </c>
      <c r="S152" s="140"/>
      <c r="T152" s="140"/>
      <c r="U152" s="154">
        <f t="shared" si="64"/>
        <v>889.79899999999998</v>
      </c>
      <c r="V152" s="69">
        <v>59.779000000000003</v>
      </c>
      <c r="W152" s="154">
        <f t="shared" si="53"/>
        <v>830.02</v>
      </c>
      <c r="X152" s="69">
        <v>350.084</v>
      </c>
      <c r="Y152" s="69">
        <v>5.1609999999999996</v>
      </c>
      <c r="Z152" s="69">
        <v>402.21600000000001</v>
      </c>
      <c r="AA152" s="69"/>
      <c r="AB152" s="69">
        <v>72.558999999999997</v>
      </c>
      <c r="AC152" s="140"/>
      <c r="AD152" s="69"/>
      <c r="AE152" s="69"/>
    </row>
    <row r="153" spans="1:31">
      <c r="A153" s="243"/>
      <c r="B153" s="161" t="s">
        <v>4</v>
      </c>
      <c r="C153" s="154">
        <f t="shared" si="62"/>
        <v>658.11799999999994</v>
      </c>
      <c r="D153" s="69">
        <f t="shared" si="51"/>
        <v>16.731000000000002</v>
      </c>
      <c r="E153" s="69">
        <v>4.9749999999999996</v>
      </c>
      <c r="F153" s="69">
        <v>11.756</v>
      </c>
      <c r="G153" s="69"/>
      <c r="H153" s="154">
        <f t="shared" si="59"/>
        <v>641.38699999999994</v>
      </c>
      <c r="I153" s="69">
        <v>331.83600000000001</v>
      </c>
      <c r="J153" s="69">
        <v>16.425000000000001</v>
      </c>
      <c r="K153" s="69">
        <v>18.600999999999999</v>
      </c>
      <c r="L153" s="69">
        <v>274.52499999999998</v>
      </c>
      <c r="M153" s="69"/>
      <c r="N153" s="69"/>
      <c r="O153" s="154">
        <f t="shared" si="63"/>
        <v>147.23599999999999</v>
      </c>
      <c r="P153" s="69">
        <v>58.15</v>
      </c>
      <c r="Q153" s="69">
        <f t="shared" si="52"/>
        <v>89.085999999999999</v>
      </c>
      <c r="R153" s="69">
        <v>89.085999999999999</v>
      </c>
      <c r="S153" s="69"/>
      <c r="T153" s="69"/>
      <c r="U153" s="154">
        <f t="shared" si="64"/>
        <v>805.35399999999993</v>
      </c>
      <c r="V153" s="69">
        <v>74.881</v>
      </c>
      <c r="W153" s="154">
        <f t="shared" si="53"/>
        <v>730.47299999999996</v>
      </c>
      <c r="X153" s="69">
        <v>350.43700000000001</v>
      </c>
      <c r="Y153" s="69">
        <v>16.425000000000001</v>
      </c>
      <c r="Z153" s="69">
        <v>274.52499999999998</v>
      </c>
      <c r="AA153" s="69"/>
      <c r="AB153" s="69">
        <v>89.085999999999999</v>
      </c>
      <c r="AC153" s="69"/>
      <c r="AD153" s="69"/>
      <c r="AE153" s="69"/>
    </row>
    <row r="154" spans="1:31">
      <c r="A154" s="243"/>
      <c r="B154" s="161" t="s">
        <v>5</v>
      </c>
      <c r="C154" s="154">
        <f t="shared" si="62"/>
        <v>679.54699999999991</v>
      </c>
      <c r="D154" s="69">
        <f t="shared" si="51"/>
        <v>14.561</v>
      </c>
      <c r="E154" s="69">
        <v>2.8519999999999999</v>
      </c>
      <c r="F154" s="69">
        <v>11.709</v>
      </c>
      <c r="G154" s="69"/>
      <c r="H154" s="154">
        <f t="shared" si="59"/>
        <v>664.98599999999988</v>
      </c>
      <c r="I154" s="69">
        <v>343.32299999999998</v>
      </c>
      <c r="J154" s="69">
        <v>18.154</v>
      </c>
      <c r="K154" s="69">
        <v>26.044</v>
      </c>
      <c r="L154" s="69">
        <v>277.46499999999997</v>
      </c>
      <c r="M154" s="69"/>
      <c r="N154" s="69"/>
      <c r="O154" s="154">
        <f t="shared" si="63"/>
        <v>161.29599999999999</v>
      </c>
      <c r="P154" s="69">
        <v>52.125999999999998</v>
      </c>
      <c r="Q154" s="69">
        <f t="shared" si="52"/>
        <v>109.17</v>
      </c>
      <c r="R154" s="69">
        <v>109.17</v>
      </c>
      <c r="S154" s="69"/>
      <c r="T154" s="69"/>
      <c r="U154" s="154">
        <f t="shared" si="64"/>
        <v>840.84299999999996</v>
      </c>
      <c r="V154" s="69">
        <v>66.686999999999998</v>
      </c>
      <c r="W154" s="154">
        <f t="shared" si="53"/>
        <v>774.15599999999995</v>
      </c>
      <c r="X154" s="69">
        <v>369.36700000000002</v>
      </c>
      <c r="Y154" s="69">
        <v>18.154</v>
      </c>
      <c r="Z154" s="69">
        <v>277.46499999999997</v>
      </c>
      <c r="AA154" s="69"/>
      <c r="AB154" s="69">
        <v>109.17</v>
      </c>
      <c r="AC154" s="69"/>
      <c r="AD154" s="69"/>
      <c r="AE154" s="69"/>
    </row>
    <row r="155" spans="1:31">
      <c r="A155" s="243"/>
      <c r="B155" s="161" t="s">
        <v>6</v>
      </c>
      <c r="C155" s="154">
        <f t="shared" si="62"/>
        <v>779.92899999999997</v>
      </c>
      <c r="D155" s="69">
        <f t="shared" si="51"/>
        <v>6.734</v>
      </c>
      <c r="E155" s="69">
        <v>0.89800000000000002</v>
      </c>
      <c r="F155" s="69">
        <v>5.8360000000000003</v>
      </c>
      <c r="G155" s="69"/>
      <c r="H155" s="154">
        <f t="shared" si="59"/>
        <v>773.19499999999994</v>
      </c>
      <c r="I155" s="69">
        <v>343.39499999999998</v>
      </c>
      <c r="J155" s="69">
        <v>37.959000000000003</v>
      </c>
      <c r="K155" s="69">
        <v>22.728000000000002</v>
      </c>
      <c r="L155" s="69">
        <v>369.113</v>
      </c>
      <c r="M155" s="69"/>
      <c r="N155" s="69"/>
      <c r="O155" s="154">
        <f t="shared" si="63"/>
        <v>131.50800000000001</v>
      </c>
      <c r="P155" s="69">
        <v>46.448</v>
      </c>
      <c r="Q155" s="69">
        <f t="shared" si="52"/>
        <v>85.06</v>
      </c>
      <c r="R155" s="69">
        <v>85.06</v>
      </c>
      <c r="S155" s="69"/>
      <c r="T155" s="69"/>
      <c r="U155" s="154">
        <f t="shared" si="64"/>
        <v>910.4369999999999</v>
      </c>
      <c r="V155" s="69">
        <v>53.182000000000002</v>
      </c>
      <c r="W155" s="154">
        <f t="shared" si="53"/>
        <v>857.25499999999988</v>
      </c>
      <c r="X155" s="69">
        <v>365.12299999999999</v>
      </c>
      <c r="Y155" s="69">
        <v>37.959000000000003</v>
      </c>
      <c r="Z155" s="69">
        <v>369.113</v>
      </c>
      <c r="AA155" s="69"/>
      <c r="AB155" s="69">
        <v>85.06</v>
      </c>
      <c r="AC155" s="69"/>
      <c r="AD155" s="69"/>
      <c r="AE155" s="69"/>
    </row>
    <row r="156" spans="1:31">
      <c r="A156" s="243"/>
      <c r="B156" s="161" t="s">
        <v>16</v>
      </c>
      <c r="C156" s="154">
        <f t="shared" si="62"/>
        <v>669.13499999999999</v>
      </c>
      <c r="D156" s="69">
        <f t="shared" si="51"/>
        <v>3.8930000000000002</v>
      </c>
      <c r="E156" s="69">
        <v>0.43</v>
      </c>
      <c r="F156" s="69">
        <v>3.4630000000000001</v>
      </c>
      <c r="G156" s="69"/>
      <c r="H156" s="154">
        <f t="shared" si="59"/>
        <v>665.24199999999996</v>
      </c>
      <c r="I156" s="69">
        <v>216.70500000000001</v>
      </c>
      <c r="J156" s="69">
        <v>33.482999999999997</v>
      </c>
      <c r="K156" s="69">
        <v>25.591999999999999</v>
      </c>
      <c r="L156" s="69">
        <v>389.46199999999999</v>
      </c>
      <c r="M156" s="69"/>
      <c r="N156" s="69"/>
      <c r="O156" s="154">
        <f t="shared" si="63"/>
        <v>156.06200000000001</v>
      </c>
      <c r="P156" s="69">
        <v>74.129000000000005</v>
      </c>
      <c r="Q156" s="69">
        <f t="shared" si="52"/>
        <v>81.933000000000007</v>
      </c>
      <c r="R156" s="69">
        <v>81.933000000000007</v>
      </c>
      <c r="S156" s="69"/>
      <c r="T156" s="69"/>
      <c r="U156" s="154">
        <f t="shared" si="64"/>
        <v>825.197</v>
      </c>
      <c r="V156" s="69">
        <v>78.022000000000006</v>
      </c>
      <c r="W156" s="154">
        <f t="shared" si="53"/>
        <v>747.17499999999995</v>
      </c>
      <c r="X156" s="69">
        <v>242.297</v>
      </c>
      <c r="Y156" s="69">
        <v>33.482999999999997</v>
      </c>
      <c r="Z156" s="69">
        <v>389.46199999999999</v>
      </c>
      <c r="AA156" s="69"/>
      <c r="AB156" s="69">
        <v>81.933000000000007</v>
      </c>
      <c r="AC156" s="69"/>
      <c r="AD156" s="69"/>
      <c r="AE156" s="69"/>
    </row>
    <row r="157" spans="1:31">
      <c r="A157" s="243"/>
      <c r="B157" s="161" t="s">
        <v>17</v>
      </c>
      <c r="C157" s="154">
        <f t="shared" si="62"/>
        <v>557.23799999999994</v>
      </c>
      <c r="D157" s="69">
        <f t="shared" si="51"/>
        <v>2.5299999999999998</v>
      </c>
      <c r="E157" s="69">
        <v>0.10100000000000001</v>
      </c>
      <c r="F157" s="69">
        <v>2.4289999999999998</v>
      </c>
      <c r="G157" s="69"/>
      <c r="H157" s="154">
        <f t="shared" si="59"/>
        <v>554.70799999999997</v>
      </c>
      <c r="I157" s="69">
        <v>113.845</v>
      </c>
      <c r="J157" s="69">
        <v>12.647</v>
      </c>
      <c r="K157" s="69">
        <v>25.696999999999999</v>
      </c>
      <c r="L157" s="69">
        <v>402.51900000000001</v>
      </c>
      <c r="M157" s="69"/>
      <c r="N157" s="69"/>
      <c r="O157" s="154">
        <f t="shared" si="63"/>
        <v>116.44499999999999</v>
      </c>
      <c r="P157" s="69">
        <v>61.139000000000003</v>
      </c>
      <c r="Q157" s="69">
        <f t="shared" si="52"/>
        <v>55.305999999999997</v>
      </c>
      <c r="R157" s="69">
        <v>55.305999999999997</v>
      </c>
      <c r="S157" s="69"/>
      <c r="T157" s="69"/>
      <c r="U157" s="154">
        <f t="shared" si="64"/>
        <v>673.68299999999999</v>
      </c>
      <c r="V157" s="69">
        <v>63.668999999999997</v>
      </c>
      <c r="W157" s="154">
        <f t="shared" si="53"/>
        <v>610.01400000000001</v>
      </c>
      <c r="X157" s="69">
        <v>139.542</v>
      </c>
      <c r="Y157" s="69">
        <v>12.647</v>
      </c>
      <c r="Z157" s="69">
        <v>402.51900000000001</v>
      </c>
      <c r="AA157" s="69"/>
      <c r="AB157" s="69">
        <v>55.305999999999997</v>
      </c>
      <c r="AC157" s="69"/>
      <c r="AD157" s="69"/>
      <c r="AE157" s="69"/>
    </row>
    <row r="158" spans="1:31">
      <c r="A158" s="243"/>
      <c r="B158" s="161" t="s">
        <v>18</v>
      </c>
      <c r="C158" s="154">
        <f t="shared" si="62"/>
        <v>772.43</v>
      </c>
      <c r="D158" s="69">
        <f t="shared" si="51"/>
        <v>2.081</v>
      </c>
      <c r="E158" s="69">
        <v>0</v>
      </c>
      <c r="F158" s="69">
        <v>2.081</v>
      </c>
      <c r="G158" s="69"/>
      <c r="H158" s="154">
        <f t="shared" si="59"/>
        <v>770.34899999999993</v>
      </c>
      <c r="I158" s="69">
        <v>226.941</v>
      </c>
      <c r="J158" s="69">
        <v>26.052</v>
      </c>
      <c r="K158" s="69">
        <v>25.283000000000001</v>
      </c>
      <c r="L158" s="69">
        <v>492.07299999999998</v>
      </c>
      <c r="M158" s="69"/>
      <c r="N158" s="69"/>
      <c r="O158" s="154">
        <f t="shared" si="63"/>
        <v>118.00700000000001</v>
      </c>
      <c r="P158" s="69">
        <v>46.741999999999997</v>
      </c>
      <c r="Q158" s="69">
        <f t="shared" si="52"/>
        <v>71.265000000000001</v>
      </c>
      <c r="R158" s="69">
        <v>71.265000000000001</v>
      </c>
      <c r="S158" s="69"/>
      <c r="T158" s="69"/>
      <c r="U158" s="154">
        <f t="shared" si="64"/>
        <v>890.4369999999999</v>
      </c>
      <c r="V158" s="69">
        <v>48.823</v>
      </c>
      <c r="W158" s="154">
        <f t="shared" si="53"/>
        <v>841.61399999999992</v>
      </c>
      <c r="X158" s="69">
        <v>252.22399999999999</v>
      </c>
      <c r="Y158" s="69">
        <v>26.052</v>
      </c>
      <c r="Z158" s="69">
        <v>492.07299999999998</v>
      </c>
      <c r="AA158" s="69"/>
      <c r="AB158" s="69">
        <v>71.265000000000001</v>
      </c>
      <c r="AC158" s="69"/>
      <c r="AD158" s="69"/>
      <c r="AE158" s="69"/>
    </row>
    <row r="159" spans="1:31">
      <c r="A159" s="243"/>
      <c r="B159" s="161" t="s">
        <v>19</v>
      </c>
      <c r="C159" s="154">
        <f t="shared" si="62"/>
        <v>779.98099999999988</v>
      </c>
      <c r="D159" s="69">
        <f t="shared" si="51"/>
        <v>3.073</v>
      </c>
      <c r="E159" s="69">
        <v>0.32200000000000001</v>
      </c>
      <c r="F159" s="69">
        <v>2.7509999999999999</v>
      </c>
      <c r="G159" s="69"/>
      <c r="H159" s="154">
        <f t="shared" si="59"/>
        <v>776.9079999999999</v>
      </c>
      <c r="I159" s="69">
        <v>224.26499999999999</v>
      </c>
      <c r="J159" s="69">
        <v>14.163</v>
      </c>
      <c r="K159" s="69">
        <v>26.050999999999998</v>
      </c>
      <c r="L159" s="69">
        <v>512.42899999999997</v>
      </c>
      <c r="M159" s="69"/>
      <c r="N159" s="69"/>
      <c r="O159" s="154">
        <f t="shared" si="63"/>
        <v>108.256</v>
      </c>
      <c r="P159" s="69">
        <v>39.966000000000001</v>
      </c>
      <c r="Q159" s="69">
        <f t="shared" si="52"/>
        <v>68.290000000000006</v>
      </c>
      <c r="R159" s="69">
        <v>68.290000000000006</v>
      </c>
      <c r="S159" s="69"/>
      <c r="T159" s="69"/>
      <c r="U159" s="154">
        <f t="shared" si="64"/>
        <v>888.23699999999985</v>
      </c>
      <c r="V159" s="69">
        <v>43.039000000000001</v>
      </c>
      <c r="W159" s="154">
        <f t="shared" si="53"/>
        <v>845.19799999999987</v>
      </c>
      <c r="X159" s="69">
        <v>250.316</v>
      </c>
      <c r="Y159" s="69">
        <v>14.163</v>
      </c>
      <c r="Z159" s="69">
        <v>512.42899999999997</v>
      </c>
      <c r="AA159" s="69"/>
      <c r="AB159" s="69">
        <v>68.290000000000006</v>
      </c>
      <c r="AC159" s="69"/>
      <c r="AD159" s="69"/>
      <c r="AE159" s="69"/>
    </row>
    <row r="160" spans="1:31">
      <c r="A160" s="243"/>
      <c r="B160" s="161" t="s">
        <v>20</v>
      </c>
      <c r="C160" s="154">
        <f t="shared" si="62"/>
        <v>743.25200000000007</v>
      </c>
      <c r="D160" s="69">
        <f t="shared" si="51"/>
        <v>5.1959999999999997</v>
      </c>
      <c r="E160" s="69">
        <v>1.1639999999999999</v>
      </c>
      <c r="F160" s="69">
        <v>4.032</v>
      </c>
      <c r="G160" s="69"/>
      <c r="H160" s="154">
        <f t="shared" si="59"/>
        <v>738.05600000000004</v>
      </c>
      <c r="I160" s="69">
        <v>248.00200000000001</v>
      </c>
      <c r="J160" s="69">
        <v>35.987000000000002</v>
      </c>
      <c r="K160" s="69">
        <v>25.808</v>
      </c>
      <c r="L160" s="69">
        <v>428.25900000000001</v>
      </c>
      <c r="M160" s="69"/>
      <c r="N160" s="69"/>
      <c r="O160" s="154">
        <f t="shared" si="63"/>
        <v>109.117</v>
      </c>
      <c r="P160" s="69">
        <v>41.539000000000001</v>
      </c>
      <c r="Q160" s="69">
        <f t="shared" si="52"/>
        <v>67.578000000000003</v>
      </c>
      <c r="R160" s="69">
        <v>67.578000000000003</v>
      </c>
      <c r="S160" s="69"/>
      <c r="T160" s="69"/>
      <c r="U160" s="154">
        <f t="shared" si="64"/>
        <v>852.36900000000003</v>
      </c>
      <c r="V160" s="69">
        <v>46.734999999999999</v>
      </c>
      <c r="W160" s="154">
        <f t="shared" si="53"/>
        <v>805.63400000000001</v>
      </c>
      <c r="X160" s="69">
        <v>273.81</v>
      </c>
      <c r="Y160" s="69">
        <v>35.987000000000002</v>
      </c>
      <c r="Z160" s="69">
        <v>428.25900000000001</v>
      </c>
      <c r="AA160" s="69"/>
      <c r="AB160" s="69">
        <v>67.578000000000003</v>
      </c>
      <c r="AC160" s="69"/>
      <c r="AD160" s="69"/>
      <c r="AE160" s="69"/>
    </row>
    <row r="161" spans="1:31">
      <c r="A161" s="243"/>
      <c r="B161" s="161" t="s">
        <v>21</v>
      </c>
      <c r="C161" s="154">
        <f t="shared" si="62"/>
        <v>719.55099999999993</v>
      </c>
      <c r="D161" s="69">
        <f t="shared" si="51"/>
        <v>3.9780000000000002</v>
      </c>
      <c r="E161" s="69">
        <v>0.80100000000000005</v>
      </c>
      <c r="F161" s="69">
        <v>3.177</v>
      </c>
      <c r="G161" s="69"/>
      <c r="H161" s="154">
        <f t="shared" si="59"/>
        <v>715.57299999999998</v>
      </c>
      <c r="I161" s="69">
        <v>374.03100000000001</v>
      </c>
      <c r="J161" s="69">
        <v>62.841999999999999</v>
      </c>
      <c r="K161" s="69">
        <v>27.216000000000001</v>
      </c>
      <c r="L161" s="69">
        <v>251.48400000000001</v>
      </c>
      <c r="M161" s="69"/>
      <c r="N161" s="69"/>
      <c r="O161" s="154">
        <f t="shared" si="63"/>
        <v>127.52800000000001</v>
      </c>
      <c r="P161" s="69">
        <v>33.819000000000003</v>
      </c>
      <c r="Q161" s="69">
        <f t="shared" si="52"/>
        <v>93.709000000000003</v>
      </c>
      <c r="R161" s="69">
        <v>93.709000000000003</v>
      </c>
      <c r="S161" s="69"/>
      <c r="T161" s="69"/>
      <c r="U161" s="154">
        <f t="shared" si="64"/>
        <v>847.07899999999995</v>
      </c>
      <c r="V161" s="69">
        <v>37.796999999999997</v>
      </c>
      <c r="W161" s="154">
        <f t="shared" si="53"/>
        <v>809.28199999999993</v>
      </c>
      <c r="X161" s="69">
        <v>401.24700000000001</v>
      </c>
      <c r="Y161" s="69">
        <v>62.841999999999999</v>
      </c>
      <c r="Z161" s="69">
        <v>251.48400000000001</v>
      </c>
      <c r="AA161" s="69"/>
      <c r="AB161" s="69">
        <v>93.709000000000003</v>
      </c>
      <c r="AC161" s="69"/>
      <c r="AD161" s="69"/>
      <c r="AE161" s="69"/>
    </row>
    <row r="162" spans="1:31" ht="13.8" thickBot="1">
      <c r="A162" s="244"/>
      <c r="B162" s="163" t="s">
        <v>70</v>
      </c>
      <c r="C162" s="135">
        <f>SUM(C150:C161)</f>
        <v>8694.6360000000004</v>
      </c>
      <c r="D162" s="146">
        <f t="shared" si="51"/>
        <v>101.827</v>
      </c>
      <c r="E162" s="155">
        <f>SUM(E150:E161)</f>
        <v>24.647999999999996</v>
      </c>
      <c r="F162" s="155">
        <f>SUM(F150:F161)</f>
        <v>77.179000000000002</v>
      </c>
      <c r="G162" s="155"/>
      <c r="H162" s="135">
        <f>SUM(H150:H161)</f>
        <v>8592.8089999999993</v>
      </c>
      <c r="I162" s="155">
        <f t="shared" ref="I162:P162" si="65">SUM(I150:I161)</f>
        <v>3452.6639999999993</v>
      </c>
      <c r="J162" s="155">
        <f t="shared" si="65"/>
        <v>283.27600000000001</v>
      </c>
      <c r="K162" s="155">
        <f t="shared" si="65"/>
        <v>289.13400000000001</v>
      </c>
      <c r="L162" s="155">
        <f t="shared" si="65"/>
        <v>4567.7350000000006</v>
      </c>
      <c r="M162" s="155">
        <f t="shared" si="65"/>
        <v>0</v>
      </c>
      <c r="N162" s="155">
        <f t="shared" si="65"/>
        <v>0</v>
      </c>
      <c r="O162" s="156">
        <f>SUM(O150:O161)</f>
        <v>1521.7400000000002</v>
      </c>
      <c r="P162" s="146">
        <f t="shared" si="65"/>
        <v>592.63599999999997</v>
      </c>
      <c r="Q162" s="146">
        <f t="shared" si="52"/>
        <v>929.10400000000004</v>
      </c>
      <c r="R162" s="155">
        <f>SUM(R150:R161)</f>
        <v>929.10400000000004</v>
      </c>
      <c r="S162" s="155">
        <f>SUM(S150:S161)</f>
        <v>0</v>
      </c>
      <c r="T162" s="155">
        <f>SUM(T150:T161)</f>
        <v>0</v>
      </c>
      <c r="U162" s="156">
        <f>SUM(U150:U161)</f>
        <v>10215.376</v>
      </c>
      <c r="V162" s="155">
        <f>SUM(V150:V161)</f>
        <v>694.46300000000008</v>
      </c>
      <c r="W162" s="156">
        <f t="shared" si="53"/>
        <v>9520.9129999999986</v>
      </c>
      <c r="X162" s="155">
        <f t="shared" ref="X162:AE162" si="66">SUM(X150:X161)</f>
        <v>3740.7979999999993</v>
      </c>
      <c r="Y162" s="155">
        <f t="shared" si="66"/>
        <v>283.27600000000001</v>
      </c>
      <c r="Z162" s="155">
        <f t="shared" si="66"/>
        <v>4567.7350000000006</v>
      </c>
      <c r="AA162" s="155">
        <f t="shared" si="66"/>
        <v>0</v>
      </c>
      <c r="AB162" s="155">
        <f t="shared" si="66"/>
        <v>929.10400000000004</v>
      </c>
      <c r="AC162" s="155">
        <f t="shared" si="66"/>
        <v>0</v>
      </c>
      <c r="AD162" s="146">
        <f t="shared" si="66"/>
        <v>0</v>
      </c>
      <c r="AE162" s="146">
        <f t="shared" si="66"/>
        <v>0</v>
      </c>
    </row>
    <row r="163" spans="1:31">
      <c r="A163" s="242">
        <v>2007</v>
      </c>
      <c r="B163" s="160" t="s">
        <v>1</v>
      </c>
      <c r="C163" s="153">
        <f t="shared" ref="C163:C174" si="67">D163+H163</f>
        <v>721.41300000000001</v>
      </c>
      <c r="D163" s="65">
        <f t="shared" ref="D163:D193" si="68">SUM(E163:F163)</f>
        <v>5.7809999999999997</v>
      </c>
      <c r="E163" s="65">
        <v>1.7290000000000001</v>
      </c>
      <c r="F163" s="65">
        <v>4.0519999999999996</v>
      </c>
      <c r="G163" s="65"/>
      <c r="H163" s="153">
        <f t="shared" si="59"/>
        <v>715.63200000000006</v>
      </c>
      <c r="I163" s="65">
        <v>381.31900000000002</v>
      </c>
      <c r="J163" s="65">
        <v>65.39</v>
      </c>
      <c r="K163" s="65">
        <v>27.027999999999999</v>
      </c>
      <c r="L163" s="65">
        <v>241.89500000000001</v>
      </c>
      <c r="M163" s="65"/>
      <c r="N163" s="65"/>
      <c r="O163" s="153">
        <f t="shared" ref="O163:O174" si="69">P163+Q163</f>
        <v>145.5</v>
      </c>
      <c r="P163" s="65">
        <v>34.220999999999997</v>
      </c>
      <c r="Q163" s="69">
        <f t="shared" ref="Q163:Q201" si="70">SUM(R163:T163)</f>
        <v>111.279</v>
      </c>
      <c r="R163" s="65">
        <v>111.279</v>
      </c>
      <c r="S163" s="65"/>
      <c r="T163" s="65"/>
      <c r="U163" s="153">
        <f>V163+W163</f>
        <v>866.9129999999999</v>
      </c>
      <c r="V163" s="65">
        <f>1.729+4.052+34.221</f>
        <v>40.001999999999995</v>
      </c>
      <c r="W163" s="153">
        <f t="shared" ref="W163:W193" si="71">SUM(X163:AD163)</f>
        <v>826.91099999999994</v>
      </c>
      <c r="X163" s="65">
        <f>866.913-(40.002+65.39+241.895+111.279)</f>
        <v>408.34699999999998</v>
      </c>
      <c r="Y163" s="65">
        <v>65.39</v>
      </c>
      <c r="Z163" s="65">
        <v>241.89500000000001</v>
      </c>
      <c r="AA163" s="65"/>
      <c r="AB163" s="65">
        <v>111.279</v>
      </c>
      <c r="AC163" s="65"/>
      <c r="AD163" s="65"/>
      <c r="AE163" s="65"/>
    </row>
    <row r="164" spans="1:31">
      <c r="A164" s="243"/>
      <c r="B164" s="161" t="s">
        <v>2</v>
      </c>
      <c r="C164" s="154">
        <f t="shared" si="67"/>
        <v>634.67700000000002</v>
      </c>
      <c r="D164" s="69">
        <f t="shared" si="68"/>
        <v>9.0250000000000004</v>
      </c>
      <c r="E164" s="69">
        <v>2.246</v>
      </c>
      <c r="F164" s="69">
        <v>6.7789999999999999</v>
      </c>
      <c r="G164" s="69"/>
      <c r="H164" s="154">
        <f t="shared" si="59"/>
        <v>625.65200000000004</v>
      </c>
      <c r="I164" s="69">
        <v>252.864</v>
      </c>
      <c r="J164" s="69">
        <v>61.784999999999997</v>
      </c>
      <c r="K164" s="69">
        <v>22.504000000000001</v>
      </c>
      <c r="L164" s="69">
        <v>288.49900000000002</v>
      </c>
      <c r="M164" s="69"/>
      <c r="N164" s="69"/>
      <c r="O164" s="154">
        <f t="shared" si="69"/>
        <v>142.047</v>
      </c>
      <c r="P164" s="69">
        <v>50.244999999999997</v>
      </c>
      <c r="Q164" s="69">
        <f t="shared" si="70"/>
        <v>91.802000000000007</v>
      </c>
      <c r="R164" s="69">
        <v>91.802000000000007</v>
      </c>
      <c r="S164" s="69"/>
      <c r="T164" s="69"/>
      <c r="U164" s="154">
        <f>V164+W164</f>
        <v>776.72400000000005</v>
      </c>
      <c r="V164" s="69">
        <v>59.27</v>
      </c>
      <c r="W164" s="154">
        <f t="shared" si="71"/>
        <v>717.45400000000006</v>
      </c>
      <c r="X164" s="69">
        <v>275.36799999999999</v>
      </c>
      <c r="Y164" s="69">
        <v>61.784999999999997</v>
      </c>
      <c r="Z164" s="69">
        <v>288.49900000000002</v>
      </c>
      <c r="AA164" s="69"/>
      <c r="AB164" s="69">
        <v>91.802000000000007</v>
      </c>
      <c r="AC164" s="69"/>
      <c r="AD164" s="69"/>
      <c r="AE164" s="69"/>
    </row>
    <row r="165" spans="1:31">
      <c r="A165" s="243"/>
      <c r="B165" s="161" t="s">
        <v>3</v>
      </c>
      <c r="C165" s="154">
        <f t="shared" si="67"/>
        <v>730.24</v>
      </c>
      <c r="D165" s="69">
        <f t="shared" si="68"/>
        <v>16.28</v>
      </c>
      <c r="E165" s="69">
        <v>5.2489999999999997</v>
      </c>
      <c r="F165" s="69">
        <v>11.031000000000001</v>
      </c>
      <c r="G165" s="69"/>
      <c r="H165" s="154">
        <f t="shared" si="59"/>
        <v>713.96</v>
      </c>
      <c r="I165" s="69">
        <v>274.35500000000002</v>
      </c>
      <c r="J165" s="69">
        <v>54.53</v>
      </c>
      <c r="K165" s="69">
        <v>28.481000000000002</v>
      </c>
      <c r="L165" s="69">
        <v>356.59399999999999</v>
      </c>
      <c r="M165" s="69"/>
      <c r="N165" s="69"/>
      <c r="O165" s="154">
        <f t="shared" si="69"/>
        <v>146.16</v>
      </c>
      <c r="P165" s="69">
        <v>54.957999999999998</v>
      </c>
      <c r="Q165" s="69">
        <f t="shared" si="70"/>
        <v>91.201999999999998</v>
      </c>
      <c r="R165" s="140">
        <v>91.201999999999998</v>
      </c>
      <c r="S165" s="140"/>
      <c r="T165" s="140"/>
      <c r="U165" s="154">
        <f t="shared" ref="U165:U174" si="72">V165+W165</f>
        <v>876.40000000000009</v>
      </c>
      <c r="V165" s="69">
        <v>71.238</v>
      </c>
      <c r="W165" s="154">
        <f t="shared" si="71"/>
        <v>805.16200000000003</v>
      </c>
      <c r="X165" s="69">
        <v>302.83600000000001</v>
      </c>
      <c r="Y165" s="69">
        <v>54.53</v>
      </c>
      <c r="Z165" s="69">
        <v>356.59399999999999</v>
      </c>
      <c r="AA165" s="69"/>
      <c r="AB165" s="69">
        <v>91.201999999999998</v>
      </c>
      <c r="AC165" s="140"/>
      <c r="AD165" s="69"/>
      <c r="AE165" s="69"/>
    </row>
    <row r="166" spans="1:31">
      <c r="A166" s="243"/>
      <c r="B166" s="161" t="s">
        <v>4</v>
      </c>
      <c r="C166" s="154">
        <f t="shared" si="67"/>
        <v>721.91300000000001</v>
      </c>
      <c r="D166" s="69">
        <f t="shared" si="68"/>
        <v>15.889000000000001</v>
      </c>
      <c r="E166" s="69">
        <v>4.1820000000000004</v>
      </c>
      <c r="F166" s="69">
        <v>11.707000000000001</v>
      </c>
      <c r="G166" s="69"/>
      <c r="H166" s="154">
        <f t="shared" si="59"/>
        <v>706.024</v>
      </c>
      <c r="I166" s="69">
        <v>262.37</v>
      </c>
      <c r="J166" s="69">
        <v>38.127000000000002</v>
      </c>
      <c r="K166" s="69">
        <v>27.497</v>
      </c>
      <c r="L166" s="69">
        <v>378.03</v>
      </c>
      <c r="M166" s="69"/>
      <c r="N166" s="69"/>
      <c r="O166" s="154">
        <f t="shared" si="69"/>
        <v>135.642</v>
      </c>
      <c r="P166" s="69">
        <v>48.427999999999997</v>
      </c>
      <c r="Q166" s="69">
        <f t="shared" si="70"/>
        <v>87.213999999999999</v>
      </c>
      <c r="R166" s="69">
        <v>87.213999999999999</v>
      </c>
      <c r="S166" s="69"/>
      <c r="T166" s="69"/>
      <c r="U166" s="154">
        <f t="shared" si="72"/>
        <v>857.55500000000006</v>
      </c>
      <c r="V166" s="69">
        <v>64.316999999999993</v>
      </c>
      <c r="W166" s="154">
        <f t="shared" si="71"/>
        <v>793.23800000000006</v>
      </c>
      <c r="X166" s="69">
        <v>289.86700000000002</v>
      </c>
      <c r="Y166" s="69">
        <v>38.127000000000002</v>
      </c>
      <c r="Z166" s="69">
        <v>378.03</v>
      </c>
      <c r="AA166" s="69"/>
      <c r="AB166" s="69">
        <v>87.213999999999999</v>
      </c>
      <c r="AC166" s="69"/>
      <c r="AD166" s="69"/>
      <c r="AE166" s="69"/>
    </row>
    <row r="167" spans="1:31">
      <c r="A167" s="243"/>
      <c r="B167" s="161" t="s">
        <v>5</v>
      </c>
      <c r="C167" s="154">
        <f t="shared" si="67"/>
        <v>730.32199999999989</v>
      </c>
      <c r="D167" s="69">
        <f t="shared" si="68"/>
        <v>13.789000000000001</v>
      </c>
      <c r="E167" s="69">
        <v>2.069</v>
      </c>
      <c r="F167" s="69">
        <v>11.72</v>
      </c>
      <c r="G167" s="69"/>
      <c r="H167" s="154">
        <f t="shared" si="59"/>
        <v>716.5329999999999</v>
      </c>
      <c r="I167" s="69">
        <v>247.649</v>
      </c>
      <c r="J167" s="69">
        <v>39.32</v>
      </c>
      <c r="K167" s="69">
        <v>7.8710000000000004</v>
      </c>
      <c r="L167" s="69">
        <v>421.69299999999998</v>
      </c>
      <c r="M167" s="69"/>
      <c r="N167" s="69"/>
      <c r="O167" s="154">
        <f t="shared" si="69"/>
        <v>123.864</v>
      </c>
      <c r="P167" s="69">
        <v>38.08</v>
      </c>
      <c r="Q167" s="69">
        <f t="shared" si="70"/>
        <v>85.784000000000006</v>
      </c>
      <c r="R167" s="69">
        <v>85.784000000000006</v>
      </c>
      <c r="S167" s="69"/>
      <c r="T167" s="69"/>
      <c r="U167" s="154">
        <f t="shared" si="72"/>
        <v>854.18600000000004</v>
      </c>
      <c r="V167" s="69">
        <v>51.869</v>
      </c>
      <c r="W167" s="154">
        <f t="shared" si="71"/>
        <v>802.31700000000001</v>
      </c>
      <c r="X167" s="69">
        <v>255.52</v>
      </c>
      <c r="Y167" s="69">
        <v>39.32</v>
      </c>
      <c r="Z167" s="69">
        <v>421.69299999999998</v>
      </c>
      <c r="AA167" s="69"/>
      <c r="AB167" s="69">
        <v>85.784000000000006</v>
      </c>
      <c r="AC167" s="69"/>
      <c r="AD167" s="69"/>
      <c r="AE167" s="69"/>
    </row>
    <row r="168" spans="1:31">
      <c r="A168" s="243"/>
      <c r="B168" s="161" t="s">
        <v>6</v>
      </c>
      <c r="C168" s="154">
        <f t="shared" si="67"/>
        <v>730.67199999999991</v>
      </c>
      <c r="D168" s="69">
        <f t="shared" si="68"/>
        <v>5.4960000000000004</v>
      </c>
      <c r="E168" s="69">
        <v>0.53800000000000003</v>
      </c>
      <c r="F168" s="69">
        <v>4.9580000000000002</v>
      </c>
      <c r="G168" s="69"/>
      <c r="H168" s="154">
        <f t="shared" si="59"/>
        <v>725.17599999999993</v>
      </c>
      <c r="I168" s="69">
        <v>261.99</v>
      </c>
      <c r="J168" s="69">
        <v>32.75</v>
      </c>
      <c r="K168" s="69">
        <v>25.291</v>
      </c>
      <c r="L168" s="69">
        <v>405.14499999999998</v>
      </c>
      <c r="M168" s="69"/>
      <c r="N168" s="69"/>
      <c r="O168" s="154">
        <f t="shared" si="69"/>
        <v>120.00700000000001</v>
      </c>
      <c r="P168" s="69">
        <v>35.090000000000003</v>
      </c>
      <c r="Q168" s="69">
        <f t="shared" si="70"/>
        <v>84.917000000000002</v>
      </c>
      <c r="R168" s="69">
        <v>84.917000000000002</v>
      </c>
      <c r="S168" s="69"/>
      <c r="T168" s="69"/>
      <c r="U168" s="154">
        <f t="shared" si="72"/>
        <v>850.67899999999997</v>
      </c>
      <c r="V168" s="69">
        <v>40.585999999999999</v>
      </c>
      <c r="W168" s="154">
        <f t="shared" si="71"/>
        <v>810.09299999999996</v>
      </c>
      <c r="X168" s="69">
        <v>287.28100000000001</v>
      </c>
      <c r="Y168" s="69">
        <v>32.75</v>
      </c>
      <c r="Z168" s="69">
        <v>405.14499999999998</v>
      </c>
      <c r="AA168" s="69"/>
      <c r="AB168" s="69">
        <v>84.917000000000002</v>
      </c>
      <c r="AC168" s="69"/>
      <c r="AD168" s="69"/>
      <c r="AE168" s="69"/>
    </row>
    <row r="169" spans="1:31">
      <c r="A169" s="243"/>
      <c r="B169" s="161" t="s">
        <v>16</v>
      </c>
      <c r="C169" s="154">
        <f t="shared" si="67"/>
        <v>841.73199999999997</v>
      </c>
      <c r="D169" s="69">
        <f t="shared" si="68"/>
        <v>3.14</v>
      </c>
      <c r="E169" s="69">
        <v>0.161</v>
      </c>
      <c r="F169" s="69">
        <v>2.9790000000000001</v>
      </c>
      <c r="G169" s="69"/>
      <c r="H169" s="154">
        <f t="shared" si="59"/>
        <v>838.59199999999998</v>
      </c>
      <c r="I169" s="69">
        <v>347.87299999999999</v>
      </c>
      <c r="J169" s="69">
        <v>28.728999999999999</v>
      </c>
      <c r="K169" s="69">
        <v>24.419</v>
      </c>
      <c r="L169" s="69">
        <v>437.57100000000003</v>
      </c>
      <c r="M169" s="69"/>
      <c r="N169" s="69"/>
      <c r="O169" s="154">
        <f t="shared" si="69"/>
        <v>104.23400000000001</v>
      </c>
      <c r="P169" s="69">
        <v>53.481000000000002</v>
      </c>
      <c r="Q169" s="69">
        <f t="shared" si="70"/>
        <v>50.753</v>
      </c>
      <c r="R169" s="69">
        <v>50.753</v>
      </c>
      <c r="S169" s="69"/>
      <c r="T169" s="69"/>
      <c r="U169" s="154">
        <f t="shared" si="72"/>
        <v>945.96600000000001</v>
      </c>
      <c r="V169" s="69">
        <v>56.621000000000002</v>
      </c>
      <c r="W169" s="154">
        <f t="shared" si="71"/>
        <v>889.34500000000003</v>
      </c>
      <c r="X169" s="69">
        <v>372.29199999999997</v>
      </c>
      <c r="Y169" s="69">
        <v>28.728999999999999</v>
      </c>
      <c r="Z169" s="69">
        <v>437.57100000000003</v>
      </c>
      <c r="AA169" s="69"/>
      <c r="AB169" s="69">
        <v>50.753</v>
      </c>
      <c r="AC169" s="69"/>
      <c r="AD169" s="69"/>
      <c r="AE169" s="69"/>
    </row>
    <row r="170" spans="1:31">
      <c r="A170" s="243"/>
      <c r="B170" s="161" t="s">
        <v>17</v>
      </c>
      <c r="C170" s="154">
        <f t="shared" si="67"/>
        <v>833.21800000000007</v>
      </c>
      <c r="D170" s="69">
        <f t="shared" si="68"/>
        <v>2.2050000000000001</v>
      </c>
      <c r="E170" s="69">
        <v>2.5000000000000001E-2</v>
      </c>
      <c r="F170" s="69">
        <v>2.1800000000000002</v>
      </c>
      <c r="G170" s="69"/>
      <c r="H170" s="154">
        <f t="shared" si="59"/>
        <v>831.01300000000003</v>
      </c>
      <c r="I170" s="69">
        <v>389.62400000000002</v>
      </c>
      <c r="J170" s="69">
        <v>54.978000000000002</v>
      </c>
      <c r="K170" s="69">
        <v>24.727</v>
      </c>
      <c r="L170" s="69">
        <v>361.68400000000003</v>
      </c>
      <c r="M170" s="69"/>
      <c r="N170" s="69"/>
      <c r="O170" s="154">
        <f t="shared" si="69"/>
        <v>103.438</v>
      </c>
      <c r="P170" s="69">
        <v>54.42</v>
      </c>
      <c r="Q170" s="69">
        <f t="shared" si="70"/>
        <v>49.018000000000001</v>
      </c>
      <c r="R170" s="69">
        <v>49.018000000000001</v>
      </c>
      <c r="S170" s="69"/>
      <c r="T170" s="69"/>
      <c r="U170" s="154">
        <f t="shared" si="72"/>
        <v>936.65600000000006</v>
      </c>
      <c r="V170" s="69">
        <v>56.625</v>
      </c>
      <c r="W170" s="154">
        <f t="shared" si="71"/>
        <v>880.03100000000006</v>
      </c>
      <c r="X170" s="69">
        <v>414.351</v>
      </c>
      <c r="Y170" s="69">
        <v>54.978000000000002</v>
      </c>
      <c r="Z170" s="69">
        <v>361.68400000000003</v>
      </c>
      <c r="AA170" s="69"/>
      <c r="AB170" s="69">
        <v>49.018000000000001</v>
      </c>
      <c r="AC170" s="69"/>
      <c r="AD170" s="69"/>
      <c r="AE170" s="69"/>
    </row>
    <row r="171" spans="1:31">
      <c r="A171" s="243"/>
      <c r="B171" s="161" t="s">
        <v>18</v>
      </c>
      <c r="C171" s="154">
        <f t="shared" si="67"/>
        <v>846.20400000000006</v>
      </c>
      <c r="D171" s="69">
        <f t="shared" si="68"/>
        <v>1.7549999999999999</v>
      </c>
      <c r="E171" s="69">
        <v>5.0000000000000001E-3</v>
      </c>
      <c r="F171" s="69">
        <v>1.75</v>
      </c>
      <c r="G171" s="69"/>
      <c r="H171" s="154">
        <f t="shared" si="59"/>
        <v>844.44900000000007</v>
      </c>
      <c r="I171" s="69">
        <v>311.79599999999999</v>
      </c>
      <c r="J171" s="69">
        <v>52.694000000000003</v>
      </c>
      <c r="K171" s="69">
        <v>19.05</v>
      </c>
      <c r="L171" s="69">
        <v>460.90899999999999</v>
      </c>
      <c r="M171" s="69"/>
      <c r="N171" s="69"/>
      <c r="O171" s="154">
        <f t="shared" si="69"/>
        <v>99.653999999999996</v>
      </c>
      <c r="P171" s="69">
        <v>40.731999999999999</v>
      </c>
      <c r="Q171" s="69">
        <f t="shared" si="70"/>
        <v>58.921999999999997</v>
      </c>
      <c r="R171" s="69">
        <v>58.921999999999997</v>
      </c>
      <c r="S171" s="69"/>
      <c r="T171" s="69"/>
      <c r="U171" s="154">
        <f t="shared" si="72"/>
        <v>945.85800000000006</v>
      </c>
      <c r="V171" s="69">
        <v>42.487000000000002</v>
      </c>
      <c r="W171" s="154">
        <f t="shared" si="71"/>
        <v>903.37100000000009</v>
      </c>
      <c r="X171" s="69">
        <v>330.846</v>
      </c>
      <c r="Y171" s="69">
        <v>52.694000000000003</v>
      </c>
      <c r="Z171" s="69">
        <v>460.90899999999999</v>
      </c>
      <c r="AA171" s="69"/>
      <c r="AB171" s="69">
        <v>58.921999999999997</v>
      </c>
      <c r="AC171" s="69"/>
      <c r="AD171" s="69"/>
      <c r="AE171" s="69"/>
    </row>
    <row r="172" spans="1:31">
      <c r="A172" s="243"/>
      <c r="B172" s="161" t="s">
        <v>19</v>
      </c>
      <c r="C172" s="154">
        <f t="shared" si="67"/>
        <v>759.00300000000016</v>
      </c>
      <c r="D172" s="69">
        <f t="shared" si="68"/>
        <v>1.9690000000000001</v>
      </c>
      <c r="E172" s="69">
        <v>0</v>
      </c>
      <c r="F172" s="69">
        <v>1.9690000000000001</v>
      </c>
      <c r="G172" s="69"/>
      <c r="H172" s="154">
        <f t="shared" si="59"/>
        <v>757.03400000000011</v>
      </c>
      <c r="I172" s="69">
        <v>283.745</v>
      </c>
      <c r="J172" s="69">
        <v>43.917000000000002</v>
      </c>
      <c r="K172" s="69">
        <v>25.108000000000001</v>
      </c>
      <c r="L172" s="69">
        <v>404.26400000000001</v>
      </c>
      <c r="M172" s="69"/>
      <c r="N172" s="69"/>
      <c r="O172" s="154">
        <f t="shared" si="69"/>
        <v>140.71699999999998</v>
      </c>
      <c r="P172" s="69">
        <v>31.581</v>
      </c>
      <c r="Q172" s="69">
        <f t="shared" si="70"/>
        <v>109.136</v>
      </c>
      <c r="R172" s="69">
        <v>109.136</v>
      </c>
      <c r="S172" s="69"/>
      <c r="T172" s="69"/>
      <c r="U172" s="154">
        <f t="shared" si="72"/>
        <v>899.71999999999991</v>
      </c>
      <c r="V172" s="69">
        <v>33.549999999999997</v>
      </c>
      <c r="W172" s="154">
        <f t="shared" si="71"/>
        <v>866.17</v>
      </c>
      <c r="X172" s="69">
        <v>308.85300000000001</v>
      </c>
      <c r="Y172" s="69">
        <v>43.917000000000002</v>
      </c>
      <c r="Z172" s="69">
        <v>404.26400000000001</v>
      </c>
      <c r="AA172" s="69"/>
      <c r="AB172" s="69">
        <v>109.136</v>
      </c>
      <c r="AC172" s="69"/>
      <c r="AD172" s="69"/>
      <c r="AE172" s="69"/>
    </row>
    <row r="173" spans="1:31">
      <c r="A173" s="243"/>
      <c r="B173" s="161" t="s">
        <v>20</v>
      </c>
      <c r="C173" s="154">
        <f t="shared" si="67"/>
        <v>714.85299999999995</v>
      </c>
      <c r="D173" s="69">
        <f t="shared" si="68"/>
        <v>2.524</v>
      </c>
      <c r="E173" s="69">
        <v>0.442</v>
      </c>
      <c r="F173" s="69">
        <v>2.0819999999999999</v>
      </c>
      <c r="G173" s="69"/>
      <c r="H173" s="154">
        <f t="shared" ref="H173:H204" si="73">SUM(I173:L173)</f>
        <v>712.32899999999995</v>
      </c>
      <c r="I173" s="69">
        <v>262.43299999999999</v>
      </c>
      <c r="J173" s="69">
        <v>37.866999999999997</v>
      </c>
      <c r="K173" s="69">
        <v>23.358000000000001</v>
      </c>
      <c r="L173" s="69">
        <v>388.67099999999999</v>
      </c>
      <c r="M173" s="69"/>
      <c r="N173" s="69"/>
      <c r="O173" s="154">
        <f t="shared" si="69"/>
        <v>108.49</v>
      </c>
      <c r="P173" s="69">
        <v>21.369</v>
      </c>
      <c r="Q173" s="69">
        <f t="shared" si="70"/>
        <v>87.120999999999995</v>
      </c>
      <c r="R173" s="69">
        <v>87.120999999999995</v>
      </c>
      <c r="S173" s="69"/>
      <c r="T173" s="69"/>
      <c r="U173" s="154">
        <f t="shared" si="72"/>
        <v>823.34299999999996</v>
      </c>
      <c r="V173" s="69">
        <v>23.893000000000001</v>
      </c>
      <c r="W173" s="154">
        <f t="shared" si="71"/>
        <v>799.44999999999993</v>
      </c>
      <c r="X173" s="69">
        <v>285.791</v>
      </c>
      <c r="Y173" s="69">
        <v>37.866999999999997</v>
      </c>
      <c r="Z173" s="69">
        <v>388.67099999999999</v>
      </c>
      <c r="AA173" s="69"/>
      <c r="AB173" s="69">
        <v>87.120999999999995</v>
      </c>
      <c r="AC173" s="69"/>
      <c r="AD173" s="69"/>
      <c r="AE173" s="69"/>
    </row>
    <row r="174" spans="1:31">
      <c r="A174" s="243"/>
      <c r="B174" s="161" t="s">
        <v>21</v>
      </c>
      <c r="C174" s="154">
        <f t="shared" si="67"/>
        <v>808.00400000000002</v>
      </c>
      <c r="D174" s="69">
        <f t="shared" si="68"/>
        <v>5.2149999999999999</v>
      </c>
      <c r="E174" s="69">
        <v>1.679</v>
      </c>
      <c r="F174" s="69">
        <v>3.536</v>
      </c>
      <c r="G174" s="69"/>
      <c r="H174" s="154">
        <f t="shared" si="73"/>
        <v>802.78899999999999</v>
      </c>
      <c r="I174" s="69">
        <v>238.85499999999999</v>
      </c>
      <c r="J174" s="69">
        <v>30.19</v>
      </c>
      <c r="K174" s="69">
        <v>22.696000000000002</v>
      </c>
      <c r="L174" s="69">
        <v>511.048</v>
      </c>
      <c r="M174" s="69"/>
      <c r="N174" s="69"/>
      <c r="O174" s="154">
        <f t="shared" si="69"/>
        <v>105.09299999999999</v>
      </c>
      <c r="P174" s="69">
        <v>39.829000000000001</v>
      </c>
      <c r="Q174" s="69">
        <f t="shared" si="70"/>
        <v>65.263999999999996</v>
      </c>
      <c r="R174" s="69">
        <v>65.263999999999996</v>
      </c>
      <c r="S174" s="69"/>
      <c r="T174" s="69"/>
      <c r="U174" s="154">
        <f t="shared" si="72"/>
        <v>913.09699999999998</v>
      </c>
      <c r="V174" s="69">
        <v>45.043999999999997</v>
      </c>
      <c r="W174" s="154">
        <f t="shared" si="71"/>
        <v>868.053</v>
      </c>
      <c r="X174" s="69">
        <v>261.55099999999999</v>
      </c>
      <c r="Y174" s="69">
        <v>30.19</v>
      </c>
      <c r="Z174" s="69">
        <v>511.048</v>
      </c>
      <c r="AA174" s="69"/>
      <c r="AB174" s="69">
        <v>65.263999999999996</v>
      </c>
      <c r="AC174" s="69"/>
      <c r="AD174" s="69"/>
      <c r="AE174" s="69"/>
    </row>
    <row r="175" spans="1:31" ht="13.8" thickBot="1">
      <c r="A175" s="244"/>
      <c r="B175" s="163" t="s">
        <v>109</v>
      </c>
      <c r="C175" s="135">
        <f>SUM(C163:C174)</f>
        <v>9072.2509999999984</v>
      </c>
      <c r="D175" s="146">
        <f t="shared" si="68"/>
        <v>83.067999999999998</v>
      </c>
      <c r="E175" s="155">
        <f>SUM(E163:E174)</f>
        <v>18.324999999999999</v>
      </c>
      <c r="F175" s="155">
        <f>SUM(F163:F174)</f>
        <v>64.742999999999995</v>
      </c>
      <c r="G175" s="155"/>
      <c r="H175" s="135">
        <f>SUM(H163:H174)</f>
        <v>8989.1829999999991</v>
      </c>
      <c r="I175" s="155">
        <f t="shared" ref="I175:P175" si="74">SUM(I163:I174)</f>
        <v>3514.8729999999996</v>
      </c>
      <c r="J175" s="155">
        <f t="shared" si="74"/>
        <v>540.27700000000004</v>
      </c>
      <c r="K175" s="155">
        <f t="shared" si="74"/>
        <v>278.03000000000003</v>
      </c>
      <c r="L175" s="155">
        <f t="shared" si="74"/>
        <v>4656.0029999999997</v>
      </c>
      <c r="M175" s="155">
        <f t="shared" si="74"/>
        <v>0</v>
      </c>
      <c r="N175" s="155">
        <f t="shared" si="74"/>
        <v>0</v>
      </c>
      <c r="O175" s="156">
        <f>SUM(O163:O174)</f>
        <v>1474.846</v>
      </c>
      <c r="P175" s="146">
        <f t="shared" si="74"/>
        <v>502.43400000000003</v>
      </c>
      <c r="Q175" s="146">
        <f t="shared" si="70"/>
        <v>972.41200000000003</v>
      </c>
      <c r="R175" s="155">
        <f>SUM(R163:R174)</f>
        <v>972.41200000000003</v>
      </c>
      <c r="S175" s="155">
        <f>SUM(S163:S174)</f>
        <v>0</v>
      </c>
      <c r="T175" s="155">
        <f>SUM(T163:T174)</f>
        <v>0</v>
      </c>
      <c r="U175" s="156">
        <f>SUM(U163:U174)</f>
        <v>10547.097000000002</v>
      </c>
      <c r="V175" s="155">
        <f>SUM(V163:V174)</f>
        <v>585.50200000000007</v>
      </c>
      <c r="W175" s="156">
        <f t="shared" si="71"/>
        <v>9961.5950000000012</v>
      </c>
      <c r="X175" s="155">
        <f t="shared" ref="X175:AE175" si="75">SUM(X163:X174)</f>
        <v>3792.9030000000002</v>
      </c>
      <c r="Y175" s="155">
        <f t="shared" si="75"/>
        <v>540.27700000000004</v>
      </c>
      <c r="Z175" s="155">
        <f t="shared" si="75"/>
        <v>4656.0029999999997</v>
      </c>
      <c r="AA175" s="155">
        <f t="shared" si="75"/>
        <v>0</v>
      </c>
      <c r="AB175" s="155">
        <f t="shared" si="75"/>
        <v>972.41200000000003</v>
      </c>
      <c r="AC175" s="155">
        <f t="shared" si="75"/>
        <v>0</v>
      </c>
      <c r="AD175" s="146">
        <f t="shared" si="75"/>
        <v>0</v>
      </c>
      <c r="AE175" s="146">
        <f t="shared" si="75"/>
        <v>0</v>
      </c>
    </row>
    <row r="176" spans="1:31">
      <c r="A176" s="242">
        <v>2008</v>
      </c>
      <c r="B176" s="160" t="s">
        <v>1</v>
      </c>
      <c r="C176" s="153">
        <f t="shared" ref="C176:C187" si="76">D176+H176</f>
        <v>862.30600000000004</v>
      </c>
      <c r="D176" s="65">
        <f t="shared" si="68"/>
        <v>4.8639999999999999</v>
      </c>
      <c r="E176" s="65">
        <v>1.266</v>
      </c>
      <c r="F176" s="65">
        <v>3.5979999999999999</v>
      </c>
      <c r="G176" s="65"/>
      <c r="H176" s="153">
        <f t="shared" si="73"/>
        <v>857.44200000000001</v>
      </c>
      <c r="I176" s="65">
        <v>261.34699999999998</v>
      </c>
      <c r="J176" s="65">
        <v>34.219000000000001</v>
      </c>
      <c r="K176" s="65">
        <v>22.209</v>
      </c>
      <c r="L176" s="65">
        <v>539.66700000000003</v>
      </c>
      <c r="M176" s="65"/>
      <c r="N176" s="65"/>
      <c r="O176" s="153">
        <f t="shared" ref="O176:O187" si="77">P176+Q176</f>
        <v>72.375</v>
      </c>
      <c r="P176" s="65">
        <v>39.42</v>
      </c>
      <c r="Q176" s="65">
        <f t="shared" si="70"/>
        <v>32.954999999999998</v>
      </c>
      <c r="R176" s="65">
        <v>32.954999999999998</v>
      </c>
      <c r="S176" s="65"/>
      <c r="T176" s="65"/>
      <c r="U176" s="153">
        <f t="shared" ref="U176:U187" si="78">V176+W176</f>
        <v>934.68100000000004</v>
      </c>
      <c r="V176" s="65">
        <v>44.283999999999999</v>
      </c>
      <c r="W176" s="153">
        <f t="shared" si="71"/>
        <v>890.39700000000005</v>
      </c>
      <c r="X176" s="65">
        <v>283.55599999999998</v>
      </c>
      <c r="Y176" s="65">
        <v>34.219000000000001</v>
      </c>
      <c r="Z176" s="65">
        <v>539.66700000000003</v>
      </c>
      <c r="AA176" s="65"/>
      <c r="AB176" s="65">
        <v>32.954999999999998</v>
      </c>
      <c r="AC176" s="65"/>
      <c r="AD176" s="65"/>
      <c r="AE176" s="65"/>
    </row>
    <row r="177" spans="1:31">
      <c r="A177" s="243"/>
      <c r="B177" s="161" t="s">
        <v>2</v>
      </c>
      <c r="C177" s="154">
        <f t="shared" si="76"/>
        <v>772.86900000000003</v>
      </c>
      <c r="D177" s="69">
        <f t="shared" si="68"/>
        <v>9.5890000000000004</v>
      </c>
      <c r="E177" s="69">
        <v>3.9529999999999998</v>
      </c>
      <c r="F177" s="69">
        <v>5.6360000000000001</v>
      </c>
      <c r="G177" s="69"/>
      <c r="H177" s="154">
        <f t="shared" si="73"/>
        <v>763.28</v>
      </c>
      <c r="I177" s="69">
        <v>275.72500000000002</v>
      </c>
      <c r="J177" s="69">
        <v>30.722000000000001</v>
      </c>
      <c r="K177" s="69">
        <v>19.559000000000001</v>
      </c>
      <c r="L177" s="69">
        <v>437.274</v>
      </c>
      <c r="M177" s="69"/>
      <c r="N177" s="69"/>
      <c r="O177" s="154">
        <f t="shared" si="77"/>
        <v>89.685000000000002</v>
      </c>
      <c r="P177" s="69">
        <v>49.402000000000001</v>
      </c>
      <c r="Q177" s="69">
        <f t="shared" si="70"/>
        <v>40.283000000000001</v>
      </c>
      <c r="R177" s="69">
        <v>40.283000000000001</v>
      </c>
      <c r="S177" s="69"/>
      <c r="T177" s="69"/>
      <c r="U177" s="154">
        <f t="shared" si="78"/>
        <v>862.55399999999997</v>
      </c>
      <c r="V177" s="69">
        <v>58.991</v>
      </c>
      <c r="W177" s="154">
        <f t="shared" si="71"/>
        <v>803.56299999999999</v>
      </c>
      <c r="X177" s="69">
        <v>295.28399999999999</v>
      </c>
      <c r="Y177" s="69">
        <v>30.722000000000001</v>
      </c>
      <c r="Z177" s="69">
        <v>437.274</v>
      </c>
      <c r="AA177" s="69"/>
      <c r="AB177" s="69">
        <v>40.283000000000001</v>
      </c>
      <c r="AC177" s="69"/>
      <c r="AD177" s="69"/>
      <c r="AE177" s="69"/>
    </row>
    <row r="178" spans="1:31">
      <c r="A178" s="243"/>
      <c r="B178" s="161" t="s">
        <v>3</v>
      </c>
      <c r="C178" s="154">
        <f t="shared" si="76"/>
        <v>805.15800000000002</v>
      </c>
      <c r="D178" s="69">
        <f t="shared" si="68"/>
        <v>15.151</v>
      </c>
      <c r="E178" s="69">
        <v>4.1260000000000003</v>
      </c>
      <c r="F178" s="69">
        <v>11.025</v>
      </c>
      <c r="G178" s="69"/>
      <c r="H178" s="154">
        <f t="shared" si="73"/>
        <v>790.00700000000006</v>
      </c>
      <c r="I178" s="69">
        <v>310.565</v>
      </c>
      <c r="J178" s="69">
        <v>19.864999999999998</v>
      </c>
      <c r="K178" s="69">
        <v>18.654</v>
      </c>
      <c r="L178" s="69">
        <v>440.923</v>
      </c>
      <c r="M178" s="69"/>
      <c r="N178" s="69"/>
      <c r="O178" s="154">
        <f t="shared" si="77"/>
        <v>123.852</v>
      </c>
      <c r="P178" s="69">
        <v>47.401000000000003</v>
      </c>
      <c r="Q178" s="69">
        <f t="shared" si="70"/>
        <v>76.450999999999993</v>
      </c>
      <c r="R178" s="140">
        <v>76.450999999999993</v>
      </c>
      <c r="S178" s="140"/>
      <c r="T178" s="140"/>
      <c r="U178" s="154">
        <f t="shared" si="78"/>
        <v>929.01</v>
      </c>
      <c r="V178" s="69">
        <v>62.588000000000001</v>
      </c>
      <c r="W178" s="154">
        <f t="shared" si="71"/>
        <v>866.42200000000003</v>
      </c>
      <c r="X178" s="69">
        <v>329.18299999999999</v>
      </c>
      <c r="Y178" s="69">
        <v>19.864999999999998</v>
      </c>
      <c r="Z178" s="69">
        <v>440.923</v>
      </c>
      <c r="AA178" s="69"/>
      <c r="AB178" s="69">
        <v>76.450999999999993</v>
      </c>
      <c r="AC178" s="140"/>
      <c r="AD178" s="69"/>
      <c r="AE178" s="69"/>
    </row>
    <row r="179" spans="1:31">
      <c r="A179" s="243"/>
      <c r="B179" s="161" t="s">
        <v>4</v>
      </c>
      <c r="C179" s="154">
        <f t="shared" si="76"/>
        <v>783.096</v>
      </c>
      <c r="D179" s="69">
        <f t="shared" si="68"/>
        <v>13.106999999999999</v>
      </c>
      <c r="E179" s="69">
        <v>1.7869999999999999</v>
      </c>
      <c r="F179" s="69">
        <v>11.32</v>
      </c>
      <c r="G179" s="69"/>
      <c r="H179" s="154">
        <f t="shared" si="73"/>
        <v>769.98900000000003</v>
      </c>
      <c r="I179" s="69">
        <v>281.33600000000001</v>
      </c>
      <c r="J179" s="69">
        <v>17.984999999999999</v>
      </c>
      <c r="K179" s="69">
        <v>12.582000000000001</v>
      </c>
      <c r="L179" s="69">
        <v>458.08600000000001</v>
      </c>
      <c r="M179" s="69"/>
      <c r="N179" s="69"/>
      <c r="O179" s="154">
        <f t="shared" si="77"/>
        <v>95.822000000000003</v>
      </c>
      <c r="P179" s="69">
        <v>36.79</v>
      </c>
      <c r="Q179" s="69">
        <f t="shared" si="70"/>
        <v>59.031999999999996</v>
      </c>
      <c r="R179" s="69">
        <v>59.031999999999996</v>
      </c>
      <c r="S179" s="69"/>
      <c r="T179" s="69"/>
      <c r="U179" s="154">
        <f t="shared" si="78"/>
        <v>878.91800000000012</v>
      </c>
      <c r="V179" s="69">
        <v>49.896999999999998</v>
      </c>
      <c r="W179" s="154">
        <f t="shared" si="71"/>
        <v>829.02100000000007</v>
      </c>
      <c r="X179" s="69">
        <v>293.91800000000001</v>
      </c>
      <c r="Y179" s="69">
        <v>17.984999999999999</v>
      </c>
      <c r="Z179" s="69">
        <v>458.08600000000001</v>
      </c>
      <c r="AA179" s="69"/>
      <c r="AB179" s="69">
        <v>59.031999999999996</v>
      </c>
      <c r="AC179" s="69"/>
      <c r="AD179" s="69"/>
      <c r="AE179" s="69"/>
    </row>
    <row r="180" spans="1:31">
      <c r="A180" s="243"/>
      <c r="B180" s="161" t="s">
        <v>5</v>
      </c>
      <c r="C180" s="154">
        <f t="shared" si="76"/>
        <v>736.70600000000002</v>
      </c>
      <c r="D180" s="69">
        <f t="shared" si="68"/>
        <v>8.1219999999999999</v>
      </c>
      <c r="E180" s="69">
        <v>0.78300000000000003</v>
      </c>
      <c r="F180" s="69">
        <v>7.3390000000000004</v>
      </c>
      <c r="G180" s="69"/>
      <c r="H180" s="154">
        <f t="shared" si="73"/>
        <v>728.58400000000006</v>
      </c>
      <c r="I180" s="69">
        <v>310.50900000000001</v>
      </c>
      <c r="J180" s="69">
        <v>30.562999999999999</v>
      </c>
      <c r="K180" s="69">
        <v>26.352</v>
      </c>
      <c r="L180" s="69">
        <v>361.16</v>
      </c>
      <c r="M180" s="69"/>
      <c r="N180" s="69"/>
      <c r="O180" s="154">
        <f t="shared" si="77"/>
        <v>110.15300000000001</v>
      </c>
      <c r="P180" s="69">
        <v>26.998000000000001</v>
      </c>
      <c r="Q180" s="69">
        <f t="shared" si="70"/>
        <v>83.155000000000001</v>
      </c>
      <c r="R180" s="69">
        <v>83.155000000000001</v>
      </c>
      <c r="S180" s="69"/>
      <c r="T180" s="69"/>
      <c r="U180" s="154">
        <f t="shared" si="78"/>
        <v>846.85900000000004</v>
      </c>
      <c r="V180" s="69">
        <v>35.119999999999997</v>
      </c>
      <c r="W180" s="154">
        <f t="shared" si="71"/>
        <v>811.73900000000003</v>
      </c>
      <c r="X180" s="69">
        <v>336.86099999999999</v>
      </c>
      <c r="Y180" s="69">
        <v>30.562999999999999</v>
      </c>
      <c r="Z180" s="69">
        <v>361.16</v>
      </c>
      <c r="AA180" s="69"/>
      <c r="AB180" s="69">
        <v>83.155000000000001</v>
      </c>
      <c r="AC180" s="69"/>
      <c r="AD180" s="69"/>
      <c r="AE180" s="69"/>
    </row>
    <row r="181" spans="1:31">
      <c r="A181" s="243"/>
      <c r="B181" s="161" t="s">
        <v>6</v>
      </c>
      <c r="C181" s="154">
        <f t="shared" si="76"/>
        <v>766.10199999999998</v>
      </c>
      <c r="D181" s="69">
        <f t="shared" si="68"/>
        <v>3.2790000000000004</v>
      </c>
      <c r="E181" s="69">
        <v>3.9E-2</v>
      </c>
      <c r="F181" s="69">
        <v>3.24</v>
      </c>
      <c r="G181" s="69"/>
      <c r="H181" s="154">
        <f t="shared" si="73"/>
        <v>762.82299999999998</v>
      </c>
      <c r="I181" s="69">
        <v>260.06700000000001</v>
      </c>
      <c r="J181" s="69">
        <v>45.387999999999998</v>
      </c>
      <c r="K181" s="69">
        <v>27.103000000000002</v>
      </c>
      <c r="L181" s="69">
        <v>430.26499999999999</v>
      </c>
      <c r="M181" s="69"/>
      <c r="N181" s="69"/>
      <c r="O181" s="154">
        <f t="shared" si="77"/>
        <v>68.189000000000007</v>
      </c>
      <c r="P181" s="69">
        <v>17.678000000000001</v>
      </c>
      <c r="Q181" s="69">
        <f t="shared" si="70"/>
        <v>50.511000000000003</v>
      </c>
      <c r="R181" s="69">
        <v>50.511000000000003</v>
      </c>
      <c r="S181" s="69"/>
      <c r="T181" s="69"/>
      <c r="U181" s="154">
        <f t="shared" si="78"/>
        <v>834.29</v>
      </c>
      <c r="V181" s="69">
        <v>20.957000000000001</v>
      </c>
      <c r="W181" s="154">
        <f t="shared" si="71"/>
        <v>813.33299999999997</v>
      </c>
      <c r="X181" s="69">
        <v>287.17</v>
      </c>
      <c r="Y181" s="69">
        <v>45.387999999999998</v>
      </c>
      <c r="Z181" s="69">
        <v>430.26499999999999</v>
      </c>
      <c r="AA181" s="69"/>
      <c r="AB181" s="69">
        <v>50.51</v>
      </c>
      <c r="AC181" s="69"/>
      <c r="AD181" s="69"/>
      <c r="AE181" s="69"/>
    </row>
    <row r="182" spans="1:31">
      <c r="A182" s="243"/>
      <c r="B182" s="161" t="s">
        <v>16</v>
      </c>
      <c r="C182" s="154">
        <f t="shared" si="76"/>
        <v>981.02</v>
      </c>
      <c r="D182" s="69">
        <f t="shared" si="68"/>
        <v>2.06</v>
      </c>
      <c r="E182" s="69">
        <v>0</v>
      </c>
      <c r="F182" s="69">
        <v>2.06</v>
      </c>
      <c r="G182" s="69"/>
      <c r="H182" s="154">
        <f t="shared" si="73"/>
        <v>978.96</v>
      </c>
      <c r="I182" s="69">
        <v>326.47800000000001</v>
      </c>
      <c r="J182" s="69">
        <v>68.930000000000007</v>
      </c>
      <c r="K182" s="69">
        <v>28.419</v>
      </c>
      <c r="L182" s="69">
        <v>555.13300000000004</v>
      </c>
      <c r="M182" s="69"/>
      <c r="N182" s="69"/>
      <c r="O182" s="154">
        <f t="shared" si="77"/>
        <v>38.620000000000005</v>
      </c>
      <c r="P182" s="69">
        <v>17.884</v>
      </c>
      <c r="Q182" s="69">
        <f t="shared" si="70"/>
        <v>20.736000000000001</v>
      </c>
      <c r="R182" s="69">
        <v>20.736000000000001</v>
      </c>
      <c r="S182" s="69"/>
      <c r="T182" s="69"/>
      <c r="U182" s="154">
        <f t="shared" si="78"/>
        <v>1019.64</v>
      </c>
      <c r="V182" s="69">
        <v>19.943999999999999</v>
      </c>
      <c r="W182" s="154">
        <f t="shared" si="71"/>
        <v>999.69600000000003</v>
      </c>
      <c r="X182" s="69">
        <v>354.89699999999999</v>
      </c>
      <c r="Y182" s="69">
        <v>68.930000000000007</v>
      </c>
      <c r="Z182" s="69">
        <v>555.13300000000004</v>
      </c>
      <c r="AA182" s="69"/>
      <c r="AB182" s="69">
        <v>20.736000000000001</v>
      </c>
      <c r="AC182" s="69"/>
      <c r="AD182" s="69"/>
      <c r="AE182" s="69"/>
    </row>
    <row r="183" spans="1:31">
      <c r="A183" s="243"/>
      <c r="B183" s="161" t="s">
        <v>17</v>
      </c>
      <c r="C183" s="154">
        <f t="shared" si="76"/>
        <v>1011.907</v>
      </c>
      <c r="D183" s="69">
        <f t="shared" si="68"/>
        <v>1.4670000000000001</v>
      </c>
      <c r="E183" s="69">
        <v>0</v>
      </c>
      <c r="F183" s="69">
        <v>1.4670000000000001</v>
      </c>
      <c r="G183" s="69"/>
      <c r="H183" s="154">
        <f t="shared" si="73"/>
        <v>1010.44</v>
      </c>
      <c r="I183" s="69">
        <v>346.358</v>
      </c>
      <c r="J183" s="69">
        <v>81.450999999999993</v>
      </c>
      <c r="K183" s="69">
        <v>27.266999999999999</v>
      </c>
      <c r="L183" s="69">
        <v>555.36400000000003</v>
      </c>
      <c r="M183" s="69"/>
      <c r="N183" s="69"/>
      <c r="O183" s="154">
        <f t="shared" si="77"/>
        <v>25.099000000000004</v>
      </c>
      <c r="P183" s="69">
        <v>20.978000000000002</v>
      </c>
      <c r="Q183" s="69">
        <f t="shared" si="70"/>
        <v>4.1210000000000004</v>
      </c>
      <c r="R183" s="69">
        <v>4.1210000000000004</v>
      </c>
      <c r="S183" s="69"/>
      <c r="T183" s="69"/>
      <c r="U183" s="154">
        <f t="shared" si="78"/>
        <v>1037.0060000000001</v>
      </c>
      <c r="V183" s="69">
        <v>22.445</v>
      </c>
      <c r="W183" s="154">
        <f t="shared" si="71"/>
        <v>1014.561</v>
      </c>
      <c r="X183" s="69">
        <v>370.625</v>
      </c>
      <c r="Y183" s="69">
        <v>84.450999999999993</v>
      </c>
      <c r="Z183" s="69">
        <v>555.36400000000003</v>
      </c>
      <c r="AA183" s="69"/>
      <c r="AB183" s="69">
        <v>4.1210000000000004</v>
      </c>
      <c r="AC183" s="69"/>
      <c r="AD183" s="69"/>
      <c r="AE183" s="69"/>
    </row>
    <row r="184" spans="1:31">
      <c r="A184" s="243"/>
      <c r="B184" s="161" t="s">
        <v>18</v>
      </c>
      <c r="C184" s="154">
        <f t="shared" si="76"/>
        <v>932.70400000000006</v>
      </c>
      <c r="D184" s="69">
        <f t="shared" si="68"/>
        <v>1.2629999999999999</v>
      </c>
      <c r="E184" s="69">
        <v>0</v>
      </c>
      <c r="F184" s="69">
        <v>1.2629999999999999</v>
      </c>
      <c r="G184" s="69"/>
      <c r="H184" s="154">
        <f t="shared" si="73"/>
        <v>931.44100000000003</v>
      </c>
      <c r="I184" s="69">
        <v>315.79500000000002</v>
      </c>
      <c r="J184" s="69">
        <v>59.465000000000003</v>
      </c>
      <c r="K184" s="69">
        <v>23.927</v>
      </c>
      <c r="L184" s="69">
        <v>532.25400000000002</v>
      </c>
      <c r="M184" s="69"/>
      <c r="N184" s="69"/>
      <c r="O184" s="154">
        <f t="shared" si="77"/>
        <v>63.162000000000006</v>
      </c>
      <c r="P184" s="69">
        <v>25.02</v>
      </c>
      <c r="Q184" s="69">
        <f t="shared" si="70"/>
        <v>38.142000000000003</v>
      </c>
      <c r="R184" s="69">
        <v>38.142000000000003</v>
      </c>
      <c r="S184" s="69"/>
      <c r="T184" s="69"/>
      <c r="U184" s="154">
        <f t="shared" si="78"/>
        <v>995.8660000000001</v>
      </c>
      <c r="V184" s="69">
        <v>26.283000000000001</v>
      </c>
      <c r="W184" s="154">
        <f t="shared" si="71"/>
        <v>969.58300000000008</v>
      </c>
      <c r="X184" s="69">
        <v>339.72199999999998</v>
      </c>
      <c r="Y184" s="69">
        <v>59.465000000000003</v>
      </c>
      <c r="Z184" s="69">
        <v>532.25400000000002</v>
      </c>
      <c r="AA184" s="69"/>
      <c r="AB184" s="69">
        <v>38.142000000000003</v>
      </c>
      <c r="AC184" s="69"/>
      <c r="AD184" s="69"/>
      <c r="AE184" s="69"/>
    </row>
    <row r="185" spans="1:31">
      <c r="A185" s="243"/>
      <c r="B185" s="161" t="s">
        <v>19</v>
      </c>
      <c r="C185" s="154">
        <f t="shared" si="76"/>
        <v>876.34500000000003</v>
      </c>
      <c r="D185" s="69">
        <f t="shared" si="68"/>
        <v>2.2709999999999999</v>
      </c>
      <c r="E185" s="69">
        <v>0.29499999999999998</v>
      </c>
      <c r="F185" s="69">
        <v>1.976</v>
      </c>
      <c r="G185" s="69"/>
      <c r="H185" s="154">
        <f t="shared" si="73"/>
        <v>874.07400000000007</v>
      </c>
      <c r="I185" s="69">
        <v>282.77499999999998</v>
      </c>
      <c r="J185" s="69">
        <v>44.268999999999998</v>
      </c>
      <c r="K185" s="69">
        <v>14.204000000000001</v>
      </c>
      <c r="L185" s="69">
        <v>532.82600000000002</v>
      </c>
      <c r="M185" s="69"/>
      <c r="N185" s="69"/>
      <c r="O185" s="154">
        <f t="shared" si="77"/>
        <v>91.83</v>
      </c>
      <c r="P185" s="69">
        <v>16.05</v>
      </c>
      <c r="Q185" s="69">
        <f t="shared" si="70"/>
        <v>75.78</v>
      </c>
      <c r="R185" s="69">
        <v>75.78</v>
      </c>
      <c r="S185" s="69"/>
      <c r="T185" s="69"/>
      <c r="U185" s="154">
        <f t="shared" si="78"/>
        <v>968.17500000000007</v>
      </c>
      <c r="V185" s="69">
        <v>18.321000000000002</v>
      </c>
      <c r="W185" s="154">
        <f t="shared" si="71"/>
        <v>949.85400000000004</v>
      </c>
      <c r="X185" s="69">
        <v>296.97899999999998</v>
      </c>
      <c r="Y185" s="69">
        <v>44.268999999999998</v>
      </c>
      <c r="Z185" s="69">
        <v>532.82600000000002</v>
      </c>
      <c r="AA185" s="69"/>
      <c r="AB185" s="69">
        <v>75.78</v>
      </c>
      <c r="AC185" s="69"/>
      <c r="AD185" s="69"/>
      <c r="AE185" s="69"/>
    </row>
    <row r="186" spans="1:31">
      <c r="A186" s="243"/>
      <c r="B186" s="161" t="s">
        <v>20</v>
      </c>
      <c r="C186" s="154">
        <f t="shared" si="76"/>
        <v>843.39799999999991</v>
      </c>
      <c r="D186" s="69">
        <f t="shared" si="68"/>
        <v>2.2879999999999998</v>
      </c>
      <c r="E186" s="69">
        <v>0.36399999999999999</v>
      </c>
      <c r="F186" s="69">
        <v>1.9239999999999999</v>
      </c>
      <c r="G186" s="69"/>
      <c r="H186" s="154">
        <f t="shared" si="73"/>
        <v>841.1099999999999</v>
      </c>
      <c r="I186" s="69">
        <v>312.05200000000002</v>
      </c>
      <c r="J186" s="69">
        <v>44.66</v>
      </c>
      <c r="K186" s="69">
        <v>18.981999999999999</v>
      </c>
      <c r="L186" s="69">
        <v>465.416</v>
      </c>
      <c r="M186" s="69"/>
      <c r="N186" s="69"/>
      <c r="O186" s="154">
        <f t="shared" si="77"/>
        <v>61.250999999999998</v>
      </c>
      <c r="P186" s="69">
        <v>1.677</v>
      </c>
      <c r="Q186" s="69">
        <f t="shared" si="70"/>
        <v>59.573999999999998</v>
      </c>
      <c r="R186" s="69">
        <v>59.573999999999998</v>
      </c>
      <c r="S186" s="69"/>
      <c r="T186" s="69"/>
      <c r="U186" s="154">
        <f t="shared" si="78"/>
        <v>904.64899999999989</v>
      </c>
      <c r="V186" s="69">
        <v>3.9649999999999999</v>
      </c>
      <c r="W186" s="154">
        <f t="shared" si="71"/>
        <v>900.68399999999986</v>
      </c>
      <c r="X186" s="69">
        <v>331.03399999999999</v>
      </c>
      <c r="Y186" s="69">
        <v>44.66</v>
      </c>
      <c r="Z186" s="69">
        <v>465.416</v>
      </c>
      <c r="AA186" s="69"/>
      <c r="AB186" s="69">
        <v>59.573999999999998</v>
      </c>
      <c r="AC186" s="69"/>
      <c r="AD186" s="69"/>
      <c r="AE186" s="69"/>
    </row>
    <row r="187" spans="1:31">
      <c r="A187" s="243"/>
      <c r="B187" s="161" t="s">
        <v>21</v>
      </c>
      <c r="C187" s="154">
        <f t="shared" si="76"/>
        <v>949.31999999999994</v>
      </c>
      <c r="D187" s="69">
        <f t="shared" si="68"/>
        <v>3.9610000000000003</v>
      </c>
      <c r="E187" s="69">
        <v>0.92200000000000004</v>
      </c>
      <c r="F187" s="69">
        <v>3.0390000000000001</v>
      </c>
      <c r="G187" s="69"/>
      <c r="H187" s="154">
        <f t="shared" si="73"/>
        <v>945.35899999999992</v>
      </c>
      <c r="I187" s="69">
        <v>302.25799999999998</v>
      </c>
      <c r="J187" s="69">
        <v>47.204999999999998</v>
      </c>
      <c r="K187" s="69">
        <v>27.59</v>
      </c>
      <c r="L187" s="69">
        <v>568.30600000000004</v>
      </c>
      <c r="M187" s="69"/>
      <c r="N187" s="69"/>
      <c r="O187" s="154">
        <f t="shared" si="77"/>
        <v>26.631999999999998</v>
      </c>
      <c r="P187" s="69">
        <v>6.6769999999999996</v>
      </c>
      <c r="Q187" s="69">
        <f t="shared" si="70"/>
        <v>19.954999999999998</v>
      </c>
      <c r="R187" s="69">
        <v>19.954999999999998</v>
      </c>
      <c r="S187" s="69"/>
      <c r="T187" s="69"/>
      <c r="U187" s="154">
        <f t="shared" si="78"/>
        <v>975.95200000000011</v>
      </c>
      <c r="V187" s="69">
        <v>10.638</v>
      </c>
      <c r="W187" s="154">
        <f t="shared" si="71"/>
        <v>965.31400000000008</v>
      </c>
      <c r="X187" s="69">
        <v>329.84800000000001</v>
      </c>
      <c r="Y187" s="69">
        <v>47.204999999999998</v>
      </c>
      <c r="Z187" s="69">
        <v>568.30600000000004</v>
      </c>
      <c r="AA187" s="69"/>
      <c r="AB187" s="69">
        <v>19.954999999999998</v>
      </c>
      <c r="AC187" s="69"/>
      <c r="AD187" s="69"/>
      <c r="AE187" s="69"/>
    </row>
    <row r="188" spans="1:31" ht="13.8" thickBot="1">
      <c r="A188" s="244"/>
      <c r="B188" s="163" t="s">
        <v>110</v>
      </c>
      <c r="C188" s="135">
        <f>SUM(C176:C187)</f>
        <v>10320.930999999999</v>
      </c>
      <c r="D188" s="146">
        <f t="shared" si="68"/>
        <v>67.421999999999997</v>
      </c>
      <c r="E188" s="155">
        <f>SUM(E176:E187)</f>
        <v>13.534999999999998</v>
      </c>
      <c r="F188" s="155">
        <f>SUM(F176:F187)</f>
        <v>53.887</v>
      </c>
      <c r="G188" s="155"/>
      <c r="H188" s="135">
        <f>SUM(H176:H187)</f>
        <v>10253.509000000002</v>
      </c>
      <c r="I188" s="155">
        <f t="shared" ref="I188:P188" si="79">SUM(I176:I187)</f>
        <v>3585.2650000000003</v>
      </c>
      <c r="J188" s="155">
        <f t="shared" si="79"/>
        <v>524.72199999999998</v>
      </c>
      <c r="K188" s="155">
        <f t="shared" si="79"/>
        <v>266.84800000000001</v>
      </c>
      <c r="L188" s="155">
        <f t="shared" si="79"/>
        <v>5876.6740000000009</v>
      </c>
      <c r="M188" s="155">
        <f t="shared" si="79"/>
        <v>0</v>
      </c>
      <c r="N188" s="155">
        <f t="shared" si="79"/>
        <v>0</v>
      </c>
      <c r="O188" s="156">
        <f>SUM(O176:O187)</f>
        <v>866.67000000000007</v>
      </c>
      <c r="P188" s="146">
        <f t="shared" si="79"/>
        <v>305.97500000000002</v>
      </c>
      <c r="Q188" s="146">
        <f t="shared" si="70"/>
        <v>560.69499999999994</v>
      </c>
      <c r="R188" s="155">
        <f>SUM(R176:R187)</f>
        <v>560.69499999999994</v>
      </c>
      <c r="S188" s="155">
        <f>SUM(S176:S187)</f>
        <v>0</v>
      </c>
      <c r="T188" s="155">
        <f>SUM(T176:T187)</f>
        <v>0</v>
      </c>
      <c r="U188" s="156">
        <f>SUM(U176:U187)</f>
        <v>11187.599999999999</v>
      </c>
      <c r="V188" s="155">
        <f>SUM(V176:V187)</f>
        <v>373.43299999999999</v>
      </c>
      <c r="W188" s="156">
        <f t="shared" si="71"/>
        <v>10814.166999999999</v>
      </c>
      <c r="X188" s="155">
        <f t="shared" ref="X188:AE188" si="80">SUM(X176:X187)</f>
        <v>3849.0769999999993</v>
      </c>
      <c r="Y188" s="155">
        <f t="shared" si="80"/>
        <v>527.72199999999998</v>
      </c>
      <c r="Z188" s="155">
        <f t="shared" si="80"/>
        <v>5876.6740000000009</v>
      </c>
      <c r="AA188" s="155">
        <f t="shared" si="80"/>
        <v>0</v>
      </c>
      <c r="AB188" s="155">
        <f t="shared" si="80"/>
        <v>560.69399999999996</v>
      </c>
      <c r="AC188" s="155">
        <f t="shared" si="80"/>
        <v>0</v>
      </c>
      <c r="AD188" s="146">
        <f t="shared" si="80"/>
        <v>0</v>
      </c>
      <c r="AE188" s="146">
        <f t="shared" si="80"/>
        <v>0</v>
      </c>
    </row>
    <row r="189" spans="1:31">
      <c r="A189" s="242">
        <v>2009</v>
      </c>
      <c r="B189" s="160" t="s">
        <v>1</v>
      </c>
      <c r="C189" s="153">
        <f t="shared" ref="C189:C200" si="81">D189+H189</f>
        <v>901.27599999999995</v>
      </c>
      <c r="D189" s="65">
        <f t="shared" si="68"/>
        <v>5.2949999999999999</v>
      </c>
      <c r="E189" s="90">
        <v>0.94199999999999995</v>
      </c>
      <c r="F189" s="90">
        <v>4.3529999999999998</v>
      </c>
      <c r="G189" s="90"/>
      <c r="H189" s="153">
        <f t="shared" si="73"/>
        <v>895.98099999999999</v>
      </c>
      <c r="I189" s="90">
        <v>289.15600000000001</v>
      </c>
      <c r="J189" s="90">
        <v>63.466999999999999</v>
      </c>
      <c r="K189" s="90">
        <v>23.68</v>
      </c>
      <c r="L189" s="90">
        <v>519.678</v>
      </c>
      <c r="M189" s="90"/>
      <c r="N189" s="90"/>
      <c r="O189" s="153">
        <f t="shared" ref="O189:O200" si="82">P189+Q189</f>
        <v>29.32</v>
      </c>
      <c r="P189" s="90">
        <v>12.215999999999999</v>
      </c>
      <c r="Q189" s="65">
        <f t="shared" si="70"/>
        <v>17.103999999999999</v>
      </c>
      <c r="R189" s="90">
        <v>17.103999999999999</v>
      </c>
      <c r="S189" s="65"/>
      <c r="T189" s="90">
        <v>0</v>
      </c>
      <c r="U189" s="153">
        <f t="shared" ref="U189:U200" si="83">V189+W189</f>
        <v>930.596</v>
      </c>
      <c r="V189" s="90">
        <v>17.510999999999999</v>
      </c>
      <c r="W189" s="153">
        <f t="shared" si="71"/>
        <v>913.08500000000004</v>
      </c>
      <c r="X189" s="90">
        <v>312.83600000000001</v>
      </c>
      <c r="Y189" s="90">
        <v>63.466999999999999</v>
      </c>
      <c r="Z189" s="90">
        <v>519.678</v>
      </c>
      <c r="AA189" s="90"/>
      <c r="AB189" s="90">
        <v>17.103999999999999</v>
      </c>
      <c r="AC189" s="90"/>
      <c r="AD189" s="90">
        <v>0</v>
      </c>
      <c r="AE189" s="90"/>
    </row>
    <row r="190" spans="1:31">
      <c r="A190" s="243"/>
      <c r="B190" s="161" t="s">
        <v>2</v>
      </c>
      <c r="C190" s="154">
        <f t="shared" si="81"/>
        <v>802.52899999999988</v>
      </c>
      <c r="D190" s="69">
        <f t="shared" si="68"/>
        <v>9.0839999999999996</v>
      </c>
      <c r="E190" s="93">
        <v>3.7650000000000001</v>
      </c>
      <c r="F190" s="93">
        <v>5.319</v>
      </c>
      <c r="G190" s="93"/>
      <c r="H190" s="154">
        <f t="shared" si="73"/>
        <v>793.44499999999994</v>
      </c>
      <c r="I190" s="93">
        <v>338.80799999999999</v>
      </c>
      <c r="J190" s="93">
        <v>56.137</v>
      </c>
      <c r="K190" s="93">
        <v>16.664000000000001</v>
      </c>
      <c r="L190" s="93">
        <v>381.83600000000001</v>
      </c>
      <c r="M190" s="93"/>
      <c r="N190" s="93"/>
      <c r="O190" s="154">
        <f t="shared" si="82"/>
        <v>62.265999999999998</v>
      </c>
      <c r="P190" s="93">
        <v>24.914999999999999</v>
      </c>
      <c r="Q190" s="69">
        <f t="shared" si="70"/>
        <v>37.350999999999999</v>
      </c>
      <c r="R190" s="93">
        <v>37.350999999999999</v>
      </c>
      <c r="S190" s="69"/>
      <c r="T190" s="93">
        <v>0</v>
      </c>
      <c r="U190" s="154">
        <f t="shared" si="83"/>
        <v>864.79499999999996</v>
      </c>
      <c r="V190" s="93">
        <v>33.999000000000002</v>
      </c>
      <c r="W190" s="154">
        <f t="shared" si="71"/>
        <v>830.79599999999994</v>
      </c>
      <c r="X190" s="93">
        <v>355.47199999999998</v>
      </c>
      <c r="Y190" s="93">
        <v>56.137</v>
      </c>
      <c r="Z190" s="93">
        <v>381.83600000000001</v>
      </c>
      <c r="AA190" s="93"/>
      <c r="AB190" s="93">
        <v>37.350999999999999</v>
      </c>
      <c r="AC190" s="93"/>
      <c r="AD190" s="93">
        <v>0</v>
      </c>
      <c r="AE190" s="93"/>
    </row>
    <row r="191" spans="1:31">
      <c r="A191" s="243"/>
      <c r="B191" s="161" t="s">
        <v>3</v>
      </c>
      <c r="C191" s="154">
        <f t="shared" si="81"/>
        <v>863.2</v>
      </c>
      <c r="D191" s="69">
        <f t="shared" si="68"/>
        <v>15.683</v>
      </c>
      <c r="E191" s="93">
        <v>6.3380000000000001</v>
      </c>
      <c r="F191" s="93">
        <v>9.3450000000000006</v>
      </c>
      <c r="G191" s="93"/>
      <c r="H191" s="154">
        <f t="shared" si="73"/>
        <v>847.51700000000005</v>
      </c>
      <c r="I191" s="93">
        <v>311.49599999999998</v>
      </c>
      <c r="J191" s="93">
        <v>72.387</v>
      </c>
      <c r="K191" s="93">
        <v>21.797000000000001</v>
      </c>
      <c r="L191" s="93">
        <v>441.83699999999999</v>
      </c>
      <c r="M191" s="93"/>
      <c r="N191" s="93"/>
      <c r="O191" s="154">
        <f t="shared" si="82"/>
        <v>91.664000000000001</v>
      </c>
      <c r="P191" s="93">
        <v>50.85</v>
      </c>
      <c r="Q191" s="69">
        <f t="shared" si="70"/>
        <v>40.814</v>
      </c>
      <c r="R191" s="165">
        <v>40.814</v>
      </c>
      <c r="S191" s="140"/>
      <c r="T191" s="165">
        <v>0</v>
      </c>
      <c r="U191" s="154">
        <f t="shared" si="83"/>
        <v>954.86400000000003</v>
      </c>
      <c r="V191" s="93">
        <v>66.533000000000001</v>
      </c>
      <c r="W191" s="154">
        <f t="shared" si="71"/>
        <v>888.33100000000002</v>
      </c>
      <c r="X191" s="93">
        <v>333.29300000000001</v>
      </c>
      <c r="Y191" s="93">
        <v>72.387</v>
      </c>
      <c r="Z191" s="93">
        <v>441.83699999999999</v>
      </c>
      <c r="AA191" s="93"/>
      <c r="AB191" s="93">
        <v>40.814</v>
      </c>
      <c r="AC191" s="165"/>
      <c r="AD191" s="165">
        <v>0</v>
      </c>
      <c r="AE191" s="165"/>
    </row>
    <row r="192" spans="1:31">
      <c r="A192" s="243"/>
      <c r="B192" s="161" t="s">
        <v>4</v>
      </c>
      <c r="C192" s="154">
        <f t="shared" si="81"/>
        <v>802.34999999999991</v>
      </c>
      <c r="D192" s="69">
        <f t="shared" si="68"/>
        <v>14.636000000000001</v>
      </c>
      <c r="E192" s="93">
        <v>3.637</v>
      </c>
      <c r="F192" s="93">
        <v>10.999000000000001</v>
      </c>
      <c r="G192" s="93"/>
      <c r="H192" s="154">
        <f t="shared" si="73"/>
        <v>787.71399999999994</v>
      </c>
      <c r="I192" s="93">
        <v>279.33499999999998</v>
      </c>
      <c r="J192" s="93">
        <v>34.5</v>
      </c>
      <c r="K192" s="93">
        <v>9.0459999999999994</v>
      </c>
      <c r="L192" s="93">
        <v>464.83300000000003</v>
      </c>
      <c r="M192" s="93"/>
      <c r="N192" s="93"/>
      <c r="O192" s="154">
        <f t="shared" si="82"/>
        <v>119.87299999999999</v>
      </c>
      <c r="P192" s="93">
        <v>53.011000000000003</v>
      </c>
      <c r="Q192" s="69">
        <f t="shared" si="70"/>
        <v>66.861999999999995</v>
      </c>
      <c r="R192" s="93">
        <v>66.861999999999995</v>
      </c>
      <c r="S192" s="69"/>
      <c r="T192" s="93">
        <v>0</v>
      </c>
      <c r="U192" s="154">
        <f t="shared" si="83"/>
        <v>926.00299999999993</v>
      </c>
      <c r="V192" s="93">
        <v>67.647000000000006</v>
      </c>
      <c r="W192" s="154">
        <f t="shared" si="71"/>
        <v>858.35599999999988</v>
      </c>
      <c r="X192" s="93">
        <v>288.38099999999997</v>
      </c>
      <c r="Y192" s="93">
        <v>34.5</v>
      </c>
      <c r="Z192" s="93">
        <v>464.83300000000003</v>
      </c>
      <c r="AA192" s="93"/>
      <c r="AB192" s="93">
        <v>66.861999999999995</v>
      </c>
      <c r="AC192" s="93"/>
      <c r="AD192" s="93">
        <v>3.78</v>
      </c>
      <c r="AE192" s="93"/>
    </row>
    <row r="193" spans="1:31">
      <c r="A193" s="243"/>
      <c r="B193" s="161" t="s">
        <v>5</v>
      </c>
      <c r="C193" s="154">
        <f t="shared" si="81"/>
        <v>739.10199999999998</v>
      </c>
      <c r="D193" s="69">
        <f t="shared" si="68"/>
        <v>14.263</v>
      </c>
      <c r="E193" s="93">
        <v>2.8210000000000002</v>
      </c>
      <c r="F193" s="93">
        <v>11.442</v>
      </c>
      <c r="G193" s="93"/>
      <c r="H193" s="154">
        <f t="shared" si="73"/>
        <v>724.83899999999994</v>
      </c>
      <c r="I193" s="93">
        <v>261.74799999999999</v>
      </c>
      <c r="J193" s="93">
        <v>18.547999999999998</v>
      </c>
      <c r="K193" s="93">
        <v>26.946000000000002</v>
      </c>
      <c r="L193" s="93">
        <v>417.59699999999998</v>
      </c>
      <c r="M193" s="93"/>
      <c r="N193" s="93"/>
      <c r="O193" s="154">
        <f t="shared" si="82"/>
        <v>190.30800000000002</v>
      </c>
      <c r="P193" s="93">
        <v>59.655000000000001</v>
      </c>
      <c r="Q193" s="69">
        <f t="shared" si="70"/>
        <v>130.65300000000002</v>
      </c>
      <c r="R193" s="93">
        <v>65.533000000000001</v>
      </c>
      <c r="S193" s="69"/>
      <c r="T193" s="93">
        <v>65.12</v>
      </c>
      <c r="U193" s="154">
        <f t="shared" si="83"/>
        <v>929.41</v>
      </c>
      <c r="V193" s="93">
        <v>73.918000000000006</v>
      </c>
      <c r="W193" s="154">
        <f t="shared" si="71"/>
        <v>855.49199999999996</v>
      </c>
      <c r="X193" s="93">
        <v>288.69400000000002</v>
      </c>
      <c r="Y193" s="93">
        <v>18.547999999999998</v>
      </c>
      <c r="Z193" s="93">
        <v>417.59699999999998</v>
      </c>
      <c r="AA193" s="93"/>
      <c r="AB193" s="93">
        <v>65.533000000000001</v>
      </c>
      <c r="AC193" s="93"/>
      <c r="AD193" s="93">
        <v>65.12</v>
      </c>
      <c r="AE193" s="93"/>
    </row>
    <row r="194" spans="1:31">
      <c r="A194" s="243"/>
      <c r="B194" s="161" t="s">
        <v>6</v>
      </c>
      <c r="C194" s="154">
        <f t="shared" si="81"/>
        <v>910.64800000000002</v>
      </c>
      <c r="D194" s="69">
        <f t="shared" ref="D194:D225" si="84">SUM(E194:F194)</f>
        <v>9.468</v>
      </c>
      <c r="E194" s="93">
        <v>0.89800000000000002</v>
      </c>
      <c r="F194" s="93">
        <v>8.57</v>
      </c>
      <c r="G194" s="93"/>
      <c r="H194" s="154">
        <f t="shared" si="73"/>
        <v>901.18000000000006</v>
      </c>
      <c r="I194" s="93">
        <v>364.20100000000002</v>
      </c>
      <c r="J194" s="93">
        <v>11.388</v>
      </c>
      <c r="K194" s="93">
        <v>26.158999999999999</v>
      </c>
      <c r="L194" s="93">
        <v>499.43200000000002</v>
      </c>
      <c r="M194" s="93"/>
      <c r="N194" s="93"/>
      <c r="O194" s="154">
        <f t="shared" si="82"/>
        <v>145.44999999999999</v>
      </c>
      <c r="P194" s="93">
        <v>48.073999999999998</v>
      </c>
      <c r="Q194" s="69">
        <f t="shared" si="70"/>
        <v>97.376000000000005</v>
      </c>
      <c r="R194" s="93">
        <v>37.006999999999998</v>
      </c>
      <c r="S194" s="69"/>
      <c r="T194" s="93">
        <v>60.369</v>
      </c>
      <c r="U194" s="154">
        <f t="shared" si="83"/>
        <v>1056.098</v>
      </c>
      <c r="V194" s="93">
        <v>57.542000000000002</v>
      </c>
      <c r="W194" s="154">
        <f t="shared" ref="W194:W225" si="85">SUM(X194:AD194)</f>
        <v>998.55600000000004</v>
      </c>
      <c r="X194" s="93">
        <v>390.36</v>
      </c>
      <c r="Y194" s="93">
        <v>11.388</v>
      </c>
      <c r="Z194" s="93">
        <v>499.43200000000002</v>
      </c>
      <c r="AA194" s="93"/>
      <c r="AB194" s="93">
        <v>37.006999999999998</v>
      </c>
      <c r="AC194" s="93"/>
      <c r="AD194" s="93">
        <v>60.369</v>
      </c>
      <c r="AE194" s="93"/>
    </row>
    <row r="195" spans="1:31">
      <c r="A195" s="243"/>
      <c r="B195" s="161" t="s">
        <v>16</v>
      </c>
      <c r="C195" s="154">
        <f t="shared" si="81"/>
        <v>989.31600000000003</v>
      </c>
      <c r="D195" s="69">
        <f t="shared" si="84"/>
        <v>4.2640000000000002</v>
      </c>
      <c r="E195" s="93">
        <v>0.14899999999999999</v>
      </c>
      <c r="F195" s="93">
        <v>4.1150000000000002</v>
      </c>
      <c r="G195" s="93"/>
      <c r="H195" s="154">
        <f t="shared" si="73"/>
        <v>985.05200000000002</v>
      </c>
      <c r="I195" s="93">
        <v>395.16699999999997</v>
      </c>
      <c r="J195" s="93">
        <v>34.53</v>
      </c>
      <c r="K195" s="93">
        <v>21.331</v>
      </c>
      <c r="L195" s="93">
        <v>534.024</v>
      </c>
      <c r="M195" s="93"/>
      <c r="N195" s="93"/>
      <c r="O195" s="154">
        <f t="shared" si="82"/>
        <v>123.404</v>
      </c>
      <c r="P195" s="93">
        <v>51.13</v>
      </c>
      <c r="Q195" s="69">
        <f t="shared" si="70"/>
        <v>72.274000000000001</v>
      </c>
      <c r="R195" s="93">
        <v>23.728000000000002</v>
      </c>
      <c r="S195" s="69"/>
      <c r="T195" s="93">
        <v>48.545999999999999</v>
      </c>
      <c r="U195" s="154">
        <f t="shared" si="83"/>
        <v>1112.72</v>
      </c>
      <c r="V195" s="93">
        <v>55.393999999999998</v>
      </c>
      <c r="W195" s="154">
        <f t="shared" si="85"/>
        <v>1057.326</v>
      </c>
      <c r="X195" s="93">
        <v>416.49799999999999</v>
      </c>
      <c r="Y195" s="93">
        <v>34.53</v>
      </c>
      <c r="Z195" s="93">
        <v>534.024</v>
      </c>
      <c r="AA195" s="93"/>
      <c r="AB195" s="93">
        <v>23.728000000000002</v>
      </c>
      <c r="AC195" s="93"/>
      <c r="AD195" s="93">
        <v>48.545999999999999</v>
      </c>
      <c r="AE195" s="93"/>
    </row>
    <row r="196" spans="1:31">
      <c r="A196" s="243"/>
      <c r="B196" s="161" t="s">
        <v>17</v>
      </c>
      <c r="C196" s="154">
        <f t="shared" si="81"/>
        <v>972.50600000000009</v>
      </c>
      <c r="D196" s="69">
        <f t="shared" si="84"/>
        <v>2.532</v>
      </c>
      <c r="E196" s="93">
        <v>0</v>
      </c>
      <c r="F196" s="93">
        <v>2.532</v>
      </c>
      <c r="G196" s="93"/>
      <c r="H196" s="154">
        <f t="shared" si="73"/>
        <v>969.97400000000005</v>
      </c>
      <c r="I196" s="93">
        <v>379.767</v>
      </c>
      <c r="J196" s="93">
        <v>42.625</v>
      </c>
      <c r="K196" s="93">
        <v>23.199000000000002</v>
      </c>
      <c r="L196" s="93">
        <v>524.38300000000004</v>
      </c>
      <c r="M196" s="93"/>
      <c r="N196" s="93"/>
      <c r="O196" s="154">
        <f t="shared" si="82"/>
        <v>132.08799999999999</v>
      </c>
      <c r="P196" s="93">
        <v>60.305</v>
      </c>
      <c r="Q196" s="69">
        <f t="shared" si="70"/>
        <v>71.783000000000001</v>
      </c>
      <c r="R196" s="93">
        <v>0</v>
      </c>
      <c r="S196" s="69"/>
      <c r="T196" s="93">
        <v>71.783000000000001</v>
      </c>
      <c r="U196" s="154">
        <f t="shared" si="83"/>
        <v>1104.5940000000001</v>
      </c>
      <c r="V196" s="93">
        <v>62.837000000000003</v>
      </c>
      <c r="W196" s="154">
        <f t="shared" si="85"/>
        <v>1041.7570000000001</v>
      </c>
      <c r="X196" s="93">
        <v>402.96600000000001</v>
      </c>
      <c r="Y196" s="93">
        <v>42.625</v>
      </c>
      <c r="Z196" s="93">
        <v>524.38300000000004</v>
      </c>
      <c r="AA196" s="93"/>
      <c r="AB196" s="93">
        <v>0</v>
      </c>
      <c r="AC196" s="93"/>
      <c r="AD196" s="93">
        <v>71.783000000000001</v>
      </c>
      <c r="AE196" s="93"/>
    </row>
    <row r="197" spans="1:31">
      <c r="A197" s="243"/>
      <c r="B197" s="161" t="s">
        <v>18</v>
      </c>
      <c r="C197" s="154">
        <f t="shared" si="81"/>
        <v>891.87700000000007</v>
      </c>
      <c r="D197" s="69">
        <f t="shared" si="84"/>
        <v>2.5859999999999999</v>
      </c>
      <c r="E197" s="93">
        <v>4.9000000000000002E-2</v>
      </c>
      <c r="F197" s="93">
        <v>2.5369999999999999</v>
      </c>
      <c r="G197" s="93"/>
      <c r="H197" s="154">
        <f t="shared" si="73"/>
        <v>889.29100000000005</v>
      </c>
      <c r="I197" s="93">
        <v>329.03100000000001</v>
      </c>
      <c r="J197" s="93">
        <v>38.523000000000003</v>
      </c>
      <c r="K197" s="93">
        <v>21.884</v>
      </c>
      <c r="L197" s="93">
        <v>499.85300000000001</v>
      </c>
      <c r="M197" s="93"/>
      <c r="N197" s="93"/>
      <c r="O197" s="154">
        <f t="shared" si="82"/>
        <v>176.74399999999997</v>
      </c>
      <c r="P197" s="93">
        <v>46.212000000000003</v>
      </c>
      <c r="Q197" s="69">
        <f t="shared" si="70"/>
        <v>130.53199999999998</v>
      </c>
      <c r="R197" s="93">
        <v>67.924999999999997</v>
      </c>
      <c r="S197" s="69"/>
      <c r="T197" s="93">
        <v>62.606999999999999</v>
      </c>
      <c r="U197" s="154">
        <f t="shared" si="83"/>
        <v>1068.6210000000001</v>
      </c>
      <c r="V197" s="93">
        <v>48.798000000000002</v>
      </c>
      <c r="W197" s="154">
        <f t="shared" si="85"/>
        <v>1019.823</v>
      </c>
      <c r="X197" s="93">
        <v>350.91500000000002</v>
      </c>
      <c r="Y197" s="93">
        <v>38.523000000000003</v>
      </c>
      <c r="Z197" s="93">
        <v>499.85300000000001</v>
      </c>
      <c r="AA197" s="93"/>
      <c r="AB197" s="93">
        <v>67.924999999999997</v>
      </c>
      <c r="AC197" s="93"/>
      <c r="AD197" s="93">
        <v>62.606999999999999</v>
      </c>
      <c r="AE197" s="93"/>
    </row>
    <row r="198" spans="1:31">
      <c r="A198" s="243"/>
      <c r="B198" s="161" t="s">
        <v>19</v>
      </c>
      <c r="C198" s="154">
        <f t="shared" si="81"/>
        <v>844.46699999999998</v>
      </c>
      <c r="D198" s="69">
        <f t="shared" si="84"/>
        <v>2.7600000000000002</v>
      </c>
      <c r="E198" s="93">
        <v>0.115</v>
      </c>
      <c r="F198" s="93">
        <v>2.645</v>
      </c>
      <c r="G198" s="93"/>
      <c r="H198" s="154">
        <f t="shared" si="73"/>
        <v>841.70699999999999</v>
      </c>
      <c r="I198" s="93">
        <v>323.08199999999999</v>
      </c>
      <c r="J198" s="93">
        <v>32.192999999999998</v>
      </c>
      <c r="K198" s="93">
        <v>18.670999999999999</v>
      </c>
      <c r="L198" s="93">
        <v>467.76100000000002</v>
      </c>
      <c r="M198" s="93"/>
      <c r="N198" s="93"/>
      <c r="O198" s="154">
        <f t="shared" si="82"/>
        <v>201.11599999999999</v>
      </c>
      <c r="P198" s="93">
        <v>44.954999999999998</v>
      </c>
      <c r="Q198" s="69">
        <f t="shared" si="70"/>
        <v>156.161</v>
      </c>
      <c r="R198" s="93">
        <v>96.305000000000007</v>
      </c>
      <c r="S198" s="69"/>
      <c r="T198" s="93">
        <v>59.856000000000002</v>
      </c>
      <c r="U198" s="154">
        <f t="shared" si="83"/>
        <v>1045.5829999999999</v>
      </c>
      <c r="V198" s="93">
        <v>47.715000000000003</v>
      </c>
      <c r="W198" s="154">
        <f t="shared" si="85"/>
        <v>997.86799999999994</v>
      </c>
      <c r="X198" s="93">
        <v>341.75299999999999</v>
      </c>
      <c r="Y198" s="93">
        <v>32.192999999999998</v>
      </c>
      <c r="Z198" s="93">
        <v>467.76100000000002</v>
      </c>
      <c r="AA198" s="93"/>
      <c r="AB198" s="93">
        <v>96.305000000000007</v>
      </c>
      <c r="AC198" s="93"/>
      <c r="AD198" s="93">
        <v>59.856000000000002</v>
      </c>
      <c r="AE198" s="93"/>
    </row>
    <row r="199" spans="1:31">
      <c r="A199" s="243"/>
      <c r="B199" s="161" t="s">
        <v>20</v>
      </c>
      <c r="C199" s="154">
        <f t="shared" si="81"/>
        <v>737.61500000000001</v>
      </c>
      <c r="D199" s="69">
        <f t="shared" si="84"/>
        <v>4.4409999999999998</v>
      </c>
      <c r="E199" s="93">
        <v>0.755</v>
      </c>
      <c r="F199" s="93">
        <v>3.6859999999999999</v>
      </c>
      <c r="G199" s="93"/>
      <c r="H199" s="154">
        <f t="shared" si="73"/>
        <v>733.17399999999998</v>
      </c>
      <c r="I199" s="93">
        <v>332.81900000000002</v>
      </c>
      <c r="J199" s="93">
        <v>36.552</v>
      </c>
      <c r="K199" s="93">
        <v>22.757000000000001</v>
      </c>
      <c r="L199" s="93">
        <v>341.04599999999999</v>
      </c>
      <c r="M199" s="93"/>
      <c r="N199" s="93"/>
      <c r="O199" s="154">
        <f t="shared" si="82"/>
        <v>177.47200000000001</v>
      </c>
      <c r="P199" s="93">
        <v>26.524000000000001</v>
      </c>
      <c r="Q199" s="69">
        <f t="shared" si="70"/>
        <v>150.94800000000001</v>
      </c>
      <c r="R199" s="93">
        <v>74.453000000000003</v>
      </c>
      <c r="S199" s="69"/>
      <c r="T199" s="93">
        <v>76.495000000000005</v>
      </c>
      <c r="U199" s="154">
        <f t="shared" si="83"/>
        <v>915.08699999999999</v>
      </c>
      <c r="V199" s="93">
        <v>30.965</v>
      </c>
      <c r="W199" s="154">
        <f t="shared" si="85"/>
        <v>884.12199999999996</v>
      </c>
      <c r="X199" s="93">
        <v>355.57600000000002</v>
      </c>
      <c r="Y199" s="93">
        <v>36.552</v>
      </c>
      <c r="Z199" s="93">
        <v>341.04599999999999</v>
      </c>
      <c r="AA199" s="93"/>
      <c r="AB199" s="93">
        <v>74.453000000000003</v>
      </c>
      <c r="AC199" s="93"/>
      <c r="AD199" s="93">
        <v>76.495000000000005</v>
      </c>
      <c r="AE199" s="93"/>
    </row>
    <row r="200" spans="1:31">
      <c r="A200" s="243"/>
      <c r="B200" s="161" t="s">
        <v>21</v>
      </c>
      <c r="C200" s="154">
        <f t="shared" si="81"/>
        <v>826.97799999999995</v>
      </c>
      <c r="D200" s="69">
        <f t="shared" si="84"/>
        <v>8.4169999999999998</v>
      </c>
      <c r="E200" s="93">
        <v>2.1339999999999999</v>
      </c>
      <c r="F200" s="93">
        <v>6.2830000000000004</v>
      </c>
      <c r="G200" s="93"/>
      <c r="H200" s="154">
        <f t="shared" si="73"/>
        <v>818.56099999999992</v>
      </c>
      <c r="I200" s="93">
        <v>370.12299999999999</v>
      </c>
      <c r="J200" s="93">
        <v>40.725999999999999</v>
      </c>
      <c r="K200" s="93">
        <v>24.295000000000002</v>
      </c>
      <c r="L200" s="93">
        <v>383.41699999999997</v>
      </c>
      <c r="M200" s="93"/>
      <c r="N200" s="93"/>
      <c r="O200" s="154">
        <f t="shared" si="82"/>
        <v>173.52600000000001</v>
      </c>
      <c r="P200" s="93">
        <v>42.835999999999999</v>
      </c>
      <c r="Q200" s="69">
        <f t="shared" si="70"/>
        <v>130.69</v>
      </c>
      <c r="R200" s="93">
        <v>51.62</v>
      </c>
      <c r="S200" s="69"/>
      <c r="T200" s="93">
        <v>79.069999999999993</v>
      </c>
      <c r="U200" s="154">
        <f t="shared" si="83"/>
        <v>1000.504</v>
      </c>
      <c r="V200" s="93">
        <v>51.253</v>
      </c>
      <c r="W200" s="154">
        <f t="shared" si="85"/>
        <v>949.25099999999998</v>
      </c>
      <c r="X200" s="93">
        <v>394.41800000000001</v>
      </c>
      <c r="Y200" s="93">
        <v>40.725999999999999</v>
      </c>
      <c r="Z200" s="93">
        <v>383.41699999999997</v>
      </c>
      <c r="AA200" s="93"/>
      <c r="AB200" s="93">
        <v>51.62</v>
      </c>
      <c r="AC200" s="93"/>
      <c r="AD200" s="93">
        <v>79.069999999999993</v>
      </c>
      <c r="AE200" s="93"/>
    </row>
    <row r="201" spans="1:31" ht="13.8" thickBot="1">
      <c r="A201" s="244"/>
      <c r="B201" s="163" t="s">
        <v>111</v>
      </c>
      <c r="C201" s="135">
        <f>SUM(C189:C200)</f>
        <v>10281.864</v>
      </c>
      <c r="D201" s="146">
        <f t="shared" si="84"/>
        <v>93.429000000000002</v>
      </c>
      <c r="E201" s="155">
        <f>SUM(E189:E200)</f>
        <v>21.602999999999998</v>
      </c>
      <c r="F201" s="155">
        <f>SUM(F189:F200)</f>
        <v>71.826000000000008</v>
      </c>
      <c r="G201" s="155"/>
      <c r="H201" s="135">
        <f>SUM(H189:H200)</f>
        <v>10188.434999999999</v>
      </c>
      <c r="I201" s="155">
        <f t="shared" ref="I201:P201" si="86">SUM(I189:I200)</f>
        <v>3974.7329999999997</v>
      </c>
      <c r="J201" s="155">
        <f t="shared" si="86"/>
        <v>481.57600000000002</v>
      </c>
      <c r="K201" s="155">
        <f t="shared" si="86"/>
        <v>256.42900000000003</v>
      </c>
      <c r="L201" s="155">
        <f t="shared" si="86"/>
        <v>5475.697000000001</v>
      </c>
      <c r="M201" s="155">
        <f t="shared" si="86"/>
        <v>0</v>
      </c>
      <c r="N201" s="155">
        <f t="shared" si="86"/>
        <v>0</v>
      </c>
      <c r="O201" s="156">
        <f>SUM(O189:O200)</f>
        <v>1623.231</v>
      </c>
      <c r="P201" s="146">
        <f t="shared" si="86"/>
        <v>520.68299999999999</v>
      </c>
      <c r="Q201" s="146">
        <f t="shared" si="70"/>
        <v>1102.548</v>
      </c>
      <c r="R201" s="155">
        <f>SUM(R189:R200)</f>
        <v>578.702</v>
      </c>
      <c r="S201" s="155">
        <f>SUM(S189:S200)</f>
        <v>0</v>
      </c>
      <c r="T201" s="155">
        <f>SUM(T189:T200)</f>
        <v>523.846</v>
      </c>
      <c r="U201" s="156">
        <f>SUM(U189:U200)</f>
        <v>11908.875000000002</v>
      </c>
      <c r="V201" s="155">
        <f>SUM(V189:V200)</f>
        <v>614.11200000000008</v>
      </c>
      <c r="W201" s="156">
        <f t="shared" si="85"/>
        <v>11294.763000000001</v>
      </c>
      <c r="X201" s="155">
        <f t="shared" ref="X201:AE201" si="87">SUM(X189:X200)</f>
        <v>4231.1620000000003</v>
      </c>
      <c r="Y201" s="155">
        <f t="shared" si="87"/>
        <v>481.57600000000002</v>
      </c>
      <c r="Z201" s="155">
        <f t="shared" si="87"/>
        <v>5475.697000000001</v>
      </c>
      <c r="AA201" s="155">
        <f t="shared" si="87"/>
        <v>0</v>
      </c>
      <c r="AB201" s="155">
        <f t="shared" si="87"/>
        <v>578.702</v>
      </c>
      <c r="AC201" s="155">
        <f t="shared" si="87"/>
        <v>0</v>
      </c>
      <c r="AD201" s="146">
        <f t="shared" si="87"/>
        <v>527.62599999999998</v>
      </c>
      <c r="AE201" s="146">
        <f t="shared" si="87"/>
        <v>0</v>
      </c>
    </row>
    <row r="202" spans="1:31">
      <c r="A202" s="242">
        <v>2010</v>
      </c>
      <c r="B202" s="160" t="s">
        <v>1</v>
      </c>
      <c r="C202" s="153">
        <f t="shared" ref="C202:C213" si="88">D202+H202</f>
        <v>900.18599999999992</v>
      </c>
      <c r="D202" s="65">
        <f t="shared" si="84"/>
        <v>12.131</v>
      </c>
      <c r="E202" s="62">
        <v>3.492</v>
      </c>
      <c r="F202" s="62">
        <v>8.6389999999999993</v>
      </c>
      <c r="G202" s="62"/>
      <c r="H202" s="183">
        <f t="shared" si="73"/>
        <v>888.05499999999995</v>
      </c>
      <c r="I202" s="62">
        <v>377.69200000000001</v>
      </c>
      <c r="J202" s="62">
        <v>15.77</v>
      </c>
      <c r="K202" s="62">
        <v>23.364000000000001</v>
      </c>
      <c r="L202" s="62">
        <v>471.22899999999998</v>
      </c>
      <c r="M202" s="62"/>
      <c r="N202" s="62"/>
      <c r="O202" s="153">
        <f t="shared" ref="O202:O213" si="89">P202+Q202</f>
        <v>176.13499999999999</v>
      </c>
      <c r="P202" s="62">
        <v>72.870999999999995</v>
      </c>
      <c r="Q202" s="65">
        <f t="shared" ref="Q202:Q225" si="90">SUM(R202:T202)</f>
        <v>103.26400000000001</v>
      </c>
      <c r="R202" s="62">
        <v>54.707000000000001</v>
      </c>
      <c r="S202" s="65"/>
      <c r="T202" s="65">
        <v>48.557000000000002</v>
      </c>
      <c r="U202" s="153">
        <f t="shared" ref="U202:U213" si="91">V202+W202</f>
        <v>1076.3209999999999</v>
      </c>
      <c r="V202" s="62">
        <v>85.001999999999995</v>
      </c>
      <c r="W202" s="153">
        <f t="shared" si="85"/>
        <v>991.31899999999996</v>
      </c>
      <c r="X202" s="62">
        <v>401.05599999999998</v>
      </c>
      <c r="Y202" s="62">
        <v>15.77</v>
      </c>
      <c r="Z202" s="62">
        <v>471.22899999999998</v>
      </c>
      <c r="AA202" s="62"/>
      <c r="AB202" s="166">
        <v>54.707000000000001</v>
      </c>
      <c r="AC202" s="65"/>
      <c r="AD202" s="62">
        <v>48.557000000000002</v>
      </c>
      <c r="AE202" s="62"/>
    </row>
    <row r="203" spans="1:31">
      <c r="A203" s="243"/>
      <c r="B203" s="161" t="s">
        <v>2</v>
      </c>
      <c r="C203" s="154">
        <f t="shared" si="88"/>
        <v>871.05000000000007</v>
      </c>
      <c r="D203" s="69">
        <f t="shared" si="84"/>
        <v>12.542000000000002</v>
      </c>
      <c r="E203" s="168">
        <v>2.508</v>
      </c>
      <c r="F203" s="168">
        <v>10.034000000000001</v>
      </c>
      <c r="G203" s="168"/>
      <c r="H203" s="184">
        <f t="shared" si="73"/>
        <v>858.50800000000004</v>
      </c>
      <c r="I203" s="168">
        <v>317.60000000000002</v>
      </c>
      <c r="J203" s="168">
        <v>21.085999999999999</v>
      </c>
      <c r="K203" s="168">
        <v>16.535</v>
      </c>
      <c r="L203" s="168">
        <v>503.28699999999998</v>
      </c>
      <c r="M203" s="168"/>
      <c r="N203" s="168"/>
      <c r="O203" s="154">
        <f t="shared" si="89"/>
        <v>134.83699999999999</v>
      </c>
      <c r="P203" s="168">
        <v>99.576999999999998</v>
      </c>
      <c r="Q203" s="69">
        <f t="shared" si="90"/>
        <v>35.26</v>
      </c>
      <c r="R203" s="168">
        <v>35.26</v>
      </c>
      <c r="S203" s="69"/>
      <c r="T203" s="69">
        <v>0</v>
      </c>
      <c r="U203" s="154">
        <f t="shared" si="91"/>
        <v>1005.8870000000001</v>
      </c>
      <c r="V203" s="168">
        <v>112.119</v>
      </c>
      <c r="W203" s="154">
        <f t="shared" si="85"/>
        <v>893.76800000000003</v>
      </c>
      <c r="X203" s="168">
        <v>334.13499999999999</v>
      </c>
      <c r="Y203" s="168">
        <v>21.085999999999999</v>
      </c>
      <c r="Z203" s="168">
        <v>503.28699999999998</v>
      </c>
      <c r="AA203" s="168"/>
      <c r="AB203" s="167">
        <v>35.26</v>
      </c>
      <c r="AC203" s="69"/>
      <c r="AD203" s="93">
        <v>0</v>
      </c>
      <c r="AE203" s="93"/>
    </row>
    <row r="204" spans="1:31">
      <c r="A204" s="243"/>
      <c r="B204" s="161" t="s">
        <v>3</v>
      </c>
      <c r="C204" s="154">
        <f t="shared" si="88"/>
        <v>858.53899999999999</v>
      </c>
      <c r="D204" s="69">
        <f t="shared" si="84"/>
        <v>14.698</v>
      </c>
      <c r="E204" s="168">
        <v>3.0310000000000001</v>
      </c>
      <c r="F204" s="168">
        <v>11.667</v>
      </c>
      <c r="G204" s="168"/>
      <c r="H204" s="184">
        <f t="shared" si="73"/>
        <v>843.84100000000001</v>
      </c>
      <c r="I204" s="168">
        <v>361.36099999999999</v>
      </c>
      <c r="J204" s="168">
        <v>21.463000000000001</v>
      </c>
      <c r="K204" s="168">
        <v>22.815000000000001</v>
      </c>
      <c r="L204" s="168">
        <v>438.202</v>
      </c>
      <c r="M204" s="168"/>
      <c r="N204" s="168"/>
      <c r="O204" s="154">
        <f t="shared" si="89"/>
        <v>179.512</v>
      </c>
      <c r="P204" s="168">
        <v>110.56399999999999</v>
      </c>
      <c r="Q204" s="69">
        <f t="shared" si="90"/>
        <v>68.948000000000008</v>
      </c>
      <c r="R204" s="169">
        <v>53.631</v>
      </c>
      <c r="S204" s="140"/>
      <c r="T204" s="140">
        <v>15.317</v>
      </c>
      <c r="U204" s="154">
        <f t="shared" si="91"/>
        <v>1038.0509999999999</v>
      </c>
      <c r="V204" s="168">
        <v>125.262</v>
      </c>
      <c r="W204" s="154">
        <f t="shared" si="85"/>
        <v>912.78899999999999</v>
      </c>
      <c r="X204" s="168">
        <v>384.17599999999999</v>
      </c>
      <c r="Y204" s="168">
        <v>21.463000000000001</v>
      </c>
      <c r="Z204" s="168">
        <v>438.202</v>
      </c>
      <c r="AA204" s="168"/>
      <c r="AB204" s="167">
        <v>53.631</v>
      </c>
      <c r="AC204" s="140"/>
      <c r="AD204" s="168">
        <v>15.317</v>
      </c>
      <c r="AE204" s="168"/>
    </row>
    <row r="205" spans="1:31">
      <c r="A205" s="243"/>
      <c r="B205" s="161" t="s">
        <v>4</v>
      </c>
      <c r="C205" s="154">
        <f t="shared" si="88"/>
        <v>648.97799999999995</v>
      </c>
      <c r="D205" s="69">
        <f t="shared" si="84"/>
        <v>12.401</v>
      </c>
      <c r="E205" s="168">
        <v>2.21</v>
      </c>
      <c r="F205" s="168">
        <v>10.191000000000001</v>
      </c>
      <c r="G205" s="168"/>
      <c r="H205" s="184">
        <f t="shared" ref="H205:H236" si="92">SUM(I205:L205)</f>
        <v>636.577</v>
      </c>
      <c r="I205" s="168">
        <v>325.61399999999998</v>
      </c>
      <c r="J205" s="168">
        <v>21.39</v>
      </c>
      <c r="K205" s="168">
        <v>24.837</v>
      </c>
      <c r="L205" s="168">
        <v>264.73599999999999</v>
      </c>
      <c r="M205" s="168"/>
      <c r="N205" s="168"/>
      <c r="O205" s="154">
        <f t="shared" si="89"/>
        <v>240.49900000000002</v>
      </c>
      <c r="P205" s="168">
        <v>90.55</v>
      </c>
      <c r="Q205" s="69">
        <f t="shared" si="90"/>
        <v>149.94900000000001</v>
      </c>
      <c r="R205" s="168">
        <v>85.674000000000007</v>
      </c>
      <c r="S205" s="69"/>
      <c r="T205" s="69">
        <v>64.275000000000006</v>
      </c>
      <c r="U205" s="154">
        <f t="shared" si="91"/>
        <v>889.47699999999998</v>
      </c>
      <c r="V205" s="168">
        <v>102.95099999999999</v>
      </c>
      <c r="W205" s="154">
        <f t="shared" si="85"/>
        <v>786.52599999999995</v>
      </c>
      <c r="X205" s="168">
        <v>350.45100000000002</v>
      </c>
      <c r="Y205" s="168">
        <v>21.39</v>
      </c>
      <c r="Z205" s="168">
        <v>264.73599999999999</v>
      </c>
      <c r="AA205" s="168"/>
      <c r="AB205" s="167">
        <v>85.674000000000007</v>
      </c>
      <c r="AC205" s="69"/>
      <c r="AD205" s="168">
        <v>64.275000000000006</v>
      </c>
      <c r="AE205" s="168"/>
    </row>
    <row r="206" spans="1:31">
      <c r="A206" s="243"/>
      <c r="B206" s="161" t="s">
        <v>5</v>
      </c>
      <c r="C206" s="154">
        <f t="shared" si="88"/>
        <v>764.76199999999994</v>
      </c>
      <c r="D206" s="69">
        <f t="shared" si="84"/>
        <v>7.2089999999999996</v>
      </c>
      <c r="E206" s="168">
        <v>0.59699999999999998</v>
      </c>
      <c r="F206" s="168">
        <v>6.6120000000000001</v>
      </c>
      <c r="G206" s="168"/>
      <c r="H206" s="184">
        <f t="shared" si="92"/>
        <v>757.553</v>
      </c>
      <c r="I206" s="168">
        <v>321.25</v>
      </c>
      <c r="J206" s="168">
        <v>25.077000000000002</v>
      </c>
      <c r="K206" s="168">
        <v>11.603999999999999</v>
      </c>
      <c r="L206" s="168">
        <v>399.62200000000001</v>
      </c>
      <c r="M206" s="168"/>
      <c r="N206" s="168"/>
      <c r="O206" s="154">
        <f t="shared" si="89"/>
        <v>195.404</v>
      </c>
      <c r="P206" s="168">
        <v>56.792999999999999</v>
      </c>
      <c r="Q206" s="69">
        <f t="shared" si="90"/>
        <v>138.61099999999999</v>
      </c>
      <c r="R206" s="168">
        <v>86.564999999999998</v>
      </c>
      <c r="S206" s="69"/>
      <c r="T206" s="69">
        <v>52.045999999999999</v>
      </c>
      <c r="U206" s="154">
        <f t="shared" si="91"/>
        <v>960.16599999999994</v>
      </c>
      <c r="V206" s="168">
        <v>64.001999999999995</v>
      </c>
      <c r="W206" s="154">
        <f t="shared" si="85"/>
        <v>896.16399999999999</v>
      </c>
      <c r="X206" s="168">
        <v>332.85399999999998</v>
      </c>
      <c r="Y206" s="168">
        <v>25.077000000000002</v>
      </c>
      <c r="Z206" s="168">
        <v>399.62200000000001</v>
      </c>
      <c r="AA206" s="168"/>
      <c r="AB206" s="167">
        <v>86.564999999999998</v>
      </c>
      <c r="AC206" s="69"/>
      <c r="AD206" s="168">
        <v>52.045999999999999</v>
      </c>
      <c r="AE206" s="168"/>
    </row>
    <row r="207" spans="1:31">
      <c r="A207" s="243"/>
      <c r="B207" s="161" t="s">
        <v>6</v>
      </c>
      <c r="C207" s="154">
        <f t="shared" si="88"/>
        <v>885.54100000000005</v>
      </c>
      <c r="D207" s="69">
        <f t="shared" si="84"/>
        <v>3.6019999999999999</v>
      </c>
      <c r="E207" s="168">
        <v>7.0000000000000007E-2</v>
      </c>
      <c r="F207" s="168">
        <v>3.532</v>
      </c>
      <c r="G207" s="168"/>
      <c r="H207" s="184">
        <f t="shared" si="92"/>
        <v>881.93900000000008</v>
      </c>
      <c r="I207" s="168">
        <v>356.37700000000001</v>
      </c>
      <c r="J207" s="168">
        <v>37.881999999999998</v>
      </c>
      <c r="K207" s="168">
        <v>22.922999999999998</v>
      </c>
      <c r="L207" s="168">
        <v>464.75700000000001</v>
      </c>
      <c r="M207" s="168"/>
      <c r="N207" s="168"/>
      <c r="O207" s="154">
        <f t="shared" si="89"/>
        <v>154.23699999999999</v>
      </c>
      <c r="P207" s="168">
        <v>42.688000000000002</v>
      </c>
      <c r="Q207" s="69">
        <f t="shared" si="90"/>
        <v>111.54899999999999</v>
      </c>
      <c r="R207" s="168">
        <v>69.450999999999993</v>
      </c>
      <c r="S207" s="69"/>
      <c r="T207" s="69">
        <v>42.097999999999999</v>
      </c>
      <c r="U207" s="154">
        <f t="shared" si="91"/>
        <v>1039.778</v>
      </c>
      <c r="V207" s="168">
        <v>46.29</v>
      </c>
      <c r="W207" s="154">
        <f t="shared" si="85"/>
        <v>993.48800000000006</v>
      </c>
      <c r="X207" s="168">
        <v>379.3</v>
      </c>
      <c r="Y207" s="168">
        <v>37.881999999999998</v>
      </c>
      <c r="Z207" s="168">
        <v>464.75700000000001</v>
      </c>
      <c r="AA207" s="168"/>
      <c r="AB207" s="167">
        <v>69.450999999999993</v>
      </c>
      <c r="AC207" s="69"/>
      <c r="AD207" s="168">
        <v>42.097999999999999</v>
      </c>
      <c r="AE207" s="168"/>
    </row>
    <row r="208" spans="1:31">
      <c r="A208" s="243"/>
      <c r="B208" s="161" t="s">
        <v>16</v>
      </c>
      <c r="C208" s="154">
        <f t="shared" si="88"/>
        <v>1043.7360000000001</v>
      </c>
      <c r="D208" s="69">
        <f t="shared" si="84"/>
        <v>2.0960000000000001</v>
      </c>
      <c r="E208" s="93">
        <v>0</v>
      </c>
      <c r="F208" s="168">
        <v>2.0960000000000001</v>
      </c>
      <c r="G208" s="168"/>
      <c r="H208" s="184">
        <f t="shared" si="92"/>
        <v>1041.6400000000001</v>
      </c>
      <c r="I208" s="168">
        <v>392.99900000000002</v>
      </c>
      <c r="J208" s="168">
        <v>66.194000000000003</v>
      </c>
      <c r="K208" s="168">
        <v>19.559000000000001</v>
      </c>
      <c r="L208" s="168">
        <v>562.88800000000003</v>
      </c>
      <c r="M208" s="168"/>
      <c r="N208" s="168"/>
      <c r="O208" s="154">
        <f t="shared" si="89"/>
        <v>133.18599999999998</v>
      </c>
      <c r="P208" s="168">
        <v>40.604999999999997</v>
      </c>
      <c r="Q208" s="69">
        <f t="shared" si="90"/>
        <v>92.580999999999989</v>
      </c>
      <c r="R208" s="168">
        <v>51.277999999999999</v>
      </c>
      <c r="S208" s="69"/>
      <c r="T208" s="69">
        <v>41.302999999999997</v>
      </c>
      <c r="U208" s="154">
        <f t="shared" si="91"/>
        <v>1176.922</v>
      </c>
      <c r="V208" s="168">
        <v>42.701000000000001</v>
      </c>
      <c r="W208" s="154">
        <f t="shared" si="85"/>
        <v>1134.221</v>
      </c>
      <c r="X208" s="168">
        <v>412.55799999999999</v>
      </c>
      <c r="Y208" s="168">
        <v>66.194000000000003</v>
      </c>
      <c r="Z208" s="168">
        <v>562.88800000000003</v>
      </c>
      <c r="AA208" s="168"/>
      <c r="AB208" s="167">
        <v>51.277999999999999</v>
      </c>
      <c r="AC208" s="69"/>
      <c r="AD208" s="168">
        <v>41.302999999999997</v>
      </c>
      <c r="AE208" s="168"/>
    </row>
    <row r="209" spans="1:31">
      <c r="A209" s="243"/>
      <c r="B209" s="161" t="s">
        <v>17</v>
      </c>
      <c r="C209" s="154">
        <f t="shared" si="88"/>
        <v>1084.4590000000001</v>
      </c>
      <c r="D209" s="69">
        <f t="shared" si="84"/>
        <v>1.2789999999999999</v>
      </c>
      <c r="E209" s="93">
        <v>0</v>
      </c>
      <c r="F209" s="168">
        <v>1.2789999999999999</v>
      </c>
      <c r="G209" s="168"/>
      <c r="H209" s="184">
        <f t="shared" si="92"/>
        <v>1083.18</v>
      </c>
      <c r="I209" s="168">
        <v>425.85700000000003</v>
      </c>
      <c r="J209" s="168">
        <v>82.016000000000005</v>
      </c>
      <c r="K209" s="168">
        <v>26.088000000000001</v>
      </c>
      <c r="L209" s="168">
        <v>549.21900000000005</v>
      </c>
      <c r="M209" s="168"/>
      <c r="N209" s="168"/>
      <c r="O209" s="154">
        <f t="shared" si="89"/>
        <v>72.894000000000005</v>
      </c>
      <c r="P209" s="168">
        <v>56.082000000000001</v>
      </c>
      <c r="Q209" s="69">
        <f t="shared" si="90"/>
        <v>16.812000000000001</v>
      </c>
      <c r="R209" s="168">
        <v>13.657</v>
      </c>
      <c r="S209" s="69"/>
      <c r="T209" s="69">
        <v>3.1549999999999998</v>
      </c>
      <c r="U209" s="154">
        <f t="shared" si="91"/>
        <v>1157.3530000000001</v>
      </c>
      <c r="V209" s="168">
        <v>57.360999999999997</v>
      </c>
      <c r="W209" s="154">
        <f t="shared" si="85"/>
        <v>1099.992</v>
      </c>
      <c r="X209" s="168">
        <v>451.94499999999999</v>
      </c>
      <c r="Y209" s="168">
        <v>82.016000000000005</v>
      </c>
      <c r="Z209" s="168">
        <v>549.21900000000005</v>
      </c>
      <c r="AA209" s="168"/>
      <c r="AB209" s="167">
        <v>13.657</v>
      </c>
      <c r="AC209" s="69"/>
      <c r="AD209" s="168">
        <v>3.1549999999999998</v>
      </c>
      <c r="AE209" s="168"/>
    </row>
    <row r="210" spans="1:31">
      <c r="A210" s="243"/>
      <c r="B210" s="161" t="s">
        <v>18</v>
      </c>
      <c r="C210" s="154">
        <f t="shared" si="88"/>
        <v>976.35300000000007</v>
      </c>
      <c r="D210" s="69">
        <f t="shared" si="84"/>
        <v>1.28</v>
      </c>
      <c r="E210" s="93">
        <v>0</v>
      </c>
      <c r="F210" s="168">
        <v>1.28</v>
      </c>
      <c r="G210" s="168"/>
      <c r="H210" s="184">
        <f t="shared" si="92"/>
        <v>975.07300000000009</v>
      </c>
      <c r="I210" s="168">
        <v>348.22800000000001</v>
      </c>
      <c r="J210" s="168">
        <v>62.427</v>
      </c>
      <c r="K210" s="168">
        <v>24.524000000000001</v>
      </c>
      <c r="L210" s="168">
        <v>539.89400000000001</v>
      </c>
      <c r="M210" s="168"/>
      <c r="N210" s="168"/>
      <c r="O210" s="154">
        <f t="shared" si="89"/>
        <v>148.50200000000001</v>
      </c>
      <c r="P210" s="168">
        <v>44.134</v>
      </c>
      <c r="Q210" s="69">
        <f t="shared" si="90"/>
        <v>104.36799999999999</v>
      </c>
      <c r="R210" s="168">
        <v>88.796999999999997</v>
      </c>
      <c r="S210" s="69"/>
      <c r="T210" s="69">
        <v>15.571</v>
      </c>
      <c r="U210" s="154">
        <f t="shared" si="91"/>
        <v>1124.855</v>
      </c>
      <c r="V210" s="168">
        <v>45.414000000000001</v>
      </c>
      <c r="W210" s="154">
        <f t="shared" si="85"/>
        <v>1079.441</v>
      </c>
      <c r="X210" s="168">
        <v>372.75200000000001</v>
      </c>
      <c r="Y210" s="168">
        <v>62.427</v>
      </c>
      <c r="Z210" s="168">
        <v>539.89400000000001</v>
      </c>
      <c r="AA210" s="168"/>
      <c r="AB210" s="167">
        <v>88.796999999999997</v>
      </c>
      <c r="AC210" s="69"/>
      <c r="AD210" s="168">
        <v>15.571</v>
      </c>
      <c r="AE210" s="168"/>
    </row>
    <row r="211" spans="1:31">
      <c r="A211" s="243"/>
      <c r="B211" s="161" t="s">
        <v>19</v>
      </c>
      <c r="C211" s="154">
        <f t="shared" si="88"/>
        <v>841.08299999999997</v>
      </c>
      <c r="D211" s="69">
        <f t="shared" si="84"/>
        <v>1.6950000000000001</v>
      </c>
      <c r="E211" s="93">
        <v>0</v>
      </c>
      <c r="F211" s="168">
        <v>1.6950000000000001</v>
      </c>
      <c r="G211" s="168"/>
      <c r="H211" s="184">
        <f t="shared" si="92"/>
        <v>839.38799999999992</v>
      </c>
      <c r="I211" s="168">
        <v>286.11799999999999</v>
      </c>
      <c r="J211" s="168">
        <v>51.103999999999999</v>
      </c>
      <c r="K211" s="168">
        <v>24.282</v>
      </c>
      <c r="L211" s="168">
        <v>477.88400000000001</v>
      </c>
      <c r="M211" s="168"/>
      <c r="N211" s="168"/>
      <c r="O211" s="154">
        <f t="shared" si="89"/>
        <v>172.73099999999999</v>
      </c>
      <c r="P211" s="168">
        <v>32.551000000000002</v>
      </c>
      <c r="Q211" s="69">
        <f t="shared" si="90"/>
        <v>140.18</v>
      </c>
      <c r="R211" s="168">
        <v>97.341999999999999</v>
      </c>
      <c r="S211" s="69"/>
      <c r="T211" s="69">
        <v>42.838000000000001</v>
      </c>
      <c r="U211" s="154">
        <f t="shared" si="91"/>
        <v>1013.8139999999999</v>
      </c>
      <c r="V211" s="168">
        <v>34.246000000000002</v>
      </c>
      <c r="W211" s="154">
        <f t="shared" si="85"/>
        <v>979.56799999999987</v>
      </c>
      <c r="X211" s="168">
        <v>310.39999999999998</v>
      </c>
      <c r="Y211" s="168">
        <v>51.103999999999999</v>
      </c>
      <c r="Z211" s="168">
        <v>477.88400000000001</v>
      </c>
      <c r="AA211" s="168"/>
      <c r="AB211" s="167">
        <v>97.341999999999999</v>
      </c>
      <c r="AC211" s="69"/>
      <c r="AD211" s="168">
        <v>42.838000000000001</v>
      </c>
      <c r="AE211" s="168"/>
    </row>
    <row r="212" spans="1:31">
      <c r="A212" s="243"/>
      <c r="B212" s="161" t="s">
        <v>20</v>
      </c>
      <c r="C212" s="154">
        <f t="shared" si="88"/>
        <v>768.80600000000004</v>
      </c>
      <c r="D212" s="69">
        <f t="shared" si="84"/>
        <v>1.7</v>
      </c>
      <c r="E212" s="168">
        <v>3.3000000000000002E-2</v>
      </c>
      <c r="F212" s="168">
        <v>1.667</v>
      </c>
      <c r="G212" s="168"/>
      <c r="H212" s="184">
        <f t="shared" si="92"/>
        <v>767.10599999999999</v>
      </c>
      <c r="I212" s="168">
        <v>316.39699999999999</v>
      </c>
      <c r="J212" s="168">
        <v>39.481000000000002</v>
      </c>
      <c r="K212" s="168">
        <v>25.376000000000001</v>
      </c>
      <c r="L212" s="168">
        <v>385.85199999999998</v>
      </c>
      <c r="M212" s="168"/>
      <c r="N212" s="168"/>
      <c r="O212" s="154">
        <f t="shared" si="89"/>
        <v>206.70999999999998</v>
      </c>
      <c r="P212" s="168">
        <v>52.448999999999998</v>
      </c>
      <c r="Q212" s="69">
        <f t="shared" si="90"/>
        <v>154.261</v>
      </c>
      <c r="R212" s="168">
        <v>89.316000000000003</v>
      </c>
      <c r="S212" s="69"/>
      <c r="T212" s="69">
        <v>64.944999999999993</v>
      </c>
      <c r="U212" s="154">
        <f t="shared" si="91"/>
        <v>975.51599999999996</v>
      </c>
      <c r="V212" s="168">
        <v>54.149000000000001</v>
      </c>
      <c r="W212" s="154">
        <f t="shared" si="85"/>
        <v>921.36699999999996</v>
      </c>
      <c r="X212" s="168">
        <v>341.77300000000002</v>
      </c>
      <c r="Y212" s="168">
        <v>39.481000000000002</v>
      </c>
      <c r="Z212" s="168">
        <v>385.85199999999998</v>
      </c>
      <c r="AA212" s="168"/>
      <c r="AB212" s="167">
        <v>89.316000000000003</v>
      </c>
      <c r="AC212" s="69"/>
      <c r="AD212" s="168">
        <v>64.944999999999993</v>
      </c>
      <c r="AE212" s="168"/>
    </row>
    <row r="213" spans="1:31">
      <c r="A213" s="243"/>
      <c r="B213" s="161" t="s">
        <v>21</v>
      </c>
      <c r="C213" s="154">
        <f t="shared" si="88"/>
        <v>809.33500000000004</v>
      </c>
      <c r="D213" s="69">
        <f t="shared" si="84"/>
        <v>3.819</v>
      </c>
      <c r="E213" s="168">
        <v>1.1020000000000001</v>
      </c>
      <c r="F213" s="168">
        <v>2.7170000000000001</v>
      </c>
      <c r="G213" s="168"/>
      <c r="H213" s="184">
        <f t="shared" si="92"/>
        <v>805.51600000000008</v>
      </c>
      <c r="I213" s="168">
        <v>230.65899999999999</v>
      </c>
      <c r="J213" s="168">
        <v>41.171999999999997</v>
      </c>
      <c r="K213" s="168">
        <v>21.414999999999999</v>
      </c>
      <c r="L213" s="168">
        <v>512.27</v>
      </c>
      <c r="M213" s="168"/>
      <c r="N213" s="168"/>
      <c r="O213" s="154">
        <f t="shared" si="89"/>
        <v>189.16399999999999</v>
      </c>
      <c r="P213" s="168">
        <v>65.936000000000007</v>
      </c>
      <c r="Q213" s="69">
        <f t="shared" si="90"/>
        <v>123.22799999999999</v>
      </c>
      <c r="R213" s="168">
        <v>65.778999999999996</v>
      </c>
      <c r="S213" s="69"/>
      <c r="T213" s="69">
        <v>57.448999999999998</v>
      </c>
      <c r="U213" s="154">
        <f t="shared" si="91"/>
        <v>998.49899999999991</v>
      </c>
      <c r="V213" s="168">
        <v>69.754999999999995</v>
      </c>
      <c r="W213" s="154">
        <f t="shared" si="85"/>
        <v>928.74399999999991</v>
      </c>
      <c r="X213" s="168">
        <v>252.07400000000001</v>
      </c>
      <c r="Y213" s="168">
        <v>41.171999999999997</v>
      </c>
      <c r="Z213" s="168">
        <v>512.27</v>
      </c>
      <c r="AA213" s="168"/>
      <c r="AB213" s="167">
        <v>65.778999999999996</v>
      </c>
      <c r="AC213" s="69"/>
      <c r="AD213" s="168">
        <v>57.448999999999998</v>
      </c>
      <c r="AE213" s="168"/>
    </row>
    <row r="214" spans="1:31" ht="13.8" thickBot="1">
      <c r="A214" s="244"/>
      <c r="B214" s="163" t="s">
        <v>112</v>
      </c>
      <c r="C214" s="135">
        <f>SUM(C202:C213)</f>
        <v>10452.828000000001</v>
      </c>
      <c r="D214" s="146">
        <f t="shared" si="84"/>
        <v>74.452000000000012</v>
      </c>
      <c r="E214" s="155">
        <f>SUM(E202:E213)</f>
        <v>13.042999999999999</v>
      </c>
      <c r="F214" s="155">
        <f>SUM(F202:F213)</f>
        <v>61.409000000000013</v>
      </c>
      <c r="G214" s="155"/>
      <c r="H214" s="135">
        <f>SUM(H202:H213)</f>
        <v>10378.376</v>
      </c>
      <c r="I214" s="155">
        <f t="shared" ref="I214:P214" si="93">SUM(I202:I213)</f>
        <v>4060.152</v>
      </c>
      <c r="J214" s="155">
        <f t="shared" si="93"/>
        <v>485.06200000000001</v>
      </c>
      <c r="K214" s="155">
        <f t="shared" si="93"/>
        <v>263.322</v>
      </c>
      <c r="L214" s="155">
        <f t="shared" si="93"/>
        <v>5569.84</v>
      </c>
      <c r="M214" s="155">
        <f t="shared" si="93"/>
        <v>0</v>
      </c>
      <c r="N214" s="155">
        <f t="shared" si="93"/>
        <v>0</v>
      </c>
      <c r="O214" s="156">
        <f>SUM(O202:O213)</f>
        <v>2003.8109999999999</v>
      </c>
      <c r="P214" s="146">
        <f t="shared" si="93"/>
        <v>764.8</v>
      </c>
      <c r="Q214" s="146">
        <f t="shared" si="90"/>
        <v>1239.011</v>
      </c>
      <c r="R214" s="155">
        <f>SUM(R202:R213)</f>
        <v>791.45699999999999</v>
      </c>
      <c r="S214" s="155">
        <f>SUM(S202:S213)</f>
        <v>0</v>
      </c>
      <c r="T214" s="155">
        <f>SUM(T202:T213)</f>
        <v>447.55400000000003</v>
      </c>
      <c r="U214" s="156">
        <f>SUM(U202:U213)</f>
        <v>12456.639000000001</v>
      </c>
      <c r="V214" s="155">
        <f>SUM(V202:V213)</f>
        <v>839.25199999999995</v>
      </c>
      <c r="W214" s="156">
        <f t="shared" si="85"/>
        <v>11617.387000000001</v>
      </c>
      <c r="X214" s="155">
        <f t="shared" ref="X214:AE214" si="94">SUM(X202:X213)</f>
        <v>4323.4740000000002</v>
      </c>
      <c r="Y214" s="155">
        <f t="shared" si="94"/>
        <v>485.06200000000001</v>
      </c>
      <c r="Z214" s="155">
        <f t="shared" si="94"/>
        <v>5569.84</v>
      </c>
      <c r="AA214" s="155">
        <f t="shared" si="94"/>
        <v>0</v>
      </c>
      <c r="AB214" s="155">
        <f t="shared" si="94"/>
        <v>791.45699999999999</v>
      </c>
      <c r="AC214" s="155">
        <f t="shared" si="94"/>
        <v>0</v>
      </c>
      <c r="AD214" s="146">
        <f t="shared" si="94"/>
        <v>447.55400000000003</v>
      </c>
      <c r="AE214" s="146">
        <f t="shared" si="94"/>
        <v>0</v>
      </c>
    </row>
    <row r="215" spans="1:31">
      <c r="A215" s="242">
        <v>2011</v>
      </c>
      <c r="B215" s="160" t="s">
        <v>1</v>
      </c>
      <c r="C215" s="153">
        <f t="shared" ref="C215:C226" si="95">D215+H215</f>
        <v>900.26100000000008</v>
      </c>
      <c r="D215" s="65">
        <f t="shared" si="84"/>
        <v>4.5039999999999996</v>
      </c>
      <c r="E215" s="90">
        <v>1.2410000000000001</v>
      </c>
      <c r="F215" s="90">
        <v>3.2629999999999999</v>
      </c>
      <c r="G215" s="90"/>
      <c r="H215" s="153">
        <f t="shared" si="92"/>
        <v>895.75700000000006</v>
      </c>
      <c r="I215" s="62">
        <v>346.53300000000002</v>
      </c>
      <c r="J215" s="62">
        <v>41.411999999999999</v>
      </c>
      <c r="K215" s="62">
        <v>25.216000000000001</v>
      </c>
      <c r="L215" s="62">
        <v>482.596</v>
      </c>
      <c r="M215" s="62"/>
      <c r="N215" s="62"/>
      <c r="O215" s="153">
        <f t="shared" ref="O215:O226" si="96">P215+Q215</f>
        <v>138.501</v>
      </c>
      <c r="P215" s="62">
        <v>16.620999999999999</v>
      </c>
      <c r="Q215" s="65">
        <f t="shared" si="90"/>
        <v>121.88</v>
      </c>
      <c r="R215" s="62">
        <v>51.253999999999998</v>
      </c>
      <c r="S215" s="65"/>
      <c r="T215" s="62">
        <v>70.626000000000005</v>
      </c>
      <c r="U215" s="153">
        <f t="shared" ref="U215:U226" si="97">V215+W215</f>
        <v>1038.7620000000002</v>
      </c>
      <c r="V215" s="62">
        <v>21.125</v>
      </c>
      <c r="W215" s="153">
        <f t="shared" si="85"/>
        <v>1017.6370000000001</v>
      </c>
      <c r="X215" s="62">
        <v>371.74900000000002</v>
      </c>
      <c r="Y215" s="62">
        <v>41.411999999999999</v>
      </c>
      <c r="Z215" s="62">
        <v>482.596</v>
      </c>
      <c r="AA215" s="62"/>
      <c r="AB215" s="62">
        <v>51.253999999999998</v>
      </c>
      <c r="AC215" s="65"/>
      <c r="AD215" s="62">
        <v>70.626000000000005</v>
      </c>
      <c r="AE215" s="62"/>
    </row>
    <row r="216" spans="1:31">
      <c r="A216" s="243"/>
      <c r="B216" s="161" t="s">
        <v>2</v>
      </c>
      <c r="C216" s="154">
        <f t="shared" si="95"/>
        <v>836.10199999999998</v>
      </c>
      <c r="D216" s="69">
        <f t="shared" si="84"/>
        <v>10.158999999999999</v>
      </c>
      <c r="E216" s="93">
        <v>3.3029999999999999</v>
      </c>
      <c r="F216" s="93">
        <v>6.8559999999999999</v>
      </c>
      <c r="G216" s="93"/>
      <c r="H216" s="154">
        <f t="shared" si="92"/>
        <v>825.94299999999998</v>
      </c>
      <c r="I216" s="168">
        <v>247.96799999999999</v>
      </c>
      <c r="J216" s="168">
        <v>42.881999999999998</v>
      </c>
      <c r="K216" s="168">
        <v>22.097000000000001</v>
      </c>
      <c r="L216" s="168">
        <v>512.99599999999998</v>
      </c>
      <c r="M216" s="168"/>
      <c r="N216" s="168"/>
      <c r="O216" s="154">
        <f t="shared" si="96"/>
        <v>107.42099999999999</v>
      </c>
      <c r="P216" s="168">
        <v>48.319000000000003</v>
      </c>
      <c r="Q216" s="69">
        <f t="shared" si="90"/>
        <v>59.101999999999997</v>
      </c>
      <c r="R216" s="168">
        <v>39.101999999999997</v>
      </c>
      <c r="S216" s="69"/>
      <c r="T216" s="168">
        <v>20</v>
      </c>
      <c r="U216" s="154">
        <f t="shared" si="97"/>
        <v>943.52299999999991</v>
      </c>
      <c r="V216" s="168">
        <v>58.478000000000002</v>
      </c>
      <c r="W216" s="154">
        <f t="shared" si="85"/>
        <v>885.04499999999996</v>
      </c>
      <c r="X216" s="168">
        <v>270.065</v>
      </c>
      <c r="Y216" s="168">
        <v>42.881999999999998</v>
      </c>
      <c r="Z216" s="168">
        <v>512.99599999999998</v>
      </c>
      <c r="AA216" s="168"/>
      <c r="AB216" s="168">
        <v>39.101999999999997</v>
      </c>
      <c r="AC216" s="69"/>
      <c r="AD216" s="168">
        <v>20</v>
      </c>
      <c r="AE216" s="168"/>
    </row>
    <row r="217" spans="1:31">
      <c r="A217" s="243"/>
      <c r="B217" s="161" t="s">
        <v>3</v>
      </c>
      <c r="C217" s="154">
        <f t="shared" si="95"/>
        <v>908.32500000000005</v>
      </c>
      <c r="D217" s="69">
        <f t="shared" si="84"/>
        <v>14.366</v>
      </c>
      <c r="E217" s="93">
        <v>4.3689999999999998</v>
      </c>
      <c r="F217" s="93">
        <v>9.9969999999999999</v>
      </c>
      <c r="G217" s="93"/>
      <c r="H217" s="154">
        <f t="shared" si="92"/>
        <v>893.95900000000006</v>
      </c>
      <c r="I217" s="168">
        <v>274.87900000000002</v>
      </c>
      <c r="J217" s="168">
        <v>20.119</v>
      </c>
      <c r="K217" s="168">
        <v>25.329000000000001</v>
      </c>
      <c r="L217" s="168">
        <v>573.63199999999995</v>
      </c>
      <c r="M217" s="168"/>
      <c r="N217" s="168"/>
      <c r="O217" s="154">
        <f t="shared" si="96"/>
        <v>126.185</v>
      </c>
      <c r="P217" s="168">
        <v>69.278000000000006</v>
      </c>
      <c r="Q217" s="69">
        <f t="shared" si="90"/>
        <v>56.906999999999996</v>
      </c>
      <c r="R217" s="169">
        <v>47.420999999999999</v>
      </c>
      <c r="S217" s="140"/>
      <c r="T217" s="169">
        <v>9.4860000000000007</v>
      </c>
      <c r="U217" s="154">
        <f t="shared" si="97"/>
        <v>1034.51</v>
      </c>
      <c r="V217" s="168">
        <v>83.644000000000005</v>
      </c>
      <c r="W217" s="154">
        <f t="shared" si="85"/>
        <v>950.86599999999999</v>
      </c>
      <c r="X217" s="168">
        <v>300.20800000000003</v>
      </c>
      <c r="Y217" s="168">
        <v>20.119</v>
      </c>
      <c r="Z217" s="168">
        <v>573.63199999999995</v>
      </c>
      <c r="AA217" s="168"/>
      <c r="AB217" s="168">
        <v>47.420999999999999</v>
      </c>
      <c r="AC217" s="140"/>
      <c r="AD217" s="168">
        <v>9.4860000000000007</v>
      </c>
      <c r="AE217" s="168"/>
    </row>
    <row r="218" spans="1:31">
      <c r="A218" s="243"/>
      <c r="B218" s="161" t="s">
        <v>4</v>
      </c>
      <c r="C218" s="154">
        <f t="shared" si="95"/>
        <v>872.52800000000002</v>
      </c>
      <c r="D218" s="69">
        <f t="shared" si="84"/>
        <v>14.872999999999999</v>
      </c>
      <c r="E218" s="93">
        <v>3.5830000000000002</v>
      </c>
      <c r="F218" s="93">
        <v>11.29</v>
      </c>
      <c r="G218" s="93"/>
      <c r="H218" s="154">
        <f t="shared" si="92"/>
        <v>857.65499999999997</v>
      </c>
      <c r="I218" s="168">
        <v>283.73500000000001</v>
      </c>
      <c r="J218" s="168">
        <v>1.58</v>
      </c>
      <c r="K218" s="168">
        <v>22.204000000000001</v>
      </c>
      <c r="L218" s="168">
        <v>550.13599999999997</v>
      </c>
      <c r="M218" s="168"/>
      <c r="N218" s="168"/>
      <c r="O218" s="154">
        <f t="shared" si="96"/>
        <v>137.65199999999999</v>
      </c>
      <c r="P218" s="168">
        <v>57.585000000000001</v>
      </c>
      <c r="Q218" s="69">
        <f t="shared" si="90"/>
        <v>80.066999999999993</v>
      </c>
      <c r="R218" s="168">
        <v>27.88</v>
      </c>
      <c r="S218" s="69"/>
      <c r="T218" s="168">
        <v>52.186999999999998</v>
      </c>
      <c r="U218" s="154">
        <f t="shared" si="97"/>
        <v>1010.18</v>
      </c>
      <c r="V218" s="168">
        <v>72.457999999999998</v>
      </c>
      <c r="W218" s="154">
        <f t="shared" si="85"/>
        <v>937.72199999999998</v>
      </c>
      <c r="X218" s="168">
        <v>305.93900000000002</v>
      </c>
      <c r="Y218" s="168">
        <v>1.58</v>
      </c>
      <c r="Z218" s="168">
        <v>550.13599999999997</v>
      </c>
      <c r="AA218" s="168"/>
      <c r="AB218" s="168">
        <v>27.88</v>
      </c>
      <c r="AC218" s="69"/>
      <c r="AD218" s="168">
        <v>52.186999999999998</v>
      </c>
      <c r="AE218" s="168"/>
    </row>
    <row r="219" spans="1:31">
      <c r="A219" s="243"/>
      <c r="B219" s="161" t="s">
        <v>5</v>
      </c>
      <c r="C219" s="154">
        <f t="shared" si="95"/>
        <v>850.61800000000017</v>
      </c>
      <c r="D219" s="69">
        <f t="shared" si="84"/>
        <v>13.411999999999999</v>
      </c>
      <c r="E219" s="93">
        <v>1.802</v>
      </c>
      <c r="F219" s="93">
        <v>11.61</v>
      </c>
      <c r="G219" s="93"/>
      <c r="H219" s="154">
        <f t="shared" si="92"/>
        <v>837.20600000000013</v>
      </c>
      <c r="I219" s="168">
        <v>292.64800000000002</v>
      </c>
      <c r="J219" s="168">
        <v>22.603000000000002</v>
      </c>
      <c r="K219" s="168">
        <v>13.451000000000001</v>
      </c>
      <c r="L219" s="168">
        <v>508.50400000000002</v>
      </c>
      <c r="M219" s="168"/>
      <c r="N219" s="168"/>
      <c r="O219" s="154">
        <f t="shared" si="96"/>
        <v>162.958</v>
      </c>
      <c r="P219" s="168">
        <v>84.234999999999999</v>
      </c>
      <c r="Q219" s="69">
        <f t="shared" si="90"/>
        <v>78.722999999999999</v>
      </c>
      <c r="R219" s="168">
        <v>65.400999999999996</v>
      </c>
      <c r="S219" s="69"/>
      <c r="T219" s="168">
        <v>13.321999999999999</v>
      </c>
      <c r="U219" s="154">
        <f t="shared" si="97"/>
        <v>1013.576</v>
      </c>
      <c r="V219" s="168">
        <v>97.647000000000006</v>
      </c>
      <c r="W219" s="154">
        <f t="shared" si="85"/>
        <v>915.92899999999997</v>
      </c>
      <c r="X219" s="168">
        <v>306.09899999999999</v>
      </c>
      <c r="Y219" s="168">
        <v>22.603000000000002</v>
      </c>
      <c r="Z219" s="168">
        <v>508.50400000000002</v>
      </c>
      <c r="AA219" s="168"/>
      <c r="AB219" s="168">
        <v>65.400999999999996</v>
      </c>
      <c r="AC219" s="69"/>
      <c r="AD219" s="168">
        <v>13.321999999999999</v>
      </c>
      <c r="AE219" s="168"/>
    </row>
    <row r="220" spans="1:31">
      <c r="A220" s="243"/>
      <c r="B220" s="161" t="s">
        <v>6</v>
      </c>
      <c r="C220" s="154">
        <f t="shared" si="95"/>
        <v>926.51899999999989</v>
      </c>
      <c r="D220" s="69">
        <f t="shared" si="84"/>
        <v>8.34</v>
      </c>
      <c r="E220" s="93">
        <v>0.24399999999999999</v>
      </c>
      <c r="F220" s="93">
        <v>8.0960000000000001</v>
      </c>
      <c r="G220" s="93"/>
      <c r="H220" s="154">
        <f t="shared" si="92"/>
        <v>918.17899999999986</v>
      </c>
      <c r="I220" s="168">
        <v>379.95699999999999</v>
      </c>
      <c r="J220" s="168">
        <v>52.707999999999998</v>
      </c>
      <c r="K220" s="168">
        <v>23.198</v>
      </c>
      <c r="L220" s="168">
        <v>462.31599999999997</v>
      </c>
      <c r="M220" s="168"/>
      <c r="N220" s="168"/>
      <c r="O220" s="154">
        <f t="shared" si="96"/>
        <v>143.36000000000001</v>
      </c>
      <c r="P220" s="168">
        <v>69.522000000000006</v>
      </c>
      <c r="Q220" s="69">
        <f t="shared" si="90"/>
        <v>73.837999999999994</v>
      </c>
      <c r="R220" s="168">
        <v>59.484000000000002</v>
      </c>
      <c r="S220" s="69"/>
      <c r="T220" s="168">
        <v>14.353999999999999</v>
      </c>
      <c r="U220" s="154">
        <f t="shared" si="97"/>
        <v>1069.8789999999999</v>
      </c>
      <c r="V220" s="168">
        <v>77.861999999999995</v>
      </c>
      <c r="W220" s="154">
        <f t="shared" si="85"/>
        <v>992.01699999999994</v>
      </c>
      <c r="X220" s="168">
        <v>403.15499999999997</v>
      </c>
      <c r="Y220" s="168">
        <v>52.707999999999998</v>
      </c>
      <c r="Z220" s="168">
        <v>462.31599999999997</v>
      </c>
      <c r="AA220" s="168"/>
      <c r="AB220" s="168">
        <v>59.484000000000002</v>
      </c>
      <c r="AC220" s="69"/>
      <c r="AD220" s="168">
        <v>14.353999999999999</v>
      </c>
      <c r="AE220" s="168"/>
    </row>
    <row r="221" spans="1:31">
      <c r="A221" s="243"/>
      <c r="B221" s="161" t="s">
        <v>16</v>
      </c>
      <c r="C221" s="154">
        <f t="shared" si="95"/>
        <v>1031.7429999999999</v>
      </c>
      <c r="D221" s="69">
        <f t="shared" si="84"/>
        <v>3.1949999999999998</v>
      </c>
      <c r="E221" s="93">
        <v>0</v>
      </c>
      <c r="F221" s="93">
        <v>3.1949999999999998</v>
      </c>
      <c r="G221" s="93"/>
      <c r="H221" s="154">
        <f t="shared" si="92"/>
        <v>1028.548</v>
      </c>
      <c r="I221" s="168">
        <v>406.79500000000002</v>
      </c>
      <c r="J221" s="168">
        <v>66.605000000000004</v>
      </c>
      <c r="K221" s="168">
        <v>26.789000000000001</v>
      </c>
      <c r="L221" s="168">
        <v>528.35900000000004</v>
      </c>
      <c r="M221" s="168"/>
      <c r="N221" s="168"/>
      <c r="O221" s="154">
        <f t="shared" si="96"/>
        <v>140.55599999999998</v>
      </c>
      <c r="P221" s="168">
        <v>61.454999999999998</v>
      </c>
      <c r="Q221" s="69">
        <f t="shared" si="90"/>
        <v>79.100999999999999</v>
      </c>
      <c r="R221" s="168">
        <v>48.814999999999998</v>
      </c>
      <c r="S221" s="69"/>
      <c r="T221" s="168">
        <v>30.286000000000001</v>
      </c>
      <c r="U221" s="154">
        <f t="shared" si="97"/>
        <v>1172.2990000000002</v>
      </c>
      <c r="V221" s="168">
        <v>64.650000000000006</v>
      </c>
      <c r="W221" s="154">
        <f t="shared" si="85"/>
        <v>1107.6490000000001</v>
      </c>
      <c r="X221" s="168">
        <v>433.584</v>
      </c>
      <c r="Y221" s="168">
        <v>66.605000000000004</v>
      </c>
      <c r="Z221" s="168">
        <v>528.35900000000004</v>
      </c>
      <c r="AA221" s="168"/>
      <c r="AB221" s="168">
        <v>48.814999999999998</v>
      </c>
      <c r="AC221" s="69"/>
      <c r="AD221" s="168">
        <v>30.286000000000001</v>
      </c>
      <c r="AE221" s="168"/>
    </row>
    <row r="222" spans="1:31">
      <c r="A222" s="243"/>
      <c r="B222" s="161" t="s">
        <v>17</v>
      </c>
      <c r="C222" s="154">
        <f t="shared" si="95"/>
        <v>1059.2830000000001</v>
      </c>
      <c r="D222" s="69">
        <f t="shared" si="84"/>
        <v>2.1930000000000001</v>
      </c>
      <c r="E222" s="93">
        <v>0</v>
      </c>
      <c r="F222" s="93">
        <v>2.1930000000000001</v>
      </c>
      <c r="G222" s="93"/>
      <c r="H222" s="154">
        <f t="shared" si="92"/>
        <v>1057.0900000000001</v>
      </c>
      <c r="I222" s="168">
        <v>423.221</v>
      </c>
      <c r="J222" s="168">
        <v>71.421000000000006</v>
      </c>
      <c r="K222" s="168">
        <v>26.963999999999999</v>
      </c>
      <c r="L222" s="168">
        <v>535.48400000000004</v>
      </c>
      <c r="M222" s="168"/>
      <c r="N222" s="168"/>
      <c r="O222" s="154">
        <f t="shared" si="96"/>
        <v>111.85499999999999</v>
      </c>
      <c r="P222" s="168">
        <v>68.927999999999997</v>
      </c>
      <c r="Q222" s="69">
        <f t="shared" si="90"/>
        <v>42.927</v>
      </c>
      <c r="R222" s="168">
        <v>26.43</v>
      </c>
      <c r="S222" s="69"/>
      <c r="T222" s="168">
        <v>16.497</v>
      </c>
      <c r="U222" s="154">
        <f t="shared" si="97"/>
        <v>1171.1380000000004</v>
      </c>
      <c r="V222" s="168">
        <v>71.120999999999995</v>
      </c>
      <c r="W222" s="154">
        <f t="shared" si="85"/>
        <v>1100.0170000000003</v>
      </c>
      <c r="X222" s="168">
        <v>450.185</v>
      </c>
      <c r="Y222" s="168">
        <v>71.421000000000006</v>
      </c>
      <c r="Z222" s="168">
        <v>535.48400000000004</v>
      </c>
      <c r="AA222" s="168"/>
      <c r="AB222" s="168">
        <v>26.43</v>
      </c>
      <c r="AC222" s="69"/>
      <c r="AD222" s="168">
        <v>16.497</v>
      </c>
      <c r="AE222" s="168"/>
    </row>
    <row r="223" spans="1:31">
      <c r="A223" s="243"/>
      <c r="B223" s="161" t="s">
        <v>18</v>
      </c>
      <c r="C223" s="154">
        <f t="shared" si="95"/>
        <v>939.77300000000002</v>
      </c>
      <c r="D223" s="69">
        <f t="shared" si="84"/>
        <v>1.6919999999999999</v>
      </c>
      <c r="E223" s="93">
        <v>0</v>
      </c>
      <c r="F223" s="93">
        <v>1.6919999999999999</v>
      </c>
      <c r="G223" s="93"/>
      <c r="H223" s="154">
        <f t="shared" si="92"/>
        <v>938.08100000000002</v>
      </c>
      <c r="I223" s="168">
        <v>333.27499999999998</v>
      </c>
      <c r="J223" s="168">
        <v>60.069000000000003</v>
      </c>
      <c r="K223" s="168">
        <v>23.126999999999999</v>
      </c>
      <c r="L223" s="168">
        <v>521.61</v>
      </c>
      <c r="M223" s="168"/>
      <c r="N223" s="168"/>
      <c r="O223" s="154">
        <f t="shared" si="96"/>
        <v>145.69400000000002</v>
      </c>
      <c r="P223" s="168">
        <v>68.760000000000005</v>
      </c>
      <c r="Q223" s="69">
        <f t="shared" si="90"/>
        <v>76.933999999999997</v>
      </c>
      <c r="R223" s="168">
        <v>73.337000000000003</v>
      </c>
      <c r="S223" s="69"/>
      <c r="T223" s="168">
        <v>3.597</v>
      </c>
      <c r="U223" s="154">
        <f t="shared" si="97"/>
        <v>1085.4670000000001</v>
      </c>
      <c r="V223" s="168">
        <v>70.451999999999998</v>
      </c>
      <c r="W223" s="154">
        <f t="shared" si="85"/>
        <v>1015.015</v>
      </c>
      <c r="X223" s="168">
        <v>356.40199999999999</v>
      </c>
      <c r="Y223" s="168">
        <v>60.069000000000003</v>
      </c>
      <c r="Z223" s="168">
        <v>521.61</v>
      </c>
      <c r="AA223" s="168"/>
      <c r="AB223" s="168">
        <v>73.337000000000003</v>
      </c>
      <c r="AC223" s="69"/>
      <c r="AD223" s="168">
        <v>3.597</v>
      </c>
      <c r="AE223" s="168"/>
    </row>
    <row r="224" spans="1:31">
      <c r="A224" s="243"/>
      <c r="B224" s="161" t="s">
        <v>19</v>
      </c>
      <c r="C224" s="154">
        <f t="shared" si="95"/>
        <v>885.94500000000005</v>
      </c>
      <c r="D224" s="69">
        <f t="shared" si="84"/>
        <v>2.5449999999999999</v>
      </c>
      <c r="E224" s="93">
        <v>6.6000000000000003E-2</v>
      </c>
      <c r="F224" s="93">
        <v>2.4790000000000001</v>
      </c>
      <c r="G224" s="93"/>
      <c r="H224" s="154">
        <f t="shared" si="92"/>
        <v>883.40000000000009</v>
      </c>
      <c r="I224" s="168">
        <v>292.28500000000003</v>
      </c>
      <c r="J224" s="168">
        <v>51.942</v>
      </c>
      <c r="K224" s="168">
        <v>24.68</v>
      </c>
      <c r="L224" s="168">
        <v>514.49300000000005</v>
      </c>
      <c r="M224" s="168"/>
      <c r="N224" s="168"/>
      <c r="O224" s="154">
        <f t="shared" si="96"/>
        <v>162.91400000000002</v>
      </c>
      <c r="P224" s="168">
        <v>63.726999999999997</v>
      </c>
      <c r="Q224" s="69">
        <f t="shared" si="90"/>
        <v>99.187000000000012</v>
      </c>
      <c r="R224" s="168">
        <v>97.415000000000006</v>
      </c>
      <c r="S224" s="69"/>
      <c r="T224" s="168">
        <v>1.772</v>
      </c>
      <c r="U224" s="154">
        <f t="shared" si="97"/>
        <v>1048.8590000000002</v>
      </c>
      <c r="V224" s="168">
        <v>66.272000000000006</v>
      </c>
      <c r="W224" s="154">
        <f t="shared" si="85"/>
        <v>982.5870000000001</v>
      </c>
      <c r="X224" s="168">
        <v>316.96499999999997</v>
      </c>
      <c r="Y224" s="168">
        <v>51.942</v>
      </c>
      <c r="Z224" s="168">
        <v>514.49300000000005</v>
      </c>
      <c r="AA224" s="168"/>
      <c r="AB224" s="168">
        <v>97.415000000000006</v>
      </c>
      <c r="AC224" s="69"/>
      <c r="AD224" s="168">
        <v>1.772</v>
      </c>
      <c r="AE224" s="168"/>
    </row>
    <row r="225" spans="1:31">
      <c r="A225" s="243"/>
      <c r="B225" s="161" t="s">
        <v>20</v>
      </c>
      <c r="C225" s="154">
        <f t="shared" si="95"/>
        <v>780.57900000000006</v>
      </c>
      <c r="D225" s="69">
        <f t="shared" si="84"/>
        <v>4.5549999999999997</v>
      </c>
      <c r="E225" s="93">
        <v>0.57599999999999996</v>
      </c>
      <c r="F225" s="93">
        <v>3.9790000000000001</v>
      </c>
      <c r="G225" s="93"/>
      <c r="H225" s="154">
        <f t="shared" si="92"/>
        <v>776.02400000000011</v>
      </c>
      <c r="I225" s="168">
        <v>327.75900000000001</v>
      </c>
      <c r="J225" s="168">
        <v>47.512</v>
      </c>
      <c r="K225" s="168">
        <v>24.035</v>
      </c>
      <c r="L225" s="168">
        <v>376.71800000000002</v>
      </c>
      <c r="M225" s="168"/>
      <c r="N225" s="168"/>
      <c r="O225" s="154">
        <f t="shared" si="96"/>
        <v>111.44999999999999</v>
      </c>
      <c r="P225" s="168">
        <v>49.216999999999999</v>
      </c>
      <c r="Q225" s="69">
        <f t="shared" si="90"/>
        <v>62.232999999999997</v>
      </c>
      <c r="R225" s="168">
        <v>60.972999999999999</v>
      </c>
      <c r="S225" s="69"/>
      <c r="T225" s="168">
        <v>1.26</v>
      </c>
      <c r="U225" s="154">
        <f t="shared" si="97"/>
        <v>892.029</v>
      </c>
      <c r="V225" s="168">
        <v>53.771999999999998</v>
      </c>
      <c r="W225" s="154">
        <f t="shared" si="85"/>
        <v>838.25699999999995</v>
      </c>
      <c r="X225" s="168">
        <v>351.79399999999998</v>
      </c>
      <c r="Y225" s="168">
        <v>47.512</v>
      </c>
      <c r="Z225" s="168">
        <v>376.71800000000002</v>
      </c>
      <c r="AA225" s="168"/>
      <c r="AB225" s="168">
        <v>60.972999999999999</v>
      </c>
      <c r="AC225" s="69"/>
      <c r="AD225" s="168">
        <v>1.26</v>
      </c>
      <c r="AE225" s="168"/>
    </row>
    <row r="226" spans="1:31">
      <c r="A226" s="243"/>
      <c r="B226" s="161" t="s">
        <v>21</v>
      </c>
      <c r="C226" s="154">
        <f t="shared" si="95"/>
        <v>845.15299999999991</v>
      </c>
      <c r="D226" s="69">
        <f t="shared" ref="D226:D258" si="98">SUM(E226:F226)</f>
        <v>5.5620000000000003</v>
      </c>
      <c r="E226" s="93">
        <v>1.006</v>
      </c>
      <c r="F226" s="93">
        <v>4.556</v>
      </c>
      <c r="G226" s="93"/>
      <c r="H226" s="154">
        <f t="shared" si="92"/>
        <v>839.59099999999989</v>
      </c>
      <c r="I226" s="168">
        <v>297.59699999999998</v>
      </c>
      <c r="J226" s="168">
        <v>57.686999999999998</v>
      </c>
      <c r="K226" s="168">
        <v>25.376000000000001</v>
      </c>
      <c r="L226" s="168">
        <v>458.93099999999998</v>
      </c>
      <c r="M226" s="168"/>
      <c r="N226" s="168"/>
      <c r="O226" s="154">
        <f t="shared" si="96"/>
        <v>70.989000000000004</v>
      </c>
      <c r="P226" s="168">
        <v>62.201999999999998</v>
      </c>
      <c r="Q226" s="69">
        <f t="shared" ref="Q226:Q257" si="99">SUM(R226:T226)</f>
        <v>8.786999999999999</v>
      </c>
      <c r="R226" s="168">
        <v>8.5259999999999998</v>
      </c>
      <c r="S226" s="69"/>
      <c r="T226" s="168">
        <v>0.26100000000000001</v>
      </c>
      <c r="U226" s="154">
        <f t="shared" si="97"/>
        <v>916.14099999999985</v>
      </c>
      <c r="V226" s="168">
        <v>67.763999999999996</v>
      </c>
      <c r="W226" s="154">
        <f t="shared" ref="W226:W257" si="100">SUM(X226:AD226)</f>
        <v>848.37699999999984</v>
      </c>
      <c r="X226" s="168">
        <v>322.97199999999998</v>
      </c>
      <c r="Y226" s="168">
        <v>57.686999999999998</v>
      </c>
      <c r="Z226" s="168">
        <v>458.93099999999998</v>
      </c>
      <c r="AA226" s="168"/>
      <c r="AB226" s="168">
        <v>8.5259999999999998</v>
      </c>
      <c r="AC226" s="69"/>
      <c r="AD226" s="168">
        <v>0.26100000000000001</v>
      </c>
      <c r="AE226" s="168"/>
    </row>
    <row r="227" spans="1:31" s="78" customFormat="1" ht="13.8" thickBot="1">
      <c r="A227" s="244"/>
      <c r="B227" s="163" t="s">
        <v>113</v>
      </c>
      <c r="C227" s="135">
        <f>SUM(C215:C226)</f>
        <v>10836.829000000002</v>
      </c>
      <c r="D227" s="146">
        <f t="shared" si="98"/>
        <v>85.395999999999987</v>
      </c>
      <c r="E227" s="155">
        <f>SUM(E215:E226)</f>
        <v>16.190000000000001</v>
      </c>
      <c r="F227" s="155">
        <f>SUM(F215:F226)</f>
        <v>69.205999999999989</v>
      </c>
      <c r="G227" s="155"/>
      <c r="H227" s="135">
        <f>SUM(H215:H226)</f>
        <v>10751.432999999999</v>
      </c>
      <c r="I227" s="155">
        <f t="shared" ref="I227:P227" si="101">SUM(I215:I226)</f>
        <v>3906.652</v>
      </c>
      <c r="J227" s="155">
        <f t="shared" si="101"/>
        <v>536.54</v>
      </c>
      <c r="K227" s="155">
        <f t="shared" si="101"/>
        <v>282.46600000000001</v>
      </c>
      <c r="L227" s="155">
        <f t="shared" si="101"/>
        <v>6025.7749999999987</v>
      </c>
      <c r="M227" s="155">
        <f t="shared" si="101"/>
        <v>0</v>
      </c>
      <c r="N227" s="155">
        <f t="shared" si="101"/>
        <v>0</v>
      </c>
      <c r="O227" s="156">
        <f>SUM(O215:O226)</f>
        <v>1559.5350000000001</v>
      </c>
      <c r="P227" s="146">
        <f t="shared" si="101"/>
        <v>719.84899999999993</v>
      </c>
      <c r="Q227" s="146">
        <f t="shared" si="99"/>
        <v>839.68599999999992</v>
      </c>
      <c r="R227" s="155">
        <f>SUM(R215:R226)</f>
        <v>606.0379999999999</v>
      </c>
      <c r="S227" s="155">
        <f>SUM(S215:S226)</f>
        <v>0</v>
      </c>
      <c r="T227" s="155">
        <f>SUM(T215:T226)</f>
        <v>233.64800000000002</v>
      </c>
      <c r="U227" s="156">
        <f>SUM(U215:U226)</f>
        <v>12396.363000000001</v>
      </c>
      <c r="V227" s="155">
        <f>SUM(V215:V226)</f>
        <v>805.24500000000012</v>
      </c>
      <c r="W227" s="156">
        <f t="shared" si="100"/>
        <v>11591.117999999999</v>
      </c>
      <c r="X227" s="155">
        <f t="shared" ref="X227:AE227" si="102">SUM(X215:X226)</f>
        <v>4189.1170000000002</v>
      </c>
      <c r="Y227" s="155">
        <f t="shared" si="102"/>
        <v>536.54</v>
      </c>
      <c r="Z227" s="155">
        <f t="shared" si="102"/>
        <v>6025.7749999999987</v>
      </c>
      <c r="AA227" s="155">
        <f t="shared" si="102"/>
        <v>0</v>
      </c>
      <c r="AB227" s="155">
        <f t="shared" si="102"/>
        <v>606.0379999999999</v>
      </c>
      <c r="AC227" s="155">
        <f t="shared" si="102"/>
        <v>0</v>
      </c>
      <c r="AD227" s="146">
        <f t="shared" si="102"/>
        <v>233.64800000000002</v>
      </c>
      <c r="AE227" s="146">
        <f t="shared" si="102"/>
        <v>0</v>
      </c>
    </row>
    <row r="228" spans="1:31">
      <c r="A228" s="242">
        <v>2012</v>
      </c>
      <c r="B228" s="160" t="s">
        <v>1</v>
      </c>
      <c r="C228" s="153">
        <f t="shared" ref="C228:C239" si="103">D228+H228</f>
        <v>869.48</v>
      </c>
      <c r="D228" s="65">
        <f t="shared" si="98"/>
        <v>10.298999999999999</v>
      </c>
      <c r="E228" s="90">
        <v>3.5030000000000001</v>
      </c>
      <c r="F228" s="90">
        <v>6.7960000000000003</v>
      </c>
      <c r="G228" s="90"/>
      <c r="H228" s="153">
        <f t="shared" si="92"/>
        <v>859.18100000000004</v>
      </c>
      <c r="I228" s="62">
        <v>268.55500000000001</v>
      </c>
      <c r="J228" s="62">
        <v>60.49</v>
      </c>
      <c r="K228" s="62">
        <v>26.603999999999999</v>
      </c>
      <c r="L228" s="62">
        <v>503.53199999999998</v>
      </c>
      <c r="M228" s="62"/>
      <c r="N228" s="62"/>
      <c r="O228" s="153">
        <f t="shared" ref="O228:O239" si="104">P228+Q228</f>
        <v>90.316000000000003</v>
      </c>
      <c r="P228" s="62">
        <v>79.528000000000006</v>
      </c>
      <c r="Q228" s="65">
        <f t="shared" si="99"/>
        <v>10.788</v>
      </c>
      <c r="R228" s="90">
        <v>0.47499999999999998</v>
      </c>
      <c r="S228" s="65"/>
      <c r="T228" s="170">
        <v>10.313000000000001</v>
      </c>
      <c r="U228" s="153">
        <f t="shared" ref="U228:U239" si="105">V228+W228</f>
        <v>959.79600000000005</v>
      </c>
      <c r="V228" s="62">
        <v>89.826999999999998</v>
      </c>
      <c r="W228" s="153">
        <f t="shared" si="100"/>
        <v>869.96900000000005</v>
      </c>
      <c r="X228" s="62">
        <v>295.15899999999999</v>
      </c>
      <c r="Y228" s="62">
        <v>60.49</v>
      </c>
      <c r="Z228" s="62">
        <v>503.53199999999998</v>
      </c>
      <c r="AA228" s="62"/>
      <c r="AB228" s="90">
        <v>0.47499999999999998</v>
      </c>
      <c r="AC228" s="65"/>
      <c r="AD228" s="90">
        <v>10.313000000000001</v>
      </c>
      <c r="AE228" s="90"/>
    </row>
    <row r="229" spans="1:31">
      <c r="A229" s="243"/>
      <c r="B229" s="161" t="s">
        <v>2</v>
      </c>
      <c r="C229" s="154">
        <f t="shared" si="103"/>
        <v>837.87600000000009</v>
      </c>
      <c r="D229" s="69">
        <f t="shared" si="98"/>
        <v>11.728999999999999</v>
      </c>
      <c r="E229" s="93">
        <v>3.548</v>
      </c>
      <c r="F229" s="93">
        <v>8.1809999999999992</v>
      </c>
      <c r="G229" s="93"/>
      <c r="H229" s="154">
        <f t="shared" si="92"/>
        <v>826.14700000000005</v>
      </c>
      <c r="I229" s="168">
        <v>279.08100000000002</v>
      </c>
      <c r="J229" s="168">
        <v>30.666</v>
      </c>
      <c r="K229" s="168">
        <v>5.0309999999999997</v>
      </c>
      <c r="L229" s="168">
        <v>511.36900000000003</v>
      </c>
      <c r="M229" s="168"/>
      <c r="N229" s="168"/>
      <c r="O229" s="154">
        <f t="shared" si="104"/>
        <v>122.505</v>
      </c>
      <c r="P229" s="168">
        <v>86.381</v>
      </c>
      <c r="Q229" s="69">
        <f t="shared" si="99"/>
        <v>36.123999999999995</v>
      </c>
      <c r="R229" s="93">
        <v>18.815999999999999</v>
      </c>
      <c r="S229" s="69"/>
      <c r="T229" s="171">
        <v>17.308</v>
      </c>
      <c r="U229" s="154">
        <f t="shared" si="105"/>
        <v>960.38100000000009</v>
      </c>
      <c r="V229" s="168">
        <v>98.11</v>
      </c>
      <c r="W229" s="154">
        <f t="shared" si="100"/>
        <v>862.27100000000007</v>
      </c>
      <c r="X229" s="168">
        <v>284.11200000000002</v>
      </c>
      <c r="Y229" s="168">
        <v>30.666</v>
      </c>
      <c r="Z229" s="168">
        <v>511.36900000000003</v>
      </c>
      <c r="AA229" s="168"/>
      <c r="AB229" s="93">
        <v>18.815999999999999</v>
      </c>
      <c r="AC229" s="69"/>
      <c r="AD229" s="93">
        <v>17.308</v>
      </c>
      <c r="AE229" s="93"/>
    </row>
    <row r="230" spans="1:31">
      <c r="A230" s="243"/>
      <c r="B230" s="161" t="s">
        <v>3</v>
      </c>
      <c r="C230" s="154">
        <f t="shared" si="103"/>
        <v>844.19299999999998</v>
      </c>
      <c r="D230" s="69">
        <f t="shared" si="98"/>
        <v>13.388999999999999</v>
      </c>
      <c r="E230" s="93">
        <v>4.0759999999999996</v>
      </c>
      <c r="F230" s="93">
        <v>9.3130000000000006</v>
      </c>
      <c r="G230" s="93"/>
      <c r="H230" s="154">
        <f t="shared" si="92"/>
        <v>830.80399999999997</v>
      </c>
      <c r="I230" s="168">
        <v>248.89</v>
      </c>
      <c r="J230" s="168">
        <v>24.907</v>
      </c>
      <c r="K230" s="168">
        <v>23.959</v>
      </c>
      <c r="L230" s="168">
        <v>533.048</v>
      </c>
      <c r="M230" s="168"/>
      <c r="N230" s="168"/>
      <c r="O230" s="154">
        <f t="shared" si="104"/>
        <v>198.26400000000001</v>
      </c>
      <c r="P230" s="168">
        <v>130.45500000000001</v>
      </c>
      <c r="Q230" s="69">
        <f t="shared" si="99"/>
        <v>67.808999999999997</v>
      </c>
      <c r="R230" s="165">
        <v>67.808999999999997</v>
      </c>
      <c r="S230" s="140"/>
      <c r="T230" s="172">
        <v>0</v>
      </c>
      <c r="U230" s="154">
        <f t="shared" si="105"/>
        <v>1042.4569999999999</v>
      </c>
      <c r="V230" s="168">
        <v>143.84399999999999</v>
      </c>
      <c r="W230" s="154">
        <f t="shared" si="100"/>
        <v>898.61299999999994</v>
      </c>
      <c r="X230" s="168">
        <v>272.84899999999999</v>
      </c>
      <c r="Y230" s="168">
        <v>24.907</v>
      </c>
      <c r="Z230" s="168">
        <v>533.048</v>
      </c>
      <c r="AA230" s="168"/>
      <c r="AB230" s="93">
        <v>67.808999999999997</v>
      </c>
      <c r="AC230" s="140"/>
      <c r="AD230" s="93">
        <v>0</v>
      </c>
      <c r="AE230" s="93"/>
    </row>
    <row r="231" spans="1:31">
      <c r="A231" s="243"/>
      <c r="B231" s="161" t="s">
        <v>4</v>
      </c>
      <c r="C231" s="154">
        <f t="shared" si="103"/>
        <v>699.30200000000002</v>
      </c>
      <c r="D231" s="69">
        <f t="shared" si="98"/>
        <v>14.64</v>
      </c>
      <c r="E231" s="93">
        <v>3.9710000000000001</v>
      </c>
      <c r="F231" s="93">
        <v>10.669</v>
      </c>
      <c r="G231" s="93"/>
      <c r="H231" s="154">
        <f t="shared" si="92"/>
        <v>684.66200000000003</v>
      </c>
      <c r="I231" s="168">
        <v>222.90700000000001</v>
      </c>
      <c r="J231" s="168">
        <v>38.765000000000001</v>
      </c>
      <c r="K231" s="168">
        <v>23.393999999999998</v>
      </c>
      <c r="L231" s="168">
        <v>399.596</v>
      </c>
      <c r="M231" s="168"/>
      <c r="N231" s="168"/>
      <c r="O231" s="154">
        <f t="shared" si="104"/>
        <v>212.86799999999999</v>
      </c>
      <c r="P231" s="168">
        <v>131.428</v>
      </c>
      <c r="Q231" s="69">
        <f t="shared" si="99"/>
        <v>81.44</v>
      </c>
      <c r="R231" s="93">
        <v>81.44</v>
      </c>
      <c r="S231" s="69"/>
      <c r="T231" s="171">
        <v>0</v>
      </c>
      <c r="U231" s="154">
        <f t="shared" si="105"/>
        <v>912.17000000000007</v>
      </c>
      <c r="V231" s="168">
        <v>146.06800000000001</v>
      </c>
      <c r="W231" s="154">
        <f t="shared" si="100"/>
        <v>766.10200000000009</v>
      </c>
      <c r="X231" s="168">
        <v>246.30099999999999</v>
      </c>
      <c r="Y231" s="168">
        <v>38.765000000000001</v>
      </c>
      <c r="Z231" s="168">
        <v>399.596</v>
      </c>
      <c r="AA231" s="168"/>
      <c r="AB231" s="93">
        <v>81.44</v>
      </c>
      <c r="AC231" s="69"/>
      <c r="AD231" s="93">
        <v>0</v>
      </c>
      <c r="AE231" s="93"/>
    </row>
    <row r="232" spans="1:31">
      <c r="A232" s="243"/>
      <c r="B232" s="161" t="s">
        <v>5</v>
      </c>
      <c r="C232" s="154">
        <f t="shared" si="103"/>
        <v>657.46399999999994</v>
      </c>
      <c r="D232" s="69">
        <f t="shared" si="98"/>
        <v>14.182</v>
      </c>
      <c r="E232" s="93">
        <v>2.9550000000000001</v>
      </c>
      <c r="F232" s="93">
        <v>11.227</v>
      </c>
      <c r="G232" s="93"/>
      <c r="H232" s="154">
        <f t="shared" si="92"/>
        <v>643.28199999999993</v>
      </c>
      <c r="I232" s="168">
        <v>194.72300000000001</v>
      </c>
      <c r="J232" s="168">
        <v>75.808000000000007</v>
      </c>
      <c r="K232" s="168">
        <v>24.573</v>
      </c>
      <c r="L232" s="168">
        <v>348.178</v>
      </c>
      <c r="M232" s="168"/>
      <c r="N232" s="168"/>
      <c r="O232" s="154">
        <f t="shared" si="104"/>
        <v>218.12599999999998</v>
      </c>
      <c r="P232" s="168">
        <v>129.89599999999999</v>
      </c>
      <c r="Q232" s="69">
        <f t="shared" si="99"/>
        <v>88.23</v>
      </c>
      <c r="R232" s="93">
        <v>88.23</v>
      </c>
      <c r="S232" s="69"/>
      <c r="T232" s="171">
        <v>0</v>
      </c>
      <c r="U232" s="154">
        <f t="shared" si="105"/>
        <v>875.58999999999992</v>
      </c>
      <c r="V232" s="168">
        <v>144.078</v>
      </c>
      <c r="W232" s="154">
        <f t="shared" si="100"/>
        <v>731.51199999999994</v>
      </c>
      <c r="X232" s="168">
        <v>219.29599999999999</v>
      </c>
      <c r="Y232" s="168">
        <v>75.808000000000007</v>
      </c>
      <c r="Z232" s="168">
        <v>348.178</v>
      </c>
      <c r="AA232" s="168"/>
      <c r="AB232" s="93">
        <v>88.23</v>
      </c>
      <c r="AC232" s="69"/>
      <c r="AD232" s="93">
        <v>0</v>
      </c>
      <c r="AE232" s="93"/>
    </row>
    <row r="233" spans="1:31">
      <c r="A233" s="243"/>
      <c r="B233" s="161" t="s">
        <v>6</v>
      </c>
      <c r="C233" s="154">
        <f t="shared" si="103"/>
        <v>725.26099999999997</v>
      </c>
      <c r="D233" s="69">
        <f t="shared" si="98"/>
        <v>10.969999999999999</v>
      </c>
      <c r="E233" s="93">
        <v>1.238</v>
      </c>
      <c r="F233" s="93">
        <v>9.7319999999999993</v>
      </c>
      <c r="G233" s="93"/>
      <c r="H233" s="154">
        <f t="shared" si="92"/>
        <v>714.29099999999994</v>
      </c>
      <c r="I233" s="168">
        <v>214.00899999999999</v>
      </c>
      <c r="J233" s="168">
        <v>74.989000000000004</v>
      </c>
      <c r="K233" s="168">
        <v>25.228000000000002</v>
      </c>
      <c r="L233" s="168">
        <v>400.065</v>
      </c>
      <c r="M233" s="168"/>
      <c r="N233" s="168"/>
      <c r="O233" s="154">
        <f t="shared" si="104"/>
        <v>115.19200000000001</v>
      </c>
      <c r="P233" s="168">
        <v>108.078</v>
      </c>
      <c r="Q233" s="69">
        <f t="shared" si="99"/>
        <v>7.1139999999999999</v>
      </c>
      <c r="R233" s="93">
        <v>7.1139999999999999</v>
      </c>
      <c r="S233" s="69"/>
      <c r="T233" s="171">
        <v>0</v>
      </c>
      <c r="U233" s="154">
        <f t="shared" si="105"/>
        <v>840.45299999999997</v>
      </c>
      <c r="V233" s="168">
        <v>119.048</v>
      </c>
      <c r="W233" s="154">
        <f t="shared" si="100"/>
        <v>721.40499999999997</v>
      </c>
      <c r="X233" s="168">
        <v>239.23699999999999</v>
      </c>
      <c r="Y233" s="168">
        <v>74.989000000000004</v>
      </c>
      <c r="Z233" s="168">
        <v>400.065</v>
      </c>
      <c r="AA233" s="168"/>
      <c r="AB233" s="93">
        <v>7.1139999999999999</v>
      </c>
      <c r="AC233" s="69"/>
      <c r="AD233" s="93">
        <v>0</v>
      </c>
      <c r="AE233" s="93"/>
    </row>
    <row r="234" spans="1:31">
      <c r="A234" s="243"/>
      <c r="B234" s="161" t="s">
        <v>16</v>
      </c>
      <c r="C234" s="154">
        <f t="shared" si="103"/>
        <v>824.24400000000003</v>
      </c>
      <c r="D234" s="69">
        <f t="shared" si="98"/>
        <v>5.61</v>
      </c>
      <c r="E234" s="93">
        <v>0.42299999999999999</v>
      </c>
      <c r="F234" s="93">
        <v>5.1870000000000003</v>
      </c>
      <c r="G234" s="93"/>
      <c r="H234" s="154">
        <f t="shared" si="92"/>
        <v>818.63400000000001</v>
      </c>
      <c r="I234" s="168">
        <v>222.744</v>
      </c>
      <c r="J234" s="168">
        <v>67.790000000000006</v>
      </c>
      <c r="K234" s="168">
        <v>25.731000000000002</v>
      </c>
      <c r="L234" s="168">
        <v>502.36900000000003</v>
      </c>
      <c r="M234" s="168"/>
      <c r="N234" s="168"/>
      <c r="O234" s="154">
        <f t="shared" si="104"/>
        <v>87.26</v>
      </c>
      <c r="P234" s="168">
        <v>87.26</v>
      </c>
      <c r="Q234" s="69">
        <f t="shared" si="99"/>
        <v>0</v>
      </c>
      <c r="R234" s="93">
        <v>0</v>
      </c>
      <c r="S234" s="69"/>
      <c r="T234" s="171">
        <v>0</v>
      </c>
      <c r="U234" s="154">
        <f t="shared" si="105"/>
        <v>917.50400000000002</v>
      </c>
      <c r="V234" s="168">
        <v>98.87</v>
      </c>
      <c r="W234" s="154">
        <f t="shared" si="100"/>
        <v>818.63400000000001</v>
      </c>
      <c r="X234" s="168">
        <v>248.47499999999999</v>
      </c>
      <c r="Y234" s="168">
        <v>67.790000000000006</v>
      </c>
      <c r="Z234" s="168">
        <v>502.36900000000003</v>
      </c>
      <c r="AA234" s="168"/>
      <c r="AB234" s="93">
        <v>0</v>
      </c>
      <c r="AC234" s="69"/>
      <c r="AD234" s="93">
        <v>0</v>
      </c>
      <c r="AE234" s="93"/>
    </row>
    <row r="235" spans="1:31">
      <c r="A235" s="243"/>
      <c r="B235" s="161" t="s">
        <v>17</v>
      </c>
      <c r="C235" s="154">
        <f t="shared" si="103"/>
        <v>808.19</v>
      </c>
      <c r="D235" s="69">
        <f t="shared" si="98"/>
        <v>3.4029999999999996</v>
      </c>
      <c r="E235" s="93">
        <v>0.127</v>
      </c>
      <c r="F235" s="93">
        <v>3.2759999999999998</v>
      </c>
      <c r="G235" s="93"/>
      <c r="H235" s="154">
        <f t="shared" si="92"/>
        <v>804.78700000000003</v>
      </c>
      <c r="I235" s="168">
        <v>272.64400000000001</v>
      </c>
      <c r="J235" s="168">
        <v>63.875999999999998</v>
      </c>
      <c r="K235" s="168">
        <v>17.408000000000001</v>
      </c>
      <c r="L235" s="168">
        <v>450.85899999999998</v>
      </c>
      <c r="M235" s="168"/>
      <c r="N235" s="168"/>
      <c r="O235" s="154">
        <f t="shared" si="104"/>
        <v>89.61699999999999</v>
      </c>
      <c r="P235" s="168">
        <v>64.081999999999994</v>
      </c>
      <c r="Q235" s="69">
        <f t="shared" si="99"/>
        <v>25.535</v>
      </c>
      <c r="R235" s="93">
        <v>25.535</v>
      </c>
      <c r="S235" s="69"/>
      <c r="T235" s="171">
        <v>0</v>
      </c>
      <c r="U235" s="154">
        <f t="shared" si="105"/>
        <v>897.80700000000002</v>
      </c>
      <c r="V235" s="168">
        <v>67.484999999999999</v>
      </c>
      <c r="W235" s="154">
        <f t="shared" si="100"/>
        <v>830.322</v>
      </c>
      <c r="X235" s="168">
        <v>290.05200000000002</v>
      </c>
      <c r="Y235" s="168">
        <v>63.875999999999998</v>
      </c>
      <c r="Z235" s="168">
        <v>450.85899999999998</v>
      </c>
      <c r="AA235" s="168"/>
      <c r="AB235" s="93">
        <v>25.535</v>
      </c>
      <c r="AC235" s="69"/>
      <c r="AD235" s="93">
        <v>0</v>
      </c>
      <c r="AE235" s="93"/>
    </row>
    <row r="236" spans="1:31">
      <c r="A236" s="243"/>
      <c r="B236" s="161" t="s">
        <v>18</v>
      </c>
      <c r="C236" s="154">
        <f t="shared" si="103"/>
        <v>802.44600000000003</v>
      </c>
      <c r="D236" s="69">
        <f t="shared" si="98"/>
        <v>2.4380000000000002</v>
      </c>
      <c r="E236" s="93">
        <v>0</v>
      </c>
      <c r="F236" s="93">
        <v>2.4380000000000002</v>
      </c>
      <c r="G236" s="93"/>
      <c r="H236" s="154">
        <f t="shared" si="92"/>
        <v>800.00800000000004</v>
      </c>
      <c r="I236" s="168">
        <v>207.64400000000001</v>
      </c>
      <c r="J236" s="168">
        <v>57.31</v>
      </c>
      <c r="K236" s="168">
        <v>16.387</v>
      </c>
      <c r="L236" s="168">
        <v>518.66700000000003</v>
      </c>
      <c r="M236" s="168"/>
      <c r="N236" s="168"/>
      <c r="O236" s="154">
        <f t="shared" si="104"/>
        <v>52.401999999999994</v>
      </c>
      <c r="P236" s="168">
        <v>50.101999999999997</v>
      </c>
      <c r="Q236" s="69">
        <f t="shared" si="99"/>
        <v>2.2999999999999998</v>
      </c>
      <c r="R236" s="93">
        <v>2.2999999999999998</v>
      </c>
      <c r="S236" s="69"/>
      <c r="T236" s="171">
        <v>0</v>
      </c>
      <c r="U236" s="154">
        <f t="shared" si="105"/>
        <v>854.84799999999996</v>
      </c>
      <c r="V236" s="168">
        <v>52.54</v>
      </c>
      <c r="W236" s="154">
        <f t="shared" si="100"/>
        <v>802.30799999999999</v>
      </c>
      <c r="X236" s="168">
        <v>224.03100000000001</v>
      </c>
      <c r="Y236" s="168">
        <v>57.31</v>
      </c>
      <c r="Z236" s="168">
        <v>518.66700000000003</v>
      </c>
      <c r="AA236" s="168"/>
      <c r="AB236" s="93">
        <v>2.2999999999999998</v>
      </c>
      <c r="AC236" s="69"/>
      <c r="AD236" s="93">
        <v>0</v>
      </c>
      <c r="AE236" s="93"/>
    </row>
    <row r="237" spans="1:31">
      <c r="A237" s="243"/>
      <c r="B237" s="161" t="s">
        <v>19</v>
      </c>
      <c r="C237" s="154">
        <f t="shared" si="103"/>
        <v>840.81100000000015</v>
      </c>
      <c r="D237" s="69">
        <f t="shared" si="98"/>
        <v>3.1909999999999998</v>
      </c>
      <c r="E237" s="93">
        <v>0.14199999999999999</v>
      </c>
      <c r="F237" s="93">
        <v>3.0489999999999999</v>
      </c>
      <c r="G237" s="93"/>
      <c r="H237" s="154">
        <f t="shared" ref="H237:H265" si="106">SUM(I237:L237)</f>
        <v>837.62000000000012</v>
      </c>
      <c r="I237" s="168">
        <v>244.60400000000001</v>
      </c>
      <c r="J237" s="168">
        <v>61.844000000000001</v>
      </c>
      <c r="K237" s="168">
        <v>12.052</v>
      </c>
      <c r="L237" s="168">
        <v>519.12</v>
      </c>
      <c r="M237" s="168"/>
      <c r="N237" s="168"/>
      <c r="O237" s="154">
        <f t="shared" si="104"/>
        <v>52.185000000000002</v>
      </c>
      <c r="P237" s="168">
        <v>52.185000000000002</v>
      </c>
      <c r="Q237" s="69">
        <f t="shared" si="99"/>
        <v>0</v>
      </c>
      <c r="R237" s="93">
        <v>0</v>
      </c>
      <c r="S237" s="69"/>
      <c r="T237" s="171">
        <v>0</v>
      </c>
      <c r="U237" s="154">
        <f t="shared" si="105"/>
        <v>892.99599999999998</v>
      </c>
      <c r="V237" s="168">
        <v>55.375999999999998</v>
      </c>
      <c r="W237" s="154">
        <f t="shared" si="100"/>
        <v>837.62</v>
      </c>
      <c r="X237" s="168">
        <v>256.65600000000001</v>
      </c>
      <c r="Y237" s="168">
        <v>61.844000000000001</v>
      </c>
      <c r="Z237" s="168">
        <v>519.12</v>
      </c>
      <c r="AA237" s="168"/>
      <c r="AB237" s="93">
        <v>0</v>
      </c>
      <c r="AC237" s="69"/>
      <c r="AD237" s="93">
        <v>0</v>
      </c>
      <c r="AE237" s="93"/>
    </row>
    <row r="238" spans="1:31">
      <c r="A238" s="243"/>
      <c r="B238" s="161" t="s">
        <v>20</v>
      </c>
      <c r="C238" s="154">
        <f t="shared" si="103"/>
        <v>804.54499999999996</v>
      </c>
      <c r="D238" s="69">
        <f t="shared" si="98"/>
        <v>4.2160000000000002</v>
      </c>
      <c r="E238" s="93">
        <v>0.86799999999999999</v>
      </c>
      <c r="F238" s="93">
        <v>3.3479999999999999</v>
      </c>
      <c r="G238" s="93"/>
      <c r="H238" s="154">
        <f t="shared" si="106"/>
        <v>800.32899999999995</v>
      </c>
      <c r="I238" s="168">
        <v>276.06799999999998</v>
      </c>
      <c r="J238" s="168">
        <v>52.841000000000001</v>
      </c>
      <c r="K238" s="168">
        <v>3.23</v>
      </c>
      <c r="L238" s="168">
        <v>468.19</v>
      </c>
      <c r="M238" s="168"/>
      <c r="N238" s="168"/>
      <c r="O238" s="154">
        <f t="shared" si="104"/>
        <v>63.566999999999993</v>
      </c>
      <c r="P238" s="168">
        <v>59.098999999999997</v>
      </c>
      <c r="Q238" s="69">
        <f t="shared" si="99"/>
        <v>4.468</v>
      </c>
      <c r="R238" s="93">
        <v>4.468</v>
      </c>
      <c r="S238" s="69"/>
      <c r="T238" s="171">
        <v>0</v>
      </c>
      <c r="U238" s="154">
        <f t="shared" si="105"/>
        <v>868.11199999999985</v>
      </c>
      <c r="V238" s="168">
        <v>63.314999999999998</v>
      </c>
      <c r="W238" s="154">
        <f t="shared" si="100"/>
        <v>804.79699999999991</v>
      </c>
      <c r="X238" s="168">
        <v>279.298</v>
      </c>
      <c r="Y238" s="168">
        <v>52.841000000000001</v>
      </c>
      <c r="Z238" s="168">
        <v>468.19</v>
      </c>
      <c r="AA238" s="168"/>
      <c r="AB238" s="93">
        <v>4.468</v>
      </c>
      <c r="AC238" s="69"/>
      <c r="AD238" s="93">
        <v>0</v>
      </c>
      <c r="AE238" s="93"/>
    </row>
    <row r="239" spans="1:31">
      <c r="A239" s="243"/>
      <c r="B239" s="161" t="s">
        <v>21</v>
      </c>
      <c r="C239" s="154">
        <f t="shared" si="103"/>
        <v>854.96499999999992</v>
      </c>
      <c r="D239" s="69">
        <f t="shared" si="98"/>
        <v>10.24</v>
      </c>
      <c r="E239" s="93">
        <v>3.1909999999999998</v>
      </c>
      <c r="F239" s="93">
        <v>7.0490000000000004</v>
      </c>
      <c r="G239" s="93"/>
      <c r="H239" s="154">
        <f t="shared" si="106"/>
        <v>844.72499999999991</v>
      </c>
      <c r="I239" s="168">
        <v>218.57499999999999</v>
      </c>
      <c r="J239" s="168">
        <v>47.512</v>
      </c>
      <c r="K239" s="168">
        <v>23.204000000000001</v>
      </c>
      <c r="L239" s="168">
        <v>555.43399999999997</v>
      </c>
      <c r="M239" s="168"/>
      <c r="N239" s="168"/>
      <c r="O239" s="154">
        <f t="shared" si="104"/>
        <v>94.661000000000001</v>
      </c>
      <c r="P239" s="168">
        <v>94.661000000000001</v>
      </c>
      <c r="Q239" s="69">
        <f t="shared" si="99"/>
        <v>0</v>
      </c>
      <c r="R239" s="93">
        <v>0</v>
      </c>
      <c r="S239" s="69"/>
      <c r="T239" s="171">
        <v>0</v>
      </c>
      <c r="U239" s="154">
        <f t="shared" si="105"/>
        <v>949.62599999999986</v>
      </c>
      <c r="V239" s="168">
        <v>104.901</v>
      </c>
      <c r="W239" s="154">
        <f t="shared" si="100"/>
        <v>844.72499999999991</v>
      </c>
      <c r="X239" s="168">
        <v>241.779</v>
      </c>
      <c r="Y239" s="168">
        <v>47.512</v>
      </c>
      <c r="Z239" s="168">
        <v>555.43399999999997</v>
      </c>
      <c r="AA239" s="168"/>
      <c r="AB239" s="93">
        <v>0</v>
      </c>
      <c r="AC239" s="69"/>
      <c r="AD239" s="93">
        <v>0</v>
      </c>
      <c r="AE239" s="93"/>
    </row>
    <row r="240" spans="1:31" ht="13.8" thickBot="1">
      <c r="A240" s="244"/>
      <c r="B240" s="163" t="s">
        <v>114</v>
      </c>
      <c r="C240" s="135">
        <f>SUM(C228:C239)</f>
        <v>9568.777</v>
      </c>
      <c r="D240" s="146">
        <f t="shared" si="98"/>
        <v>104.307</v>
      </c>
      <c r="E240" s="155">
        <f>SUM(E228:E239)</f>
        <v>24.041999999999991</v>
      </c>
      <c r="F240" s="155">
        <f>SUM(F228:F239)</f>
        <v>80.265000000000015</v>
      </c>
      <c r="G240" s="155"/>
      <c r="H240" s="135">
        <f>SUM(H228:H239)</f>
        <v>9464.4700000000012</v>
      </c>
      <c r="I240" s="155">
        <f t="shared" ref="I240:P240" si="107">SUM(I228:I239)</f>
        <v>2870.4439999999995</v>
      </c>
      <c r="J240" s="155">
        <f t="shared" si="107"/>
        <v>656.798</v>
      </c>
      <c r="K240" s="155">
        <f t="shared" si="107"/>
        <v>226.80099999999999</v>
      </c>
      <c r="L240" s="155">
        <f t="shared" si="107"/>
        <v>5710.4269999999997</v>
      </c>
      <c r="M240" s="155">
        <f t="shared" si="107"/>
        <v>0</v>
      </c>
      <c r="N240" s="155">
        <f t="shared" si="107"/>
        <v>0</v>
      </c>
      <c r="O240" s="156">
        <f>SUM(O228:O239)</f>
        <v>1396.963</v>
      </c>
      <c r="P240" s="146">
        <f t="shared" si="107"/>
        <v>1073.155</v>
      </c>
      <c r="Q240" s="146">
        <f t="shared" si="99"/>
        <v>323.80799999999999</v>
      </c>
      <c r="R240" s="155">
        <f>SUM(R228:R239)</f>
        <v>296.18700000000001</v>
      </c>
      <c r="S240" s="155">
        <f>SUM(S228:S239)</f>
        <v>0</v>
      </c>
      <c r="T240" s="155">
        <f>SUM(T228:T239)</f>
        <v>27.621000000000002</v>
      </c>
      <c r="U240" s="156">
        <f>SUM(U228:U239)</f>
        <v>10971.739999999998</v>
      </c>
      <c r="V240" s="155">
        <f>SUM(V228:V239)</f>
        <v>1183.462</v>
      </c>
      <c r="W240" s="156">
        <f t="shared" si="100"/>
        <v>9788.2779999999984</v>
      </c>
      <c r="X240" s="155">
        <f t="shared" ref="X240:AE240" si="108">SUM(X228:X239)</f>
        <v>3097.2449999999994</v>
      </c>
      <c r="Y240" s="155">
        <f t="shared" si="108"/>
        <v>656.798</v>
      </c>
      <c r="Z240" s="155">
        <f t="shared" si="108"/>
        <v>5710.4269999999997</v>
      </c>
      <c r="AA240" s="155">
        <f t="shared" si="108"/>
        <v>0</v>
      </c>
      <c r="AB240" s="155">
        <f t="shared" si="108"/>
        <v>296.18700000000001</v>
      </c>
      <c r="AC240" s="155">
        <f t="shared" si="108"/>
        <v>0</v>
      </c>
      <c r="AD240" s="146">
        <f t="shared" si="108"/>
        <v>27.621000000000002</v>
      </c>
      <c r="AE240" s="146">
        <f t="shared" si="108"/>
        <v>0</v>
      </c>
    </row>
    <row r="241" spans="1:31">
      <c r="A241" s="242">
        <v>2013</v>
      </c>
      <c r="B241" s="160" t="s">
        <v>1</v>
      </c>
      <c r="C241" s="153">
        <f t="shared" ref="C241:C252" si="109">D241+H241</f>
        <v>763.45499999999993</v>
      </c>
      <c r="D241" s="65">
        <f t="shared" si="98"/>
        <v>8.9819999999999993</v>
      </c>
      <c r="E241" s="90">
        <v>0.66700000000000004</v>
      </c>
      <c r="F241" s="90">
        <v>8.3149999999999995</v>
      </c>
      <c r="G241" s="90"/>
      <c r="H241" s="153">
        <f t="shared" si="106"/>
        <v>754.47299999999996</v>
      </c>
      <c r="I241" s="90">
        <v>245.26900000000001</v>
      </c>
      <c r="J241" s="90">
        <v>51.399000000000001</v>
      </c>
      <c r="K241" s="90">
        <v>21.082999999999998</v>
      </c>
      <c r="L241" s="90">
        <v>436.72199999999998</v>
      </c>
      <c r="M241" s="90"/>
      <c r="N241" s="90"/>
      <c r="O241" s="153">
        <f t="shared" ref="O241:O252" si="110">P241+Q241</f>
        <v>114.622</v>
      </c>
      <c r="P241" s="90">
        <v>114.622</v>
      </c>
      <c r="Q241" s="65">
        <f t="shared" si="99"/>
        <v>0</v>
      </c>
      <c r="R241" s="65">
        <v>0</v>
      </c>
      <c r="S241" s="65">
        <v>0</v>
      </c>
      <c r="T241" s="65">
        <v>0</v>
      </c>
      <c r="U241" s="153">
        <f t="shared" ref="U241:U252" si="111">V241+W241</f>
        <v>878.077</v>
      </c>
      <c r="V241" s="90">
        <v>123.604</v>
      </c>
      <c r="W241" s="153">
        <f t="shared" si="100"/>
        <v>754.47299999999996</v>
      </c>
      <c r="X241" s="90">
        <v>266.35199999999998</v>
      </c>
      <c r="Y241" s="90">
        <v>51.399000000000001</v>
      </c>
      <c r="Z241" s="90">
        <v>436.72199999999998</v>
      </c>
      <c r="AA241" s="90"/>
      <c r="AB241" s="90">
        <v>0</v>
      </c>
      <c r="AC241" s="90">
        <v>0</v>
      </c>
      <c r="AD241" s="90">
        <v>0</v>
      </c>
      <c r="AE241" s="90"/>
    </row>
    <row r="242" spans="1:31">
      <c r="A242" s="243"/>
      <c r="B242" s="161" t="s">
        <v>2</v>
      </c>
      <c r="C242" s="154">
        <f t="shared" si="109"/>
        <v>700.68999999999994</v>
      </c>
      <c r="D242" s="69">
        <f t="shared" si="98"/>
        <v>13.602</v>
      </c>
      <c r="E242" s="93">
        <v>4.7060000000000004</v>
      </c>
      <c r="F242" s="93">
        <v>8.8960000000000008</v>
      </c>
      <c r="G242" s="93"/>
      <c r="H242" s="154">
        <f t="shared" si="106"/>
        <v>687.08799999999997</v>
      </c>
      <c r="I242" s="93">
        <v>249.78299999999999</v>
      </c>
      <c r="J242" s="93">
        <v>54.341000000000001</v>
      </c>
      <c r="K242" s="93">
        <v>18.931999999999999</v>
      </c>
      <c r="L242" s="93">
        <v>364.03199999999998</v>
      </c>
      <c r="M242" s="93"/>
      <c r="N242" s="93"/>
      <c r="O242" s="154">
        <f t="shared" si="110"/>
        <v>118.997</v>
      </c>
      <c r="P242" s="93">
        <v>118.997</v>
      </c>
      <c r="Q242" s="69">
        <f t="shared" si="99"/>
        <v>0</v>
      </c>
      <c r="R242" s="69">
        <v>0</v>
      </c>
      <c r="S242" s="69">
        <v>0</v>
      </c>
      <c r="T242" s="69">
        <v>0</v>
      </c>
      <c r="U242" s="154">
        <f t="shared" si="111"/>
        <v>819.6869999999999</v>
      </c>
      <c r="V242" s="93">
        <v>132.59899999999999</v>
      </c>
      <c r="W242" s="154">
        <f t="shared" si="100"/>
        <v>687.08799999999997</v>
      </c>
      <c r="X242" s="93">
        <v>268.71499999999997</v>
      </c>
      <c r="Y242" s="93">
        <v>54.341000000000001</v>
      </c>
      <c r="Z242" s="93">
        <v>364.03199999999998</v>
      </c>
      <c r="AA242" s="93"/>
      <c r="AB242" s="93">
        <v>0</v>
      </c>
      <c r="AC242" s="93">
        <v>0</v>
      </c>
      <c r="AD242" s="93">
        <v>0</v>
      </c>
      <c r="AE242" s="93"/>
    </row>
    <row r="243" spans="1:31">
      <c r="A243" s="243"/>
      <c r="B243" s="161" t="s">
        <v>3</v>
      </c>
      <c r="C243" s="154">
        <f t="shared" si="109"/>
        <v>768.86</v>
      </c>
      <c r="D243" s="69">
        <f t="shared" si="98"/>
        <v>15.332999999999998</v>
      </c>
      <c r="E243" s="93">
        <v>4.415</v>
      </c>
      <c r="F243" s="93">
        <v>10.917999999999999</v>
      </c>
      <c r="G243" s="93"/>
      <c r="H243" s="154">
        <f t="shared" si="106"/>
        <v>753.52700000000004</v>
      </c>
      <c r="I243" s="93">
        <v>240.22499999999999</v>
      </c>
      <c r="J243" s="93">
        <v>45.676000000000002</v>
      </c>
      <c r="K243" s="93">
        <v>21.687000000000001</v>
      </c>
      <c r="L243" s="93">
        <v>445.93900000000002</v>
      </c>
      <c r="M243" s="93"/>
      <c r="N243" s="93"/>
      <c r="O243" s="154">
        <f t="shared" si="110"/>
        <v>192.52799999999999</v>
      </c>
      <c r="P243" s="93">
        <v>113.404</v>
      </c>
      <c r="Q243" s="69">
        <f t="shared" si="99"/>
        <v>79.123999999999995</v>
      </c>
      <c r="R243" s="140">
        <v>38.295000000000002</v>
      </c>
      <c r="S243" s="140">
        <v>40.829000000000001</v>
      </c>
      <c r="T243" s="140">
        <v>0</v>
      </c>
      <c r="U243" s="154">
        <f t="shared" si="111"/>
        <v>961.38799999999992</v>
      </c>
      <c r="V243" s="93">
        <v>128.73699999999999</v>
      </c>
      <c r="W243" s="154">
        <f t="shared" si="100"/>
        <v>832.65099999999995</v>
      </c>
      <c r="X243" s="93">
        <v>261.91199999999998</v>
      </c>
      <c r="Y243" s="93">
        <v>45.676000000000002</v>
      </c>
      <c r="Z243" s="93">
        <v>445.93900000000002</v>
      </c>
      <c r="AA243" s="93"/>
      <c r="AB243" s="93">
        <v>38.295000000000002</v>
      </c>
      <c r="AC243" s="165">
        <v>40.829000000000001</v>
      </c>
      <c r="AD243" s="93">
        <v>0</v>
      </c>
      <c r="AE243" s="93"/>
    </row>
    <row r="244" spans="1:31">
      <c r="A244" s="243"/>
      <c r="B244" s="161" t="s">
        <v>4</v>
      </c>
      <c r="C244" s="154">
        <f t="shared" si="109"/>
        <v>672.08999999999992</v>
      </c>
      <c r="D244" s="69">
        <f t="shared" si="98"/>
        <v>14.914999999999999</v>
      </c>
      <c r="E244" s="93">
        <v>3.9209999999999998</v>
      </c>
      <c r="F244" s="93">
        <v>10.994</v>
      </c>
      <c r="G244" s="93"/>
      <c r="H244" s="154">
        <f t="shared" si="106"/>
        <v>657.17499999999995</v>
      </c>
      <c r="I244" s="93">
        <v>196.154</v>
      </c>
      <c r="J244" s="93">
        <v>36.61</v>
      </c>
      <c r="K244" s="93">
        <v>13.516</v>
      </c>
      <c r="L244" s="93">
        <v>410.89499999999998</v>
      </c>
      <c r="M244" s="93"/>
      <c r="N244" s="93"/>
      <c r="O244" s="154">
        <f t="shared" si="110"/>
        <v>257.96500000000003</v>
      </c>
      <c r="P244" s="93">
        <v>110.982</v>
      </c>
      <c r="Q244" s="69">
        <f t="shared" si="99"/>
        <v>146.983</v>
      </c>
      <c r="R244" s="69">
        <v>60.633000000000003</v>
      </c>
      <c r="S244" s="69">
        <v>86.35</v>
      </c>
      <c r="T244" s="69">
        <v>0</v>
      </c>
      <c r="U244" s="154">
        <f t="shared" si="111"/>
        <v>930.05500000000006</v>
      </c>
      <c r="V244" s="93">
        <v>125.89700000000001</v>
      </c>
      <c r="W244" s="154">
        <f t="shared" si="100"/>
        <v>804.15800000000002</v>
      </c>
      <c r="X244" s="93">
        <v>209.67</v>
      </c>
      <c r="Y244" s="93">
        <v>36.61</v>
      </c>
      <c r="Z244" s="93">
        <v>410.89499999999998</v>
      </c>
      <c r="AA244" s="93"/>
      <c r="AB244" s="93">
        <v>60.633000000000003</v>
      </c>
      <c r="AC244" s="93">
        <v>86.35</v>
      </c>
      <c r="AD244" s="93">
        <v>0</v>
      </c>
      <c r="AE244" s="93"/>
    </row>
    <row r="245" spans="1:31">
      <c r="A245" s="243"/>
      <c r="B245" s="161" t="s">
        <v>5</v>
      </c>
      <c r="C245" s="154">
        <f t="shared" si="109"/>
        <v>742.06700000000001</v>
      </c>
      <c r="D245" s="69">
        <f t="shared" si="98"/>
        <v>13.642000000000001</v>
      </c>
      <c r="E245" s="93">
        <v>2.2010000000000001</v>
      </c>
      <c r="F245" s="93">
        <v>11.441000000000001</v>
      </c>
      <c r="G245" s="93"/>
      <c r="H245" s="154">
        <f t="shared" si="106"/>
        <v>728.42499999999995</v>
      </c>
      <c r="I245" s="93">
        <v>206.86</v>
      </c>
      <c r="J245" s="93">
        <v>52.13</v>
      </c>
      <c r="K245" s="93">
        <v>9.5440000000000005</v>
      </c>
      <c r="L245" s="93">
        <v>459.89100000000002</v>
      </c>
      <c r="M245" s="93"/>
      <c r="N245" s="93"/>
      <c r="O245" s="154">
        <f t="shared" si="110"/>
        <v>184.15600000000001</v>
      </c>
      <c r="P245" s="93">
        <v>105.61499999999999</v>
      </c>
      <c r="Q245" s="69">
        <f t="shared" si="99"/>
        <v>78.540999999999997</v>
      </c>
      <c r="R245" s="69">
        <v>78.516999999999996</v>
      </c>
      <c r="S245" s="69">
        <v>2.4E-2</v>
      </c>
      <c r="T245" s="69">
        <v>0</v>
      </c>
      <c r="U245" s="154">
        <f t="shared" si="111"/>
        <v>926.22299999999996</v>
      </c>
      <c r="V245" s="93">
        <v>119.25700000000001</v>
      </c>
      <c r="W245" s="154">
        <f t="shared" si="100"/>
        <v>806.96600000000001</v>
      </c>
      <c r="X245" s="93">
        <v>216.404</v>
      </c>
      <c r="Y245" s="93">
        <v>52.13</v>
      </c>
      <c r="Z245" s="93">
        <v>459.89100000000002</v>
      </c>
      <c r="AA245" s="93"/>
      <c r="AB245" s="93">
        <v>78.516999999999996</v>
      </c>
      <c r="AC245" s="93">
        <v>2.4E-2</v>
      </c>
      <c r="AD245" s="93">
        <v>0</v>
      </c>
      <c r="AE245" s="93"/>
    </row>
    <row r="246" spans="1:31">
      <c r="A246" s="243"/>
      <c r="B246" s="161" t="s">
        <v>6</v>
      </c>
      <c r="C246" s="154">
        <f t="shared" si="109"/>
        <v>733.56999999999994</v>
      </c>
      <c r="D246" s="69">
        <f t="shared" si="98"/>
        <v>8.1319999999999997</v>
      </c>
      <c r="E246" s="93">
        <v>0.47899999999999998</v>
      </c>
      <c r="F246" s="93">
        <v>7.6529999999999996</v>
      </c>
      <c r="G246" s="93"/>
      <c r="H246" s="154">
        <f t="shared" si="106"/>
        <v>725.43799999999999</v>
      </c>
      <c r="I246" s="93">
        <v>176.267</v>
      </c>
      <c r="J246" s="93">
        <v>33.302</v>
      </c>
      <c r="K246" s="93">
        <v>12.569000000000001</v>
      </c>
      <c r="L246" s="93">
        <v>503.3</v>
      </c>
      <c r="M246" s="93"/>
      <c r="N246" s="93"/>
      <c r="O246" s="154">
        <f t="shared" si="110"/>
        <v>267.24400000000003</v>
      </c>
      <c r="P246" s="93">
        <v>65.125</v>
      </c>
      <c r="Q246" s="69">
        <f t="shared" si="99"/>
        <v>202.119</v>
      </c>
      <c r="R246" s="69">
        <v>87.796000000000006</v>
      </c>
      <c r="S246" s="69">
        <v>114.32299999999999</v>
      </c>
      <c r="T246" s="69">
        <v>0</v>
      </c>
      <c r="U246" s="154">
        <f t="shared" si="111"/>
        <v>1000.8140000000001</v>
      </c>
      <c r="V246" s="93">
        <v>73.257000000000005</v>
      </c>
      <c r="W246" s="154">
        <f t="shared" si="100"/>
        <v>927.55700000000002</v>
      </c>
      <c r="X246" s="93">
        <v>188.83600000000001</v>
      </c>
      <c r="Y246" s="93">
        <v>33.302</v>
      </c>
      <c r="Z246" s="93">
        <v>503.3</v>
      </c>
      <c r="AA246" s="93"/>
      <c r="AB246" s="93">
        <v>87.796000000000006</v>
      </c>
      <c r="AC246" s="93">
        <v>114.32299999999999</v>
      </c>
      <c r="AD246" s="93">
        <v>0</v>
      </c>
      <c r="AE246" s="93"/>
    </row>
    <row r="247" spans="1:31">
      <c r="A247" s="243"/>
      <c r="B247" s="161" t="s">
        <v>16</v>
      </c>
      <c r="C247" s="154">
        <f t="shared" si="109"/>
        <v>883.43099999999993</v>
      </c>
      <c r="D247" s="69">
        <f t="shared" si="98"/>
        <v>3.9060000000000001</v>
      </c>
      <c r="E247" s="93">
        <v>0</v>
      </c>
      <c r="F247" s="93">
        <v>3.9060000000000001</v>
      </c>
      <c r="G247" s="93"/>
      <c r="H247" s="154">
        <f t="shared" si="106"/>
        <v>879.52499999999998</v>
      </c>
      <c r="I247" s="93">
        <v>316.00799999999998</v>
      </c>
      <c r="J247" s="93">
        <v>23.739000000000001</v>
      </c>
      <c r="K247" s="93">
        <v>7.4610000000000003</v>
      </c>
      <c r="L247" s="93">
        <v>532.31700000000001</v>
      </c>
      <c r="M247" s="93"/>
      <c r="N247" s="93"/>
      <c r="O247" s="154">
        <f t="shared" si="110"/>
        <v>238.50700000000001</v>
      </c>
      <c r="P247" s="93">
        <v>52.664000000000001</v>
      </c>
      <c r="Q247" s="69">
        <f t="shared" si="99"/>
        <v>185.84300000000002</v>
      </c>
      <c r="R247" s="69">
        <v>54.948</v>
      </c>
      <c r="S247" s="69">
        <v>130.89500000000001</v>
      </c>
      <c r="T247" s="69">
        <v>0</v>
      </c>
      <c r="U247" s="154">
        <f t="shared" si="111"/>
        <v>1121.9379999999999</v>
      </c>
      <c r="V247" s="93">
        <v>56.57</v>
      </c>
      <c r="W247" s="154">
        <f t="shared" si="100"/>
        <v>1065.3679999999999</v>
      </c>
      <c r="X247" s="93">
        <v>323.46899999999999</v>
      </c>
      <c r="Y247" s="93">
        <v>23.739000000000001</v>
      </c>
      <c r="Z247" s="93">
        <v>532.31700000000001</v>
      </c>
      <c r="AA247" s="93"/>
      <c r="AB247" s="93">
        <v>54.948</v>
      </c>
      <c r="AC247" s="93">
        <v>130.89500000000001</v>
      </c>
      <c r="AD247" s="93">
        <v>0</v>
      </c>
      <c r="AE247" s="93"/>
    </row>
    <row r="248" spans="1:31">
      <c r="A248" s="243"/>
      <c r="B248" s="161" t="s">
        <v>17</v>
      </c>
      <c r="C248" s="154">
        <f t="shared" si="109"/>
        <v>875.61000000000013</v>
      </c>
      <c r="D248" s="69">
        <f t="shared" si="98"/>
        <v>2.5510000000000002</v>
      </c>
      <c r="E248" s="93">
        <v>0</v>
      </c>
      <c r="F248" s="93">
        <v>2.5510000000000002</v>
      </c>
      <c r="G248" s="93"/>
      <c r="H248" s="154">
        <f t="shared" si="106"/>
        <v>873.05900000000008</v>
      </c>
      <c r="I248" s="93">
        <v>283.39100000000002</v>
      </c>
      <c r="J248" s="93">
        <v>31.146000000000001</v>
      </c>
      <c r="K248" s="93">
        <v>0</v>
      </c>
      <c r="L248" s="93">
        <v>558.52200000000005</v>
      </c>
      <c r="M248" s="93"/>
      <c r="N248" s="93"/>
      <c r="O248" s="154">
        <f t="shared" si="110"/>
        <v>430.10800000000006</v>
      </c>
      <c r="P248" s="93">
        <v>215.05400000000003</v>
      </c>
      <c r="Q248" s="69">
        <f t="shared" si="99"/>
        <v>215.05400000000003</v>
      </c>
      <c r="R248" s="69">
        <v>83.016000000000005</v>
      </c>
      <c r="S248" s="69">
        <v>132.03800000000001</v>
      </c>
      <c r="T248" s="69">
        <v>0</v>
      </c>
      <c r="U248" s="154">
        <f t="shared" si="111"/>
        <v>1146.201</v>
      </c>
      <c r="V248" s="93">
        <v>58.088000000000001</v>
      </c>
      <c r="W248" s="154">
        <f t="shared" si="100"/>
        <v>1088.1130000000001</v>
      </c>
      <c r="X248" s="93">
        <v>283.39100000000002</v>
      </c>
      <c r="Y248" s="93">
        <v>31.146000000000001</v>
      </c>
      <c r="Z248" s="93">
        <v>558.52200000000005</v>
      </c>
      <c r="AA248" s="93"/>
      <c r="AB248" s="93">
        <v>83.016000000000005</v>
      </c>
      <c r="AC248" s="93">
        <v>132.03800000000001</v>
      </c>
      <c r="AD248" s="93">
        <v>0</v>
      </c>
      <c r="AE248" s="93"/>
    </row>
    <row r="249" spans="1:31">
      <c r="A249" s="243"/>
      <c r="B249" s="161" t="s">
        <v>18</v>
      </c>
      <c r="C249" s="154">
        <f t="shared" si="109"/>
        <v>772.48099999999999</v>
      </c>
      <c r="D249" s="69">
        <f t="shared" si="98"/>
        <v>2.5999999999999996</v>
      </c>
      <c r="E249" s="93">
        <v>0.34</v>
      </c>
      <c r="F249" s="93">
        <v>2.2599999999999998</v>
      </c>
      <c r="G249" s="93"/>
      <c r="H249" s="154">
        <f t="shared" si="106"/>
        <v>769.88099999999997</v>
      </c>
      <c r="I249" s="93">
        <v>222.74299999999999</v>
      </c>
      <c r="J249" s="93">
        <v>31.646000000000001</v>
      </c>
      <c r="K249" s="93">
        <v>0</v>
      </c>
      <c r="L249" s="93">
        <v>515.49199999999996</v>
      </c>
      <c r="M249" s="93"/>
      <c r="N249" s="93"/>
      <c r="O249" s="154">
        <f t="shared" si="110"/>
        <v>310.428</v>
      </c>
      <c r="P249" s="93">
        <v>48.883000000000003</v>
      </c>
      <c r="Q249" s="69">
        <f t="shared" si="99"/>
        <v>261.54500000000002</v>
      </c>
      <c r="R249" s="69">
        <v>66.795000000000002</v>
      </c>
      <c r="S249" s="69">
        <v>194.75</v>
      </c>
      <c r="T249" s="69">
        <v>0</v>
      </c>
      <c r="U249" s="154">
        <f t="shared" si="111"/>
        <v>1082.6029999999998</v>
      </c>
      <c r="V249" s="93">
        <v>51.177</v>
      </c>
      <c r="W249" s="154">
        <f t="shared" si="100"/>
        <v>1031.4259999999999</v>
      </c>
      <c r="X249" s="93">
        <v>222.74299999999999</v>
      </c>
      <c r="Y249" s="93">
        <v>31.646000000000001</v>
      </c>
      <c r="Z249" s="93">
        <v>515.49199999999996</v>
      </c>
      <c r="AA249" s="93"/>
      <c r="AB249" s="93">
        <v>66.795000000000002</v>
      </c>
      <c r="AC249" s="93">
        <v>194.75</v>
      </c>
      <c r="AD249" s="93">
        <v>0</v>
      </c>
      <c r="AE249" s="93"/>
    </row>
    <row r="250" spans="1:31">
      <c r="A250" s="243"/>
      <c r="B250" s="161" t="s">
        <v>19</v>
      </c>
      <c r="C250" s="154">
        <f t="shared" si="109"/>
        <v>840.96399999999994</v>
      </c>
      <c r="D250" s="69">
        <f t="shared" si="98"/>
        <v>2.851</v>
      </c>
      <c r="E250" s="93">
        <v>0.20100000000000001</v>
      </c>
      <c r="F250" s="93">
        <v>2.65</v>
      </c>
      <c r="G250" s="93"/>
      <c r="H250" s="154">
        <f t="shared" si="106"/>
        <v>838.11299999999994</v>
      </c>
      <c r="I250" s="93">
        <v>272.96899999999999</v>
      </c>
      <c r="J250" s="93">
        <v>1.31</v>
      </c>
      <c r="K250" s="93">
        <v>0</v>
      </c>
      <c r="L250" s="93">
        <v>563.83399999999995</v>
      </c>
      <c r="M250" s="93"/>
      <c r="N250" s="93"/>
      <c r="O250" s="154">
        <f t="shared" si="110"/>
        <v>260.32299999999998</v>
      </c>
      <c r="P250" s="93">
        <v>48.281999999999996</v>
      </c>
      <c r="Q250" s="69">
        <f t="shared" si="99"/>
        <v>212.041</v>
      </c>
      <c r="R250" s="69">
        <v>3.6360000000000001</v>
      </c>
      <c r="S250" s="69">
        <v>208.405</v>
      </c>
      <c r="T250" s="69">
        <v>0</v>
      </c>
      <c r="U250" s="154">
        <f t="shared" si="111"/>
        <v>1101.287</v>
      </c>
      <c r="V250" s="93">
        <v>51.133000000000003</v>
      </c>
      <c r="W250" s="154">
        <f t="shared" si="100"/>
        <v>1050.154</v>
      </c>
      <c r="X250" s="93">
        <v>272.96899999999999</v>
      </c>
      <c r="Y250" s="93">
        <v>1.31</v>
      </c>
      <c r="Z250" s="93">
        <v>563.83399999999995</v>
      </c>
      <c r="AA250" s="93"/>
      <c r="AB250" s="93">
        <v>3.6360000000000001</v>
      </c>
      <c r="AC250" s="93">
        <v>208.405</v>
      </c>
      <c r="AD250" s="93">
        <v>0</v>
      </c>
      <c r="AE250" s="93"/>
    </row>
    <row r="251" spans="1:31">
      <c r="A251" s="243"/>
      <c r="B251" s="161" t="s">
        <v>20</v>
      </c>
      <c r="C251" s="154">
        <f t="shared" si="109"/>
        <v>786.81000000000006</v>
      </c>
      <c r="D251" s="69">
        <f t="shared" si="98"/>
        <v>2.4260000000000002</v>
      </c>
      <c r="E251" s="93">
        <v>0.184</v>
      </c>
      <c r="F251" s="93">
        <v>2.242</v>
      </c>
      <c r="G251" s="93"/>
      <c r="H251" s="154">
        <f t="shared" si="106"/>
        <v>784.38400000000001</v>
      </c>
      <c r="I251" s="93">
        <v>308.46100000000001</v>
      </c>
      <c r="J251" s="93">
        <v>14.497999999999999</v>
      </c>
      <c r="K251" s="93">
        <v>0</v>
      </c>
      <c r="L251" s="93">
        <v>461.42500000000001</v>
      </c>
      <c r="M251" s="93"/>
      <c r="N251" s="93"/>
      <c r="O251" s="154">
        <f t="shared" si="110"/>
        <v>249.38400000000001</v>
      </c>
      <c r="P251" s="93">
        <v>47.853999999999999</v>
      </c>
      <c r="Q251" s="69">
        <f t="shared" si="99"/>
        <v>201.53</v>
      </c>
      <c r="R251" s="69">
        <v>0</v>
      </c>
      <c r="S251" s="69">
        <v>201.53</v>
      </c>
      <c r="T251" s="69">
        <v>0</v>
      </c>
      <c r="U251" s="154">
        <f t="shared" si="111"/>
        <v>1036.194</v>
      </c>
      <c r="V251" s="93">
        <v>50.28</v>
      </c>
      <c r="W251" s="154">
        <f t="shared" si="100"/>
        <v>985.91399999999999</v>
      </c>
      <c r="X251" s="93">
        <v>308.46100000000001</v>
      </c>
      <c r="Y251" s="93">
        <v>14.497999999999999</v>
      </c>
      <c r="Z251" s="93">
        <v>461.42500000000001</v>
      </c>
      <c r="AA251" s="93"/>
      <c r="AB251" s="93">
        <v>0</v>
      </c>
      <c r="AC251" s="93">
        <v>201.53</v>
      </c>
      <c r="AD251" s="93">
        <v>0</v>
      </c>
      <c r="AE251" s="93"/>
    </row>
    <row r="252" spans="1:31">
      <c r="A252" s="243"/>
      <c r="B252" s="161" t="s">
        <v>21</v>
      </c>
      <c r="C252" s="154">
        <f t="shared" si="109"/>
        <v>770.78800000000001</v>
      </c>
      <c r="D252" s="69">
        <f t="shared" si="98"/>
        <v>3.7230000000000003</v>
      </c>
      <c r="E252" s="93">
        <v>0.73699999999999999</v>
      </c>
      <c r="F252" s="93">
        <v>2.9860000000000002</v>
      </c>
      <c r="G252" s="93"/>
      <c r="H252" s="154">
        <f t="shared" si="106"/>
        <v>767.06500000000005</v>
      </c>
      <c r="I252" s="93">
        <v>280.13</v>
      </c>
      <c r="J252" s="93">
        <v>38.340000000000003</v>
      </c>
      <c r="K252" s="93">
        <v>0</v>
      </c>
      <c r="L252" s="93">
        <v>448.59500000000003</v>
      </c>
      <c r="M252" s="93"/>
      <c r="N252" s="93"/>
      <c r="O252" s="154">
        <f t="shared" si="110"/>
        <v>321.37900000000002</v>
      </c>
      <c r="P252" s="93">
        <v>60.192</v>
      </c>
      <c r="Q252" s="69">
        <f t="shared" si="99"/>
        <v>261.18700000000001</v>
      </c>
      <c r="R252" s="69">
        <v>48.459000000000003</v>
      </c>
      <c r="S252" s="69">
        <v>212.72800000000001</v>
      </c>
      <c r="T252" s="69">
        <v>0</v>
      </c>
      <c r="U252" s="154">
        <f t="shared" si="111"/>
        <v>1092.1670000000001</v>
      </c>
      <c r="V252" s="93">
        <v>63.914999999999999</v>
      </c>
      <c r="W252" s="154">
        <f t="shared" si="100"/>
        <v>1028.2520000000002</v>
      </c>
      <c r="X252" s="93">
        <v>280.13</v>
      </c>
      <c r="Y252" s="93">
        <v>38.340000000000003</v>
      </c>
      <c r="Z252" s="93">
        <v>448.59500000000003</v>
      </c>
      <c r="AA252" s="93"/>
      <c r="AB252" s="93">
        <v>48.459000000000003</v>
      </c>
      <c r="AC252" s="93">
        <v>212.72800000000001</v>
      </c>
      <c r="AD252" s="93">
        <v>0</v>
      </c>
      <c r="AE252" s="93"/>
    </row>
    <row r="253" spans="1:31" ht="13.8" thickBot="1">
      <c r="A253" s="244"/>
      <c r="B253" s="163" t="s">
        <v>117</v>
      </c>
      <c r="C253" s="135">
        <f>SUM(C241:C252)</f>
        <v>9310.8159999999989</v>
      </c>
      <c r="D253" s="146">
        <f t="shared" si="98"/>
        <v>92.663000000000011</v>
      </c>
      <c r="E253" s="155">
        <f>SUM(E241:E252)</f>
        <v>17.850999999999999</v>
      </c>
      <c r="F253" s="155">
        <f>SUM(F241:F252)</f>
        <v>74.812000000000012</v>
      </c>
      <c r="G253" s="155"/>
      <c r="H253" s="135">
        <f>SUM(H241:H252)</f>
        <v>9218.1530000000002</v>
      </c>
      <c r="I253" s="155">
        <f t="shared" ref="I253:P253" si="112">SUM(I241:I252)</f>
        <v>2998.26</v>
      </c>
      <c r="J253" s="155">
        <f t="shared" si="112"/>
        <v>414.13700000000006</v>
      </c>
      <c r="K253" s="155">
        <f t="shared" si="112"/>
        <v>104.792</v>
      </c>
      <c r="L253" s="155">
        <f t="shared" si="112"/>
        <v>5700.9639999999999</v>
      </c>
      <c r="M253" s="155">
        <f t="shared" si="112"/>
        <v>0</v>
      </c>
      <c r="N253" s="155">
        <f t="shared" si="112"/>
        <v>0</v>
      </c>
      <c r="O253" s="156">
        <f>SUM(O241:O252)</f>
        <v>2945.6410000000001</v>
      </c>
      <c r="P253" s="146">
        <f t="shared" si="112"/>
        <v>1101.674</v>
      </c>
      <c r="Q253" s="146">
        <f t="shared" si="99"/>
        <v>1843.9670000000001</v>
      </c>
      <c r="R253" s="155">
        <f>SUM(R241:R252)</f>
        <v>522.09500000000003</v>
      </c>
      <c r="S253" s="155">
        <f>SUM(S241:S252)</f>
        <v>1321.8720000000001</v>
      </c>
      <c r="T253" s="155">
        <f>SUM(T241:T252)</f>
        <v>0</v>
      </c>
      <c r="U253" s="156">
        <f>SUM(U241:U252)</f>
        <v>12096.634</v>
      </c>
      <c r="V253" s="155">
        <f>SUM(V241:V252)</f>
        <v>1034.5139999999999</v>
      </c>
      <c r="W253" s="156">
        <f t="shared" si="100"/>
        <v>11062.119999999999</v>
      </c>
      <c r="X253" s="155">
        <f t="shared" ref="X253:AE253" si="113">SUM(X241:X252)</f>
        <v>3103.0520000000006</v>
      </c>
      <c r="Y253" s="155">
        <f t="shared" si="113"/>
        <v>414.13700000000006</v>
      </c>
      <c r="Z253" s="155">
        <f t="shared" si="113"/>
        <v>5700.9639999999999</v>
      </c>
      <c r="AA253" s="155">
        <f t="shared" si="113"/>
        <v>0</v>
      </c>
      <c r="AB253" s="155">
        <f t="shared" si="113"/>
        <v>522.09500000000003</v>
      </c>
      <c r="AC253" s="155">
        <f t="shared" si="113"/>
        <v>1321.8720000000001</v>
      </c>
      <c r="AD253" s="146">
        <f t="shared" si="113"/>
        <v>0</v>
      </c>
      <c r="AE253" s="146">
        <f t="shared" si="113"/>
        <v>0</v>
      </c>
    </row>
    <row r="254" spans="1:31">
      <c r="A254" s="242">
        <v>2014</v>
      </c>
      <c r="B254" s="160" t="s">
        <v>1</v>
      </c>
      <c r="C254" s="153">
        <f t="shared" ref="C254:C265" si="114">D254+H254</f>
        <v>874.00900000000013</v>
      </c>
      <c r="D254" s="65">
        <f t="shared" si="98"/>
        <v>3.0329999999999999</v>
      </c>
      <c r="E254" s="65">
        <v>0.45200000000000001</v>
      </c>
      <c r="F254" s="65">
        <v>2.581</v>
      </c>
      <c r="G254" s="65"/>
      <c r="H254" s="153">
        <f t="shared" si="106"/>
        <v>870.97600000000011</v>
      </c>
      <c r="I254" s="65">
        <v>296.54500000000002</v>
      </c>
      <c r="J254" s="65">
        <v>3.7999999999999999E-2</v>
      </c>
      <c r="K254" s="65">
        <v>0</v>
      </c>
      <c r="L254" s="65">
        <v>574.39300000000003</v>
      </c>
      <c r="M254" s="65"/>
      <c r="N254" s="65"/>
      <c r="O254" s="153">
        <f t="shared" ref="O254:O265" si="115">P254+Q254</f>
        <v>265.30899999999997</v>
      </c>
      <c r="P254" s="65">
        <v>42.451999999999998</v>
      </c>
      <c r="Q254" s="65">
        <f t="shared" si="99"/>
        <v>222.857</v>
      </c>
      <c r="R254" s="65">
        <v>7.1660000000000004</v>
      </c>
      <c r="S254" s="65">
        <v>215.691</v>
      </c>
      <c r="T254" s="65">
        <v>0</v>
      </c>
      <c r="U254" s="153">
        <f t="shared" ref="U254:U265" si="116">V254+W254</f>
        <v>1139.318</v>
      </c>
      <c r="V254" s="65">
        <v>45.484999999999999</v>
      </c>
      <c r="W254" s="153">
        <f t="shared" si="100"/>
        <v>1093.8330000000001</v>
      </c>
      <c r="X254" s="65">
        <v>296.54500000000002</v>
      </c>
      <c r="Y254" s="65">
        <v>3.7999999999999999E-2</v>
      </c>
      <c r="Z254" s="65">
        <v>574.39300000000003</v>
      </c>
      <c r="AA254" s="65"/>
      <c r="AB254" s="65">
        <v>7.1660000000000004</v>
      </c>
      <c r="AC254" s="65">
        <v>215.691</v>
      </c>
      <c r="AD254" s="65">
        <v>0</v>
      </c>
      <c r="AE254" s="65"/>
    </row>
    <row r="255" spans="1:31">
      <c r="A255" s="243"/>
      <c r="B255" s="161" t="s">
        <v>2</v>
      </c>
      <c r="C255" s="154">
        <f t="shared" si="114"/>
        <v>762.29299999999989</v>
      </c>
      <c r="D255" s="69">
        <f t="shared" si="98"/>
        <v>2.6269999999999998</v>
      </c>
      <c r="E255" s="69">
        <v>0.38800000000000001</v>
      </c>
      <c r="F255" s="69">
        <v>2.2389999999999999</v>
      </c>
      <c r="G255" s="69"/>
      <c r="H255" s="154">
        <f t="shared" si="106"/>
        <v>759.66599999999994</v>
      </c>
      <c r="I255" s="69">
        <v>255.197</v>
      </c>
      <c r="J255" s="69">
        <v>2.3E-2</v>
      </c>
      <c r="K255" s="69">
        <v>2.9239999999999999</v>
      </c>
      <c r="L255" s="69">
        <v>501.52199999999999</v>
      </c>
      <c r="M255" s="69"/>
      <c r="N255" s="69"/>
      <c r="O255" s="154">
        <f t="shared" si="115"/>
        <v>231.30799999999999</v>
      </c>
      <c r="P255" s="69">
        <v>22.792999999999999</v>
      </c>
      <c r="Q255" s="69">
        <f t="shared" si="99"/>
        <v>208.51499999999999</v>
      </c>
      <c r="R255" s="69">
        <v>28.452000000000002</v>
      </c>
      <c r="S255" s="69">
        <v>180.06299999999999</v>
      </c>
      <c r="T255" s="69">
        <v>0</v>
      </c>
      <c r="U255" s="154">
        <f t="shared" si="116"/>
        <v>993.60099999999989</v>
      </c>
      <c r="V255" s="69">
        <v>25.42</v>
      </c>
      <c r="W255" s="154">
        <f t="shared" si="100"/>
        <v>968.18099999999993</v>
      </c>
      <c r="X255" s="69">
        <v>258.12099999999998</v>
      </c>
      <c r="Y255" s="69">
        <v>2.3E-2</v>
      </c>
      <c r="Z255" s="69">
        <v>501.52199999999999</v>
      </c>
      <c r="AA255" s="69"/>
      <c r="AB255" s="69">
        <v>28.452000000000002</v>
      </c>
      <c r="AC255" s="69">
        <v>180.06299999999999</v>
      </c>
      <c r="AD255" s="69">
        <v>0</v>
      </c>
      <c r="AE255" s="69"/>
    </row>
    <row r="256" spans="1:31">
      <c r="A256" s="243"/>
      <c r="B256" s="161" t="s">
        <v>3</v>
      </c>
      <c r="C256" s="154">
        <f t="shared" si="114"/>
        <v>792.05</v>
      </c>
      <c r="D256" s="69">
        <f t="shared" si="98"/>
        <v>6.742</v>
      </c>
      <c r="E256" s="69">
        <v>1.351</v>
      </c>
      <c r="F256" s="69">
        <v>5.391</v>
      </c>
      <c r="G256" s="69"/>
      <c r="H256" s="154">
        <f t="shared" si="106"/>
        <v>785.30799999999999</v>
      </c>
      <c r="I256" s="69">
        <v>207.79</v>
      </c>
      <c r="J256" s="69">
        <v>23.788</v>
      </c>
      <c r="K256" s="69">
        <v>23.431000000000001</v>
      </c>
      <c r="L256" s="69">
        <v>530.29899999999998</v>
      </c>
      <c r="M256" s="69"/>
      <c r="N256" s="69"/>
      <c r="O256" s="154">
        <f t="shared" si="115"/>
        <v>230.28200000000001</v>
      </c>
      <c r="P256" s="69">
        <v>21.187000000000001</v>
      </c>
      <c r="Q256" s="69">
        <f t="shared" si="99"/>
        <v>209.095</v>
      </c>
      <c r="R256" s="140">
        <v>15.736000000000001</v>
      </c>
      <c r="S256" s="140">
        <v>193.35900000000001</v>
      </c>
      <c r="T256" s="140">
        <v>0</v>
      </c>
      <c r="U256" s="154">
        <f t="shared" si="116"/>
        <v>1022.333</v>
      </c>
      <c r="V256" s="69">
        <v>27.93</v>
      </c>
      <c r="W256" s="154">
        <f t="shared" si="100"/>
        <v>994.40300000000002</v>
      </c>
      <c r="X256" s="69">
        <v>231.221</v>
      </c>
      <c r="Y256" s="69">
        <v>23.788</v>
      </c>
      <c r="Z256" s="69">
        <v>530.29899999999998</v>
      </c>
      <c r="AA256" s="69"/>
      <c r="AB256" s="69">
        <v>15.736000000000001</v>
      </c>
      <c r="AC256" s="140">
        <v>193.35900000000001</v>
      </c>
      <c r="AD256" s="69">
        <v>0</v>
      </c>
      <c r="AE256" s="69"/>
    </row>
    <row r="257" spans="1:31">
      <c r="A257" s="243"/>
      <c r="B257" s="161" t="s">
        <v>4</v>
      </c>
      <c r="C257" s="154">
        <f t="shared" si="114"/>
        <v>818.25400000000013</v>
      </c>
      <c r="D257" s="69">
        <f t="shared" si="98"/>
        <v>4.4880000000000004</v>
      </c>
      <c r="E257" s="69">
        <v>0.30399999999999999</v>
      </c>
      <c r="F257" s="69">
        <v>4.1840000000000002</v>
      </c>
      <c r="G257" s="69"/>
      <c r="H257" s="154">
        <f t="shared" si="106"/>
        <v>813.76600000000008</v>
      </c>
      <c r="I257" s="69">
        <v>296.99599999999998</v>
      </c>
      <c r="J257" s="69">
        <v>35.853000000000002</v>
      </c>
      <c r="K257" s="69">
        <v>19.806999999999999</v>
      </c>
      <c r="L257" s="69">
        <v>461.11</v>
      </c>
      <c r="M257" s="69"/>
      <c r="N257" s="69"/>
      <c r="O257" s="154">
        <f t="shared" si="115"/>
        <v>220.505</v>
      </c>
      <c r="P257" s="69">
        <v>8.8870000000000005</v>
      </c>
      <c r="Q257" s="69">
        <f t="shared" si="99"/>
        <v>211.61799999999999</v>
      </c>
      <c r="R257" s="69">
        <v>17.847000000000001</v>
      </c>
      <c r="S257" s="69">
        <v>193.77099999999999</v>
      </c>
      <c r="T257" s="69">
        <v>0</v>
      </c>
      <c r="U257" s="154">
        <f t="shared" si="116"/>
        <v>1038.759</v>
      </c>
      <c r="V257" s="69">
        <v>13.375</v>
      </c>
      <c r="W257" s="154">
        <f t="shared" si="100"/>
        <v>1025.384</v>
      </c>
      <c r="X257" s="69">
        <v>316.803</v>
      </c>
      <c r="Y257" s="69">
        <v>35.853000000000002</v>
      </c>
      <c r="Z257" s="69">
        <v>461.11</v>
      </c>
      <c r="AA257" s="69"/>
      <c r="AB257" s="69">
        <v>17.847000000000001</v>
      </c>
      <c r="AC257" s="69">
        <v>193.77099999999999</v>
      </c>
      <c r="AD257" s="69">
        <v>0</v>
      </c>
      <c r="AE257" s="69"/>
    </row>
    <row r="258" spans="1:31">
      <c r="A258" s="243"/>
      <c r="B258" s="161" t="s">
        <v>5</v>
      </c>
      <c r="C258" s="154">
        <f t="shared" si="114"/>
        <v>826.39800000000002</v>
      </c>
      <c r="D258" s="69">
        <f t="shared" si="98"/>
        <v>2.5439999999999996</v>
      </c>
      <c r="E258" s="69">
        <v>0.127</v>
      </c>
      <c r="F258" s="69">
        <v>2.4169999999999998</v>
      </c>
      <c r="G258" s="69"/>
      <c r="H258" s="154">
        <f t="shared" si="106"/>
        <v>823.85400000000004</v>
      </c>
      <c r="I258" s="69">
        <v>296.35000000000002</v>
      </c>
      <c r="J258" s="69">
        <v>15.718</v>
      </c>
      <c r="K258" s="69">
        <v>18.815999999999999</v>
      </c>
      <c r="L258" s="69">
        <v>492.97</v>
      </c>
      <c r="M258" s="69"/>
      <c r="N258" s="69"/>
      <c r="O258" s="154">
        <f t="shared" si="115"/>
        <v>234.55199999999999</v>
      </c>
      <c r="P258" s="69">
        <v>10.9</v>
      </c>
      <c r="Q258" s="69">
        <f t="shared" ref="Q258:Q266" si="117">SUM(R258:T258)</f>
        <v>223.65199999999999</v>
      </c>
      <c r="R258" s="69">
        <v>2.577</v>
      </c>
      <c r="S258" s="69">
        <v>221.07499999999999</v>
      </c>
      <c r="T258" s="69">
        <v>0</v>
      </c>
      <c r="U258" s="154">
        <f t="shared" si="116"/>
        <v>1060.95</v>
      </c>
      <c r="V258" s="69">
        <v>13.444000000000001</v>
      </c>
      <c r="W258" s="154">
        <f t="shared" ref="W258:W266" si="118">SUM(X258:AD258)</f>
        <v>1047.5060000000001</v>
      </c>
      <c r="X258" s="69">
        <v>315.166</v>
      </c>
      <c r="Y258" s="69">
        <v>15.718</v>
      </c>
      <c r="Z258" s="69">
        <v>492.97</v>
      </c>
      <c r="AA258" s="69"/>
      <c r="AB258" s="69">
        <v>2.577</v>
      </c>
      <c r="AC258" s="69">
        <v>221.07499999999999</v>
      </c>
      <c r="AD258" s="69">
        <v>0</v>
      </c>
      <c r="AE258" s="69"/>
    </row>
    <row r="259" spans="1:31">
      <c r="A259" s="243"/>
      <c r="B259" s="161" t="s">
        <v>6</v>
      </c>
      <c r="C259" s="154">
        <f t="shared" si="114"/>
        <v>776.33600000000001</v>
      </c>
      <c r="D259" s="69">
        <f t="shared" ref="D259:D266" si="119">SUM(E259:F259)</f>
        <v>0.86599999999999999</v>
      </c>
      <c r="E259" s="69">
        <v>0</v>
      </c>
      <c r="F259" s="69">
        <v>0.86599999999999999</v>
      </c>
      <c r="G259" s="69"/>
      <c r="H259" s="154">
        <f t="shared" si="106"/>
        <v>775.47</v>
      </c>
      <c r="I259" s="69">
        <v>205.381</v>
      </c>
      <c r="J259" s="69">
        <v>4.2720000000000002</v>
      </c>
      <c r="K259" s="69">
        <v>5.5620000000000003</v>
      </c>
      <c r="L259" s="69">
        <v>560.255</v>
      </c>
      <c r="M259" s="69"/>
      <c r="N259" s="69"/>
      <c r="O259" s="154">
        <f t="shared" si="115"/>
        <v>220.69300000000001</v>
      </c>
      <c r="P259" s="69">
        <v>7.7779999999999996</v>
      </c>
      <c r="Q259" s="69">
        <f t="shared" si="117"/>
        <v>212.91500000000002</v>
      </c>
      <c r="R259" s="69">
        <v>12.14</v>
      </c>
      <c r="S259" s="69">
        <v>200.77500000000001</v>
      </c>
      <c r="T259" s="69">
        <v>0</v>
      </c>
      <c r="U259" s="154">
        <f t="shared" si="116"/>
        <v>997.03899999999999</v>
      </c>
      <c r="V259" s="69">
        <v>8.6539999999999999</v>
      </c>
      <c r="W259" s="154">
        <f t="shared" si="118"/>
        <v>988.38499999999999</v>
      </c>
      <c r="X259" s="69">
        <v>210.94300000000001</v>
      </c>
      <c r="Y259" s="69">
        <v>4.2720000000000002</v>
      </c>
      <c r="Z259" s="69">
        <v>560.255</v>
      </c>
      <c r="AA259" s="69"/>
      <c r="AB259" s="69">
        <v>12.14</v>
      </c>
      <c r="AC259" s="69">
        <v>200.77500000000001</v>
      </c>
      <c r="AD259" s="69">
        <v>0</v>
      </c>
      <c r="AE259" s="69"/>
    </row>
    <row r="260" spans="1:31">
      <c r="A260" s="243"/>
      <c r="B260" s="161" t="s">
        <v>16</v>
      </c>
      <c r="C260" s="154">
        <f t="shared" si="114"/>
        <v>884.99199999999996</v>
      </c>
      <c r="D260" s="69">
        <f t="shared" si="119"/>
        <v>0.51400000000000001</v>
      </c>
      <c r="E260" s="69">
        <v>0</v>
      </c>
      <c r="F260" s="69">
        <v>0.51400000000000001</v>
      </c>
      <c r="G260" s="69"/>
      <c r="H260" s="154">
        <f t="shared" si="106"/>
        <v>884.47799999999995</v>
      </c>
      <c r="I260" s="69">
        <v>249.35400000000001</v>
      </c>
      <c r="J260" s="69">
        <v>22.847000000000001</v>
      </c>
      <c r="K260" s="69">
        <v>24.477</v>
      </c>
      <c r="L260" s="69">
        <v>587.79999999999995</v>
      </c>
      <c r="M260" s="69"/>
      <c r="N260" s="69"/>
      <c r="O260" s="154">
        <f t="shared" si="115"/>
        <v>226.22300000000001</v>
      </c>
      <c r="P260" s="69">
        <v>6.508</v>
      </c>
      <c r="Q260" s="69">
        <f t="shared" si="117"/>
        <v>219.715</v>
      </c>
      <c r="R260" s="69">
        <v>14.336</v>
      </c>
      <c r="S260" s="69">
        <v>205.37899999999999</v>
      </c>
      <c r="T260" s="69">
        <v>0</v>
      </c>
      <c r="U260" s="154">
        <f t="shared" si="116"/>
        <v>1111.2149999999999</v>
      </c>
      <c r="V260" s="69">
        <v>7.0220000000000002</v>
      </c>
      <c r="W260" s="154">
        <f t="shared" si="118"/>
        <v>1104.193</v>
      </c>
      <c r="X260" s="69">
        <v>273.83100000000002</v>
      </c>
      <c r="Y260" s="69">
        <v>22.847000000000001</v>
      </c>
      <c r="Z260" s="69">
        <v>587.79999999999995</v>
      </c>
      <c r="AA260" s="69"/>
      <c r="AB260" s="69">
        <v>14.336</v>
      </c>
      <c r="AC260" s="69">
        <v>205.37899999999999</v>
      </c>
      <c r="AD260" s="69">
        <v>0</v>
      </c>
      <c r="AE260" s="69"/>
    </row>
    <row r="261" spans="1:31">
      <c r="A261" s="243"/>
      <c r="B261" s="161" t="s">
        <v>17</v>
      </c>
      <c r="C261" s="154">
        <f t="shared" si="114"/>
        <v>841.69699999999989</v>
      </c>
      <c r="D261" s="69">
        <f t="shared" si="119"/>
        <v>0.41099999999999998</v>
      </c>
      <c r="E261" s="69">
        <v>0</v>
      </c>
      <c r="F261" s="69">
        <v>0.41099999999999998</v>
      </c>
      <c r="G261" s="69"/>
      <c r="H261" s="154">
        <f t="shared" si="106"/>
        <v>841.28599999999994</v>
      </c>
      <c r="I261" s="69">
        <v>220.952</v>
      </c>
      <c r="J261" s="69">
        <v>23.452999999999999</v>
      </c>
      <c r="K261" s="69">
        <v>16.018999999999998</v>
      </c>
      <c r="L261" s="69">
        <v>580.86199999999997</v>
      </c>
      <c r="M261" s="69"/>
      <c r="N261" s="69"/>
      <c r="O261" s="154">
        <f t="shared" si="115"/>
        <v>253.07400000000001</v>
      </c>
      <c r="P261" s="69">
        <v>4.8810000000000002</v>
      </c>
      <c r="Q261" s="69">
        <f t="shared" si="117"/>
        <v>248.19300000000001</v>
      </c>
      <c r="R261" s="69">
        <v>38.21</v>
      </c>
      <c r="S261" s="69">
        <v>209.983</v>
      </c>
      <c r="T261" s="69">
        <v>0</v>
      </c>
      <c r="U261" s="154">
        <f t="shared" si="116"/>
        <v>1094.7719999999999</v>
      </c>
      <c r="V261" s="69">
        <v>5.2930000000000001</v>
      </c>
      <c r="W261" s="154">
        <f t="shared" si="118"/>
        <v>1089.479</v>
      </c>
      <c r="X261" s="69">
        <v>236.971</v>
      </c>
      <c r="Y261" s="69">
        <v>23.452999999999999</v>
      </c>
      <c r="Z261" s="69">
        <v>580.86199999999997</v>
      </c>
      <c r="AA261" s="69"/>
      <c r="AB261" s="69">
        <v>38.21</v>
      </c>
      <c r="AC261" s="69">
        <v>209.983</v>
      </c>
      <c r="AD261" s="69">
        <v>0</v>
      </c>
      <c r="AE261" s="69"/>
    </row>
    <row r="262" spans="1:31">
      <c r="A262" s="243"/>
      <c r="B262" s="161" t="s">
        <v>18</v>
      </c>
      <c r="C262" s="154">
        <f t="shared" si="114"/>
        <v>787.80199999999991</v>
      </c>
      <c r="D262" s="69">
        <f t="shared" si="119"/>
        <v>0.57799999999999996</v>
      </c>
      <c r="E262" s="69">
        <v>5.0000000000000001E-3</v>
      </c>
      <c r="F262" s="69">
        <v>0.57299999999999995</v>
      </c>
      <c r="G262" s="69"/>
      <c r="H262" s="154">
        <f t="shared" si="106"/>
        <v>787.22399999999993</v>
      </c>
      <c r="I262" s="69">
        <v>205.72</v>
      </c>
      <c r="J262" s="69">
        <v>21.05</v>
      </c>
      <c r="K262" s="69">
        <v>20.923999999999999</v>
      </c>
      <c r="L262" s="69">
        <v>539.53</v>
      </c>
      <c r="M262" s="69"/>
      <c r="N262" s="69"/>
      <c r="O262" s="154">
        <f t="shared" si="115"/>
        <v>215.667</v>
      </c>
      <c r="P262" s="69">
        <v>4.8579999999999997</v>
      </c>
      <c r="Q262" s="69">
        <f t="shared" si="117"/>
        <v>210.809</v>
      </c>
      <c r="R262" s="69">
        <v>0</v>
      </c>
      <c r="S262" s="69">
        <v>210.809</v>
      </c>
      <c r="T262" s="69">
        <v>0</v>
      </c>
      <c r="U262" s="154">
        <f t="shared" si="116"/>
        <v>1003.4699999999999</v>
      </c>
      <c r="V262" s="69">
        <v>5.4370000000000003</v>
      </c>
      <c r="W262" s="154">
        <f t="shared" si="118"/>
        <v>998.0329999999999</v>
      </c>
      <c r="X262" s="69">
        <v>226.64400000000001</v>
      </c>
      <c r="Y262" s="69">
        <v>21.05</v>
      </c>
      <c r="Z262" s="69">
        <v>539.53</v>
      </c>
      <c r="AA262" s="69"/>
      <c r="AB262" s="69">
        <v>0</v>
      </c>
      <c r="AC262" s="69">
        <v>210.809</v>
      </c>
      <c r="AD262" s="69">
        <v>0</v>
      </c>
      <c r="AE262" s="69"/>
    </row>
    <row r="263" spans="1:31">
      <c r="A263" s="243"/>
      <c r="B263" s="161" t="s">
        <v>19</v>
      </c>
      <c r="C263" s="154">
        <f t="shared" si="114"/>
        <v>794.43600000000015</v>
      </c>
      <c r="D263" s="69">
        <f t="shared" si="119"/>
        <v>1.671</v>
      </c>
      <c r="E263" s="69">
        <v>0.24</v>
      </c>
      <c r="F263" s="69">
        <v>1.431</v>
      </c>
      <c r="G263" s="69"/>
      <c r="H263" s="154">
        <f t="shared" si="106"/>
        <v>792.7650000000001</v>
      </c>
      <c r="I263" s="69">
        <v>224.22300000000001</v>
      </c>
      <c r="J263" s="69">
        <v>11.789</v>
      </c>
      <c r="K263" s="69">
        <v>0</v>
      </c>
      <c r="L263" s="69">
        <v>556.75300000000004</v>
      </c>
      <c r="M263" s="69"/>
      <c r="N263" s="69"/>
      <c r="O263" s="154">
        <f t="shared" si="115"/>
        <v>222.85300000000001</v>
      </c>
      <c r="P263" s="69">
        <v>4.649</v>
      </c>
      <c r="Q263" s="69">
        <f t="shared" si="117"/>
        <v>218.20400000000001</v>
      </c>
      <c r="R263" s="69">
        <v>0</v>
      </c>
      <c r="S263" s="69">
        <v>218.20400000000001</v>
      </c>
      <c r="T263" s="69">
        <v>0</v>
      </c>
      <c r="U263" s="154">
        <f t="shared" si="116"/>
        <v>1017.2900000000001</v>
      </c>
      <c r="V263" s="69">
        <v>6.3209999999999997</v>
      </c>
      <c r="W263" s="154">
        <f t="shared" si="118"/>
        <v>1010.9690000000001</v>
      </c>
      <c r="X263" s="69">
        <v>224.22300000000001</v>
      </c>
      <c r="Y263" s="69">
        <v>11.789</v>
      </c>
      <c r="Z263" s="69">
        <v>556.75300000000004</v>
      </c>
      <c r="AA263" s="69"/>
      <c r="AB263" s="69">
        <v>0</v>
      </c>
      <c r="AC263" s="69">
        <v>218.20400000000001</v>
      </c>
      <c r="AD263" s="69">
        <v>0</v>
      </c>
      <c r="AE263" s="69"/>
    </row>
    <row r="264" spans="1:31">
      <c r="A264" s="243"/>
      <c r="B264" s="161" t="s">
        <v>20</v>
      </c>
      <c r="C264" s="154">
        <f t="shared" si="114"/>
        <v>732.98099999999999</v>
      </c>
      <c r="D264" s="69">
        <f t="shared" si="119"/>
        <v>3.125</v>
      </c>
      <c r="E264" s="69">
        <v>0.88700000000000001</v>
      </c>
      <c r="F264" s="69">
        <v>2.238</v>
      </c>
      <c r="G264" s="69"/>
      <c r="H264" s="154">
        <f t="shared" si="106"/>
        <v>729.85599999999999</v>
      </c>
      <c r="I264" s="69">
        <v>200.64400000000001</v>
      </c>
      <c r="J264" s="69">
        <v>16.765000000000001</v>
      </c>
      <c r="K264" s="69">
        <v>0</v>
      </c>
      <c r="L264" s="69">
        <v>512.447</v>
      </c>
      <c r="M264" s="69"/>
      <c r="N264" s="69"/>
      <c r="O264" s="154">
        <f t="shared" si="115"/>
        <v>208.304</v>
      </c>
      <c r="P264" s="69">
        <v>10.073</v>
      </c>
      <c r="Q264" s="69">
        <f t="shared" si="117"/>
        <v>198.23099999999999</v>
      </c>
      <c r="R264" s="69">
        <v>0</v>
      </c>
      <c r="S264" s="69">
        <v>198.23099999999999</v>
      </c>
      <c r="T264" s="69">
        <v>0</v>
      </c>
      <c r="U264" s="154">
        <f t="shared" si="116"/>
        <v>941.28599999999994</v>
      </c>
      <c r="V264" s="69">
        <v>13.199</v>
      </c>
      <c r="W264" s="154">
        <f t="shared" si="118"/>
        <v>928.08699999999999</v>
      </c>
      <c r="X264" s="69">
        <v>200.64400000000001</v>
      </c>
      <c r="Y264" s="69">
        <v>16.765000000000001</v>
      </c>
      <c r="Z264" s="69">
        <v>512.447</v>
      </c>
      <c r="AA264" s="69"/>
      <c r="AB264" s="69">
        <v>0</v>
      </c>
      <c r="AC264" s="69">
        <v>198.23099999999999</v>
      </c>
      <c r="AD264" s="69">
        <v>0</v>
      </c>
      <c r="AE264" s="69"/>
    </row>
    <row r="265" spans="1:31">
      <c r="A265" s="243"/>
      <c r="B265" s="161" t="s">
        <v>21</v>
      </c>
      <c r="C265" s="154">
        <f t="shared" si="114"/>
        <v>855.21100000000001</v>
      </c>
      <c r="D265" s="69">
        <f t="shared" si="119"/>
        <v>5.2489999999999997</v>
      </c>
      <c r="E265" s="69">
        <v>0.68600000000000005</v>
      </c>
      <c r="F265" s="69">
        <v>4.5629999999999997</v>
      </c>
      <c r="G265" s="69"/>
      <c r="H265" s="154">
        <f t="shared" si="106"/>
        <v>849.96199999999999</v>
      </c>
      <c r="I265" s="69">
        <v>224.947</v>
      </c>
      <c r="J265" s="69">
        <v>16.579999999999998</v>
      </c>
      <c r="K265" s="69">
        <v>0</v>
      </c>
      <c r="L265" s="69">
        <v>608.43499999999995</v>
      </c>
      <c r="M265" s="69"/>
      <c r="N265" s="69"/>
      <c r="O265" s="154">
        <f t="shared" si="115"/>
        <v>247.971</v>
      </c>
      <c r="P265" s="69">
        <v>16.564</v>
      </c>
      <c r="Q265" s="69">
        <f t="shared" si="117"/>
        <v>231.40700000000001</v>
      </c>
      <c r="R265" s="69">
        <v>0</v>
      </c>
      <c r="S265" s="69">
        <v>231.40700000000001</v>
      </c>
      <c r="T265" s="69">
        <v>0</v>
      </c>
      <c r="U265" s="154">
        <f t="shared" si="116"/>
        <v>1103.182</v>
      </c>
      <c r="V265" s="69">
        <v>21.812999999999999</v>
      </c>
      <c r="W265" s="154">
        <f t="shared" si="118"/>
        <v>1081.3689999999999</v>
      </c>
      <c r="X265" s="69">
        <v>224.947</v>
      </c>
      <c r="Y265" s="69">
        <v>16.579999999999998</v>
      </c>
      <c r="Z265" s="69">
        <v>608.43499999999995</v>
      </c>
      <c r="AA265" s="69"/>
      <c r="AB265" s="69">
        <v>0</v>
      </c>
      <c r="AC265" s="69">
        <v>231.40700000000001</v>
      </c>
      <c r="AD265" s="69">
        <v>0</v>
      </c>
      <c r="AE265" s="69"/>
    </row>
    <row r="266" spans="1:31" ht="13.8" thickBot="1">
      <c r="A266" s="244"/>
      <c r="B266" s="163" t="s">
        <v>78</v>
      </c>
      <c r="C266" s="135">
        <f>SUM(C254:C265)</f>
        <v>9746.4589999999989</v>
      </c>
      <c r="D266" s="146">
        <f t="shared" si="119"/>
        <v>31.847999999999999</v>
      </c>
      <c r="E266" s="155">
        <f>SUM(E254:E265)</f>
        <v>4.4400000000000004</v>
      </c>
      <c r="F266" s="155">
        <f>SUM(F254:F265)</f>
        <v>27.407999999999998</v>
      </c>
      <c r="G266" s="155"/>
      <c r="H266" s="135">
        <f>SUM(H254:H265)</f>
        <v>9714.6110000000008</v>
      </c>
      <c r="I266" s="155">
        <f t="shared" ref="I266:P266" si="120">SUM(I254:I265)</f>
        <v>2884.0990000000002</v>
      </c>
      <c r="J266" s="155">
        <f t="shared" si="120"/>
        <v>192.17599999999999</v>
      </c>
      <c r="K266" s="155">
        <f t="shared" si="120"/>
        <v>131.96</v>
      </c>
      <c r="L266" s="155">
        <f t="shared" si="120"/>
        <v>6506.3760000000002</v>
      </c>
      <c r="M266" s="155">
        <f t="shared" si="120"/>
        <v>0</v>
      </c>
      <c r="N266" s="155">
        <f t="shared" si="120"/>
        <v>0</v>
      </c>
      <c r="O266" s="156">
        <f>SUM(O254:O265)</f>
        <v>2776.741</v>
      </c>
      <c r="P266" s="146">
        <f t="shared" si="120"/>
        <v>161.53</v>
      </c>
      <c r="Q266" s="146">
        <f t="shared" si="117"/>
        <v>2615.2110000000002</v>
      </c>
      <c r="R266" s="155">
        <f>SUM(R254:R265)</f>
        <v>136.464</v>
      </c>
      <c r="S266" s="155">
        <f>SUM(S254:S265)</f>
        <v>2478.7470000000003</v>
      </c>
      <c r="T266" s="155">
        <f>SUM(T254:T265)</f>
        <v>0</v>
      </c>
      <c r="U266" s="156">
        <f>SUM(U254:U265)</f>
        <v>12523.215000000002</v>
      </c>
      <c r="V266" s="155">
        <f>SUM(V254:V265)</f>
        <v>193.39300000000003</v>
      </c>
      <c r="W266" s="156">
        <f t="shared" si="118"/>
        <v>12329.822</v>
      </c>
      <c r="X266" s="155">
        <f t="shared" ref="X266:AE266" si="121">SUM(X254:X265)</f>
        <v>3016.0590000000002</v>
      </c>
      <c r="Y266" s="155">
        <f t="shared" si="121"/>
        <v>192.17599999999999</v>
      </c>
      <c r="Z266" s="155">
        <f t="shared" si="121"/>
        <v>6506.3760000000002</v>
      </c>
      <c r="AA266" s="155">
        <f t="shared" si="121"/>
        <v>0</v>
      </c>
      <c r="AB266" s="155">
        <f t="shared" si="121"/>
        <v>136.464</v>
      </c>
      <c r="AC266" s="155">
        <f t="shared" si="121"/>
        <v>2478.7470000000003</v>
      </c>
      <c r="AD266" s="146">
        <f t="shared" si="121"/>
        <v>0</v>
      </c>
      <c r="AE266" s="146">
        <f t="shared" si="121"/>
        <v>0</v>
      </c>
    </row>
    <row r="267" spans="1:31">
      <c r="A267" s="242">
        <v>2015</v>
      </c>
      <c r="B267" s="160" t="s">
        <v>1</v>
      </c>
      <c r="C267" s="153">
        <f t="shared" ref="C267:C278" si="122">D267+H267</f>
        <v>794.90599999999995</v>
      </c>
      <c r="D267" s="65">
        <f t="shared" ref="D267:D298" si="123">SUM(E267:F267)</f>
        <v>8.6210000000000004</v>
      </c>
      <c r="E267" s="173">
        <v>2.04</v>
      </c>
      <c r="F267" s="173">
        <v>6.5810000000000004</v>
      </c>
      <c r="G267" s="173"/>
      <c r="H267" s="153">
        <f t="shared" ref="H267:H293" si="124">SUM(I267:L267)</f>
        <v>786.28499999999997</v>
      </c>
      <c r="I267" s="173">
        <v>232.761</v>
      </c>
      <c r="J267" s="173">
        <v>23.706</v>
      </c>
      <c r="K267" s="173">
        <v>0</v>
      </c>
      <c r="L267" s="173">
        <v>529.81799999999998</v>
      </c>
      <c r="M267" s="173"/>
      <c r="N267" s="173"/>
      <c r="O267" s="153">
        <f t="shared" ref="O267:O278" si="125">P267+Q267</f>
        <v>237.221</v>
      </c>
      <c r="P267" s="173">
        <v>32.012</v>
      </c>
      <c r="Q267" s="65">
        <f t="shared" ref="Q267:Q298" si="126">SUM(R267:T267)</f>
        <v>205.209</v>
      </c>
      <c r="R267" s="173">
        <v>0</v>
      </c>
      <c r="S267" s="173">
        <v>205.209</v>
      </c>
      <c r="T267" s="173">
        <v>0</v>
      </c>
      <c r="U267" s="153">
        <f t="shared" ref="U267:U278" si="127">V267+W267</f>
        <v>1032.127</v>
      </c>
      <c r="V267" s="173">
        <v>40.633000000000003</v>
      </c>
      <c r="W267" s="153">
        <f t="shared" ref="W267:W298" si="128">SUM(X267:AD267)</f>
        <v>991.49399999999991</v>
      </c>
      <c r="X267" s="173">
        <v>232.761</v>
      </c>
      <c r="Y267" s="173">
        <v>23.706</v>
      </c>
      <c r="Z267" s="173">
        <v>529.81799999999998</v>
      </c>
      <c r="AA267" s="173"/>
      <c r="AB267" s="173">
        <v>0</v>
      </c>
      <c r="AC267" s="173">
        <v>205.209</v>
      </c>
      <c r="AD267" s="173">
        <v>0</v>
      </c>
      <c r="AE267" s="173"/>
    </row>
    <row r="268" spans="1:31">
      <c r="A268" s="243"/>
      <c r="B268" s="161" t="s">
        <v>2</v>
      </c>
      <c r="C268" s="154">
        <f t="shared" si="122"/>
        <v>673.94200000000001</v>
      </c>
      <c r="D268" s="69">
        <f t="shared" si="123"/>
        <v>9.6999999999999993</v>
      </c>
      <c r="E268" s="174">
        <v>2.0750000000000002</v>
      </c>
      <c r="F268" s="174">
        <v>7.625</v>
      </c>
      <c r="G268" s="174"/>
      <c r="H268" s="154">
        <f t="shared" si="124"/>
        <v>664.24199999999996</v>
      </c>
      <c r="I268" s="174">
        <v>181.482</v>
      </c>
      <c r="J268" s="174">
        <v>13.260999999999999</v>
      </c>
      <c r="K268" s="174">
        <v>2.9000000000000001E-2</v>
      </c>
      <c r="L268" s="174">
        <v>469.47</v>
      </c>
      <c r="M268" s="174"/>
      <c r="N268" s="174"/>
      <c r="O268" s="154">
        <f t="shared" si="125"/>
        <v>218.64</v>
      </c>
      <c r="P268" s="174">
        <v>43.789000000000001</v>
      </c>
      <c r="Q268" s="69">
        <f t="shared" si="126"/>
        <v>174.851</v>
      </c>
      <c r="R268" s="174">
        <v>0</v>
      </c>
      <c r="S268" s="174">
        <v>174.851</v>
      </c>
      <c r="T268" s="174">
        <v>0</v>
      </c>
      <c r="U268" s="154">
        <f t="shared" si="127"/>
        <v>892.58199999999999</v>
      </c>
      <c r="V268" s="174">
        <v>53.488999999999997</v>
      </c>
      <c r="W268" s="154">
        <f t="shared" si="128"/>
        <v>839.09299999999996</v>
      </c>
      <c r="X268" s="174">
        <v>181.511</v>
      </c>
      <c r="Y268" s="174">
        <v>13.260999999999999</v>
      </c>
      <c r="Z268" s="174">
        <v>469.47</v>
      </c>
      <c r="AA268" s="174"/>
      <c r="AB268" s="174">
        <v>0</v>
      </c>
      <c r="AC268" s="174">
        <v>174.851</v>
      </c>
      <c r="AD268" s="174">
        <v>0</v>
      </c>
      <c r="AE268" s="174"/>
    </row>
    <row r="269" spans="1:31">
      <c r="A269" s="243"/>
      <c r="B269" s="161" t="s">
        <v>3</v>
      </c>
      <c r="C269" s="154">
        <f t="shared" si="122"/>
        <v>881.57399999999996</v>
      </c>
      <c r="D269" s="69">
        <f t="shared" si="123"/>
        <v>11.061</v>
      </c>
      <c r="E269" s="174">
        <v>3.3109999999999999</v>
      </c>
      <c r="F269" s="174">
        <v>7.75</v>
      </c>
      <c r="G269" s="174"/>
      <c r="H269" s="154">
        <f t="shared" si="124"/>
        <v>870.51299999999992</v>
      </c>
      <c r="I269" s="174">
        <v>235.38499999999999</v>
      </c>
      <c r="J269" s="174">
        <v>0</v>
      </c>
      <c r="K269" s="174">
        <v>24.666</v>
      </c>
      <c r="L269" s="174">
        <v>610.46199999999999</v>
      </c>
      <c r="M269" s="174"/>
      <c r="N269" s="174"/>
      <c r="O269" s="154">
        <f t="shared" si="125"/>
        <v>242.233</v>
      </c>
      <c r="P269" s="174">
        <v>48.246000000000002</v>
      </c>
      <c r="Q269" s="69">
        <f t="shared" si="126"/>
        <v>193.98699999999999</v>
      </c>
      <c r="R269" s="175">
        <v>0</v>
      </c>
      <c r="S269" s="175">
        <v>193.98699999999999</v>
      </c>
      <c r="T269" s="175">
        <v>0</v>
      </c>
      <c r="U269" s="154">
        <f t="shared" si="127"/>
        <v>1123.807</v>
      </c>
      <c r="V269" s="174">
        <v>59.307000000000002</v>
      </c>
      <c r="W269" s="154">
        <f t="shared" si="128"/>
        <v>1064.5</v>
      </c>
      <c r="X269" s="174">
        <v>260.05099999999999</v>
      </c>
      <c r="Y269" s="174">
        <v>0</v>
      </c>
      <c r="Z269" s="174">
        <v>610.46199999999999</v>
      </c>
      <c r="AA269" s="174"/>
      <c r="AB269" s="174">
        <v>0</v>
      </c>
      <c r="AC269" s="175">
        <v>193.98699999999999</v>
      </c>
      <c r="AD269" s="174">
        <v>0</v>
      </c>
      <c r="AE269" s="174"/>
    </row>
    <row r="270" spans="1:31">
      <c r="A270" s="243"/>
      <c r="B270" s="161" t="s">
        <v>4</v>
      </c>
      <c r="C270" s="154">
        <f t="shared" si="122"/>
        <v>838.52899999999988</v>
      </c>
      <c r="D270" s="69">
        <f t="shared" si="123"/>
        <v>9.6209999999999987</v>
      </c>
      <c r="E270" s="174">
        <v>2.2759999999999998</v>
      </c>
      <c r="F270" s="174">
        <v>7.3449999999999998</v>
      </c>
      <c r="G270" s="174"/>
      <c r="H270" s="154">
        <f t="shared" si="124"/>
        <v>828.9079999999999</v>
      </c>
      <c r="I270" s="174">
        <v>233.01900000000001</v>
      </c>
      <c r="J270" s="174">
        <v>18.600000000000001</v>
      </c>
      <c r="K270" s="174">
        <v>21.721</v>
      </c>
      <c r="L270" s="174">
        <v>555.56799999999998</v>
      </c>
      <c r="M270" s="174"/>
      <c r="N270" s="174"/>
      <c r="O270" s="154">
        <f t="shared" si="125"/>
        <v>209.73099999999999</v>
      </c>
      <c r="P270" s="174">
        <v>38.799999999999997</v>
      </c>
      <c r="Q270" s="69">
        <f t="shared" si="126"/>
        <v>170.93100000000001</v>
      </c>
      <c r="R270" s="174">
        <v>0</v>
      </c>
      <c r="S270" s="174">
        <v>170.93100000000001</v>
      </c>
      <c r="T270" s="174">
        <v>0</v>
      </c>
      <c r="U270" s="154">
        <f t="shared" si="127"/>
        <v>1048.26</v>
      </c>
      <c r="V270" s="174">
        <v>48.420999999999999</v>
      </c>
      <c r="W270" s="154">
        <f t="shared" si="128"/>
        <v>999.83900000000006</v>
      </c>
      <c r="X270" s="174">
        <v>254.74</v>
      </c>
      <c r="Y270" s="174">
        <v>18.600000000000001</v>
      </c>
      <c r="Z270" s="174">
        <v>555.56799999999998</v>
      </c>
      <c r="AA270" s="174"/>
      <c r="AB270" s="174">
        <v>0</v>
      </c>
      <c r="AC270" s="174">
        <v>170.93100000000001</v>
      </c>
      <c r="AD270" s="174">
        <v>0</v>
      </c>
      <c r="AE270" s="174"/>
    </row>
    <row r="271" spans="1:31">
      <c r="A271" s="243"/>
      <c r="B271" s="161" t="s">
        <v>5</v>
      </c>
      <c r="C271" s="154">
        <f t="shared" si="122"/>
        <v>765.35699999999997</v>
      </c>
      <c r="D271" s="69">
        <f t="shared" si="123"/>
        <v>11.608000000000001</v>
      </c>
      <c r="E271" s="174">
        <v>1.1819999999999999</v>
      </c>
      <c r="F271" s="174">
        <v>10.426</v>
      </c>
      <c r="G271" s="174"/>
      <c r="H271" s="154">
        <f t="shared" si="124"/>
        <v>753.74900000000002</v>
      </c>
      <c r="I271" s="174">
        <v>219.113</v>
      </c>
      <c r="J271" s="174">
        <v>17.088000000000001</v>
      </c>
      <c r="K271" s="174">
        <v>18.923999999999999</v>
      </c>
      <c r="L271" s="174">
        <v>498.62400000000002</v>
      </c>
      <c r="M271" s="174"/>
      <c r="N271" s="174"/>
      <c r="O271" s="154">
        <f t="shared" si="125"/>
        <v>287.13099999999997</v>
      </c>
      <c r="P271" s="174">
        <v>25.448</v>
      </c>
      <c r="Q271" s="69">
        <f t="shared" si="126"/>
        <v>261.68299999999999</v>
      </c>
      <c r="R271" s="174">
        <v>38.703000000000003</v>
      </c>
      <c r="S271" s="174">
        <v>222.98</v>
      </c>
      <c r="T271" s="174">
        <v>0</v>
      </c>
      <c r="U271" s="154">
        <f t="shared" si="127"/>
        <v>1052.4880000000001</v>
      </c>
      <c r="V271" s="174">
        <v>37.055999999999997</v>
      </c>
      <c r="W271" s="154">
        <f t="shared" si="128"/>
        <v>1015.432</v>
      </c>
      <c r="X271" s="174">
        <v>238.03700000000001</v>
      </c>
      <c r="Y271" s="174">
        <v>17.088000000000001</v>
      </c>
      <c r="Z271" s="174">
        <v>498.62400000000002</v>
      </c>
      <c r="AA271" s="174"/>
      <c r="AB271" s="174">
        <v>38.703000000000003</v>
      </c>
      <c r="AC271" s="174">
        <v>222.98</v>
      </c>
      <c r="AD271" s="174">
        <v>0</v>
      </c>
      <c r="AE271" s="174"/>
    </row>
    <row r="272" spans="1:31">
      <c r="A272" s="243"/>
      <c r="B272" s="161" t="s">
        <v>6</v>
      </c>
      <c r="C272" s="154">
        <f t="shared" si="122"/>
        <v>762.4670000000001</v>
      </c>
      <c r="D272" s="69">
        <f t="shared" si="123"/>
        <v>5.931</v>
      </c>
      <c r="E272" s="174">
        <v>0</v>
      </c>
      <c r="F272" s="174">
        <v>5.931</v>
      </c>
      <c r="G272" s="174"/>
      <c r="H272" s="154">
        <f t="shared" si="124"/>
        <v>756.53600000000006</v>
      </c>
      <c r="I272" s="174">
        <v>211.774</v>
      </c>
      <c r="J272" s="174">
        <v>40.076999999999998</v>
      </c>
      <c r="K272" s="174">
        <v>21.484000000000002</v>
      </c>
      <c r="L272" s="174">
        <v>483.20100000000002</v>
      </c>
      <c r="M272" s="174"/>
      <c r="N272" s="174"/>
      <c r="O272" s="154">
        <f t="shared" si="125"/>
        <v>265.48700000000002</v>
      </c>
      <c r="P272" s="174">
        <v>44.204999999999998</v>
      </c>
      <c r="Q272" s="69">
        <f t="shared" si="126"/>
        <v>221.28200000000001</v>
      </c>
      <c r="R272" s="174">
        <v>24.655999999999999</v>
      </c>
      <c r="S272" s="174">
        <v>196.626</v>
      </c>
      <c r="T272" s="174">
        <v>0</v>
      </c>
      <c r="U272" s="154">
        <f t="shared" si="127"/>
        <v>1027.954</v>
      </c>
      <c r="V272" s="174">
        <v>50.136000000000003</v>
      </c>
      <c r="W272" s="154">
        <f t="shared" si="128"/>
        <v>977.81799999999998</v>
      </c>
      <c r="X272" s="174">
        <v>233.25800000000001</v>
      </c>
      <c r="Y272" s="174">
        <v>40.076999999999998</v>
      </c>
      <c r="Z272" s="174">
        <v>483.20100000000002</v>
      </c>
      <c r="AA272" s="174"/>
      <c r="AB272" s="174">
        <v>24.655999999999999</v>
      </c>
      <c r="AC272" s="174">
        <v>196.626</v>
      </c>
      <c r="AD272" s="174">
        <v>0</v>
      </c>
      <c r="AE272" s="174"/>
    </row>
    <row r="273" spans="1:31">
      <c r="A273" s="243"/>
      <c r="B273" s="161" t="s">
        <v>16</v>
      </c>
      <c r="C273" s="154">
        <f t="shared" si="122"/>
        <v>778.75200000000007</v>
      </c>
      <c r="D273" s="69">
        <f t="shared" si="123"/>
        <v>3.0409999999999999</v>
      </c>
      <c r="E273" s="174">
        <v>0</v>
      </c>
      <c r="F273" s="174">
        <v>3.0409999999999999</v>
      </c>
      <c r="G273" s="174"/>
      <c r="H273" s="154">
        <f t="shared" si="124"/>
        <v>775.71100000000001</v>
      </c>
      <c r="I273" s="174">
        <v>242.88900000000001</v>
      </c>
      <c r="J273" s="174">
        <v>45.268000000000001</v>
      </c>
      <c r="K273" s="174">
        <v>17.326000000000001</v>
      </c>
      <c r="L273" s="174">
        <v>470.22800000000001</v>
      </c>
      <c r="M273" s="174"/>
      <c r="N273" s="174"/>
      <c r="O273" s="154">
        <f t="shared" si="125"/>
        <v>330.13</v>
      </c>
      <c r="P273" s="174">
        <v>49.295000000000002</v>
      </c>
      <c r="Q273" s="69">
        <f t="shared" si="126"/>
        <v>280.83499999999998</v>
      </c>
      <c r="R273" s="174">
        <v>69.162999999999997</v>
      </c>
      <c r="S273" s="174">
        <v>211.672</v>
      </c>
      <c r="T273" s="174">
        <v>0</v>
      </c>
      <c r="U273" s="154">
        <f t="shared" si="127"/>
        <v>1108.8820000000001</v>
      </c>
      <c r="V273" s="174">
        <v>52.335999999999999</v>
      </c>
      <c r="W273" s="154">
        <f t="shared" si="128"/>
        <v>1056.546</v>
      </c>
      <c r="X273" s="174">
        <v>260.21499999999997</v>
      </c>
      <c r="Y273" s="174">
        <v>45.268000000000001</v>
      </c>
      <c r="Z273" s="174">
        <v>470.22800000000001</v>
      </c>
      <c r="AA273" s="174"/>
      <c r="AB273" s="174">
        <v>69.162999999999997</v>
      </c>
      <c r="AC273" s="174">
        <v>211.672</v>
      </c>
      <c r="AD273" s="174">
        <v>0</v>
      </c>
      <c r="AE273" s="174"/>
    </row>
    <row r="274" spans="1:31">
      <c r="A274" s="243"/>
      <c r="B274" s="161" t="s">
        <v>17</v>
      </c>
      <c r="C274" s="154">
        <f t="shared" si="122"/>
        <v>758.09399999999994</v>
      </c>
      <c r="D274" s="69">
        <f t="shared" si="123"/>
        <v>2.0329999999999999</v>
      </c>
      <c r="E274" s="174">
        <v>0</v>
      </c>
      <c r="F274" s="174">
        <v>2.0329999999999999</v>
      </c>
      <c r="G274" s="174"/>
      <c r="H274" s="154">
        <f t="shared" si="124"/>
        <v>756.06099999999992</v>
      </c>
      <c r="I274" s="174">
        <v>202.89599999999999</v>
      </c>
      <c r="J274" s="174">
        <v>76.260999999999996</v>
      </c>
      <c r="K274" s="174">
        <v>21.218</v>
      </c>
      <c r="L274" s="174">
        <v>455.68599999999998</v>
      </c>
      <c r="M274" s="174"/>
      <c r="N274" s="174"/>
      <c r="O274" s="154">
        <f t="shared" si="125"/>
        <v>344.88</v>
      </c>
      <c r="P274" s="174">
        <v>60.981000000000002</v>
      </c>
      <c r="Q274" s="69">
        <f t="shared" si="126"/>
        <v>283.899</v>
      </c>
      <c r="R274" s="174">
        <v>46.37</v>
      </c>
      <c r="S274" s="174">
        <v>237.529</v>
      </c>
      <c r="T274" s="174">
        <v>0</v>
      </c>
      <c r="U274" s="154">
        <f t="shared" si="127"/>
        <v>1102.9739999999999</v>
      </c>
      <c r="V274" s="174">
        <v>63.014000000000003</v>
      </c>
      <c r="W274" s="154">
        <f t="shared" si="128"/>
        <v>1039.96</v>
      </c>
      <c r="X274" s="174">
        <v>224.114</v>
      </c>
      <c r="Y274" s="174">
        <v>76.260999999999996</v>
      </c>
      <c r="Z274" s="174">
        <v>455.68599999999998</v>
      </c>
      <c r="AA274" s="174"/>
      <c r="AB274" s="174">
        <v>46.37</v>
      </c>
      <c r="AC274" s="174">
        <v>237.529</v>
      </c>
      <c r="AD274" s="174">
        <v>0</v>
      </c>
      <c r="AE274" s="174"/>
    </row>
    <row r="275" spans="1:31">
      <c r="A275" s="243"/>
      <c r="B275" s="161" t="s">
        <v>18</v>
      </c>
      <c r="C275" s="154">
        <f t="shared" si="122"/>
        <v>723.8119999999999</v>
      </c>
      <c r="D275" s="69">
        <f t="shared" si="123"/>
        <v>1.627</v>
      </c>
      <c r="E275" s="174">
        <v>0</v>
      </c>
      <c r="F275" s="174">
        <v>1.627</v>
      </c>
      <c r="G275" s="174"/>
      <c r="H275" s="154">
        <f t="shared" si="124"/>
        <v>722.18499999999995</v>
      </c>
      <c r="I275" s="174">
        <v>155.72800000000001</v>
      </c>
      <c r="J275" s="174">
        <v>59.969000000000001</v>
      </c>
      <c r="K275" s="174">
        <v>15.41</v>
      </c>
      <c r="L275" s="174">
        <v>491.07799999999997</v>
      </c>
      <c r="M275" s="174"/>
      <c r="N275" s="174"/>
      <c r="O275" s="154">
        <f t="shared" si="125"/>
        <v>316.85700000000003</v>
      </c>
      <c r="P275" s="174">
        <v>51.12</v>
      </c>
      <c r="Q275" s="69">
        <f t="shared" si="126"/>
        <v>265.73700000000002</v>
      </c>
      <c r="R275" s="174">
        <v>0</v>
      </c>
      <c r="S275" s="174">
        <v>265.73700000000002</v>
      </c>
      <c r="T275" s="174">
        <v>0</v>
      </c>
      <c r="U275" s="154">
        <f t="shared" si="127"/>
        <v>1040.6690000000001</v>
      </c>
      <c r="V275" s="174">
        <v>52.747</v>
      </c>
      <c r="W275" s="154">
        <f t="shared" si="128"/>
        <v>987.92200000000003</v>
      </c>
      <c r="X275" s="174">
        <v>171.13800000000001</v>
      </c>
      <c r="Y275" s="174">
        <v>59.969000000000001</v>
      </c>
      <c r="Z275" s="174">
        <v>491.07799999999997</v>
      </c>
      <c r="AA275" s="174"/>
      <c r="AB275" s="174">
        <v>0</v>
      </c>
      <c r="AC275" s="174">
        <v>265.73700000000002</v>
      </c>
      <c r="AD275" s="174">
        <v>0</v>
      </c>
      <c r="AE275" s="174"/>
    </row>
    <row r="276" spans="1:31">
      <c r="A276" s="243"/>
      <c r="B276" s="161" t="s">
        <v>19</v>
      </c>
      <c r="C276" s="154">
        <f t="shared" si="122"/>
        <v>738.38400000000001</v>
      </c>
      <c r="D276" s="69">
        <f t="shared" si="123"/>
        <v>2.1840000000000002</v>
      </c>
      <c r="E276" s="174">
        <v>8.3000000000000004E-2</v>
      </c>
      <c r="F276" s="174">
        <v>2.101</v>
      </c>
      <c r="G276" s="174"/>
      <c r="H276" s="154">
        <f t="shared" si="124"/>
        <v>736.2</v>
      </c>
      <c r="I276" s="174">
        <v>154.5</v>
      </c>
      <c r="J276" s="174">
        <v>33.295000000000002</v>
      </c>
      <c r="K276" s="174">
        <v>21.530999999999999</v>
      </c>
      <c r="L276" s="174">
        <v>526.87400000000002</v>
      </c>
      <c r="M276" s="174"/>
      <c r="N276" s="174"/>
      <c r="O276" s="154">
        <f t="shared" si="125"/>
        <v>324.017</v>
      </c>
      <c r="P276" s="174">
        <v>4.4960000000000004</v>
      </c>
      <c r="Q276" s="69">
        <f t="shared" si="126"/>
        <v>319.52100000000002</v>
      </c>
      <c r="R276" s="174">
        <v>45.01</v>
      </c>
      <c r="S276" s="174">
        <v>274.51100000000002</v>
      </c>
      <c r="T276" s="174">
        <v>0</v>
      </c>
      <c r="U276" s="154">
        <f t="shared" si="127"/>
        <v>1062.4010000000001</v>
      </c>
      <c r="V276" s="174">
        <v>6.68</v>
      </c>
      <c r="W276" s="154">
        <f t="shared" si="128"/>
        <v>1055.721</v>
      </c>
      <c r="X276" s="174">
        <v>176.03100000000001</v>
      </c>
      <c r="Y276" s="174">
        <v>33.295000000000002</v>
      </c>
      <c r="Z276" s="174">
        <v>526.87400000000002</v>
      </c>
      <c r="AA276" s="174"/>
      <c r="AB276" s="174">
        <v>45.01</v>
      </c>
      <c r="AC276" s="174">
        <v>274.51100000000002</v>
      </c>
      <c r="AD276" s="174">
        <v>0</v>
      </c>
      <c r="AE276" s="174"/>
    </row>
    <row r="277" spans="1:31">
      <c r="A277" s="243"/>
      <c r="B277" s="161" t="s">
        <v>20</v>
      </c>
      <c r="C277" s="154">
        <f t="shared" si="122"/>
        <v>659.80499999999995</v>
      </c>
      <c r="D277" s="69">
        <f t="shared" si="123"/>
        <v>2.706</v>
      </c>
      <c r="E277" s="174">
        <v>0.45900000000000002</v>
      </c>
      <c r="F277" s="174">
        <v>2.2469999999999999</v>
      </c>
      <c r="G277" s="174"/>
      <c r="H277" s="154">
        <f t="shared" si="124"/>
        <v>657.09899999999993</v>
      </c>
      <c r="I277" s="174">
        <v>179.20099999999999</v>
      </c>
      <c r="J277" s="174">
        <v>13.659000000000001</v>
      </c>
      <c r="K277" s="174">
        <v>12.433999999999999</v>
      </c>
      <c r="L277" s="174">
        <v>451.80500000000001</v>
      </c>
      <c r="M277" s="174"/>
      <c r="N277" s="174"/>
      <c r="O277" s="154">
        <f t="shared" si="125"/>
        <v>302.05399999999997</v>
      </c>
      <c r="P277" s="174">
        <v>5.3150000000000004</v>
      </c>
      <c r="Q277" s="69">
        <f t="shared" si="126"/>
        <v>296.73899999999998</v>
      </c>
      <c r="R277" s="174">
        <v>33.923999999999999</v>
      </c>
      <c r="S277" s="174">
        <v>262.815</v>
      </c>
      <c r="T277" s="174">
        <v>0</v>
      </c>
      <c r="U277" s="154">
        <f t="shared" si="127"/>
        <v>961.85899999999992</v>
      </c>
      <c r="V277" s="174">
        <v>8.0210000000000008</v>
      </c>
      <c r="W277" s="154">
        <f t="shared" si="128"/>
        <v>953.83799999999997</v>
      </c>
      <c r="X277" s="174">
        <v>191.63499999999999</v>
      </c>
      <c r="Y277" s="174">
        <v>13.659000000000001</v>
      </c>
      <c r="Z277" s="174">
        <v>451.80500000000001</v>
      </c>
      <c r="AA277" s="174"/>
      <c r="AB277" s="174">
        <v>33.923999999999999</v>
      </c>
      <c r="AC277" s="174">
        <v>262.815</v>
      </c>
      <c r="AD277" s="174">
        <v>0</v>
      </c>
      <c r="AE277" s="174"/>
    </row>
    <row r="278" spans="1:31">
      <c r="A278" s="243"/>
      <c r="B278" s="161" t="s">
        <v>21</v>
      </c>
      <c r="C278" s="154">
        <f t="shared" si="122"/>
        <v>777.995</v>
      </c>
      <c r="D278" s="69">
        <f t="shared" si="123"/>
        <v>2.125</v>
      </c>
      <c r="E278" s="174">
        <v>0.379</v>
      </c>
      <c r="F278" s="174">
        <v>1.746</v>
      </c>
      <c r="G278" s="174"/>
      <c r="H278" s="154">
        <f t="shared" si="124"/>
        <v>775.87</v>
      </c>
      <c r="I278" s="174">
        <v>225.74799999999999</v>
      </c>
      <c r="J278" s="174">
        <v>47.593000000000004</v>
      </c>
      <c r="K278" s="174">
        <v>0</v>
      </c>
      <c r="L278" s="174">
        <v>502.529</v>
      </c>
      <c r="M278" s="174"/>
      <c r="N278" s="174"/>
      <c r="O278" s="154">
        <f t="shared" si="125"/>
        <v>288.238</v>
      </c>
      <c r="P278" s="174">
        <v>5.2839999999999998</v>
      </c>
      <c r="Q278" s="69">
        <f t="shared" si="126"/>
        <v>282.95400000000001</v>
      </c>
      <c r="R278" s="174">
        <v>9.9629999999999992</v>
      </c>
      <c r="S278" s="174">
        <v>272.99099999999999</v>
      </c>
      <c r="T278" s="174">
        <v>0</v>
      </c>
      <c r="U278" s="154">
        <f t="shared" si="127"/>
        <v>1066.2330000000002</v>
      </c>
      <c r="V278" s="174">
        <v>7.4089999999999998</v>
      </c>
      <c r="W278" s="154">
        <f t="shared" si="128"/>
        <v>1058.8240000000001</v>
      </c>
      <c r="X278" s="174">
        <v>225.74799999999999</v>
      </c>
      <c r="Y278" s="174">
        <v>47.593000000000004</v>
      </c>
      <c r="Z278" s="174">
        <v>502.529</v>
      </c>
      <c r="AA278" s="174"/>
      <c r="AB278" s="174">
        <v>9.9629999999999992</v>
      </c>
      <c r="AC278" s="174">
        <v>272.99099999999999</v>
      </c>
      <c r="AD278" s="174">
        <v>0</v>
      </c>
      <c r="AE278" s="174"/>
    </row>
    <row r="279" spans="1:31" s="78" customFormat="1" ht="13.8" thickBot="1">
      <c r="A279" s="244"/>
      <c r="B279" s="163" t="s">
        <v>119</v>
      </c>
      <c r="C279" s="135">
        <f>SUM(C267:C278)</f>
        <v>9153.6170000000002</v>
      </c>
      <c r="D279" s="146">
        <f t="shared" si="123"/>
        <v>70.257999999999996</v>
      </c>
      <c r="E279" s="155">
        <f>SUM(E267:E278)</f>
        <v>11.805</v>
      </c>
      <c r="F279" s="155">
        <f>SUM(F267:F278)</f>
        <v>58.452999999999996</v>
      </c>
      <c r="G279" s="155"/>
      <c r="H279" s="135">
        <f>SUM(H267:H278)</f>
        <v>9083.3590000000004</v>
      </c>
      <c r="I279" s="155">
        <f t="shared" ref="I279:P279" si="129">SUM(I267:I278)</f>
        <v>2474.4960000000005</v>
      </c>
      <c r="J279" s="155">
        <f t="shared" si="129"/>
        <v>388.77700000000004</v>
      </c>
      <c r="K279" s="155">
        <f t="shared" si="129"/>
        <v>174.74300000000002</v>
      </c>
      <c r="L279" s="155">
        <f t="shared" si="129"/>
        <v>6045.3430000000008</v>
      </c>
      <c r="M279" s="155">
        <f t="shared" si="129"/>
        <v>0</v>
      </c>
      <c r="N279" s="155">
        <f t="shared" si="129"/>
        <v>0</v>
      </c>
      <c r="O279" s="156">
        <f>SUM(O267:O278)</f>
        <v>3366.6190000000001</v>
      </c>
      <c r="P279" s="146">
        <f t="shared" si="129"/>
        <v>408.99099999999999</v>
      </c>
      <c r="Q279" s="146">
        <f t="shared" si="126"/>
        <v>2957.6280000000006</v>
      </c>
      <c r="R279" s="155">
        <f>SUM(R267:R278)</f>
        <v>267.78899999999999</v>
      </c>
      <c r="S279" s="155">
        <f>SUM(S267:S278)</f>
        <v>2689.8390000000004</v>
      </c>
      <c r="T279" s="155">
        <f>SUM(T267:T278)</f>
        <v>0</v>
      </c>
      <c r="U279" s="156">
        <f>SUM(U267:U278)</f>
        <v>12520.236000000001</v>
      </c>
      <c r="V279" s="155">
        <f>SUM(V267:V278)</f>
        <v>479.24900000000008</v>
      </c>
      <c r="W279" s="156">
        <f t="shared" si="128"/>
        <v>12040.987000000001</v>
      </c>
      <c r="X279" s="155">
        <f t="shared" ref="X279:AE279" si="130">SUM(X267:X278)</f>
        <v>2649.239</v>
      </c>
      <c r="Y279" s="155">
        <f t="shared" si="130"/>
        <v>388.77700000000004</v>
      </c>
      <c r="Z279" s="155">
        <f t="shared" si="130"/>
        <v>6045.3430000000008</v>
      </c>
      <c r="AA279" s="155">
        <f t="shared" si="130"/>
        <v>0</v>
      </c>
      <c r="AB279" s="155">
        <f t="shared" si="130"/>
        <v>267.78899999999999</v>
      </c>
      <c r="AC279" s="155">
        <f t="shared" si="130"/>
        <v>2689.8390000000004</v>
      </c>
      <c r="AD279" s="146">
        <f t="shared" si="130"/>
        <v>0</v>
      </c>
      <c r="AE279" s="146">
        <f t="shared" si="130"/>
        <v>0</v>
      </c>
    </row>
    <row r="280" spans="1:31">
      <c r="A280" s="242">
        <v>2016</v>
      </c>
      <c r="B280" s="160" t="s">
        <v>1</v>
      </c>
      <c r="C280" s="153">
        <f t="shared" ref="C280:C291" si="131">D280+H280</f>
        <v>754.47699999999998</v>
      </c>
      <c r="D280" s="65">
        <f t="shared" si="123"/>
        <v>6.2009999999999996</v>
      </c>
      <c r="E280" s="173">
        <v>1.893</v>
      </c>
      <c r="F280" s="173">
        <v>4.3079999999999998</v>
      </c>
      <c r="G280" s="173"/>
      <c r="H280" s="153">
        <f t="shared" si="124"/>
        <v>748.27599999999995</v>
      </c>
      <c r="I280" s="173">
        <v>208.79499999999999</v>
      </c>
      <c r="J280" s="173">
        <v>85.1</v>
      </c>
      <c r="K280" s="173">
        <v>0</v>
      </c>
      <c r="L280" s="173">
        <v>454.38099999999997</v>
      </c>
      <c r="M280" s="173"/>
      <c r="N280" s="173"/>
      <c r="O280" s="153">
        <f t="shared" ref="O280:O317" si="132">P280+Q280</f>
        <v>295.69799999999998</v>
      </c>
      <c r="P280" s="173">
        <v>28.753</v>
      </c>
      <c r="Q280" s="65">
        <f t="shared" si="126"/>
        <v>266.94499999999999</v>
      </c>
      <c r="R280" s="173">
        <v>0</v>
      </c>
      <c r="S280" s="173">
        <v>266.94499999999999</v>
      </c>
      <c r="T280" s="173">
        <v>0</v>
      </c>
      <c r="U280" s="153">
        <f t="shared" ref="U280:U293" si="133">V280+W280</f>
        <v>1050.175</v>
      </c>
      <c r="V280" s="173">
        <v>34.954000000000001</v>
      </c>
      <c r="W280" s="153">
        <f t="shared" si="128"/>
        <v>1015.221</v>
      </c>
      <c r="X280" s="173">
        <v>208.79499999999999</v>
      </c>
      <c r="Y280" s="173">
        <v>85.1</v>
      </c>
      <c r="Z280" s="173">
        <v>454.38099999999997</v>
      </c>
      <c r="AA280" s="65"/>
      <c r="AB280" s="65">
        <v>0</v>
      </c>
      <c r="AC280" s="65">
        <v>266.94499999999999</v>
      </c>
      <c r="AD280" s="65">
        <v>0</v>
      </c>
      <c r="AE280" s="65"/>
    </row>
    <row r="281" spans="1:31">
      <c r="A281" s="243"/>
      <c r="B281" s="161" t="s">
        <v>2</v>
      </c>
      <c r="C281" s="154">
        <f t="shared" si="131"/>
        <v>668.72699999999998</v>
      </c>
      <c r="D281" s="69">
        <f t="shared" si="123"/>
        <v>8.4750000000000014</v>
      </c>
      <c r="E281" s="69">
        <v>2.3650000000000002</v>
      </c>
      <c r="F281" s="69">
        <v>6.11</v>
      </c>
      <c r="G281" s="69"/>
      <c r="H281" s="154">
        <f t="shared" si="124"/>
        <v>660.25199999999995</v>
      </c>
      <c r="I281" s="69">
        <v>140.89500000000001</v>
      </c>
      <c r="J281" s="69">
        <v>57.573</v>
      </c>
      <c r="K281" s="69">
        <v>0</v>
      </c>
      <c r="L281" s="69">
        <v>461.78399999999999</v>
      </c>
      <c r="M281" s="69"/>
      <c r="N281" s="69"/>
      <c r="O281" s="154">
        <f t="shared" si="132"/>
        <v>261.53700000000003</v>
      </c>
      <c r="P281" s="69">
        <v>33.238</v>
      </c>
      <c r="Q281" s="69">
        <f t="shared" si="126"/>
        <v>228.29900000000001</v>
      </c>
      <c r="R281" s="69">
        <v>0</v>
      </c>
      <c r="S281" s="69">
        <v>228.29900000000001</v>
      </c>
      <c r="T281" s="69">
        <v>0</v>
      </c>
      <c r="U281" s="154">
        <f t="shared" si="133"/>
        <v>930.2639999999999</v>
      </c>
      <c r="V281" s="69">
        <v>41.713000000000001</v>
      </c>
      <c r="W281" s="154">
        <f t="shared" si="128"/>
        <v>888.55099999999993</v>
      </c>
      <c r="X281" s="69">
        <v>140.89500000000001</v>
      </c>
      <c r="Y281" s="69">
        <v>57.573</v>
      </c>
      <c r="Z281" s="69">
        <v>461.78399999999999</v>
      </c>
      <c r="AA281" s="69"/>
      <c r="AB281" s="69">
        <v>0</v>
      </c>
      <c r="AC281" s="69">
        <v>228.29900000000001</v>
      </c>
      <c r="AD281" s="69">
        <v>0</v>
      </c>
      <c r="AE281" s="69"/>
    </row>
    <row r="282" spans="1:31">
      <c r="A282" s="243"/>
      <c r="B282" s="161" t="s">
        <v>3</v>
      </c>
      <c r="C282" s="154">
        <f t="shared" si="131"/>
        <v>784.83799999999997</v>
      </c>
      <c r="D282" s="69">
        <f t="shared" si="123"/>
        <v>13.012</v>
      </c>
      <c r="E282" s="69">
        <v>2.766</v>
      </c>
      <c r="F282" s="69">
        <v>10.246</v>
      </c>
      <c r="G282" s="69"/>
      <c r="H282" s="154">
        <f>SUM(I282:M282)</f>
        <v>771.82600000000002</v>
      </c>
      <c r="I282" s="69">
        <v>166.613</v>
      </c>
      <c r="J282" s="69">
        <v>4.7569999999999997</v>
      </c>
      <c r="K282" s="69">
        <v>0</v>
      </c>
      <c r="L282" s="69">
        <v>558.55399999999997</v>
      </c>
      <c r="M282" s="69">
        <v>41.902000000000001</v>
      </c>
      <c r="N282" s="69"/>
      <c r="O282" s="154">
        <f t="shared" si="132"/>
        <v>290.94799999999998</v>
      </c>
      <c r="P282" s="69">
        <v>38.438000000000002</v>
      </c>
      <c r="Q282" s="69">
        <f t="shared" si="126"/>
        <v>252.51</v>
      </c>
      <c r="R282" s="140">
        <v>0</v>
      </c>
      <c r="S282" s="140">
        <v>252.51</v>
      </c>
      <c r="T282" s="140">
        <v>0</v>
      </c>
      <c r="U282" s="154">
        <f t="shared" si="133"/>
        <v>1075.7860000000001</v>
      </c>
      <c r="V282" s="69">
        <v>51.45</v>
      </c>
      <c r="W282" s="154">
        <f t="shared" si="128"/>
        <v>1024.336</v>
      </c>
      <c r="X282" s="69">
        <v>166.613</v>
      </c>
      <c r="Y282" s="69">
        <v>4.7569999999999997</v>
      </c>
      <c r="Z282" s="69">
        <v>558.55399999999997</v>
      </c>
      <c r="AA282" s="69">
        <v>41.902000000000001</v>
      </c>
      <c r="AB282" s="69">
        <v>0</v>
      </c>
      <c r="AC282" s="140">
        <v>252.51</v>
      </c>
      <c r="AD282" s="69">
        <v>0</v>
      </c>
      <c r="AE282" s="69"/>
    </row>
    <row r="283" spans="1:31">
      <c r="A283" s="243"/>
      <c r="B283" s="161" t="s">
        <v>4</v>
      </c>
      <c r="C283" s="154">
        <f t="shared" si="131"/>
        <v>687.76499999999999</v>
      </c>
      <c r="D283" s="69">
        <f t="shared" si="123"/>
        <v>12.423</v>
      </c>
      <c r="E283" s="174">
        <v>1.82</v>
      </c>
      <c r="F283" s="174">
        <v>10.603</v>
      </c>
      <c r="G283" s="174"/>
      <c r="H283" s="154">
        <f t="shared" ref="H283:H291" si="134">SUM(I283:M283)</f>
        <v>675.34199999999998</v>
      </c>
      <c r="I283" s="174">
        <v>147.471</v>
      </c>
      <c r="J283" s="174">
        <v>0</v>
      </c>
      <c r="K283" s="174">
        <v>0</v>
      </c>
      <c r="L283" s="174">
        <v>477.83800000000002</v>
      </c>
      <c r="M283" s="174">
        <v>50.033000000000001</v>
      </c>
      <c r="N283" s="174"/>
      <c r="O283" s="154">
        <f t="shared" si="132"/>
        <v>280.96899999999999</v>
      </c>
      <c r="P283" s="174">
        <v>50.969000000000001</v>
      </c>
      <c r="Q283" s="69">
        <f t="shared" si="126"/>
        <v>230</v>
      </c>
      <c r="R283" s="174">
        <v>0</v>
      </c>
      <c r="S283" s="174">
        <v>230</v>
      </c>
      <c r="T283" s="174">
        <v>0</v>
      </c>
      <c r="U283" s="154">
        <f t="shared" si="133"/>
        <v>968.73299999999995</v>
      </c>
      <c r="V283" s="174">
        <v>63.390999999999998</v>
      </c>
      <c r="W283" s="154">
        <f t="shared" si="128"/>
        <v>905.34199999999998</v>
      </c>
      <c r="X283" s="174">
        <v>147.471</v>
      </c>
      <c r="Y283" s="174">
        <v>0</v>
      </c>
      <c r="Z283" s="174">
        <v>477.83800000000002</v>
      </c>
      <c r="AA283" s="69">
        <v>50.033000000000001</v>
      </c>
      <c r="AB283" s="69">
        <v>0</v>
      </c>
      <c r="AC283" s="69">
        <v>230</v>
      </c>
      <c r="AD283" s="69">
        <v>0</v>
      </c>
      <c r="AE283" s="69"/>
    </row>
    <row r="284" spans="1:31">
      <c r="A284" s="243"/>
      <c r="B284" s="161" t="s">
        <v>5</v>
      </c>
      <c r="C284" s="154">
        <f t="shared" si="131"/>
        <v>835.36</v>
      </c>
      <c r="D284" s="69">
        <f t="shared" si="123"/>
        <v>9.5470000000000006</v>
      </c>
      <c r="E284" s="174">
        <v>0.64700000000000002</v>
      </c>
      <c r="F284" s="174">
        <v>8.9</v>
      </c>
      <c r="G284" s="174"/>
      <c r="H284" s="154">
        <f t="shared" si="134"/>
        <v>825.81299999999999</v>
      </c>
      <c r="I284" s="174">
        <v>164.74299999999999</v>
      </c>
      <c r="J284" s="174">
        <v>11.502000000000001</v>
      </c>
      <c r="K284" s="174">
        <v>0</v>
      </c>
      <c r="L284" s="174">
        <v>532.69799999999998</v>
      </c>
      <c r="M284" s="174">
        <v>116.87</v>
      </c>
      <c r="N284" s="174"/>
      <c r="O284" s="154">
        <f t="shared" si="132"/>
        <v>288.22199999999998</v>
      </c>
      <c r="P284" s="174">
        <v>41.948999999999998</v>
      </c>
      <c r="Q284" s="69">
        <f t="shared" si="126"/>
        <v>246.273</v>
      </c>
      <c r="R284" s="174">
        <v>0</v>
      </c>
      <c r="S284" s="174">
        <v>246.273</v>
      </c>
      <c r="T284" s="174">
        <v>0</v>
      </c>
      <c r="U284" s="154">
        <f t="shared" si="133"/>
        <v>1123.5820000000001</v>
      </c>
      <c r="V284" s="174">
        <v>51.496000000000002</v>
      </c>
      <c r="W284" s="154">
        <f t="shared" si="128"/>
        <v>1072.086</v>
      </c>
      <c r="X284" s="174">
        <v>164.74299999999999</v>
      </c>
      <c r="Y284" s="174">
        <v>11.502000000000001</v>
      </c>
      <c r="Z284" s="174">
        <v>532.69799999999998</v>
      </c>
      <c r="AA284" s="69">
        <v>116.87</v>
      </c>
      <c r="AB284" s="69">
        <v>0</v>
      </c>
      <c r="AC284" s="69">
        <v>246.273</v>
      </c>
      <c r="AD284" s="69">
        <v>0</v>
      </c>
      <c r="AE284" s="69"/>
    </row>
    <row r="285" spans="1:31">
      <c r="A285" s="243"/>
      <c r="B285" s="161" t="s">
        <v>6</v>
      </c>
      <c r="C285" s="154">
        <f t="shared" si="131"/>
        <v>867.35899999999992</v>
      </c>
      <c r="D285" s="69">
        <f t="shared" si="123"/>
        <v>3.4350000000000001</v>
      </c>
      <c r="E285" s="174">
        <v>0</v>
      </c>
      <c r="F285" s="174">
        <v>3.4350000000000001</v>
      </c>
      <c r="G285" s="174"/>
      <c r="H285" s="154">
        <f t="shared" si="134"/>
        <v>863.92399999999998</v>
      </c>
      <c r="I285" s="174">
        <v>172.995</v>
      </c>
      <c r="J285" s="174">
        <v>52.976999999999997</v>
      </c>
      <c r="K285" s="174">
        <v>0</v>
      </c>
      <c r="L285" s="174">
        <v>531.63599999999997</v>
      </c>
      <c r="M285" s="174">
        <v>106.316</v>
      </c>
      <c r="N285" s="174"/>
      <c r="O285" s="154">
        <f t="shared" si="132"/>
        <v>266.55700000000002</v>
      </c>
      <c r="P285" s="174">
        <v>7.55</v>
      </c>
      <c r="Q285" s="69">
        <f t="shared" si="126"/>
        <v>259.00700000000001</v>
      </c>
      <c r="R285" s="174">
        <v>0</v>
      </c>
      <c r="S285" s="174">
        <v>259.00700000000001</v>
      </c>
      <c r="T285" s="174">
        <v>0</v>
      </c>
      <c r="U285" s="154">
        <f t="shared" si="133"/>
        <v>1133.9159999999999</v>
      </c>
      <c r="V285" s="174">
        <v>10.984999999999999</v>
      </c>
      <c r="W285" s="154">
        <f t="shared" si="128"/>
        <v>1122.931</v>
      </c>
      <c r="X285" s="174">
        <v>172.995</v>
      </c>
      <c r="Y285" s="174">
        <v>52.976999999999997</v>
      </c>
      <c r="Z285" s="174">
        <v>531.63599999999997</v>
      </c>
      <c r="AA285" s="69">
        <v>106.316</v>
      </c>
      <c r="AB285" s="69">
        <v>0</v>
      </c>
      <c r="AC285" s="69">
        <v>259.00700000000001</v>
      </c>
      <c r="AD285" s="69">
        <v>0</v>
      </c>
      <c r="AE285" s="69"/>
    </row>
    <row r="286" spans="1:31">
      <c r="A286" s="243"/>
      <c r="B286" s="161" t="s">
        <v>16</v>
      </c>
      <c r="C286" s="154">
        <f t="shared" si="131"/>
        <v>852.48699999999997</v>
      </c>
      <c r="D286" s="69">
        <f t="shared" si="123"/>
        <v>2.133</v>
      </c>
      <c r="E286" s="174">
        <v>0</v>
      </c>
      <c r="F286" s="174">
        <v>2.133</v>
      </c>
      <c r="G286" s="174"/>
      <c r="H286" s="154">
        <f t="shared" si="134"/>
        <v>850.35399999999993</v>
      </c>
      <c r="I286" s="174">
        <v>284.47800000000001</v>
      </c>
      <c r="J286" s="174">
        <v>78.727999999999994</v>
      </c>
      <c r="K286" s="174">
        <v>0</v>
      </c>
      <c r="L286" s="174">
        <v>437.10300000000001</v>
      </c>
      <c r="M286" s="174">
        <v>50.045000000000002</v>
      </c>
      <c r="N286" s="174"/>
      <c r="O286" s="154">
        <f t="shared" si="132"/>
        <v>309.58100000000002</v>
      </c>
      <c r="P286" s="174">
        <v>14.951000000000001</v>
      </c>
      <c r="Q286" s="69">
        <f t="shared" si="126"/>
        <v>294.63</v>
      </c>
      <c r="R286" s="174">
        <v>24.451000000000001</v>
      </c>
      <c r="S286" s="174">
        <v>270.17899999999997</v>
      </c>
      <c r="T286" s="174">
        <v>0</v>
      </c>
      <c r="U286" s="154">
        <f t="shared" si="133"/>
        <v>1162.068</v>
      </c>
      <c r="V286" s="174">
        <v>17.084</v>
      </c>
      <c r="W286" s="154">
        <f t="shared" si="128"/>
        <v>1144.9839999999999</v>
      </c>
      <c r="X286" s="174">
        <v>284.47800000000001</v>
      </c>
      <c r="Y286" s="174">
        <v>78.727999999999994</v>
      </c>
      <c r="Z286" s="174">
        <v>437.10300000000001</v>
      </c>
      <c r="AA286" s="69">
        <v>50.045000000000002</v>
      </c>
      <c r="AB286" s="69">
        <v>24.451000000000001</v>
      </c>
      <c r="AC286" s="69">
        <v>270.17899999999997</v>
      </c>
      <c r="AD286" s="69">
        <v>0</v>
      </c>
      <c r="AE286" s="69"/>
    </row>
    <row r="287" spans="1:31">
      <c r="A287" s="243"/>
      <c r="B287" s="161" t="s">
        <v>17</v>
      </c>
      <c r="C287" s="154">
        <f t="shared" si="131"/>
        <v>863.12300000000005</v>
      </c>
      <c r="D287" s="69">
        <f t="shared" si="123"/>
        <v>1.4630000000000001</v>
      </c>
      <c r="E287" s="174">
        <v>0</v>
      </c>
      <c r="F287" s="174">
        <v>1.4630000000000001</v>
      </c>
      <c r="G287" s="174"/>
      <c r="H287" s="154">
        <f t="shared" si="134"/>
        <v>861.66000000000008</v>
      </c>
      <c r="I287" s="174">
        <v>259.10500000000002</v>
      </c>
      <c r="J287" s="174">
        <v>64.036000000000001</v>
      </c>
      <c r="K287" s="174">
        <v>0</v>
      </c>
      <c r="L287" s="174">
        <v>538.51900000000001</v>
      </c>
      <c r="M287" s="174">
        <v>0</v>
      </c>
      <c r="N287" s="174"/>
      <c r="O287" s="154">
        <f t="shared" si="132"/>
        <v>327.00400000000002</v>
      </c>
      <c r="P287" s="174">
        <v>11.337999999999999</v>
      </c>
      <c r="Q287" s="69">
        <f t="shared" si="126"/>
        <v>315.666</v>
      </c>
      <c r="R287" s="174">
        <v>41.906999999999996</v>
      </c>
      <c r="S287" s="174">
        <v>273.75900000000001</v>
      </c>
      <c r="T287" s="174">
        <v>0</v>
      </c>
      <c r="U287" s="154">
        <f t="shared" si="133"/>
        <v>1190.127</v>
      </c>
      <c r="V287" s="174">
        <v>12.801</v>
      </c>
      <c r="W287" s="154">
        <f t="shared" si="128"/>
        <v>1177.326</v>
      </c>
      <c r="X287" s="174">
        <v>259.10500000000002</v>
      </c>
      <c r="Y287" s="174">
        <v>64.036000000000001</v>
      </c>
      <c r="Z287" s="174">
        <v>538.51900000000001</v>
      </c>
      <c r="AA287" s="69">
        <v>0</v>
      </c>
      <c r="AB287" s="69">
        <v>41.906999999999996</v>
      </c>
      <c r="AC287" s="69">
        <v>273.75900000000001</v>
      </c>
      <c r="AD287" s="69">
        <v>0</v>
      </c>
      <c r="AE287" s="69"/>
    </row>
    <row r="288" spans="1:31">
      <c r="A288" s="243"/>
      <c r="B288" s="161" t="s">
        <v>18</v>
      </c>
      <c r="C288" s="154">
        <f t="shared" si="131"/>
        <v>886.03200000000004</v>
      </c>
      <c r="D288" s="69">
        <f t="shared" si="123"/>
        <v>1.464</v>
      </c>
      <c r="E288" s="174">
        <v>0</v>
      </c>
      <c r="F288" s="174">
        <v>1.464</v>
      </c>
      <c r="G288" s="174"/>
      <c r="H288" s="154">
        <f t="shared" si="134"/>
        <v>884.56799999999998</v>
      </c>
      <c r="I288" s="174">
        <v>290.14299999999997</v>
      </c>
      <c r="J288" s="174">
        <v>14.243</v>
      </c>
      <c r="K288" s="174">
        <v>15.863</v>
      </c>
      <c r="L288" s="174">
        <v>564.31899999999996</v>
      </c>
      <c r="M288" s="174">
        <v>0</v>
      </c>
      <c r="N288" s="174"/>
      <c r="O288" s="154">
        <f t="shared" si="132"/>
        <v>274.57299999999998</v>
      </c>
      <c r="P288" s="174">
        <v>8.0579999999999998</v>
      </c>
      <c r="Q288" s="69">
        <f t="shared" si="126"/>
        <v>266.51499999999999</v>
      </c>
      <c r="R288" s="174">
        <v>0</v>
      </c>
      <c r="S288" s="174">
        <v>266.51499999999999</v>
      </c>
      <c r="T288" s="174">
        <v>0</v>
      </c>
      <c r="U288" s="154">
        <f t="shared" si="133"/>
        <v>1160.605</v>
      </c>
      <c r="V288" s="174">
        <v>9.5220000000000002</v>
      </c>
      <c r="W288" s="154">
        <f t="shared" si="128"/>
        <v>1151.0830000000001</v>
      </c>
      <c r="X288" s="174">
        <v>306.00599999999997</v>
      </c>
      <c r="Y288" s="174">
        <v>14.243</v>
      </c>
      <c r="Z288" s="174">
        <v>564.31899999999996</v>
      </c>
      <c r="AA288" s="69">
        <v>0</v>
      </c>
      <c r="AB288" s="69">
        <v>0</v>
      </c>
      <c r="AC288" s="69">
        <v>266.51499999999999</v>
      </c>
      <c r="AD288" s="69">
        <v>0</v>
      </c>
      <c r="AE288" s="69"/>
    </row>
    <row r="289" spans="1:31">
      <c r="A289" s="243"/>
      <c r="B289" s="161" t="s">
        <v>19</v>
      </c>
      <c r="C289" s="154">
        <f t="shared" si="131"/>
        <v>863.41899999999987</v>
      </c>
      <c r="D289" s="69">
        <f t="shared" si="123"/>
        <v>1.528</v>
      </c>
      <c r="E289" s="174">
        <v>0</v>
      </c>
      <c r="F289" s="174">
        <v>1.528</v>
      </c>
      <c r="G289" s="174"/>
      <c r="H289" s="154">
        <f t="shared" si="134"/>
        <v>861.89099999999985</v>
      </c>
      <c r="I289" s="174">
        <v>253.14599999999999</v>
      </c>
      <c r="J289" s="174">
        <v>39.11</v>
      </c>
      <c r="K289" s="174">
        <v>22.431000000000001</v>
      </c>
      <c r="L289" s="174">
        <v>547.20399999999995</v>
      </c>
      <c r="M289" s="174">
        <v>0</v>
      </c>
      <c r="N289" s="174"/>
      <c r="O289" s="154">
        <f t="shared" si="132"/>
        <v>286.67399999999998</v>
      </c>
      <c r="P289" s="174">
        <v>15.143000000000001</v>
      </c>
      <c r="Q289" s="69">
        <f t="shared" si="126"/>
        <v>271.53099999999995</v>
      </c>
      <c r="R289" s="174">
        <v>2.4289999999999998</v>
      </c>
      <c r="S289" s="174">
        <v>269.10199999999998</v>
      </c>
      <c r="T289" s="174">
        <v>0</v>
      </c>
      <c r="U289" s="154">
        <f t="shared" si="133"/>
        <v>1150.0930000000001</v>
      </c>
      <c r="V289" s="174">
        <v>16.670999999999999</v>
      </c>
      <c r="W289" s="154">
        <f t="shared" si="128"/>
        <v>1133.422</v>
      </c>
      <c r="X289" s="174">
        <v>275.577</v>
      </c>
      <c r="Y289" s="174">
        <v>39.11</v>
      </c>
      <c r="Z289" s="174">
        <v>547.20399999999995</v>
      </c>
      <c r="AA289" s="69">
        <v>0</v>
      </c>
      <c r="AB289" s="69">
        <v>2.4289999999999998</v>
      </c>
      <c r="AC289" s="69">
        <v>269.10199999999998</v>
      </c>
      <c r="AD289" s="69">
        <v>0</v>
      </c>
      <c r="AE289" s="69"/>
    </row>
    <row r="290" spans="1:31">
      <c r="A290" s="243"/>
      <c r="B290" s="161" t="s">
        <v>20</v>
      </c>
      <c r="C290" s="154">
        <f t="shared" si="131"/>
        <v>750.87100000000009</v>
      </c>
      <c r="D290" s="69">
        <f t="shared" si="123"/>
        <v>3.1420000000000003</v>
      </c>
      <c r="E290" s="174">
        <v>1.4410000000000001</v>
      </c>
      <c r="F290" s="174">
        <v>1.7010000000000001</v>
      </c>
      <c r="G290" s="174"/>
      <c r="H290" s="154">
        <f t="shared" si="134"/>
        <v>747.72900000000004</v>
      </c>
      <c r="I290" s="174">
        <v>198.506</v>
      </c>
      <c r="J290" s="174">
        <v>56.606000000000002</v>
      </c>
      <c r="K290" s="174">
        <v>21.056999999999999</v>
      </c>
      <c r="L290" s="174">
        <v>471.56</v>
      </c>
      <c r="M290" s="174">
        <v>0</v>
      </c>
      <c r="N290" s="174"/>
      <c r="O290" s="154">
        <f t="shared" si="132"/>
        <v>277.16200000000003</v>
      </c>
      <c r="P290" s="174">
        <v>18.626999999999999</v>
      </c>
      <c r="Q290" s="69">
        <f t="shared" si="126"/>
        <v>258.53500000000003</v>
      </c>
      <c r="R290" s="174">
        <v>0</v>
      </c>
      <c r="S290" s="174">
        <v>258.53500000000003</v>
      </c>
      <c r="T290" s="174">
        <v>0</v>
      </c>
      <c r="U290" s="154">
        <f t="shared" si="133"/>
        <v>1028.0320000000002</v>
      </c>
      <c r="V290" s="174">
        <v>21.768000000000001</v>
      </c>
      <c r="W290" s="154">
        <f t="shared" si="128"/>
        <v>1006.2640000000001</v>
      </c>
      <c r="X290" s="174">
        <v>219.56299999999999</v>
      </c>
      <c r="Y290" s="174">
        <v>56.606000000000002</v>
      </c>
      <c r="Z290" s="174">
        <v>471.56</v>
      </c>
      <c r="AA290" s="69">
        <v>0</v>
      </c>
      <c r="AB290" s="69">
        <v>0</v>
      </c>
      <c r="AC290" s="69">
        <v>258.53500000000003</v>
      </c>
      <c r="AD290" s="69">
        <v>0</v>
      </c>
      <c r="AE290" s="69"/>
    </row>
    <row r="291" spans="1:31">
      <c r="A291" s="243"/>
      <c r="B291" s="161" t="s">
        <v>21</v>
      </c>
      <c r="C291" s="154">
        <f t="shared" si="131"/>
        <v>836.42200000000003</v>
      </c>
      <c r="D291" s="69">
        <f t="shared" si="123"/>
        <v>6.5180000000000007</v>
      </c>
      <c r="E291" s="174">
        <v>1.655</v>
      </c>
      <c r="F291" s="174">
        <v>4.8630000000000004</v>
      </c>
      <c r="G291" s="174"/>
      <c r="H291" s="154">
        <f t="shared" si="134"/>
        <v>829.904</v>
      </c>
      <c r="I291" s="174">
        <v>251.898</v>
      </c>
      <c r="J291" s="174">
        <v>59.414999999999999</v>
      </c>
      <c r="K291" s="174">
        <v>14.916</v>
      </c>
      <c r="L291" s="174">
        <v>503.67500000000001</v>
      </c>
      <c r="M291" s="174">
        <v>0</v>
      </c>
      <c r="N291" s="174"/>
      <c r="O291" s="154">
        <f t="shared" si="132"/>
        <v>319.56700000000001</v>
      </c>
      <c r="P291" s="174">
        <v>43.79</v>
      </c>
      <c r="Q291" s="69">
        <f t="shared" si="126"/>
        <v>275.77699999999999</v>
      </c>
      <c r="R291" s="174">
        <v>0</v>
      </c>
      <c r="S291" s="174">
        <v>275.77699999999999</v>
      </c>
      <c r="T291" s="174">
        <v>0</v>
      </c>
      <c r="U291" s="154">
        <f t="shared" si="133"/>
        <v>1155.989</v>
      </c>
      <c r="V291" s="174">
        <v>50.308</v>
      </c>
      <c r="W291" s="154">
        <f t="shared" si="128"/>
        <v>1105.681</v>
      </c>
      <c r="X291" s="174">
        <v>266.81400000000002</v>
      </c>
      <c r="Y291" s="174">
        <v>59.414999999999999</v>
      </c>
      <c r="Z291" s="174">
        <v>503.67500000000001</v>
      </c>
      <c r="AA291" s="69">
        <v>0</v>
      </c>
      <c r="AB291" s="69">
        <v>0</v>
      </c>
      <c r="AC291" s="69">
        <v>275.77699999999999</v>
      </c>
      <c r="AD291" s="69">
        <v>0</v>
      </c>
      <c r="AE291" s="69"/>
    </row>
    <row r="292" spans="1:31" s="78" customFormat="1" ht="13.8" thickBot="1">
      <c r="A292" s="244"/>
      <c r="B292" s="163" t="s">
        <v>120</v>
      </c>
      <c r="C292" s="135">
        <f>SUM(C280:C291)</f>
        <v>9650.880000000001</v>
      </c>
      <c r="D292" s="146">
        <f t="shared" si="123"/>
        <v>69.341000000000008</v>
      </c>
      <c r="E292" s="155">
        <f>SUM(E280:E291)</f>
        <v>12.587</v>
      </c>
      <c r="F292" s="155">
        <f>SUM(F280:F291)</f>
        <v>56.754000000000005</v>
      </c>
      <c r="G292" s="155"/>
      <c r="H292" s="135">
        <f>SUM(H280:H291)</f>
        <v>9581.5390000000007</v>
      </c>
      <c r="I292" s="155">
        <f t="shared" ref="I292:P292" si="135">SUM(I280:I291)</f>
        <v>2538.788</v>
      </c>
      <c r="J292" s="155">
        <f t="shared" si="135"/>
        <v>524.04700000000003</v>
      </c>
      <c r="K292" s="155">
        <f t="shared" si="135"/>
        <v>74.266999999999996</v>
      </c>
      <c r="L292" s="155">
        <f t="shared" si="135"/>
        <v>6079.2710000000006</v>
      </c>
      <c r="M292" s="155">
        <f t="shared" si="135"/>
        <v>365.166</v>
      </c>
      <c r="N292" s="155">
        <f t="shared" si="135"/>
        <v>0</v>
      </c>
      <c r="O292" s="156">
        <f>SUM(O280:O291)</f>
        <v>3478.4920000000002</v>
      </c>
      <c r="P292" s="146">
        <f t="shared" si="135"/>
        <v>312.80399999999997</v>
      </c>
      <c r="Q292" s="146">
        <f t="shared" si="126"/>
        <v>3165.6879999999996</v>
      </c>
      <c r="R292" s="155">
        <f>SUM(R280:R291)</f>
        <v>68.787000000000006</v>
      </c>
      <c r="S292" s="155">
        <f>SUM(S280:S291)</f>
        <v>3096.9009999999998</v>
      </c>
      <c r="T292" s="155">
        <f>SUM(T280:T291)</f>
        <v>0</v>
      </c>
      <c r="U292" s="156">
        <f>SUM(U280:U291)</f>
        <v>13129.37</v>
      </c>
      <c r="V292" s="155">
        <f>SUM(V280:V291)</f>
        <v>382.14300000000003</v>
      </c>
      <c r="W292" s="156">
        <f t="shared" si="128"/>
        <v>12747.226999999999</v>
      </c>
      <c r="X292" s="155">
        <f t="shared" ref="X292:AE292" si="136">SUM(X280:X291)</f>
        <v>2613.0549999999998</v>
      </c>
      <c r="Y292" s="155">
        <f t="shared" si="136"/>
        <v>524.04700000000003</v>
      </c>
      <c r="Z292" s="155">
        <f t="shared" si="136"/>
        <v>6079.2710000000006</v>
      </c>
      <c r="AA292" s="155">
        <f t="shared" si="136"/>
        <v>365.166</v>
      </c>
      <c r="AB292" s="155">
        <f t="shared" si="136"/>
        <v>68.787000000000006</v>
      </c>
      <c r="AC292" s="155">
        <f t="shared" si="136"/>
        <v>3096.9009999999998</v>
      </c>
      <c r="AD292" s="146">
        <f t="shared" si="136"/>
        <v>0</v>
      </c>
      <c r="AE292" s="146">
        <f t="shared" si="136"/>
        <v>0</v>
      </c>
    </row>
    <row r="293" spans="1:31">
      <c r="A293" s="242">
        <v>2017</v>
      </c>
      <c r="B293" s="160" t="s">
        <v>1</v>
      </c>
      <c r="C293" s="153">
        <f t="shared" ref="C293:C304" si="137">D293+H293</f>
        <v>869.4190000000001</v>
      </c>
      <c r="D293" s="65">
        <f t="shared" si="123"/>
        <v>7.6959999999999997</v>
      </c>
      <c r="E293" s="173">
        <v>2.3759999999999999</v>
      </c>
      <c r="F293" s="173">
        <v>5.32</v>
      </c>
      <c r="G293" s="173"/>
      <c r="H293" s="153">
        <f t="shared" si="124"/>
        <v>861.72300000000007</v>
      </c>
      <c r="I293" s="173">
        <v>282.565</v>
      </c>
      <c r="J293" s="173">
        <v>39.018999999999998</v>
      </c>
      <c r="K293" s="173">
        <v>21.597999999999999</v>
      </c>
      <c r="L293" s="173">
        <v>518.54100000000005</v>
      </c>
      <c r="M293" s="173">
        <v>0</v>
      </c>
      <c r="N293" s="173"/>
      <c r="O293" s="153">
        <f t="shared" si="132"/>
        <v>320.476</v>
      </c>
      <c r="P293" s="173">
        <v>46.457000000000001</v>
      </c>
      <c r="Q293" s="65">
        <f t="shared" si="126"/>
        <v>274.01900000000001</v>
      </c>
      <c r="R293" s="173">
        <v>0</v>
      </c>
      <c r="S293" s="173">
        <v>274.01900000000001</v>
      </c>
      <c r="T293" s="173">
        <v>0</v>
      </c>
      <c r="U293" s="153">
        <f t="shared" si="133"/>
        <v>1189.8950000000002</v>
      </c>
      <c r="V293" s="173">
        <v>54.152999999999999</v>
      </c>
      <c r="W293" s="153">
        <f t="shared" si="128"/>
        <v>1135.7420000000002</v>
      </c>
      <c r="X293" s="173">
        <v>304.16300000000001</v>
      </c>
      <c r="Y293" s="173">
        <v>39.018999999999998</v>
      </c>
      <c r="Z293" s="173">
        <v>518.54100000000005</v>
      </c>
      <c r="AA293" s="173">
        <v>0</v>
      </c>
      <c r="AB293" s="173">
        <v>0</v>
      </c>
      <c r="AC293" s="173">
        <v>274.01900000000001</v>
      </c>
      <c r="AD293" s="173">
        <v>0</v>
      </c>
      <c r="AE293" s="173"/>
    </row>
    <row r="294" spans="1:31">
      <c r="A294" s="243"/>
      <c r="B294" s="161" t="s">
        <v>2</v>
      </c>
      <c r="C294" s="154">
        <f t="shared" si="137"/>
        <v>768.46299999999997</v>
      </c>
      <c r="D294" s="69">
        <f t="shared" si="123"/>
        <v>8.4669999999999987</v>
      </c>
      <c r="E294" s="69">
        <v>2.1349999999999998</v>
      </c>
      <c r="F294" s="69">
        <v>6.3319999999999999</v>
      </c>
      <c r="G294" s="69"/>
      <c r="H294" s="154">
        <f>SUM(I294:M294)</f>
        <v>759.99599999999998</v>
      </c>
      <c r="I294" s="69">
        <v>235.655</v>
      </c>
      <c r="J294" s="69">
        <v>46.503999999999998</v>
      </c>
      <c r="K294" s="69">
        <v>14.981</v>
      </c>
      <c r="L294" s="69">
        <v>457.22699999999998</v>
      </c>
      <c r="M294" s="69">
        <v>5.6289999999999996</v>
      </c>
      <c r="N294" s="69"/>
      <c r="O294" s="154">
        <f t="shared" si="132"/>
        <v>281.60200000000003</v>
      </c>
      <c r="P294" s="69">
        <v>32.116999999999997</v>
      </c>
      <c r="Q294" s="69">
        <f t="shared" si="126"/>
        <v>249.48500000000001</v>
      </c>
      <c r="R294" s="69">
        <v>0</v>
      </c>
      <c r="S294" s="69">
        <v>249.48500000000001</v>
      </c>
      <c r="T294" s="69">
        <v>0</v>
      </c>
      <c r="U294" s="154">
        <f t="shared" ref="U294:U304" si="138">V294+W294</f>
        <v>1050.0650000000001</v>
      </c>
      <c r="V294" s="69">
        <v>40.584000000000003</v>
      </c>
      <c r="W294" s="154">
        <f t="shared" si="128"/>
        <v>1009.481</v>
      </c>
      <c r="X294" s="69">
        <v>250.636</v>
      </c>
      <c r="Y294" s="69">
        <v>46.503999999999998</v>
      </c>
      <c r="Z294" s="69">
        <v>457.22699999999998</v>
      </c>
      <c r="AA294" s="69">
        <v>5.6289999999999996</v>
      </c>
      <c r="AB294" s="69">
        <v>0</v>
      </c>
      <c r="AC294" s="69">
        <v>249.48500000000001</v>
      </c>
      <c r="AD294" s="69">
        <v>0</v>
      </c>
      <c r="AE294" s="69"/>
    </row>
    <row r="295" spans="1:31">
      <c r="A295" s="243"/>
      <c r="B295" s="161" t="s">
        <v>3</v>
      </c>
      <c r="C295" s="154">
        <f t="shared" si="137"/>
        <v>868.05399999999997</v>
      </c>
      <c r="D295" s="69">
        <f t="shared" si="123"/>
        <v>13.712</v>
      </c>
      <c r="E295" s="69">
        <v>3.0750000000000002</v>
      </c>
      <c r="F295" s="69">
        <v>10.637</v>
      </c>
      <c r="G295" s="69"/>
      <c r="H295" s="154">
        <f>SUM(I295:M295)</f>
        <v>854.34199999999998</v>
      </c>
      <c r="I295" s="69">
        <v>231.45099999999999</v>
      </c>
      <c r="J295" s="69">
        <v>11.465</v>
      </c>
      <c r="K295" s="69">
        <v>22.56</v>
      </c>
      <c r="L295" s="69">
        <v>470.209</v>
      </c>
      <c r="M295" s="69">
        <v>118.657</v>
      </c>
      <c r="N295" s="69"/>
      <c r="O295" s="154">
        <f t="shared" si="132"/>
        <v>302.07799999999997</v>
      </c>
      <c r="P295" s="69">
        <v>45.161000000000001</v>
      </c>
      <c r="Q295" s="69">
        <f t="shared" si="126"/>
        <v>256.91699999999997</v>
      </c>
      <c r="R295" s="140">
        <v>0</v>
      </c>
      <c r="S295" s="140">
        <v>256.91699999999997</v>
      </c>
      <c r="T295" s="140">
        <v>0</v>
      </c>
      <c r="U295" s="154">
        <f t="shared" si="138"/>
        <v>1170.1320000000001</v>
      </c>
      <c r="V295" s="69">
        <v>58.872999999999998</v>
      </c>
      <c r="W295" s="154">
        <f t="shared" si="128"/>
        <v>1111.259</v>
      </c>
      <c r="X295" s="69">
        <v>254.011</v>
      </c>
      <c r="Y295" s="69">
        <v>11.465</v>
      </c>
      <c r="Z295" s="69">
        <v>470.209</v>
      </c>
      <c r="AA295" s="69">
        <v>118.657</v>
      </c>
      <c r="AB295" s="69">
        <v>0</v>
      </c>
      <c r="AC295" s="140">
        <v>256.91699999999997</v>
      </c>
      <c r="AD295" s="69">
        <v>0</v>
      </c>
      <c r="AE295" s="69"/>
    </row>
    <row r="296" spans="1:31">
      <c r="A296" s="243"/>
      <c r="B296" s="161" t="s">
        <v>4</v>
      </c>
      <c r="C296" s="154">
        <f t="shared" si="137"/>
        <v>814.12400000000002</v>
      </c>
      <c r="D296" s="69">
        <f t="shared" si="123"/>
        <v>13.263</v>
      </c>
      <c r="E296" s="174">
        <v>1.589</v>
      </c>
      <c r="F296" s="174">
        <v>11.673999999999999</v>
      </c>
      <c r="G296" s="174"/>
      <c r="H296" s="154">
        <f>SUM(I296:M296)</f>
        <v>800.86099999999999</v>
      </c>
      <c r="I296" s="174">
        <v>227.215</v>
      </c>
      <c r="J296" s="174">
        <v>29.321000000000002</v>
      </c>
      <c r="K296" s="174">
        <v>13.794</v>
      </c>
      <c r="L296" s="174">
        <v>421.18</v>
      </c>
      <c r="M296" s="174">
        <v>109.351</v>
      </c>
      <c r="N296" s="174"/>
      <c r="O296" s="154">
        <f t="shared" si="132"/>
        <v>290.15800000000002</v>
      </c>
      <c r="P296" s="174">
        <v>36.64</v>
      </c>
      <c r="Q296" s="69">
        <f t="shared" si="126"/>
        <v>253.518</v>
      </c>
      <c r="R296" s="174">
        <v>0</v>
      </c>
      <c r="S296" s="174">
        <v>253.518</v>
      </c>
      <c r="T296" s="174">
        <v>0</v>
      </c>
      <c r="U296" s="154">
        <f t="shared" si="138"/>
        <v>1104.2819999999999</v>
      </c>
      <c r="V296" s="174">
        <v>49.902999999999999</v>
      </c>
      <c r="W296" s="154">
        <f t="shared" si="128"/>
        <v>1054.3789999999999</v>
      </c>
      <c r="X296" s="174">
        <v>241.00899999999999</v>
      </c>
      <c r="Y296" s="174">
        <v>29.321000000000002</v>
      </c>
      <c r="Z296" s="174">
        <v>421.18</v>
      </c>
      <c r="AA296" s="174">
        <v>109.351</v>
      </c>
      <c r="AB296" s="174">
        <v>0</v>
      </c>
      <c r="AC296" s="174">
        <v>253.518</v>
      </c>
      <c r="AD296" s="174">
        <v>0</v>
      </c>
      <c r="AE296" s="174"/>
    </row>
    <row r="297" spans="1:31">
      <c r="A297" s="243"/>
      <c r="B297" s="161" t="s">
        <v>5</v>
      </c>
      <c r="C297" s="154">
        <f t="shared" si="137"/>
        <v>868.22800000000007</v>
      </c>
      <c r="D297" s="69">
        <f t="shared" si="123"/>
        <v>11.451000000000001</v>
      </c>
      <c r="E297" s="174">
        <v>0.35099999999999998</v>
      </c>
      <c r="F297" s="174">
        <v>11.1</v>
      </c>
      <c r="G297" s="174"/>
      <c r="H297" s="154">
        <f t="shared" ref="H297:H314" si="139">SUM(I297:M297)</f>
        <v>856.77700000000004</v>
      </c>
      <c r="I297" s="174">
        <v>183.48099999999999</v>
      </c>
      <c r="J297" s="174">
        <v>64.004000000000005</v>
      </c>
      <c r="K297" s="174">
        <v>12.747</v>
      </c>
      <c r="L297" s="174">
        <v>411.36399999999998</v>
      </c>
      <c r="M297" s="174">
        <v>185.18100000000001</v>
      </c>
      <c r="N297" s="174"/>
      <c r="O297" s="154">
        <f t="shared" si="132"/>
        <v>312.13200000000001</v>
      </c>
      <c r="P297" s="174">
        <v>29.175999999999998</v>
      </c>
      <c r="Q297" s="69">
        <f t="shared" si="126"/>
        <v>282.95600000000002</v>
      </c>
      <c r="R297" s="174">
        <v>18.797999999999998</v>
      </c>
      <c r="S297" s="174">
        <v>264.15800000000002</v>
      </c>
      <c r="T297" s="174">
        <v>0</v>
      </c>
      <c r="U297" s="154">
        <f t="shared" si="138"/>
        <v>1180.3600000000001</v>
      </c>
      <c r="V297" s="174">
        <v>40.627000000000002</v>
      </c>
      <c r="W297" s="154">
        <f>SUM(X297:AD297)</f>
        <v>1139.7330000000002</v>
      </c>
      <c r="X297" s="174">
        <v>196.22800000000001</v>
      </c>
      <c r="Y297" s="174">
        <v>64.004000000000005</v>
      </c>
      <c r="Z297" s="174">
        <v>411.36399999999998</v>
      </c>
      <c r="AA297" s="174">
        <v>185.18100000000001</v>
      </c>
      <c r="AB297" s="174">
        <v>18.797999999999998</v>
      </c>
      <c r="AC297" s="174">
        <v>264.15800000000002</v>
      </c>
      <c r="AD297" s="174">
        <v>0</v>
      </c>
      <c r="AE297" s="174"/>
    </row>
    <row r="298" spans="1:31">
      <c r="A298" s="243"/>
      <c r="B298" s="161" t="s">
        <v>6</v>
      </c>
      <c r="C298" s="154">
        <f t="shared" si="137"/>
        <v>938.70099999999991</v>
      </c>
      <c r="D298" s="69">
        <f t="shared" si="123"/>
        <v>4.9870000000000001</v>
      </c>
      <c r="E298" s="174">
        <v>1.4E-2</v>
      </c>
      <c r="F298" s="174">
        <v>4.9729999999999999</v>
      </c>
      <c r="G298" s="174"/>
      <c r="H298" s="154">
        <f t="shared" si="139"/>
        <v>933.71399999999994</v>
      </c>
      <c r="I298" s="174">
        <v>214.14</v>
      </c>
      <c r="J298" s="174">
        <v>82.180999999999997</v>
      </c>
      <c r="K298" s="174">
        <v>19.056999999999999</v>
      </c>
      <c r="L298" s="174">
        <v>430.38200000000001</v>
      </c>
      <c r="M298" s="174">
        <v>187.95400000000001</v>
      </c>
      <c r="N298" s="174"/>
      <c r="O298" s="154">
        <f t="shared" si="132"/>
        <v>346.26299999999998</v>
      </c>
      <c r="P298" s="174">
        <v>19.411000000000001</v>
      </c>
      <c r="Q298" s="69">
        <f t="shared" si="126"/>
        <v>326.85199999999998</v>
      </c>
      <c r="R298" s="174">
        <v>64.986999999999995</v>
      </c>
      <c r="S298" s="174">
        <v>261.86500000000001</v>
      </c>
      <c r="T298" s="174">
        <v>0</v>
      </c>
      <c r="U298" s="154">
        <f t="shared" si="138"/>
        <v>1284.9639999999997</v>
      </c>
      <c r="V298" s="174">
        <v>24.398</v>
      </c>
      <c r="W298" s="154">
        <f t="shared" si="128"/>
        <v>1260.5659999999998</v>
      </c>
      <c r="X298" s="174">
        <v>233.197</v>
      </c>
      <c r="Y298" s="174">
        <v>82.180999999999997</v>
      </c>
      <c r="Z298" s="174">
        <v>430.38200000000001</v>
      </c>
      <c r="AA298" s="174">
        <v>187.95400000000001</v>
      </c>
      <c r="AB298" s="174">
        <v>64.986999999999995</v>
      </c>
      <c r="AC298" s="174">
        <v>261.86500000000001</v>
      </c>
      <c r="AD298" s="174">
        <v>0</v>
      </c>
      <c r="AE298" s="174"/>
    </row>
    <row r="299" spans="1:31">
      <c r="A299" s="243"/>
      <c r="B299" s="161" t="s">
        <v>16</v>
      </c>
      <c r="C299" s="154">
        <f t="shared" si="137"/>
        <v>1172.3319999999999</v>
      </c>
      <c r="D299" s="69">
        <f t="shared" ref="D299:D317" si="140">SUM(E299:F299)</f>
        <v>2.7879999999999998</v>
      </c>
      <c r="E299" s="174">
        <v>0</v>
      </c>
      <c r="F299" s="174">
        <v>2.7879999999999998</v>
      </c>
      <c r="G299" s="174"/>
      <c r="H299" s="154">
        <f t="shared" si="139"/>
        <v>1169.5439999999999</v>
      </c>
      <c r="I299" s="174">
        <v>312.67899999999997</v>
      </c>
      <c r="J299" s="174">
        <v>79.411000000000001</v>
      </c>
      <c r="K299" s="174">
        <v>19.994</v>
      </c>
      <c r="L299" s="174">
        <v>560.34299999999996</v>
      </c>
      <c r="M299" s="174">
        <v>197.11699999999999</v>
      </c>
      <c r="N299" s="174"/>
      <c r="O299" s="154">
        <f t="shared" si="132"/>
        <v>355.24999999999994</v>
      </c>
      <c r="P299" s="174">
        <v>15.911</v>
      </c>
      <c r="Q299" s="69">
        <f t="shared" ref="Q299:Q317" si="141">SUM(R299:T299)</f>
        <v>339.33899999999994</v>
      </c>
      <c r="R299" s="174">
        <v>72.921999999999997</v>
      </c>
      <c r="S299" s="174">
        <v>266.41699999999997</v>
      </c>
      <c r="T299" s="174">
        <v>0</v>
      </c>
      <c r="U299" s="154">
        <f t="shared" si="138"/>
        <v>1527.672</v>
      </c>
      <c r="V299" s="174">
        <v>18.698</v>
      </c>
      <c r="W299" s="154">
        <f t="shared" ref="W299:W314" si="142">SUM(X299:AD299)</f>
        <v>1508.9739999999999</v>
      </c>
      <c r="X299" s="174">
        <v>332.673</v>
      </c>
      <c r="Y299" s="174">
        <v>79.411000000000001</v>
      </c>
      <c r="Z299" s="174">
        <v>560.43399999999997</v>
      </c>
      <c r="AA299" s="174">
        <v>197.11699999999999</v>
      </c>
      <c r="AB299" s="174">
        <v>72.921999999999997</v>
      </c>
      <c r="AC299" s="174">
        <v>266.41699999999997</v>
      </c>
      <c r="AD299" s="174">
        <v>0</v>
      </c>
      <c r="AE299" s="174"/>
    </row>
    <row r="300" spans="1:31">
      <c r="A300" s="243"/>
      <c r="B300" s="161" t="s">
        <v>17</v>
      </c>
      <c r="C300" s="154">
        <f t="shared" si="137"/>
        <v>1127.57</v>
      </c>
      <c r="D300" s="69">
        <f t="shared" si="140"/>
        <v>1.9319999999999999</v>
      </c>
      <c r="E300" s="174">
        <v>0</v>
      </c>
      <c r="F300" s="174">
        <v>1.9319999999999999</v>
      </c>
      <c r="G300" s="174"/>
      <c r="H300" s="154">
        <f t="shared" si="139"/>
        <v>1125.6379999999999</v>
      </c>
      <c r="I300" s="174">
        <v>295.233</v>
      </c>
      <c r="J300" s="174">
        <v>60.89</v>
      </c>
      <c r="K300" s="174">
        <v>22.571999999999999</v>
      </c>
      <c r="L300" s="174">
        <v>559.452</v>
      </c>
      <c r="M300" s="174">
        <v>187.49100000000001</v>
      </c>
      <c r="N300" s="174"/>
      <c r="O300" s="154">
        <f t="shared" si="132"/>
        <v>358.72800000000001</v>
      </c>
      <c r="P300" s="174">
        <v>20.186</v>
      </c>
      <c r="Q300" s="69">
        <f t="shared" si="141"/>
        <v>338.54200000000003</v>
      </c>
      <c r="R300" s="174">
        <v>72.525999999999996</v>
      </c>
      <c r="S300" s="174">
        <v>266.01600000000002</v>
      </c>
      <c r="T300" s="174">
        <v>0</v>
      </c>
      <c r="U300" s="154">
        <f t="shared" si="138"/>
        <v>1486.298</v>
      </c>
      <c r="V300" s="174">
        <v>22.117999999999999</v>
      </c>
      <c r="W300" s="154">
        <f t="shared" si="142"/>
        <v>1464.18</v>
      </c>
      <c r="X300" s="174">
        <v>317.80500000000001</v>
      </c>
      <c r="Y300" s="174">
        <v>60.89</v>
      </c>
      <c r="Z300" s="174">
        <v>559.452</v>
      </c>
      <c r="AA300" s="174">
        <v>187.49100000000001</v>
      </c>
      <c r="AB300" s="174">
        <v>72.525999999999996</v>
      </c>
      <c r="AC300" s="174">
        <v>266.01600000000002</v>
      </c>
      <c r="AD300" s="174">
        <v>0</v>
      </c>
      <c r="AE300" s="174"/>
    </row>
    <row r="301" spans="1:31">
      <c r="A301" s="243"/>
      <c r="B301" s="161" t="s">
        <v>18</v>
      </c>
      <c r="C301" s="154">
        <f t="shared" si="137"/>
        <v>954.06700000000001</v>
      </c>
      <c r="D301" s="69">
        <f t="shared" si="140"/>
        <v>1.595</v>
      </c>
      <c r="E301" s="174">
        <v>0</v>
      </c>
      <c r="F301" s="174">
        <v>1.595</v>
      </c>
      <c r="G301" s="174"/>
      <c r="H301" s="154">
        <f t="shared" si="139"/>
        <v>952.47199999999998</v>
      </c>
      <c r="I301" s="174">
        <v>254.63499999999999</v>
      </c>
      <c r="J301" s="174">
        <v>63.877000000000002</v>
      </c>
      <c r="K301" s="174">
        <v>17.399000000000001</v>
      </c>
      <c r="L301" s="174">
        <v>442.98500000000001</v>
      </c>
      <c r="M301" s="174">
        <v>173.57599999999999</v>
      </c>
      <c r="N301" s="174"/>
      <c r="O301" s="154">
        <f t="shared" si="132"/>
        <v>376.99900000000002</v>
      </c>
      <c r="P301" s="174">
        <v>37.497</v>
      </c>
      <c r="Q301" s="69">
        <f t="shared" si="141"/>
        <v>339.50200000000001</v>
      </c>
      <c r="R301" s="174">
        <v>86.593000000000004</v>
      </c>
      <c r="S301" s="174">
        <v>252.90899999999999</v>
      </c>
      <c r="T301" s="174">
        <v>0</v>
      </c>
      <c r="U301" s="154">
        <f t="shared" si="138"/>
        <v>1331.0660000000003</v>
      </c>
      <c r="V301" s="174">
        <v>39.091999999999999</v>
      </c>
      <c r="W301" s="154">
        <f t="shared" si="142"/>
        <v>1291.9740000000002</v>
      </c>
      <c r="X301" s="174">
        <v>272.03399999999999</v>
      </c>
      <c r="Y301" s="174">
        <v>63.877000000000002</v>
      </c>
      <c r="Z301" s="174">
        <v>442.98500000000001</v>
      </c>
      <c r="AA301" s="174">
        <v>173.57599999999999</v>
      </c>
      <c r="AB301" s="174">
        <v>86.593000000000004</v>
      </c>
      <c r="AC301" s="174">
        <v>252.90899999999999</v>
      </c>
      <c r="AD301" s="174">
        <v>0</v>
      </c>
      <c r="AE301" s="174"/>
    </row>
    <row r="302" spans="1:31">
      <c r="A302" s="243"/>
      <c r="B302" s="161" t="s">
        <v>19</v>
      </c>
      <c r="C302" s="154">
        <f t="shared" si="137"/>
        <v>869.41399999999999</v>
      </c>
      <c r="D302" s="69">
        <f t="shared" si="140"/>
        <v>2.0379999999999998</v>
      </c>
      <c r="E302" s="174">
        <v>3.6999999999999998E-2</v>
      </c>
      <c r="F302" s="174">
        <v>2.0009999999999999</v>
      </c>
      <c r="G302" s="174"/>
      <c r="H302" s="154">
        <f t="shared" si="139"/>
        <v>867.37599999999998</v>
      </c>
      <c r="I302" s="174">
        <v>206.49799999999999</v>
      </c>
      <c r="J302" s="174">
        <v>38.808999999999997</v>
      </c>
      <c r="K302" s="174">
        <v>21.25</v>
      </c>
      <c r="L302" s="174">
        <v>420.779</v>
      </c>
      <c r="M302" s="174">
        <v>180.04</v>
      </c>
      <c r="N302" s="174"/>
      <c r="O302" s="154">
        <f t="shared" si="132"/>
        <v>413.06200000000001</v>
      </c>
      <c r="P302" s="174">
        <v>20.677</v>
      </c>
      <c r="Q302" s="69">
        <f t="shared" si="141"/>
        <v>392.38499999999999</v>
      </c>
      <c r="R302" s="174">
        <v>138.10300000000001</v>
      </c>
      <c r="S302" s="174">
        <v>254.28200000000001</v>
      </c>
      <c r="T302" s="174">
        <v>0</v>
      </c>
      <c r="U302" s="154">
        <f t="shared" si="138"/>
        <v>1282.4759999999999</v>
      </c>
      <c r="V302" s="174">
        <v>22.715</v>
      </c>
      <c r="W302" s="154">
        <f t="shared" si="142"/>
        <v>1259.761</v>
      </c>
      <c r="X302" s="174">
        <v>227.74799999999999</v>
      </c>
      <c r="Y302" s="174">
        <v>38.808999999999997</v>
      </c>
      <c r="Z302" s="174">
        <v>420.779</v>
      </c>
      <c r="AA302" s="174">
        <v>180.04</v>
      </c>
      <c r="AB302" s="174">
        <v>138.10300000000001</v>
      </c>
      <c r="AC302" s="174">
        <v>254.28200000000001</v>
      </c>
      <c r="AD302" s="174">
        <v>0</v>
      </c>
      <c r="AE302" s="174"/>
    </row>
    <row r="303" spans="1:31">
      <c r="A303" s="243"/>
      <c r="B303" s="161" t="s">
        <v>20</v>
      </c>
      <c r="C303" s="154">
        <f t="shared" si="137"/>
        <v>813.08799999999997</v>
      </c>
      <c r="D303" s="69">
        <f t="shared" si="140"/>
        <v>2.4350000000000001</v>
      </c>
      <c r="E303" s="174">
        <v>0.22500000000000001</v>
      </c>
      <c r="F303" s="174">
        <v>2.21</v>
      </c>
      <c r="G303" s="174"/>
      <c r="H303" s="154">
        <f t="shared" si="139"/>
        <v>810.65300000000002</v>
      </c>
      <c r="I303" s="174">
        <v>214.19</v>
      </c>
      <c r="J303" s="174">
        <v>25.562999999999999</v>
      </c>
      <c r="K303" s="174">
        <v>14.509</v>
      </c>
      <c r="L303" s="174">
        <v>498.738</v>
      </c>
      <c r="M303" s="174">
        <v>57.652999999999999</v>
      </c>
      <c r="N303" s="174"/>
      <c r="O303" s="154">
        <f t="shared" si="132"/>
        <v>308.21100000000001</v>
      </c>
      <c r="P303" s="174">
        <v>15.244999999999999</v>
      </c>
      <c r="Q303" s="69">
        <f t="shared" si="141"/>
        <v>292.96600000000001</v>
      </c>
      <c r="R303" s="174">
        <v>70.537999999999997</v>
      </c>
      <c r="S303" s="174">
        <v>222.428</v>
      </c>
      <c r="T303" s="174">
        <v>0</v>
      </c>
      <c r="U303" s="154">
        <f t="shared" si="138"/>
        <v>1121.2990000000002</v>
      </c>
      <c r="V303" s="174">
        <v>17.68</v>
      </c>
      <c r="W303" s="154">
        <f t="shared" si="142"/>
        <v>1103.6190000000001</v>
      </c>
      <c r="X303" s="174">
        <v>228.69900000000001</v>
      </c>
      <c r="Y303" s="174">
        <v>25.562999999999999</v>
      </c>
      <c r="Z303" s="174">
        <v>498.738</v>
      </c>
      <c r="AA303" s="174">
        <v>57.652999999999999</v>
      </c>
      <c r="AB303" s="174">
        <v>70.537999999999997</v>
      </c>
      <c r="AC303" s="174">
        <v>222.428</v>
      </c>
      <c r="AD303" s="174">
        <v>0</v>
      </c>
      <c r="AE303" s="174"/>
    </row>
    <row r="304" spans="1:31">
      <c r="A304" s="243"/>
      <c r="B304" s="161" t="s">
        <v>21</v>
      </c>
      <c r="C304" s="154">
        <f t="shared" si="137"/>
        <v>1020.771</v>
      </c>
      <c r="D304" s="69">
        <f t="shared" si="140"/>
        <v>3.4830000000000001</v>
      </c>
      <c r="E304" s="174">
        <v>0.55300000000000005</v>
      </c>
      <c r="F304" s="174">
        <v>2.93</v>
      </c>
      <c r="G304" s="174"/>
      <c r="H304" s="154">
        <f t="shared" si="139"/>
        <v>1017.288</v>
      </c>
      <c r="I304" s="174">
        <v>210.30799999999999</v>
      </c>
      <c r="J304" s="174">
        <v>23.97</v>
      </c>
      <c r="K304" s="174">
        <v>0</v>
      </c>
      <c r="L304" s="174">
        <v>598.74400000000003</v>
      </c>
      <c r="M304" s="174">
        <v>184.26599999999999</v>
      </c>
      <c r="N304" s="174"/>
      <c r="O304" s="154">
        <f t="shared" si="132"/>
        <v>282.19599999999997</v>
      </c>
      <c r="P304" s="174">
        <v>22.349</v>
      </c>
      <c r="Q304" s="69">
        <f t="shared" si="141"/>
        <v>259.84699999999998</v>
      </c>
      <c r="R304" s="174">
        <v>9.3360000000000003</v>
      </c>
      <c r="S304" s="174">
        <v>250.511</v>
      </c>
      <c r="T304" s="174">
        <v>0</v>
      </c>
      <c r="U304" s="154">
        <f t="shared" si="138"/>
        <v>1302.9670000000001</v>
      </c>
      <c r="V304" s="174">
        <v>25.832000000000001</v>
      </c>
      <c r="W304" s="154">
        <f t="shared" si="142"/>
        <v>1277.135</v>
      </c>
      <c r="X304" s="174">
        <v>210.30799999999999</v>
      </c>
      <c r="Y304" s="174">
        <v>23.97</v>
      </c>
      <c r="Z304" s="174">
        <v>598.74400000000003</v>
      </c>
      <c r="AA304" s="174">
        <v>184.26599999999999</v>
      </c>
      <c r="AB304" s="174">
        <v>9.3360000000000003</v>
      </c>
      <c r="AC304" s="174">
        <v>250.511</v>
      </c>
      <c r="AD304" s="174">
        <v>0</v>
      </c>
      <c r="AE304" s="174"/>
    </row>
    <row r="305" spans="1:31" s="78" customFormat="1" ht="13.8" thickBot="1">
      <c r="A305" s="244"/>
      <c r="B305" s="163" t="s">
        <v>121</v>
      </c>
      <c r="C305" s="135">
        <f>SUM(C293:C304)</f>
        <v>11084.231</v>
      </c>
      <c r="D305" s="146">
        <f t="shared" si="140"/>
        <v>73.846999999999994</v>
      </c>
      <c r="E305" s="155">
        <f>SUM(E293:E304)</f>
        <v>10.355</v>
      </c>
      <c r="F305" s="155">
        <f>SUM(F293:F304)</f>
        <v>63.491999999999997</v>
      </c>
      <c r="G305" s="155"/>
      <c r="H305" s="135">
        <f>SUM(H293:H304)</f>
        <v>11010.384000000002</v>
      </c>
      <c r="I305" s="155">
        <f t="shared" ref="I305:P305" si="143">SUM(I293:I304)</f>
        <v>2868.05</v>
      </c>
      <c r="J305" s="155">
        <f t="shared" si="143"/>
        <v>565.01400000000001</v>
      </c>
      <c r="K305" s="155">
        <f t="shared" si="143"/>
        <v>200.46100000000001</v>
      </c>
      <c r="L305" s="155">
        <f t="shared" si="143"/>
        <v>5789.9439999999995</v>
      </c>
      <c r="M305" s="155">
        <f t="shared" si="143"/>
        <v>1586.915</v>
      </c>
      <c r="N305" s="155">
        <f t="shared" si="143"/>
        <v>0</v>
      </c>
      <c r="O305" s="156">
        <f>SUM(O293:O304)</f>
        <v>3947.1549999999997</v>
      </c>
      <c r="P305" s="146">
        <f t="shared" si="143"/>
        <v>340.827</v>
      </c>
      <c r="Q305" s="146">
        <f t="shared" si="141"/>
        <v>3606.328</v>
      </c>
      <c r="R305" s="155">
        <f>SUM(R293:R304)</f>
        <v>533.803</v>
      </c>
      <c r="S305" s="155">
        <f>SUM(S293:S304)</f>
        <v>3072.5250000000001</v>
      </c>
      <c r="T305" s="155">
        <f>SUM(T293:T304)</f>
        <v>0</v>
      </c>
      <c r="U305" s="156">
        <f>SUM(U293:U304)</f>
        <v>15031.476000000004</v>
      </c>
      <c r="V305" s="155">
        <f>SUM(V293:V304)</f>
        <v>414.67299999999994</v>
      </c>
      <c r="W305" s="156">
        <f t="shared" si="142"/>
        <v>14616.803000000002</v>
      </c>
      <c r="X305" s="155">
        <f t="shared" ref="X305:AE305" si="144">SUM(X293:X304)</f>
        <v>3068.5110000000004</v>
      </c>
      <c r="Y305" s="155">
        <f t="shared" si="144"/>
        <v>565.01400000000001</v>
      </c>
      <c r="Z305" s="155">
        <f t="shared" si="144"/>
        <v>5790.0349999999999</v>
      </c>
      <c r="AA305" s="155">
        <f t="shared" si="144"/>
        <v>1586.915</v>
      </c>
      <c r="AB305" s="155">
        <f t="shared" si="144"/>
        <v>533.803</v>
      </c>
      <c r="AC305" s="155">
        <f t="shared" si="144"/>
        <v>3072.5250000000001</v>
      </c>
      <c r="AD305" s="146">
        <f t="shared" si="144"/>
        <v>0</v>
      </c>
      <c r="AE305" s="146">
        <f t="shared" si="144"/>
        <v>0</v>
      </c>
    </row>
    <row r="306" spans="1:31">
      <c r="A306" s="242">
        <v>2018</v>
      </c>
      <c r="B306" s="160" t="s">
        <v>1</v>
      </c>
      <c r="C306" s="153">
        <f t="shared" ref="C306:C330" si="145">D306+H306</f>
        <v>963.16899999999998</v>
      </c>
      <c r="D306" s="65">
        <f t="shared" si="140"/>
        <v>6.9990000000000006</v>
      </c>
      <c r="E306" s="65">
        <v>1.554</v>
      </c>
      <c r="F306" s="65">
        <v>5.4450000000000003</v>
      </c>
      <c r="G306" s="65"/>
      <c r="H306" s="153">
        <f t="shared" si="139"/>
        <v>956.17</v>
      </c>
      <c r="I306" s="65">
        <v>185.845</v>
      </c>
      <c r="J306" s="65">
        <v>52.406999999999996</v>
      </c>
      <c r="K306" s="65">
        <v>0</v>
      </c>
      <c r="L306" s="65">
        <v>532.06799999999998</v>
      </c>
      <c r="M306" s="65">
        <v>185.85</v>
      </c>
      <c r="N306" s="65"/>
      <c r="O306" s="153">
        <f t="shared" si="132"/>
        <v>291.084</v>
      </c>
      <c r="P306" s="65">
        <v>46.119</v>
      </c>
      <c r="Q306" s="65">
        <f t="shared" si="141"/>
        <v>244.965</v>
      </c>
      <c r="R306" s="65">
        <v>0</v>
      </c>
      <c r="S306" s="65">
        <v>244.965</v>
      </c>
      <c r="T306" s="65">
        <v>0</v>
      </c>
      <c r="U306" s="153">
        <f>V306+W306</f>
        <v>1254.2539999999999</v>
      </c>
      <c r="V306" s="65">
        <v>53.119</v>
      </c>
      <c r="W306" s="153">
        <f t="shared" si="142"/>
        <v>1201.135</v>
      </c>
      <c r="X306" s="65">
        <v>185.845</v>
      </c>
      <c r="Y306" s="65">
        <v>52.406999999999996</v>
      </c>
      <c r="Z306" s="65">
        <v>532.06799999999998</v>
      </c>
      <c r="AA306" s="65">
        <v>185.85</v>
      </c>
      <c r="AB306" s="65">
        <v>0</v>
      </c>
      <c r="AC306" s="65">
        <v>244.965</v>
      </c>
      <c r="AD306" s="65">
        <v>0</v>
      </c>
      <c r="AE306" s="65"/>
    </row>
    <row r="307" spans="1:31">
      <c r="A307" s="243"/>
      <c r="B307" s="161" t="s">
        <v>2</v>
      </c>
      <c r="C307" s="154">
        <f t="shared" si="145"/>
        <v>876.11400000000003</v>
      </c>
      <c r="D307" s="69">
        <f t="shared" si="140"/>
        <v>9.104000000000001</v>
      </c>
      <c r="E307" s="69">
        <v>1.845</v>
      </c>
      <c r="F307" s="69">
        <v>7.2590000000000003</v>
      </c>
      <c r="G307" s="69"/>
      <c r="H307" s="154">
        <f t="shared" si="139"/>
        <v>867.01</v>
      </c>
      <c r="I307" s="69">
        <v>172.791</v>
      </c>
      <c r="J307" s="69">
        <v>17.100000000000001</v>
      </c>
      <c r="K307" s="69">
        <v>0</v>
      </c>
      <c r="L307" s="69">
        <v>502.125</v>
      </c>
      <c r="M307" s="69">
        <v>174.994</v>
      </c>
      <c r="N307" s="69"/>
      <c r="O307" s="154">
        <f t="shared" si="132"/>
        <v>265.57299999999998</v>
      </c>
      <c r="P307" s="69">
        <v>40.831000000000003</v>
      </c>
      <c r="Q307" s="69">
        <f t="shared" si="141"/>
        <v>224.74199999999999</v>
      </c>
      <c r="R307" s="69">
        <v>0</v>
      </c>
      <c r="S307" s="69">
        <v>224.74199999999999</v>
      </c>
      <c r="T307" s="69">
        <v>0</v>
      </c>
      <c r="U307" s="154">
        <f t="shared" ref="U307:U330" si="146">V307+W307</f>
        <v>1141.6869999999999</v>
      </c>
      <c r="V307" s="69">
        <v>49.935000000000002</v>
      </c>
      <c r="W307" s="154">
        <f t="shared" si="142"/>
        <v>1091.752</v>
      </c>
      <c r="X307" s="69">
        <v>172.791</v>
      </c>
      <c r="Y307" s="69">
        <v>17.100000000000001</v>
      </c>
      <c r="Z307" s="69">
        <v>502.125</v>
      </c>
      <c r="AA307" s="69">
        <v>174.994</v>
      </c>
      <c r="AB307" s="69">
        <v>0</v>
      </c>
      <c r="AC307" s="69">
        <v>224.74199999999999</v>
      </c>
      <c r="AD307" s="69">
        <v>0</v>
      </c>
      <c r="AE307" s="69"/>
    </row>
    <row r="308" spans="1:31">
      <c r="A308" s="243"/>
      <c r="B308" s="161" t="s">
        <v>3</v>
      </c>
      <c r="C308" s="154">
        <f t="shared" si="145"/>
        <v>926.26599999999996</v>
      </c>
      <c r="D308" s="69">
        <f t="shared" si="140"/>
        <v>12.391</v>
      </c>
      <c r="E308" s="69">
        <v>1.397</v>
      </c>
      <c r="F308" s="69">
        <v>10.994</v>
      </c>
      <c r="G308" s="69"/>
      <c r="H308" s="154">
        <f t="shared" si="139"/>
        <v>913.875</v>
      </c>
      <c r="I308" s="69">
        <v>161.53299999999999</v>
      </c>
      <c r="J308" s="69">
        <v>10.279</v>
      </c>
      <c r="K308" s="69">
        <v>0</v>
      </c>
      <c r="L308" s="69">
        <v>551.36900000000003</v>
      </c>
      <c r="M308" s="69">
        <v>190.69399999999999</v>
      </c>
      <c r="N308" s="69"/>
      <c r="O308" s="154">
        <f t="shared" si="132"/>
        <v>284.33000000000004</v>
      </c>
      <c r="P308" s="69">
        <v>30.155000000000001</v>
      </c>
      <c r="Q308" s="69">
        <f t="shared" si="141"/>
        <v>254.17500000000001</v>
      </c>
      <c r="R308" s="140">
        <v>0</v>
      </c>
      <c r="S308" s="140">
        <v>254.17500000000001</v>
      </c>
      <c r="T308" s="140">
        <v>0</v>
      </c>
      <c r="U308" s="154">
        <f t="shared" si="146"/>
        <v>1210.596</v>
      </c>
      <c r="V308" s="69">
        <v>42.545999999999999</v>
      </c>
      <c r="W308" s="154">
        <f t="shared" si="142"/>
        <v>1168.05</v>
      </c>
      <c r="X308" s="69">
        <v>161.53299999999999</v>
      </c>
      <c r="Y308" s="69">
        <v>10.279</v>
      </c>
      <c r="Z308" s="69">
        <v>551.36900000000003</v>
      </c>
      <c r="AA308" s="69">
        <v>190.69399999999999</v>
      </c>
      <c r="AB308" s="69">
        <v>0</v>
      </c>
      <c r="AC308" s="140">
        <v>254.17500000000001</v>
      </c>
      <c r="AD308" s="69">
        <v>0</v>
      </c>
      <c r="AE308" s="69"/>
    </row>
    <row r="309" spans="1:31">
      <c r="A309" s="243"/>
      <c r="B309" s="161" t="s">
        <v>4</v>
      </c>
      <c r="C309" s="154">
        <f t="shared" si="145"/>
        <v>878.07100000000003</v>
      </c>
      <c r="D309" s="69">
        <f t="shared" si="140"/>
        <v>10.254</v>
      </c>
      <c r="E309" s="69">
        <v>0.71799999999999997</v>
      </c>
      <c r="F309" s="69">
        <v>9.5359999999999996</v>
      </c>
      <c r="G309" s="69"/>
      <c r="H309" s="154">
        <f t="shared" si="139"/>
        <v>867.81700000000001</v>
      </c>
      <c r="I309" s="69">
        <v>158.88</v>
      </c>
      <c r="J309" s="69">
        <v>35.372</v>
      </c>
      <c r="K309" s="69">
        <v>0</v>
      </c>
      <c r="L309" s="69">
        <v>484.38099999999997</v>
      </c>
      <c r="M309" s="69">
        <v>189.184</v>
      </c>
      <c r="N309" s="69"/>
      <c r="O309" s="154">
        <f t="shared" si="132"/>
        <v>266.92500000000001</v>
      </c>
      <c r="P309" s="69">
        <v>16.164999999999999</v>
      </c>
      <c r="Q309" s="69">
        <f t="shared" si="141"/>
        <v>250.76</v>
      </c>
      <c r="R309" s="69">
        <v>0</v>
      </c>
      <c r="S309" s="69">
        <v>250.76</v>
      </c>
      <c r="T309" s="69">
        <v>0</v>
      </c>
      <c r="U309" s="154">
        <f t="shared" si="146"/>
        <v>1144.9960000000001</v>
      </c>
      <c r="V309" s="69">
        <v>26.419</v>
      </c>
      <c r="W309" s="154">
        <f t="shared" si="142"/>
        <v>1118.577</v>
      </c>
      <c r="X309" s="69">
        <v>158.88</v>
      </c>
      <c r="Y309" s="69">
        <v>35.372</v>
      </c>
      <c r="Z309" s="69">
        <v>484.38099999999997</v>
      </c>
      <c r="AA309" s="69">
        <v>189.184</v>
      </c>
      <c r="AB309" s="69">
        <v>0</v>
      </c>
      <c r="AC309" s="69">
        <v>250.76</v>
      </c>
      <c r="AD309" s="69">
        <v>0</v>
      </c>
      <c r="AE309" s="69"/>
    </row>
    <row r="310" spans="1:31">
      <c r="A310" s="243"/>
      <c r="B310" s="161" t="s">
        <v>5</v>
      </c>
      <c r="C310" s="154">
        <f t="shared" si="145"/>
        <v>959.79700000000003</v>
      </c>
      <c r="D310" s="69">
        <f t="shared" si="140"/>
        <v>7.4649999999999999</v>
      </c>
      <c r="E310" s="69">
        <v>0.28699999999999998</v>
      </c>
      <c r="F310" s="69">
        <v>7.1779999999999999</v>
      </c>
      <c r="G310" s="69"/>
      <c r="H310" s="154">
        <f t="shared" si="139"/>
        <v>952.33199999999999</v>
      </c>
      <c r="I310" s="69">
        <v>196.67400000000001</v>
      </c>
      <c r="J310" s="69">
        <v>27.254000000000001</v>
      </c>
      <c r="K310" s="69">
        <v>30.756</v>
      </c>
      <c r="L310" s="69">
        <v>515.93200000000002</v>
      </c>
      <c r="M310" s="69">
        <v>181.71600000000001</v>
      </c>
      <c r="N310" s="69"/>
      <c r="O310" s="154">
        <f t="shared" si="132"/>
        <v>283.01</v>
      </c>
      <c r="P310" s="69">
        <v>13.066000000000001</v>
      </c>
      <c r="Q310" s="69">
        <f t="shared" si="141"/>
        <v>269.94400000000002</v>
      </c>
      <c r="R310" s="69">
        <v>0</v>
      </c>
      <c r="S310" s="69">
        <v>269.94400000000002</v>
      </c>
      <c r="T310" s="69">
        <v>0</v>
      </c>
      <c r="U310" s="154">
        <f t="shared" si="146"/>
        <v>1242.807</v>
      </c>
      <c r="V310" s="69">
        <v>20.530999999999999</v>
      </c>
      <c r="W310" s="154">
        <f t="shared" si="142"/>
        <v>1222.2760000000001</v>
      </c>
      <c r="X310" s="69">
        <v>227.43</v>
      </c>
      <c r="Y310" s="69">
        <v>27.254000000000001</v>
      </c>
      <c r="Z310" s="69">
        <v>515.93200000000002</v>
      </c>
      <c r="AA310" s="69">
        <v>181.71600000000001</v>
      </c>
      <c r="AB310" s="69">
        <v>0</v>
      </c>
      <c r="AC310" s="69">
        <v>269.94400000000002</v>
      </c>
      <c r="AD310" s="69">
        <v>0</v>
      </c>
      <c r="AE310" s="69"/>
    </row>
    <row r="311" spans="1:31">
      <c r="A311" s="243"/>
      <c r="B311" s="161" t="s">
        <v>6</v>
      </c>
      <c r="C311" s="154">
        <f t="shared" si="145"/>
        <v>978.90899999999999</v>
      </c>
      <c r="D311" s="69">
        <f t="shared" si="140"/>
        <v>4.0590000000000002</v>
      </c>
      <c r="E311" s="69">
        <v>0</v>
      </c>
      <c r="F311" s="69">
        <v>4.0590000000000002</v>
      </c>
      <c r="G311" s="69"/>
      <c r="H311" s="154">
        <f t="shared" si="139"/>
        <v>974.85</v>
      </c>
      <c r="I311" s="69">
        <v>227.76400000000001</v>
      </c>
      <c r="J311" s="69">
        <v>76.02</v>
      </c>
      <c r="K311" s="69">
        <v>29.657</v>
      </c>
      <c r="L311" s="69">
        <v>454.71199999999999</v>
      </c>
      <c r="M311" s="69">
        <v>186.697</v>
      </c>
      <c r="N311" s="69"/>
      <c r="O311" s="154">
        <f t="shared" si="132"/>
        <v>274.62900000000002</v>
      </c>
      <c r="P311" s="69">
        <v>7.1959999999999997</v>
      </c>
      <c r="Q311" s="69">
        <f t="shared" si="141"/>
        <v>267.43299999999999</v>
      </c>
      <c r="R311" s="69">
        <v>0</v>
      </c>
      <c r="S311" s="69">
        <v>267.43299999999999</v>
      </c>
      <c r="T311" s="69">
        <v>0</v>
      </c>
      <c r="U311" s="154">
        <f t="shared" si="146"/>
        <v>1253.538</v>
      </c>
      <c r="V311" s="69">
        <v>11.255000000000001</v>
      </c>
      <c r="W311" s="154">
        <f t="shared" si="142"/>
        <v>1242.2829999999999</v>
      </c>
      <c r="X311" s="69">
        <v>257.42099999999999</v>
      </c>
      <c r="Y311" s="69">
        <v>76.02</v>
      </c>
      <c r="Z311" s="69">
        <v>454.71199999999999</v>
      </c>
      <c r="AA311" s="69">
        <v>186.697</v>
      </c>
      <c r="AB311" s="69">
        <v>0</v>
      </c>
      <c r="AC311" s="69">
        <v>267.43299999999999</v>
      </c>
      <c r="AD311" s="69">
        <v>0</v>
      </c>
      <c r="AE311" s="69"/>
    </row>
    <row r="312" spans="1:31">
      <c r="A312" s="243"/>
      <c r="B312" s="161" t="s">
        <v>16</v>
      </c>
      <c r="C312" s="154">
        <f t="shared" si="145"/>
        <v>1115.864</v>
      </c>
      <c r="D312" s="69">
        <f t="shared" si="140"/>
        <v>2.1539999999999999</v>
      </c>
      <c r="E312" s="69">
        <v>0</v>
      </c>
      <c r="F312" s="69">
        <v>2.1539999999999999</v>
      </c>
      <c r="G312" s="69"/>
      <c r="H312" s="154">
        <f t="shared" si="139"/>
        <v>1113.71</v>
      </c>
      <c r="I312" s="69">
        <v>281.32400000000001</v>
      </c>
      <c r="J312" s="69">
        <v>83.69</v>
      </c>
      <c r="K312" s="69">
        <v>31.672999999999998</v>
      </c>
      <c r="L312" s="69">
        <v>536.43700000000001</v>
      </c>
      <c r="M312" s="69">
        <v>180.58600000000001</v>
      </c>
      <c r="N312" s="69"/>
      <c r="O312" s="154">
        <f t="shared" si="132"/>
        <v>286.77499999999998</v>
      </c>
      <c r="P312" s="69">
        <v>13.869</v>
      </c>
      <c r="Q312" s="69">
        <f t="shared" si="141"/>
        <v>272.90600000000001</v>
      </c>
      <c r="R312" s="69">
        <v>0</v>
      </c>
      <c r="S312" s="69">
        <v>272.90600000000001</v>
      </c>
      <c r="T312" s="69">
        <v>0</v>
      </c>
      <c r="U312" s="154">
        <f t="shared" si="146"/>
        <v>1402.6389999999999</v>
      </c>
      <c r="V312" s="69">
        <v>16.023</v>
      </c>
      <c r="W312" s="154">
        <f t="shared" si="142"/>
        <v>1386.616</v>
      </c>
      <c r="X312" s="69">
        <v>312.99700000000001</v>
      </c>
      <c r="Y312" s="69">
        <v>83.69</v>
      </c>
      <c r="Z312" s="69">
        <v>536.43700000000001</v>
      </c>
      <c r="AA312" s="69">
        <v>180.58600000000001</v>
      </c>
      <c r="AB312" s="69">
        <v>0</v>
      </c>
      <c r="AC312" s="69">
        <v>272.90600000000001</v>
      </c>
      <c r="AD312" s="69">
        <v>0</v>
      </c>
      <c r="AE312" s="69"/>
    </row>
    <row r="313" spans="1:31">
      <c r="A313" s="243"/>
      <c r="B313" s="161" t="s">
        <v>17</v>
      </c>
      <c r="C313" s="154">
        <f t="shared" si="145"/>
        <v>1149.2089999999998</v>
      </c>
      <c r="D313" s="69">
        <f t="shared" si="140"/>
        <v>1.57</v>
      </c>
      <c r="E313" s="69">
        <v>0</v>
      </c>
      <c r="F313" s="69">
        <v>1.57</v>
      </c>
      <c r="G313" s="69"/>
      <c r="H313" s="154">
        <f t="shared" si="139"/>
        <v>1147.6389999999999</v>
      </c>
      <c r="I313" s="69">
        <v>308.673</v>
      </c>
      <c r="J313" s="69">
        <v>75.269000000000005</v>
      </c>
      <c r="K313" s="69">
        <v>28.616</v>
      </c>
      <c r="L313" s="69">
        <v>585.55899999999997</v>
      </c>
      <c r="M313" s="69">
        <v>149.52199999999999</v>
      </c>
      <c r="N313" s="69"/>
      <c r="O313" s="154">
        <f t="shared" si="132"/>
        <v>344.49699999999996</v>
      </c>
      <c r="P313" s="69">
        <v>8.9529999999999994</v>
      </c>
      <c r="Q313" s="69">
        <f t="shared" si="141"/>
        <v>335.54399999999998</v>
      </c>
      <c r="R313" s="69">
        <v>0</v>
      </c>
      <c r="S313" s="69">
        <v>335.54399999999998</v>
      </c>
      <c r="T313" s="69">
        <v>0</v>
      </c>
      <c r="U313" s="154">
        <f t="shared" si="146"/>
        <v>1493.7059999999999</v>
      </c>
      <c r="V313" s="69">
        <v>10.523</v>
      </c>
      <c r="W313" s="154">
        <f t="shared" si="142"/>
        <v>1483.183</v>
      </c>
      <c r="X313" s="69">
        <v>337.28899999999999</v>
      </c>
      <c r="Y313" s="69">
        <v>75.269000000000005</v>
      </c>
      <c r="Z313" s="69">
        <v>585.55899999999997</v>
      </c>
      <c r="AA313" s="69">
        <v>149.52199999999999</v>
      </c>
      <c r="AB313" s="69">
        <v>0</v>
      </c>
      <c r="AC313" s="69">
        <v>335.54399999999998</v>
      </c>
      <c r="AD313" s="69">
        <v>0</v>
      </c>
      <c r="AE313" s="69"/>
    </row>
    <row r="314" spans="1:31">
      <c r="A314" s="243"/>
      <c r="B314" s="161" t="s">
        <v>18</v>
      </c>
      <c r="C314" s="154">
        <f t="shared" si="145"/>
        <v>966.49699999999996</v>
      </c>
      <c r="D314" s="69">
        <f t="shared" si="140"/>
        <v>1.417</v>
      </c>
      <c r="E314" s="69">
        <v>0</v>
      </c>
      <c r="F314" s="69">
        <v>1.417</v>
      </c>
      <c r="G314" s="69"/>
      <c r="H314" s="154">
        <f t="shared" si="139"/>
        <v>965.07999999999993</v>
      </c>
      <c r="I314" s="69">
        <v>254.65</v>
      </c>
      <c r="J314" s="69">
        <v>45.386000000000003</v>
      </c>
      <c r="K314" s="69">
        <v>22.687000000000001</v>
      </c>
      <c r="L314" s="69">
        <v>492.94099999999997</v>
      </c>
      <c r="M314" s="69">
        <v>149.416</v>
      </c>
      <c r="N314" s="69"/>
      <c r="O314" s="154">
        <f t="shared" si="132"/>
        <v>395.07200000000006</v>
      </c>
      <c r="P314" s="69">
        <v>17.812000000000001</v>
      </c>
      <c r="Q314" s="69">
        <f t="shared" si="141"/>
        <v>377.26000000000005</v>
      </c>
      <c r="R314" s="69">
        <v>11.385999999999999</v>
      </c>
      <c r="S314" s="69">
        <v>365.87400000000002</v>
      </c>
      <c r="T314" s="69">
        <v>0</v>
      </c>
      <c r="U314" s="154">
        <f t="shared" si="146"/>
        <v>1361.569</v>
      </c>
      <c r="V314" s="69">
        <v>19.228999999999999</v>
      </c>
      <c r="W314" s="154">
        <f t="shared" si="142"/>
        <v>1342.34</v>
      </c>
      <c r="X314" s="69">
        <v>277.33699999999999</v>
      </c>
      <c r="Y314" s="69">
        <v>45.386000000000003</v>
      </c>
      <c r="Z314" s="69">
        <v>492.94099999999997</v>
      </c>
      <c r="AA314" s="69">
        <v>149.416</v>
      </c>
      <c r="AB314" s="69">
        <v>11.385999999999999</v>
      </c>
      <c r="AC314" s="69">
        <v>365.87400000000002</v>
      </c>
      <c r="AD314" s="69">
        <v>0</v>
      </c>
      <c r="AE314" s="69"/>
    </row>
    <row r="315" spans="1:31">
      <c r="A315" s="243"/>
      <c r="B315" s="161" t="s">
        <v>19</v>
      </c>
      <c r="C315" s="154">
        <f t="shared" si="145"/>
        <v>923.3660000000001</v>
      </c>
      <c r="D315" s="69">
        <f t="shared" si="140"/>
        <v>2.2109999999999999</v>
      </c>
      <c r="E315" s="69">
        <v>0.28299999999999997</v>
      </c>
      <c r="F315" s="69">
        <v>1.9279999999999999</v>
      </c>
      <c r="G315" s="69"/>
      <c r="H315" s="154">
        <f>SUM(I315:N315)</f>
        <v>921.15500000000009</v>
      </c>
      <c r="I315" s="69">
        <v>223.79</v>
      </c>
      <c r="J315" s="69">
        <v>53.531999999999996</v>
      </c>
      <c r="K315" s="69">
        <v>22.02</v>
      </c>
      <c r="L315" s="69">
        <v>449.14699999999999</v>
      </c>
      <c r="M315" s="69">
        <v>172.60900000000001</v>
      </c>
      <c r="N315" s="69">
        <v>5.7000000000000002E-2</v>
      </c>
      <c r="O315" s="154">
        <f t="shared" si="132"/>
        <v>343.38499999999999</v>
      </c>
      <c r="P315" s="69">
        <v>17.888000000000002</v>
      </c>
      <c r="Q315" s="69">
        <f t="shared" si="141"/>
        <v>325.49700000000001</v>
      </c>
      <c r="R315" s="69">
        <v>5.0000000000000001E-3</v>
      </c>
      <c r="S315" s="69">
        <v>325.49200000000002</v>
      </c>
      <c r="T315" s="69">
        <v>0</v>
      </c>
      <c r="U315" s="154">
        <f t="shared" si="146"/>
        <v>1266.752</v>
      </c>
      <c r="V315" s="69">
        <v>20.100000000000001</v>
      </c>
      <c r="W315" s="154">
        <f>SUM(X315:AE315)</f>
        <v>1246.652</v>
      </c>
      <c r="X315" s="69">
        <v>245.81</v>
      </c>
      <c r="Y315" s="69">
        <v>53.531999999999996</v>
      </c>
      <c r="Z315" s="69">
        <v>449.14699999999999</v>
      </c>
      <c r="AA315" s="69">
        <v>172.60900000000001</v>
      </c>
      <c r="AB315" s="69">
        <v>5.0000000000000001E-3</v>
      </c>
      <c r="AC315" s="69">
        <v>325.49200000000002</v>
      </c>
      <c r="AD315" s="69">
        <v>0</v>
      </c>
      <c r="AE315" s="69">
        <v>5.7000000000000002E-2</v>
      </c>
    </row>
    <row r="316" spans="1:31">
      <c r="A316" s="243"/>
      <c r="B316" s="161" t="s">
        <v>20</v>
      </c>
      <c r="C316" s="154">
        <f t="shared" si="145"/>
        <v>866.32600000000014</v>
      </c>
      <c r="D316" s="69">
        <f t="shared" si="140"/>
        <v>2.7869999999999999</v>
      </c>
      <c r="E316" s="69">
        <v>0.47199999999999998</v>
      </c>
      <c r="F316" s="69">
        <v>2.3149999999999999</v>
      </c>
      <c r="G316" s="69"/>
      <c r="H316" s="154">
        <f t="shared" ref="H316:H329" si="147">SUM(I316:N316)</f>
        <v>863.5390000000001</v>
      </c>
      <c r="I316" s="69">
        <v>215.51900000000001</v>
      </c>
      <c r="J316" s="69">
        <v>41.753999999999998</v>
      </c>
      <c r="K316" s="69">
        <v>3.43</v>
      </c>
      <c r="L316" s="69">
        <v>449.43400000000003</v>
      </c>
      <c r="M316" s="69">
        <v>150.197</v>
      </c>
      <c r="N316" s="69">
        <v>3.2050000000000001</v>
      </c>
      <c r="O316" s="154">
        <f t="shared" si="132"/>
        <v>247.80100000000002</v>
      </c>
      <c r="P316" s="69">
        <v>23.245999999999999</v>
      </c>
      <c r="Q316" s="69">
        <f t="shared" si="141"/>
        <v>224.55500000000001</v>
      </c>
      <c r="R316" s="69">
        <v>0</v>
      </c>
      <c r="S316" s="69">
        <v>224.55500000000001</v>
      </c>
      <c r="T316" s="69">
        <v>0</v>
      </c>
      <c r="U316" s="154">
        <f t="shared" si="146"/>
        <v>1114.127</v>
      </c>
      <c r="V316" s="69">
        <v>26.033000000000001</v>
      </c>
      <c r="W316" s="154">
        <f t="shared" ref="W316:W330" si="148">SUM(X316:AE316)</f>
        <v>1088.0940000000001</v>
      </c>
      <c r="X316" s="69">
        <v>218.94900000000001</v>
      </c>
      <c r="Y316" s="69">
        <v>41.753999999999998</v>
      </c>
      <c r="Z316" s="69">
        <v>449.43400000000003</v>
      </c>
      <c r="AA316" s="69">
        <v>150.197</v>
      </c>
      <c r="AB316" s="69">
        <v>0</v>
      </c>
      <c r="AC316" s="69">
        <v>224.55500000000001</v>
      </c>
      <c r="AD316" s="69">
        <v>0</v>
      </c>
      <c r="AE316" s="69">
        <v>3.2050000000000001</v>
      </c>
    </row>
    <row r="317" spans="1:31" ht="13.8" thickBot="1">
      <c r="A317" s="243"/>
      <c r="B317" s="180" t="s">
        <v>21</v>
      </c>
      <c r="C317" s="179">
        <f>D317+H317</f>
        <v>1068.0829999999999</v>
      </c>
      <c r="D317" s="144">
        <f t="shared" si="140"/>
        <v>6.8409999999999993</v>
      </c>
      <c r="E317" s="144">
        <v>2.4929999999999999</v>
      </c>
      <c r="F317" s="144">
        <v>4.3479999999999999</v>
      </c>
      <c r="G317" s="144"/>
      <c r="H317" s="179">
        <f>SUM(I317:N317)</f>
        <v>1061.242</v>
      </c>
      <c r="I317" s="144">
        <v>209.83199999999999</v>
      </c>
      <c r="J317" s="144">
        <v>1.327</v>
      </c>
      <c r="K317" s="144">
        <v>25.687999999999999</v>
      </c>
      <c r="L317" s="144">
        <v>639.75300000000004</v>
      </c>
      <c r="M317" s="144">
        <v>181</v>
      </c>
      <c r="N317" s="144">
        <v>3.6419999999999999</v>
      </c>
      <c r="O317" s="179">
        <f t="shared" si="132"/>
        <v>297.02499999999998</v>
      </c>
      <c r="P317" s="144">
        <v>45.097000000000001</v>
      </c>
      <c r="Q317" s="144">
        <f t="shared" si="141"/>
        <v>251.928</v>
      </c>
      <c r="R317" s="144">
        <v>0</v>
      </c>
      <c r="S317" s="144">
        <v>251.928</v>
      </c>
      <c r="T317" s="144">
        <v>0</v>
      </c>
      <c r="U317" s="179">
        <f>V317+W317</f>
        <v>1365.1079999999999</v>
      </c>
      <c r="V317" s="144">
        <v>51.938000000000002</v>
      </c>
      <c r="W317" s="179">
        <f t="shared" si="148"/>
        <v>1313.1699999999998</v>
      </c>
      <c r="X317" s="144">
        <v>235.52</v>
      </c>
      <c r="Y317" s="144">
        <v>1.327</v>
      </c>
      <c r="Z317" s="144">
        <v>639.75300000000004</v>
      </c>
      <c r="AA317" s="144">
        <v>181</v>
      </c>
      <c r="AB317" s="144">
        <v>0</v>
      </c>
      <c r="AC317" s="144">
        <v>251.928</v>
      </c>
      <c r="AD317" s="144">
        <v>0</v>
      </c>
      <c r="AE317" s="144">
        <v>3.6419999999999999</v>
      </c>
    </row>
    <row r="318" spans="1:31" ht="13.8" thickBot="1">
      <c r="A318" s="244"/>
      <c r="B318" s="181" t="s">
        <v>122</v>
      </c>
      <c r="C318" s="199">
        <f>SUM(C306:C317)</f>
        <v>11671.671</v>
      </c>
      <c r="D318" s="200">
        <f>SUM(E318:F318)</f>
        <v>67.251999999999995</v>
      </c>
      <c r="E318" s="201">
        <f>SUM(E306:E317)</f>
        <v>9.0490000000000013</v>
      </c>
      <c r="F318" s="201">
        <f>SUM(F306:F317)</f>
        <v>58.202999999999996</v>
      </c>
      <c r="G318" s="201"/>
      <c r="H318" s="199">
        <f>SUM(H306:H317)</f>
        <v>11604.419000000002</v>
      </c>
      <c r="I318" s="201">
        <f t="shared" ref="I318:P318" si="149">SUM(I306:I317)</f>
        <v>2597.2750000000001</v>
      </c>
      <c r="J318" s="201">
        <f t="shared" si="149"/>
        <v>519.39</v>
      </c>
      <c r="K318" s="201">
        <f t="shared" si="149"/>
        <v>194.52700000000002</v>
      </c>
      <c r="L318" s="201">
        <f t="shared" si="149"/>
        <v>6193.8579999999993</v>
      </c>
      <c r="M318" s="201">
        <f t="shared" si="149"/>
        <v>2092.4649999999997</v>
      </c>
      <c r="N318" s="201">
        <f t="shared" si="149"/>
        <v>6.9039999999999999</v>
      </c>
      <c r="O318" s="202">
        <f>SUM(O306:O317)</f>
        <v>3580.1059999999998</v>
      </c>
      <c r="P318" s="200">
        <f t="shared" si="149"/>
        <v>280.39700000000005</v>
      </c>
      <c r="Q318" s="200">
        <f>SUM(R318:T318)</f>
        <v>3299.7089999999998</v>
      </c>
      <c r="R318" s="201">
        <f>SUM(R306:R317)</f>
        <v>11.391</v>
      </c>
      <c r="S318" s="201">
        <f>SUM(S306:S317)</f>
        <v>3288.3179999999998</v>
      </c>
      <c r="T318" s="201">
        <f>SUM(T306:T317)</f>
        <v>0</v>
      </c>
      <c r="U318" s="202">
        <f>SUM(U306:U317)</f>
        <v>15251.778999999999</v>
      </c>
      <c r="V318" s="201">
        <f>SUM(V306:V317)</f>
        <v>347.65100000000001</v>
      </c>
      <c r="W318" s="202">
        <f>SUM(X318:AD318)</f>
        <v>14897.223999999998</v>
      </c>
      <c r="X318" s="201">
        <f>SUM(X306:X317)</f>
        <v>2791.8020000000001</v>
      </c>
      <c r="Y318" s="201">
        <f t="shared" ref="Y318:AD318" si="150">SUM(Y306:Y317)</f>
        <v>519.39</v>
      </c>
      <c r="Z318" s="201">
        <f t="shared" si="150"/>
        <v>6193.8579999999993</v>
      </c>
      <c r="AA318" s="201">
        <f t="shared" si="150"/>
        <v>2092.4649999999997</v>
      </c>
      <c r="AB318" s="201">
        <f t="shared" si="150"/>
        <v>11.391</v>
      </c>
      <c r="AC318" s="201">
        <f t="shared" si="150"/>
        <v>3288.3179999999998</v>
      </c>
      <c r="AD318" s="200">
        <f t="shared" si="150"/>
        <v>0</v>
      </c>
      <c r="AE318" s="200">
        <f>SUM(AE306:AE317)</f>
        <v>6.9039999999999999</v>
      </c>
    </row>
    <row r="319" spans="1:31">
      <c r="A319" s="242">
        <v>2019</v>
      </c>
      <c r="B319" s="160" t="s">
        <v>1</v>
      </c>
      <c r="C319" s="154">
        <f t="shared" si="145"/>
        <v>1015.325</v>
      </c>
      <c r="D319" s="69">
        <f t="shared" ref="D319:D327" si="151">SUM(E319:F319)</f>
        <v>7.85</v>
      </c>
      <c r="E319" s="65">
        <v>1.7470000000000001</v>
      </c>
      <c r="F319" s="65">
        <v>6.1029999999999998</v>
      </c>
      <c r="G319" s="72"/>
      <c r="H319" s="154">
        <f t="shared" si="147"/>
        <v>1007.475</v>
      </c>
      <c r="I319" s="65">
        <v>229.65700000000001</v>
      </c>
      <c r="J319" s="65">
        <v>25.344000000000001</v>
      </c>
      <c r="K319" s="65">
        <v>19.902999999999999</v>
      </c>
      <c r="L319" s="65">
        <v>603.19100000000003</v>
      </c>
      <c r="M319" s="65">
        <v>125.608</v>
      </c>
      <c r="N319" s="65">
        <v>3.7719999999999998</v>
      </c>
      <c r="O319" s="153">
        <f t="shared" ref="O319:O330" si="152">P319+Q319</f>
        <v>326.27699999999999</v>
      </c>
      <c r="P319" s="65">
        <v>73.164000000000001</v>
      </c>
      <c r="Q319" s="69">
        <f t="shared" ref="Q319:Q327" si="153">SUM(R319:T319)</f>
        <v>253.113</v>
      </c>
      <c r="R319" s="65">
        <v>0</v>
      </c>
      <c r="S319" s="65">
        <v>253.113</v>
      </c>
      <c r="T319" s="65">
        <v>0</v>
      </c>
      <c r="U319" s="154">
        <f t="shared" si="146"/>
        <v>1341.6019999999999</v>
      </c>
      <c r="V319" s="65">
        <v>81.013999999999996</v>
      </c>
      <c r="W319" s="154">
        <f t="shared" si="148"/>
        <v>1260.588</v>
      </c>
      <c r="X319" s="65">
        <v>249.56</v>
      </c>
      <c r="Y319" s="65">
        <v>25.344000000000001</v>
      </c>
      <c r="Z319" s="65">
        <v>603.19100000000003</v>
      </c>
      <c r="AA319" s="65">
        <v>125.608</v>
      </c>
      <c r="AB319" s="65">
        <v>0</v>
      </c>
      <c r="AC319" s="65">
        <v>253.113</v>
      </c>
      <c r="AD319" s="65">
        <v>0</v>
      </c>
      <c r="AE319" s="65">
        <v>3.7719999999999998</v>
      </c>
    </row>
    <row r="320" spans="1:31">
      <c r="A320" s="243"/>
      <c r="B320" s="161" t="s">
        <v>2</v>
      </c>
      <c r="C320" s="154">
        <f t="shared" si="145"/>
        <v>832.49400000000003</v>
      </c>
      <c r="D320" s="69">
        <f t="shared" si="151"/>
        <v>4.8490000000000002</v>
      </c>
      <c r="E320" s="69">
        <v>0</v>
      </c>
      <c r="F320" s="69">
        <v>4.8490000000000002</v>
      </c>
      <c r="G320" s="69"/>
      <c r="H320" s="154">
        <f t="shared" si="147"/>
        <v>827.64499999999998</v>
      </c>
      <c r="I320" s="69">
        <v>224.72</v>
      </c>
      <c r="J320" s="69">
        <v>27.774000000000001</v>
      </c>
      <c r="K320" s="69">
        <v>7.3239999999999998</v>
      </c>
      <c r="L320" s="69">
        <v>465.75700000000001</v>
      </c>
      <c r="M320" s="69">
        <v>98.370999999999995</v>
      </c>
      <c r="N320" s="69">
        <v>3.6989999999999998</v>
      </c>
      <c r="O320" s="154">
        <f t="shared" si="152"/>
        <v>193.96899999999999</v>
      </c>
      <c r="P320" s="69">
        <v>61.697000000000003</v>
      </c>
      <c r="Q320" s="69">
        <f t="shared" si="153"/>
        <v>132.27199999999999</v>
      </c>
      <c r="R320" s="69">
        <v>0</v>
      </c>
      <c r="S320" s="69">
        <v>132.27199999999999</v>
      </c>
      <c r="T320" s="69">
        <v>0</v>
      </c>
      <c r="U320" s="154">
        <f t="shared" si="146"/>
        <v>1026.463</v>
      </c>
      <c r="V320" s="69">
        <v>66.546000000000006</v>
      </c>
      <c r="W320" s="154">
        <f t="shared" si="148"/>
        <v>959.91700000000003</v>
      </c>
      <c r="X320" s="69">
        <v>232.04400000000001</v>
      </c>
      <c r="Y320" s="69">
        <v>27.774000000000001</v>
      </c>
      <c r="Z320" s="69">
        <v>465.75700000000001</v>
      </c>
      <c r="AA320" s="69">
        <v>98.370999999999995</v>
      </c>
      <c r="AB320" s="69">
        <v>0</v>
      </c>
      <c r="AC320" s="69">
        <v>132.27199999999999</v>
      </c>
      <c r="AD320" s="69">
        <v>0</v>
      </c>
      <c r="AE320" s="69">
        <v>3.6989999999999998</v>
      </c>
    </row>
    <row r="321" spans="1:31">
      <c r="A321" s="243"/>
      <c r="B321" s="161" t="s">
        <v>3</v>
      </c>
      <c r="C321" s="154">
        <f t="shared" si="145"/>
        <v>830.72800000000007</v>
      </c>
      <c r="D321" s="69">
        <f t="shared" si="151"/>
        <v>6.7450000000000001</v>
      </c>
      <c r="E321" s="69">
        <v>0</v>
      </c>
      <c r="F321" s="69">
        <v>6.7450000000000001</v>
      </c>
      <c r="G321" s="69"/>
      <c r="H321" s="154">
        <f t="shared" si="147"/>
        <v>823.98300000000006</v>
      </c>
      <c r="I321" s="69">
        <v>202.661</v>
      </c>
      <c r="J321" s="69">
        <v>11.154999999999999</v>
      </c>
      <c r="K321" s="69">
        <v>32.21</v>
      </c>
      <c r="L321" s="69">
        <v>415.017</v>
      </c>
      <c r="M321" s="69">
        <v>159.68700000000001</v>
      </c>
      <c r="N321" s="69">
        <v>3.2530000000000001</v>
      </c>
      <c r="O321" s="154">
        <f t="shared" si="152"/>
        <v>382.67599999999999</v>
      </c>
      <c r="P321" s="69">
        <v>116.05500000000001</v>
      </c>
      <c r="Q321" s="69">
        <f t="shared" si="153"/>
        <v>266.62099999999998</v>
      </c>
      <c r="R321" s="140">
        <v>0</v>
      </c>
      <c r="S321" s="140">
        <v>266.62099999999998</v>
      </c>
      <c r="T321" s="140">
        <v>0</v>
      </c>
      <c r="U321" s="154">
        <f t="shared" si="146"/>
        <v>1213.404</v>
      </c>
      <c r="V321" s="69">
        <v>122.8</v>
      </c>
      <c r="W321" s="154">
        <f t="shared" si="148"/>
        <v>1090.604</v>
      </c>
      <c r="X321" s="69">
        <v>234.87100000000001</v>
      </c>
      <c r="Y321" s="69">
        <v>11.154999999999999</v>
      </c>
      <c r="Z321" s="69">
        <v>415.017</v>
      </c>
      <c r="AA321" s="69">
        <v>159.68700000000001</v>
      </c>
      <c r="AB321" s="69">
        <v>0</v>
      </c>
      <c r="AC321" s="140">
        <v>266.62099999999998</v>
      </c>
      <c r="AD321" s="69">
        <v>0</v>
      </c>
      <c r="AE321" s="69">
        <v>3.2530000000000001</v>
      </c>
    </row>
    <row r="322" spans="1:31">
      <c r="A322" s="243"/>
      <c r="B322" s="161" t="s">
        <v>4</v>
      </c>
      <c r="C322" s="154">
        <f t="shared" si="145"/>
        <v>830.45900000000006</v>
      </c>
      <c r="D322" s="69">
        <f t="shared" si="151"/>
        <v>7.2990000000000004</v>
      </c>
      <c r="E322" s="69">
        <v>0</v>
      </c>
      <c r="F322" s="69">
        <v>7.2990000000000004</v>
      </c>
      <c r="G322" s="69"/>
      <c r="H322" s="154">
        <f t="shared" si="147"/>
        <v>823.16000000000008</v>
      </c>
      <c r="I322" s="69">
        <v>217.577</v>
      </c>
      <c r="J322" s="69">
        <v>10.138</v>
      </c>
      <c r="K322" s="69">
        <v>30.634</v>
      </c>
      <c r="L322" s="69">
        <v>434.12900000000002</v>
      </c>
      <c r="M322" s="69">
        <v>127.28</v>
      </c>
      <c r="N322" s="69">
        <v>3.4020000000000001</v>
      </c>
      <c r="O322" s="154">
        <f t="shared" si="152"/>
        <v>366.18700000000001</v>
      </c>
      <c r="P322" s="69">
        <v>120.76600000000001</v>
      </c>
      <c r="Q322" s="69">
        <f t="shared" si="153"/>
        <v>245.42099999999999</v>
      </c>
      <c r="R322" s="69">
        <v>0</v>
      </c>
      <c r="S322" s="69">
        <v>245.42099999999999</v>
      </c>
      <c r="T322" s="69">
        <v>0</v>
      </c>
      <c r="U322" s="154">
        <f t="shared" si="146"/>
        <v>1196.6460000000002</v>
      </c>
      <c r="V322" s="69">
        <v>128.065</v>
      </c>
      <c r="W322" s="154">
        <f t="shared" si="148"/>
        <v>1068.5810000000001</v>
      </c>
      <c r="X322" s="69">
        <v>248.21100000000001</v>
      </c>
      <c r="Y322" s="69">
        <v>10.138</v>
      </c>
      <c r="Z322" s="69">
        <v>434.12900000000002</v>
      </c>
      <c r="AA322" s="69">
        <v>127.28</v>
      </c>
      <c r="AB322" s="69">
        <v>0</v>
      </c>
      <c r="AC322" s="69">
        <v>245.42099999999999</v>
      </c>
      <c r="AD322" s="69">
        <v>0</v>
      </c>
      <c r="AE322" s="69">
        <v>3.4020000000000001</v>
      </c>
    </row>
    <row r="323" spans="1:31">
      <c r="A323" s="243"/>
      <c r="B323" s="161" t="s">
        <v>5</v>
      </c>
      <c r="C323" s="154">
        <f t="shared" si="145"/>
        <v>774.82500000000005</v>
      </c>
      <c r="D323" s="69">
        <f t="shared" si="151"/>
        <v>8.0749999999999993</v>
      </c>
      <c r="E323" s="69">
        <v>0</v>
      </c>
      <c r="F323" s="69">
        <v>8.0749999999999993</v>
      </c>
      <c r="G323" s="69"/>
      <c r="H323" s="154">
        <f t="shared" si="147"/>
        <v>766.75</v>
      </c>
      <c r="I323" s="69">
        <v>195.05</v>
      </c>
      <c r="J323" s="69">
        <v>7.1879999999999997</v>
      </c>
      <c r="K323" s="69">
        <v>4.7240000000000002</v>
      </c>
      <c r="L323" s="69">
        <v>461.63499999999999</v>
      </c>
      <c r="M323" s="69">
        <v>95.602000000000004</v>
      </c>
      <c r="N323" s="69">
        <v>2.5510000000000002</v>
      </c>
      <c r="O323" s="154">
        <f t="shared" si="152"/>
        <v>357.78999999999996</v>
      </c>
      <c r="P323" s="69">
        <v>105.029</v>
      </c>
      <c r="Q323" s="69">
        <f t="shared" si="153"/>
        <v>252.761</v>
      </c>
      <c r="R323" s="69">
        <v>0</v>
      </c>
      <c r="S323" s="69">
        <v>252.761</v>
      </c>
      <c r="T323" s="69">
        <v>0</v>
      </c>
      <c r="U323" s="154">
        <f t="shared" si="146"/>
        <v>1132.615</v>
      </c>
      <c r="V323" s="69">
        <v>113.104</v>
      </c>
      <c r="W323" s="154">
        <f t="shared" si="148"/>
        <v>1019.511</v>
      </c>
      <c r="X323" s="69">
        <v>199.774</v>
      </c>
      <c r="Y323" s="69">
        <v>7.1879999999999997</v>
      </c>
      <c r="Z323" s="69">
        <v>461.63499999999999</v>
      </c>
      <c r="AA323" s="69">
        <v>95.602000000000004</v>
      </c>
      <c r="AB323" s="69">
        <v>0</v>
      </c>
      <c r="AC323" s="69">
        <v>252.761</v>
      </c>
      <c r="AD323" s="69">
        <v>0</v>
      </c>
      <c r="AE323" s="69">
        <v>2.5510000000000002</v>
      </c>
    </row>
    <row r="324" spans="1:31">
      <c r="A324" s="243"/>
      <c r="B324" s="161" t="s">
        <v>6</v>
      </c>
      <c r="C324" s="154">
        <f t="shared" si="145"/>
        <v>905.83499999999992</v>
      </c>
      <c r="D324" s="69">
        <f t="shared" si="151"/>
        <v>6.8029999999999999</v>
      </c>
      <c r="E324" s="69">
        <v>0</v>
      </c>
      <c r="F324" s="69">
        <v>6.8029999999999999</v>
      </c>
      <c r="G324" s="69"/>
      <c r="H324" s="154">
        <f t="shared" si="147"/>
        <v>899.03199999999993</v>
      </c>
      <c r="I324" s="69">
        <v>289.767</v>
      </c>
      <c r="J324" s="69">
        <v>9.1029999999999998</v>
      </c>
      <c r="K324" s="69">
        <v>31.356000000000002</v>
      </c>
      <c r="L324" s="69">
        <v>480.74099999999999</v>
      </c>
      <c r="M324" s="69">
        <v>85.459000000000003</v>
      </c>
      <c r="N324" s="69">
        <v>2.6059999999999999</v>
      </c>
      <c r="O324" s="154">
        <f t="shared" si="152"/>
        <v>294.911</v>
      </c>
      <c r="P324" s="69">
        <v>74.653999999999996</v>
      </c>
      <c r="Q324" s="69">
        <f t="shared" si="153"/>
        <v>220.25700000000001</v>
      </c>
      <c r="R324" s="69">
        <v>0</v>
      </c>
      <c r="S324" s="69">
        <v>220.25700000000001</v>
      </c>
      <c r="T324" s="69">
        <v>0</v>
      </c>
      <c r="U324" s="154">
        <f t="shared" si="146"/>
        <v>1200.7460000000001</v>
      </c>
      <c r="V324" s="69">
        <v>81.456999999999994</v>
      </c>
      <c r="W324" s="154">
        <f t="shared" si="148"/>
        <v>1119.289</v>
      </c>
      <c r="X324" s="69">
        <v>321.12299999999999</v>
      </c>
      <c r="Y324" s="69">
        <v>9.1029999999999998</v>
      </c>
      <c r="Z324" s="69">
        <v>480.74099999999999</v>
      </c>
      <c r="AA324" s="69">
        <v>85.459000000000003</v>
      </c>
      <c r="AB324" s="69">
        <v>0</v>
      </c>
      <c r="AC324" s="69">
        <v>220.25700000000001</v>
      </c>
      <c r="AD324" s="69">
        <v>0</v>
      </c>
      <c r="AE324" s="69">
        <v>2.6059999999999999</v>
      </c>
    </row>
    <row r="325" spans="1:31">
      <c r="A325" s="243"/>
      <c r="B325" s="161" t="s">
        <v>16</v>
      </c>
      <c r="C325" s="154">
        <f t="shared" si="145"/>
        <v>1038.723</v>
      </c>
      <c r="D325" s="69">
        <f t="shared" si="151"/>
        <v>3.1739999999999999</v>
      </c>
      <c r="E325" s="69">
        <v>0</v>
      </c>
      <c r="F325" s="69">
        <v>3.1739999999999999</v>
      </c>
      <c r="G325" s="69"/>
      <c r="H325" s="154">
        <f t="shared" si="147"/>
        <v>1035.549</v>
      </c>
      <c r="I325" s="69">
        <v>315.98899999999998</v>
      </c>
      <c r="J325" s="69">
        <v>51.68</v>
      </c>
      <c r="K325" s="69">
        <v>30.006</v>
      </c>
      <c r="L325" s="69">
        <v>560.43899999999996</v>
      </c>
      <c r="M325" s="69">
        <v>74.908000000000001</v>
      </c>
      <c r="N325" s="69">
        <v>2.5270000000000001</v>
      </c>
      <c r="O325" s="154">
        <f t="shared" si="152"/>
        <v>339.55799999999999</v>
      </c>
      <c r="P325" s="69">
        <v>59.715000000000003</v>
      </c>
      <c r="Q325" s="69">
        <f t="shared" si="153"/>
        <v>279.84300000000002</v>
      </c>
      <c r="R325" s="69">
        <v>38.863999999999997</v>
      </c>
      <c r="S325" s="69">
        <v>240.97900000000001</v>
      </c>
      <c r="T325" s="69">
        <v>0</v>
      </c>
      <c r="U325" s="154">
        <f t="shared" si="146"/>
        <v>1378.2809999999999</v>
      </c>
      <c r="V325" s="69">
        <v>62.889000000000003</v>
      </c>
      <c r="W325" s="154">
        <f t="shared" si="148"/>
        <v>1315.3920000000001</v>
      </c>
      <c r="X325" s="69">
        <v>345.995</v>
      </c>
      <c r="Y325" s="69">
        <v>51.68</v>
      </c>
      <c r="Z325" s="69">
        <v>560.43899999999996</v>
      </c>
      <c r="AA325" s="69">
        <v>74.908000000000001</v>
      </c>
      <c r="AB325" s="69">
        <v>38.863999999999997</v>
      </c>
      <c r="AC325" s="69">
        <v>240.97900000000001</v>
      </c>
      <c r="AD325" s="69">
        <v>0</v>
      </c>
      <c r="AE325" s="69">
        <v>2.5270000000000001</v>
      </c>
    </row>
    <row r="326" spans="1:31">
      <c r="A326" s="243"/>
      <c r="B326" s="161" t="s">
        <v>17</v>
      </c>
      <c r="C326" s="154">
        <f t="shared" si="145"/>
        <v>1098.075</v>
      </c>
      <c r="D326" s="69">
        <f t="shared" si="151"/>
        <v>2.2770000000000001</v>
      </c>
      <c r="E326" s="69">
        <v>0</v>
      </c>
      <c r="F326" s="69">
        <v>2.2770000000000001</v>
      </c>
      <c r="G326" s="69"/>
      <c r="H326" s="154">
        <f t="shared" si="147"/>
        <v>1095.798</v>
      </c>
      <c r="I326" s="69">
        <v>302.30900000000003</v>
      </c>
      <c r="J326" s="69">
        <v>50.462000000000003</v>
      </c>
      <c r="K326" s="69">
        <v>13.667999999999999</v>
      </c>
      <c r="L326" s="69">
        <v>584.61099999999999</v>
      </c>
      <c r="M326" s="69">
        <v>142.02000000000001</v>
      </c>
      <c r="N326" s="69">
        <v>2.7280000000000002</v>
      </c>
      <c r="O326" s="154">
        <f t="shared" si="152"/>
        <v>359.05899999999997</v>
      </c>
      <c r="P326" s="69">
        <v>56.505000000000003</v>
      </c>
      <c r="Q326" s="69">
        <f t="shared" si="153"/>
        <v>302.55399999999997</v>
      </c>
      <c r="R326" s="69">
        <v>50.965000000000003</v>
      </c>
      <c r="S326" s="69">
        <v>251.589</v>
      </c>
      <c r="T326" s="69">
        <v>0</v>
      </c>
      <c r="U326" s="154">
        <f t="shared" si="146"/>
        <v>1457.1339999999998</v>
      </c>
      <c r="V326" s="69">
        <v>58.781999999999996</v>
      </c>
      <c r="W326" s="154">
        <f t="shared" si="148"/>
        <v>1398.3519999999999</v>
      </c>
      <c r="X326" s="69">
        <v>315.97699999999998</v>
      </c>
      <c r="Y326" s="69">
        <v>50.462000000000003</v>
      </c>
      <c r="Z326" s="69">
        <v>584.61099999999999</v>
      </c>
      <c r="AA326" s="69">
        <v>142.02000000000001</v>
      </c>
      <c r="AB326" s="69">
        <v>50.965000000000003</v>
      </c>
      <c r="AC326" s="69">
        <v>251.589</v>
      </c>
      <c r="AD326" s="69">
        <v>0</v>
      </c>
      <c r="AE326" s="69">
        <v>2.7280000000000002</v>
      </c>
    </row>
    <row r="327" spans="1:31">
      <c r="A327" s="243"/>
      <c r="B327" s="161" t="s">
        <v>18</v>
      </c>
      <c r="C327" s="154">
        <f t="shared" si="145"/>
        <v>1036.5330000000001</v>
      </c>
      <c r="D327" s="69">
        <f t="shared" si="151"/>
        <v>1.5169999999999999</v>
      </c>
      <c r="E327" s="69">
        <v>0</v>
      </c>
      <c r="F327" s="69">
        <v>1.5169999999999999</v>
      </c>
      <c r="G327" s="69"/>
      <c r="H327" s="154">
        <f t="shared" si="147"/>
        <v>1035.0160000000001</v>
      </c>
      <c r="I327" s="69">
        <v>288.637</v>
      </c>
      <c r="J327" s="69">
        <v>60.970999999999997</v>
      </c>
      <c r="K327" s="69">
        <v>0</v>
      </c>
      <c r="L327" s="69">
        <v>545.05499999999995</v>
      </c>
      <c r="M327" s="69">
        <v>137.81700000000001</v>
      </c>
      <c r="N327" s="69">
        <v>2.536</v>
      </c>
      <c r="O327" s="154">
        <f t="shared" si="152"/>
        <v>289.81299999999999</v>
      </c>
      <c r="P327" s="69">
        <v>53.393000000000001</v>
      </c>
      <c r="Q327" s="69">
        <f t="shared" si="153"/>
        <v>236.42</v>
      </c>
      <c r="R327" s="69">
        <v>0</v>
      </c>
      <c r="S327" s="69">
        <v>236.42</v>
      </c>
      <c r="T327" s="69">
        <v>0</v>
      </c>
      <c r="U327" s="154">
        <f t="shared" si="146"/>
        <v>1326.3460000000002</v>
      </c>
      <c r="V327" s="69">
        <v>54.91</v>
      </c>
      <c r="W327" s="154">
        <f t="shared" si="148"/>
        <v>1271.4360000000001</v>
      </c>
      <c r="X327" s="69">
        <v>288.637</v>
      </c>
      <c r="Y327" s="69">
        <v>60.970999999999997</v>
      </c>
      <c r="Z327" s="69">
        <v>545.05499999999995</v>
      </c>
      <c r="AA327" s="69">
        <v>137.81700000000001</v>
      </c>
      <c r="AB327" s="69">
        <v>0</v>
      </c>
      <c r="AC327" s="69">
        <v>236.42</v>
      </c>
      <c r="AD327" s="69">
        <v>0</v>
      </c>
      <c r="AE327" s="69">
        <v>2.536</v>
      </c>
    </row>
    <row r="328" spans="1:31">
      <c r="A328" s="243"/>
      <c r="B328" s="161" t="s">
        <v>19</v>
      </c>
      <c r="C328" s="154">
        <f t="shared" si="145"/>
        <v>933.16800000000001</v>
      </c>
      <c r="D328" s="69">
        <f>SUM(E328:F328)</f>
        <v>1.909</v>
      </c>
      <c r="E328" s="69">
        <v>0</v>
      </c>
      <c r="F328" s="69">
        <v>1.909</v>
      </c>
      <c r="G328" s="69"/>
      <c r="H328" s="154">
        <f t="shared" si="147"/>
        <v>931.25900000000001</v>
      </c>
      <c r="I328" s="69">
        <v>259.721</v>
      </c>
      <c r="J328" s="69">
        <v>27.783999999999999</v>
      </c>
      <c r="K328" s="69">
        <v>0</v>
      </c>
      <c r="L328" s="69">
        <v>502.79899999999998</v>
      </c>
      <c r="M328" s="69">
        <v>138.09200000000001</v>
      </c>
      <c r="N328" s="69">
        <v>2.863</v>
      </c>
      <c r="O328" s="154">
        <f t="shared" si="152"/>
        <v>318.149</v>
      </c>
      <c r="P328" s="69">
        <v>57.8</v>
      </c>
      <c r="Q328" s="69">
        <f>SUM(R328:T328)</f>
        <v>260.34899999999999</v>
      </c>
      <c r="R328" s="69">
        <v>0</v>
      </c>
      <c r="S328" s="69">
        <v>260.34899999999999</v>
      </c>
      <c r="T328" s="69">
        <v>0</v>
      </c>
      <c r="U328" s="154">
        <f t="shared" si="146"/>
        <v>1251.317</v>
      </c>
      <c r="V328" s="69">
        <v>59.709000000000003</v>
      </c>
      <c r="W328" s="154">
        <f t="shared" si="148"/>
        <v>1191.6079999999999</v>
      </c>
      <c r="X328" s="69">
        <v>259.721</v>
      </c>
      <c r="Y328" s="69">
        <v>27.783999999999999</v>
      </c>
      <c r="Z328" s="69">
        <v>502.79899999999998</v>
      </c>
      <c r="AA328" s="69">
        <v>138.09200000000001</v>
      </c>
      <c r="AB328" s="69">
        <v>0</v>
      </c>
      <c r="AC328" s="69">
        <v>260.34899999999999</v>
      </c>
      <c r="AD328" s="69">
        <v>0</v>
      </c>
      <c r="AE328" s="69">
        <v>2.863</v>
      </c>
    </row>
    <row r="329" spans="1:31">
      <c r="A329" s="243"/>
      <c r="B329" s="161" t="s">
        <v>20</v>
      </c>
      <c r="C329" s="154">
        <f t="shared" si="145"/>
        <v>856.45600000000002</v>
      </c>
      <c r="D329" s="69">
        <f>SUM(E329:F329)</f>
        <v>1.845</v>
      </c>
      <c r="E329" s="69">
        <v>0</v>
      </c>
      <c r="F329" s="69">
        <v>1.845</v>
      </c>
      <c r="G329" s="69"/>
      <c r="H329" s="154">
        <f t="shared" si="147"/>
        <v>854.61099999999999</v>
      </c>
      <c r="I329" s="69">
        <v>191.697</v>
      </c>
      <c r="J329" s="69">
        <v>8.1940000000000008</v>
      </c>
      <c r="K329" s="69">
        <v>0</v>
      </c>
      <c r="L329" s="69">
        <v>512.92200000000003</v>
      </c>
      <c r="M329" s="69">
        <v>138.745</v>
      </c>
      <c r="N329" s="69">
        <v>3.0529999999999999</v>
      </c>
      <c r="O329" s="154">
        <f t="shared" si="152"/>
        <v>269.94499999999999</v>
      </c>
      <c r="P329" s="69">
        <v>50.128999999999998</v>
      </c>
      <c r="Q329" s="69">
        <f>SUM(R329:T329)</f>
        <v>219.816</v>
      </c>
      <c r="R329" s="69">
        <v>0</v>
      </c>
      <c r="S329" s="69">
        <v>219.816</v>
      </c>
      <c r="T329" s="69">
        <v>0</v>
      </c>
      <c r="U329" s="154">
        <f t="shared" si="146"/>
        <v>1126.4010000000001</v>
      </c>
      <c r="V329" s="69">
        <v>51.973999999999997</v>
      </c>
      <c r="W329" s="154">
        <f t="shared" si="148"/>
        <v>1074.4270000000001</v>
      </c>
      <c r="X329" s="69">
        <v>191.697</v>
      </c>
      <c r="Y329" s="69">
        <v>8.1940000000000008</v>
      </c>
      <c r="Z329" s="69">
        <v>512.92200000000003</v>
      </c>
      <c r="AA329" s="69">
        <v>138.745</v>
      </c>
      <c r="AB329" s="69">
        <v>0</v>
      </c>
      <c r="AC329" s="69">
        <v>219.816</v>
      </c>
      <c r="AD329" s="69">
        <v>0</v>
      </c>
      <c r="AE329" s="69">
        <v>3.0529999999999999</v>
      </c>
    </row>
    <row r="330" spans="1:31" ht="13.8" thickBot="1">
      <c r="A330" s="243"/>
      <c r="B330" s="180" t="s">
        <v>21</v>
      </c>
      <c r="C330" s="179">
        <f t="shared" si="145"/>
        <v>919.52599999999984</v>
      </c>
      <c r="D330" s="144">
        <f>SUM(E330:F330)</f>
        <v>2.2370000000000001</v>
      </c>
      <c r="E330" s="144">
        <v>0</v>
      </c>
      <c r="F330" s="144">
        <v>2.2370000000000001</v>
      </c>
      <c r="G330" s="144"/>
      <c r="H330" s="179">
        <f>SUM(I330:N330)</f>
        <v>917.28899999999987</v>
      </c>
      <c r="I330" s="144">
        <v>264.16399999999999</v>
      </c>
      <c r="J330" s="144">
        <v>24.497</v>
      </c>
      <c r="K330" s="144">
        <v>0</v>
      </c>
      <c r="L330" s="144">
        <v>548.77599999999995</v>
      </c>
      <c r="M330" s="144">
        <v>78.23</v>
      </c>
      <c r="N330" s="144">
        <v>1.6220000000000001</v>
      </c>
      <c r="O330" s="179">
        <f t="shared" si="152"/>
        <v>221.45400000000001</v>
      </c>
      <c r="P330" s="144">
        <v>81.528999999999996</v>
      </c>
      <c r="Q330" s="144">
        <f>SUM(R330:T330)</f>
        <v>139.92500000000001</v>
      </c>
      <c r="R330" s="144">
        <v>0</v>
      </c>
      <c r="S330" s="144">
        <v>139.92500000000001</v>
      </c>
      <c r="T330" s="144">
        <v>0</v>
      </c>
      <c r="U330" s="179">
        <f t="shared" si="146"/>
        <v>1140.98</v>
      </c>
      <c r="V330" s="144">
        <v>83.766000000000005</v>
      </c>
      <c r="W330" s="179">
        <f t="shared" si="148"/>
        <v>1057.2139999999999</v>
      </c>
      <c r="X330" s="144">
        <v>264.16399999999999</v>
      </c>
      <c r="Y330" s="144">
        <v>24.497</v>
      </c>
      <c r="Z330" s="144">
        <v>548.77599999999995</v>
      </c>
      <c r="AA330" s="144">
        <v>78.23</v>
      </c>
      <c r="AB330" s="144">
        <v>0</v>
      </c>
      <c r="AC330" s="144">
        <v>139.92500000000001</v>
      </c>
      <c r="AD330" s="144">
        <v>0</v>
      </c>
      <c r="AE330" s="144">
        <v>1.6220000000000001</v>
      </c>
    </row>
    <row r="331" spans="1:31" ht="13.8" thickBot="1">
      <c r="A331" s="244"/>
      <c r="B331" s="181" t="s">
        <v>134</v>
      </c>
      <c r="C331" s="199">
        <f>SUM(C319:C330)</f>
        <v>11072.146999999999</v>
      </c>
      <c r="D331" s="200">
        <f>SUM(E331:F331)</f>
        <v>54.58</v>
      </c>
      <c r="E331" s="201">
        <f>SUM(E319:E330)</f>
        <v>1.7470000000000001</v>
      </c>
      <c r="F331" s="201">
        <f>SUM(F319:F330)</f>
        <v>52.832999999999998</v>
      </c>
      <c r="G331" s="201"/>
      <c r="H331" s="199">
        <f>SUM(H319:H330)</f>
        <v>11017.567000000001</v>
      </c>
      <c r="I331" s="201">
        <f t="shared" ref="I331:P331" si="154">SUM(I319:I330)</f>
        <v>2981.9490000000005</v>
      </c>
      <c r="J331" s="201">
        <f t="shared" si="154"/>
        <v>314.29000000000002</v>
      </c>
      <c r="K331" s="201">
        <f t="shared" si="154"/>
        <v>169.82500000000002</v>
      </c>
      <c r="L331" s="201">
        <f t="shared" si="154"/>
        <v>6115.0720000000001</v>
      </c>
      <c r="M331" s="201">
        <f t="shared" si="154"/>
        <v>1401.819</v>
      </c>
      <c r="N331" s="201">
        <f t="shared" si="154"/>
        <v>34.612000000000002</v>
      </c>
      <c r="O331" s="202">
        <f>SUM(O319:O330)</f>
        <v>3719.788</v>
      </c>
      <c r="P331" s="200">
        <f t="shared" si="154"/>
        <v>910.43600000000004</v>
      </c>
      <c r="Q331" s="200">
        <f>SUM(R331:T331)</f>
        <v>2809.3520000000003</v>
      </c>
      <c r="R331" s="201">
        <f>SUM(R319:R330)</f>
        <v>89.829000000000008</v>
      </c>
      <c r="S331" s="201">
        <f>SUM(S319:S330)</f>
        <v>2719.5230000000001</v>
      </c>
      <c r="T331" s="201">
        <f>SUM(T319:T330)</f>
        <v>0</v>
      </c>
      <c r="U331" s="202">
        <f>SUM(U319:U330)</f>
        <v>14791.934999999999</v>
      </c>
      <c r="V331" s="201">
        <f>SUM(V319:V330)</f>
        <v>965.01600000000008</v>
      </c>
      <c r="W331" s="202">
        <f>SUM(X331:AD331)</f>
        <v>13792.307000000001</v>
      </c>
      <c r="X331" s="201">
        <f t="shared" ref="X331:AE331" si="155">SUM(X319:X330)</f>
        <v>3151.7740000000003</v>
      </c>
      <c r="Y331" s="201">
        <f t="shared" si="155"/>
        <v>314.29000000000002</v>
      </c>
      <c r="Z331" s="201">
        <f t="shared" si="155"/>
        <v>6115.0720000000001</v>
      </c>
      <c r="AA331" s="201">
        <f t="shared" si="155"/>
        <v>1401.819</v>
      </c>
      <c r="AB331" s="201">
        <f t="shared" si="155"/>
        <v>89.829000000000008</v>
      </c>
      <c r="AC331" s="201">
        <f t="shared" si="155"/>
        <v>2719.5230000000001</v>
      </c>
      <c r="AD331" s="200">
        <f t="shared" si="155"/>
        <v>0</v>
      </c>
      <c r="AE331" s="200">
        <f t="shared" si="155"/>
        <v>34.612000000000002</v>
      </c>
    </row>
    <row r="332" spans="1:31">
      <c r="A332" s="242">
        <v>2020</v>
      </c>
      <c r="B332" s="160" t="s">
        <v>1</v>
      </c>
      <c r="C332" s="154">
        <f t="shared" ref="C332:C343" si="156">D332+H332</f>
        <v>865.11400000000003</v>
      </c>
      <c r="D332" s="69">
        <f t="shared" ref="D332:D340" si="157">SUM(E332:F332)</f>
        <v>4.1539999999999999</v>
      </c>
      <c r="E332" s="65">
        <v>0</v>
      </c>
      <c r="F332" s="65">
        <v>4.1539999999999999</v>
      </c>
      <c r="G332" s="72"/>
      <c r="H332" s="154">
        <f t="shared" ref="H332:H343" si="158">SUM(I332:N332)</f>
        <v>860.96</v>
      </c>
      <c r="I332" s="65">
        <v>250.27600000000001</v>
      </c>
      <c r="J332" s="65">
        <v>19.617999999999999</v>
      </c>
      <c r="K332" s="65">
        <v>0</v>
      </c>
      <c r="L332" s="65">
        <v>492.048</v>
      </c>
      <c r="M332" s="65">
        <v>95.537000000000006</v>
      </c>
      <c r="N332" s="65">
        <v>3.4809999999999999</v>
      </c>
      <c r="O332" s="153">
        <f t="shared" ref="O332:O343" si="159">P332+Q332</f>
        <v>248.214</v>
      </c>
      <c r="P332" s="65">
        <v>91.034000000000006</v>
      </c>
      <c r="Q332" s="69">
        <f t="shared" ref="Q332:Q340" si="160">SUM(R332:T332)</f>
        <v>157.18</v>
      </c>
      <c r="R332" s="65">
        <v>0</v>
      </c>
      <c r="S332" s="65">
        <v>157.18</v>
      </c>
      <c r="T332" s="65">
        <v>0</v>
      </c>
      <c r="U332" s="154">
        <f t="shared" ref="U332:U343" si="161">V332+W332</f>
        <v>1113.3280000000002</v>
      </c>
      <c r="V332" s="65">
        <v>95.188000000000002</v>
      </c>
      <c r="W332" s="154">
        <f t="shared" ref="W332:W345" si="162">SUM(X332:AE332)</f>
        <v>1018.1400000000001</v>
      </c>
      <c r="X332" s="65">
        <v>250.27600000000001</v>
      </c>
      <c r="Y332" s="65">
        <v>19.617999999999999</v>
      </c>
      <c r="Z332" s="65">
        <v>492.048</v>
      </c>
      <c r="AA332" s="65">
        <v>95.537000000000006</v>
      </c>
      <c r="AB332" s="65">
        <v>0</v>
      </c>
      <c r="AC332" s="65">
        <v>157.18</v>
      </c>
      <c r="AD332" s="65">
        <v>0</v>
      </c>
      <c r="AE332" s="65">
        <v>3.4809999999999999</v>
      </c>
    </row>
    <row r="333" spans="1:31">
      <c r="A333" s="243"/>
      <c r="B333" s="161" t="s">
        <v>2</v>
      </c>
      <c r="C333" s="154">
        <f t="shared" si="156"/>
        <v>761.16500000000008</v>
      </c>
      <c r="D333" s="69">
        <f t="shared" si="157"/>
        <v>4.7590000000000003</v>
      </c>
      <c r="E333" s="69">
        <v>0</v>
      </c>
      <c r="F333" s="69">
        <v>4.7590000000000003</v>
      </c>
      <c r="G333" s="69"/>
      <c r="H333" s="154">
        <f t="shared" si="158"/>
        <v>756.40600000000006</v>
      </c>
      <c r="I333" s="69">
        <v>219.67400000000001</v>
      </c>
      <c r="J333" s="69">
        <v>6.7720000000000002</v>
      </c>
      <c r="K333" s="69">
        <v>0</v>
      </c>
      <c r="L333" s="69">
        <v>442.27300000000002</v>
      </c>
      <c r="M333" s="69">
        <v>84.168999999999997</v>
      </c>
      <c r="N333" s="69">
        <v>3.5179999999999998</v>
      </c>
      <c r="O333" s="154">
        <f t="shared" si="159"/>
        <v>324.53100000000001</v>
      </c>
      <c r="P333" s="69">
        <v>91.438999999999993</v>
      </c>
      <c r="Q333" s="69">
        <f t="shared" si="160"/>
        <v>233.09200000000001</v>
      </c>
      <c r="R333" s="69">
        <v>0</v>
      </c>
      <c r="S333" s="69">
        <v>233.09200000000001</v>
      </c>
      <c r="T333" s="69">
        <v>0</v>
      </c>
      <c r="U333" s="154">
        <f t="shared" si="161"/>
        <v>1085.6970000000001</v>
      </c>
      <c r="V333" s="69">
        <v>96.197999999999993</v>
      </c>
      <c r="W333" s="154">
        <f t="shared" si="162"/>
        <v>989.49900000000002</v>
      </c>
      <c r="X333" s="69">
        <v>219.67400000000001</v>
      </c>
      <c r="Y333" s="69">
        <v>6.7720000000000002</v>
      </c>
      <c r="Z333" s="69">
        <v>442.27300000000002</v>
      </c>
      <c r="AA333" s="69">
        <v>84.168999999999997</v>
      </c>
      <c r="AB333" s="69">
        <v>0</v>
      </c>
      <c r="AC333" s="69">
        <v>233.09299999999999</v>
      </c>
      <c r="AD333" s="69">
        <v>0</v>
      </c>
      <c r="AE333" s="69">
        <v>3.5179999999999998</v>
      </c>
    </row>
    <row r="334" spans="1:31">
      <c r="A334" s="243"/>
      <c r="B334" s="161" t="s">
        <v>3</v>
      </c>
      <c r="C334" s="154">
        <f t="shared" si="156"/>
        <v>728.56099999999992</v>
      </c>
      <c r="D334" s="69">
        <f t="shared" si="157"/>
        <v>6.4039999999999999</v>
      </c>
      <c r="E334" s="69">
        <v>0</v>
      </c>
      <c r="F334" s="69">
        <v>6.4039999999999999</v>
      </c>
      <c r="G334" s="69"/>
      <c r="H334" s="154">
        <f t="shared" si="158"/>
        <v>722.15699999999993</v>
      </c>
      <c r="I334" s="69">
        <v>179.31100000000001</v>
      </c>
      <c r="J334" s="69">
        <v>42.168999999999997</v>
      </c>
      <c r="K334" s="69">
        <v>0</v>
      </c>
      <c r="L334" s="69">
        <v>445.78100000000001</v>
      </c>
      <c r="M334" s="69">
        <v>51.011000000000003</v>
      </c>
      <c r="N334" s="69">
        <v>3.8849999999999998</v>
      </c>
      <c r="O334" s="154">
        <f t="shared" si="159"/>
        <v>300.858</v>
      </c>
      <c r="P334" s="69">
        <v>128.65899999999999</v>
      </c>
      <c r="Q334" s="69">
        <f t="shared" si="160"/>
        <v>172.19900000000001</v>
      </c>
      <c r="R334" s="140">
        <v>0</v>
      </c>
      <c r="S334" s="140">
        <v>172.19900000000001</v>
      </c>
      <c r="T334" s="140">
        <v>0</v>
      </c>
      <c r="U334" s="154">
        <f t="shared" si="161"/>
        <v>1029.4189999999999</v>
      </c>
      <c r="V334" s="69">
        <v>135.06299999999999</v>
      </c>
      <c r="W334" s="154">
        <f t="shared" si="162"/>
        <v>894.35599999999999</v>
      </c>
      <c r="X334" s="69">
        <v>179.31100000000001</v>
      </c>
      <c r="Y334" s="69">
        <v>42.168999999999997</v>
      </c>
      <c r="Z334" s="69">
        <v>445.78100000000001</v>
      </c>
      <c r="AA334" s="69">
        <v>51.011000000000003</v>
      </c>
      <c r="AB334" s="69">
        <v>0</v>
      </c>
      <c r="AC334" s="140">
        <v>172.19900000000001</v>
      </c>
      <c r="AD334" s="69">
        <v>0</v>
      </c>
      <c r="AE334" s="69">
        <v>3.8849999999999998</v>
      </c>
    </row>
    <row r="335" spans="1:31">
      <c r="A335" s="243"/>
      <c r="B335" s="161" t="s">
        <v>4</v>
      </c>
      <c r="C335" s="154">
        <f t="shared" si="156"/>
        <v>800.75799999999992</v>
      </c>
      <c r="D335" s="69">
        <f t="shared" si="157"/>
        <v>7.2039999999999997</v>
      </c>
      <c r="E335" s="69">
        <v>0</v>
      </c>
      <c r="F335" s="69">
        <v>7.2039999999999997</v>
      </c>
      <c r="G335" s="69"/>
      <c r="H335" s="154">
        <f t="shared" si="158"/>
        <v>793.55399999999997</v>
      </c>
      <c r="I335" s="69">
        <v>265.89299999999997</v>
      </c>
      <c r="J335" s="69">
        <v>5.726</v>
      </c>
      <c r="K335" s="69">
        <v>0</v>
      </c>
      <c r="L335" s="69">
        <v>487.86099999999999</v>
      </c>
      <c r="M335" s="69">
        <v>30.986999999999998</v>
      </c>
      <c r="N335" s="69">
        <v>3.0870000000000002</v>
      </c>
      <c r="O335" s="154">
        <f t="shared" si="159"/>
        <v>203.30199999999999</v>
      </c>
      <c r="P335" s="69">
        <v>129.28899999999999</v>
      </c>
      <c r="Q335" s="69">
        <f t="shared" si="160"/>
        <v>74.013000000000005</v>
      </c>
      <c r="R335" s="69">
        <v>0</v>
      </c>
      <c r="S335" s="69">
        <v>74.013000000000005</v>
      </c>
      <c r="T335" s="69">
        <v>0</v>
      </c>
      <c r="U335" s="154">
        <f t="shared" si="161"/>
        <v>1004.06</v>
      </c>
      <c r="V335" s="69">
        <v>136.49299999999999</v>
      </c>
      <c r="W335" s="154">
        <f t="shared" si="162"/>
        <v>867.56700000000001</v>
      </c>
      <c r="X335" s="69">
        <v>265.89299999999997</v>
      </c>
      <c r="Y335" s="69">
        <v>5.726</v>
      </c>
      <c r="Z335" s="69">
        <v>487.86099999999999</v>
      </c>
      <c r="AA335" s="69">
        <v>30.986999999999998</v>
      </c>
      <c r="AB335" s="69">
        <v>0</v>
      </c>
      <c r="AC335" s="69">
        <v>74.013000000000005</v>
      </c>
      <c r="AD335" s="69">
        <v>0</v>
      </c>
      <c r="AE335" s="69">
        <v>3.0870000000000002</v>
      </c>
    </row>
    <row r="336" spans="1:31" s="211" customFormat="1">
      <c r="A336" s="243"/>
      <c r="B336" s="164" t="s">
        <v>5</v>
      </c>
      <c r="C336" s="157">
        <f t="shared" si="156"/>
        <v>0</v>
      </c>
      <c r="D336" s="137">
        <f t="shared" si="157"/>
        <v>0</v>
      </c>
      <c r="E336" s="137"/>
      <c r="F336" s="137"/>
      <c r="G336" s="137"/>
      <c r="H336" s="157">
        <f t="shared" si="158"/>
        <v>0</v>
      </c>
      <c r="I336" s="137"/>
      <c r="J336" s="137"/>
      <c r="K336" s="137"/>
      <c r="L336" s="137"/>
      <c r="M336" s="137"/>
      <c r="N336" s="137"/>
      <c r="O336" s="157">
        <f t="shared" si="159"/>
        <v>0</v>
      </c>
      <c r="P336" s="137"/>
      <c r="Q336" s="137">
        <f t="shared" si="160"/>
        <v>0</v>
      </c>
      <c r="R336" s="137"/>
      <c r="S336" s="137"/>
      <c r="T336" s="137"/>
      <c r="U336" s="157">
        <f t="shared" si="161"/>
        <v>0</v>
      </c>
      <c r="V336" s="137"/>
      <c r="W336" s="157">
        <f t="shared" si="162"/>
        <v>0</v>
      </c>
      <c r="X336" s="137"/>
      <c r="Y336" s="137"/>
      <c r="Z336" s="137"/>
      <c r="AA336" s="137"/>
      <c r="AB336" s="137"/>
      <c r="AC336" s="137"/>
      <c r="AD336" s="137"/>
      <c r="AE336" s="137"/>
    </row>
    <row r="337" spans="1:31" s="211" customFormat="1">
      <c r="A337" s="243"/>
      <c r="B337" s="164" t="s">
        <v>6</v>
      </c>
      <c r="C337" s="157">
        <f t="shared" si="156"/>
        <v>0</v>
      </c>
      <c r="D337" s="137">
        <f t="shared" si="157"/>
        <v>0</v>
      </c>
      <c r="E337" s="137"/>
      <c r="F337" s="137"/>
      <c r="G337" s="137"/>
      <c r="H337" s="157">
        <f t="shared" si="158"/>
        <v>0</v>
      </c>
      <c r="I337" s="137"/>
      <c r="J337" s="137"/>
      <c r="K337" s="137"/>
      <c r="L337" s="137"/>
      <c r="M337" s="137"/>
      <c r="N337" s="137"/>
      <c r="O337" s="157">
        <f t="shared" si="159"/>
        <v>0</v>
      </c>
      <c r="P337" s="137"/>
      <c r="Q337" s="137">
        <f t="shared" si="160"/>
        <v>0</v>
      </c>
      <c r="R337" s="137"/>
      <c r="S337" s="137"/>
      <c r="T337" s="137"/>
      <c r="U337" s="157">
        <f t="shared" si="161"/>
        <v>0</v>
      </c>
      <c r="V337" s="137"/>
      <c r="W337" s="157">
        <f t="shared" si="162"/>
        <v>0</v>
      </c>
      <c r="X337" s="137"/>
      <c r="Y337" s="137"/>
      <c r="Z337" s="137"/>
      <c r="AA337" s="137"/>
      <c r="AB337" s="137"/>
      <c r="AC337" s="137"/>
      <c r="AD337" s="137"/>
      <c r="AE337" s="137"/>
    </row>
    <row r="338" spans="1:31">
      <c r="A338" s="243"/>
      <c r="B338" s="161" t="s">
        <v>16</v>
      </c>
      <c r="C338" s="154">
        <f t="shared" si="156"/>
        <v>460.21800000000007</v>
      </c>
      <c r="D338" s="69">
        <f t="shared" si="157"/>
        <v>2.778</v>
      </c>
      <c r="E338" s="69">
        <v>0</v>
      </c>
      <c r="F338" s="69">
        <v>2.778</v>
      </c>
      <c r="G338" s="69"/>
      <c r="H338" s="154">
        <f t="shared" si="158"/>
        <v>457.44000000000005</v>
      </c>
      <c r="I338" s="69">
        <v>87.373999999999995</v>
      </c>
      <c r="J338" s="69">
        <v>0</v>
      </c>
      <c r="K338" s="69">
        <v>0</v>
      </c>
      <c r="L338" s="69">
        <v>321.75</v>
      </c>
      <c r="M338" s="69">
        <v>46.265999999999998</v>
      </c>
      <c r="N338" s="69">
        <v>2.0499999999999998</v>
      </c>
      <c r="O338" s="154">
        <f t="shared" si="159"/>
        <v>180.68299999999999</v>
      </c>
      <c r="P338" s="69">
        <v>89.489000000000004</v>
      </c>
      <c r="Q338" s="69">
        <f t="shared" si="160"/>
        <v>91.194000000000003</v>
      </c>
      <c r="R338" s="69">
        <v>0</v>
      </c>
      <c r="S338" s="69">
        <v>91.194000000000003</v>
      </c>
      <c r="T338" s="69">
        <v>0</v>
      </c>
      <c r="U338" s="154">
        <f t="shared" si="161"/>
        <v>640.90100000000007</v>
      </c>
      <c r="V338" s="69">
        <v>92.266999999999996</v>
      </c>
      <c r="W338" s="154">
        <f t="shared" si="162"/>
        <v>548.63400000000001</v>
      </c>
      <c r="X338" s="69">
        <v>87.373999999999995</v>
      </c>
      <c r="Y338" s="69">
        <v>0</v>
      </c>
      <c r="Z338" s="69">
        <v>321.75</v>
      </c>
      <c r="AA338" s="69">
        <v>46.265999999999998</v>
      </c>
      <c r="AB338" s="69">
        <v>0</v>
      </c>
      <c r="AC338" s="69">
        <v>91.194000000000003</v>
      </c>
      <c r="AD338" s="69">
        <v>0</v>
      </c>
      <c r="AE338" s="69">
        <v>2.0499999999999998</v>
      </c>
    </row>
    <row r="339" spans="1:31">
      <c r="A339" s="243"/>
      <c r="B339" s="161" t="s">
        <v>17</v>
      </c>
      <c r="C339" s="154">
        <f t="shared" si="156"/>
        <v>865.34600000000012</v>
      </c>
      <c r="D339" s="69">
        <f t="shared" si="157"/>
        <v>1.8009999999999999</v>
      </c>
      <c r="E339" s="69">
        <v>0</v>
      </c>
      <c r="F339" s="69">
        <v>1.8009999999999999</v>
      </c>
      <c r="G339" s="69"/>
      <c r="H339" s="154">
        <f t="shared" si="158"/>
        <v>863.54500000000007</v>
      </c>
      <c r="I339" s="69">
        <v>157.066</v>
      </c>
      <c r="J339" s="69">
        <v>0</v>
      </c>
      <c r="K339" s="69">
        <v>0</v>
      </c>
      <c r="L339" s="69">
        <v>629.77800000000002</v>
      </c>
      <c r="M339" s="69">
        <v>74.516999999999996</v>
      </c>
      <c r="N339" s="69">
        <v>2.1840000000000002</v>
      </c>
      <c r="O339" s="154">
        <f t="shared" si="159"/>
        <v>249.53700000000001</v>
      </c>
      <c r="P339" s="69">
        <v>51.255000000000003</v>
      </c>
      <c r="Q339" s="69">
        <f t="shared" si="160"/>
        <v>198.28200000000001</v>
      </c>
      <c r="R339" s="69">
        <v>0</v>
      </c>
      <c r="S339" s="69">
        <v>198.28200000000001</v>
      </c>
      <c r="T339" s="69">
        <v>0</v>
      </c>
      <c r="U339" s="154">
        <f t="shared" si="161"/>
        <v>1114.883</v>
      </c>
      <c r="V339" s="69">
        <v>53.055999999999997</v>
      </c>
      <c r="W339" s="154">
        <f t="shared" si="162"/>
        <v>1061.827</v>
      </c>
      <c r="X339" s="69">
        <v>157.066</v>
      </c>
      <c r="Y339" s="69">
        <v>0</v>
      </c>
      <c r="Z339" s="69">
        <v>629.77800000000002</v>
      </c>
      <c r="AA339" s="69">
        <v>74.516999999999996</v>
      </c>
      <c r="AB339" s="69">
        <v>0</v>
      </c>
      <c r="AC339" s="69">
        <v>198.28200000000001</v>
      </c>
      <c r="AD339" s="69">
        <v>0</v>
      </c>
      <c r="AE339" s="69">
        <v>2.1840000000000002</v>
      </c>
    </row>
    <row r="340" spans="1:31">
      <c r="A340" s="243"/>
      <c r="B340" s="161" t="s">
        <v>18</v>
      </c>
      <c r="C340" s="154">
        <f t="shared" si="156"/>
        <v>792.0870000000001</v>
      </c>
      <c r="D340" s="69">
        <f t="shared" si="157"/>
        <v>1.373</v>
      </c>
      <c r="E340" s="69">
        <v>0</v>
      </c>
      <c r="F340" s="69">
        <v>1.373</v>
      </c>
      <c r="G340" s="69"/>
      <c r="H340" s="154">
        <f t="shared" si="158"/>
        <v>790.71400000000006</v>
      </c>
      <c r="I340" s="69">
        <v>133.87700000000001</v>
      </c>
      <c r="J340" s="69">
        <v>0</v>
      </c>
      <c r="K340" s="69">
        <v>0</v>
      </c>
      <c r="L340" s="69">
        <v>551.84100000000001</v>
      </c>
      <c r="M340" s="69">
        <v>104.996</v>
      </c>
      <c r="N340" s="69">
        <v>0</v>
      </c>
      <c r="O340" s="154">
        <f t="shared" si="159"/>
        <v>293.17899999999997</v>
      </c>
      <c r="P340" s="69">
        <v>47.198</v>
      </c>
      <c r="Q340" s="69">
        <f t="shared" si="160"/>
        <v>245.98099999999999</v>
      </c>
      <c r="R340" s="69">
        <v>0</v>
      </c>
      <c r="S340" s="69">
        <v>245.98099999999999</v>
      </c>
      <c r="T340" s="69">
        <v>0</v>
      </c>
      <c r="U340" s="154">
        <f t="shared" si="161"/>
        <v>1085.2660000000001</v>
      </c>
      <c r="V340" s="69">
        <v>48.570999999999998</v>
      </c>
      <c r="W340" s="154">
        <f t="shared" si="162"/>
        <v>1036.6950000000002</v>
      </c>
      <c r="X340" s="69">
        <v>133.87700000000001</v>
      </c>
      <c r="Y340" s="69">
        <v>0</v>
      </c>
      <c r="Z340" s="69">
        <v>551.84100000000001</v>
      </c>
      <c r="AA340" s="69">
        <v>104.996</v>
      </c>
      <c r="AB340" s="69">
        <v>0</v>
      </c>
      <c r="AC340" s="69">
        <v>245.98099999999999</v>
      </c>
      <c r="AD340" s="69">
        <v>0</v>
      </c>
      <c r="AE340" s="69">
        <v>0</v>
      </c>
    </row>
    <row r="341" spans="1:31">
      <c r="A341" s="243"/>
      <c r="B341" s="161" t="s">
        <v>19</v>
      </c>
      <c r="C341" s="154">
        <f t="shared" si="156"/>
        <v>883.024</v>
      </c>
      <c r="D341" s="69">
        <f>SUM(E341:F341)</f>
        <v>1.4119999999999999</v>
      </c>
      <c r="E341" s="69">
        <v>0</v>
      </c>
      <c r="F341" s="69">
        <v>1.4119999999999999</v>
      </c>
      <c r="G341" s="69"/>
      <c r="H341" s="154">
        <f t="shared" si="158"/>
        <v>881.61199999999997</v>
      </c>
      <c r="I341" s="69">
        <v>162.78299999999999</v>
      </c>
      <c r="J341" s="69">
        <v>0</v>
      </c>
      <c r="K341" s="69">
        <v>0</v>
      </c>
      <c r="L341" s="69">
        <v>605.26099999999997</v>
      </c>
      <c r="M341" s="69">
        <v>113.568</v>
      </c>
      <c r="N341" s="69">
        <v>0</v>
      </c>
      <c r="O341" s="154">
        <f t="shared" si="159"/>
        <v>310.21699999999998</v>
      </c>
      <c r="P341" s="69">
        <v>58.167000000000002</v>
      </c>
      <c r="Q341" s="69">
        <f>SUM(R341:T341)</f>
        <v>252.05</v>
      </c>
      <c r="R341" s="69">
        <v>0</v>
      </c>
      <c r="S341" s="69">
        <v>252.05</v>
      </c>
      <c r="T341" s="69">
        <v>0</v>
      </c>
      <c r="U341" s="154">
        <f t="shared" si="161"/>
        <v>1193.241</v>
      </c>
      <c r="V341" s="69">
        <v>59.579000000000001</v>
      </c>
      <c r="W341" s="154">
        <f t="shared" si="162"/>
        <v>1133.662</v>
      </c>
      <c r="X341" s="69">
        <v>162.78299999999999</v>
      </c>
      <c r="Y341" s="69">
        <v>0</v>
      </c>
      <c r="Z341" s="69">
        <v>605.26099999999997</v>
      </c>
      <c r="AA341" s="69">
        <v>113.568</v>
      </c>
      <c r="AB341" s="69">
        <v>0</v>
      </c>
      <c r="AC341" s="69">
        <v>252.05</v>
      </c>
      <c r="AD341" s="69">
        <v>0</v>
      </c>
      <c r="AE341" s="69">
        <v>0</v>
      </c>
    </row>
    <row r="342" spans="1:31">
      <c r="A342" s="243"/>
      <c r="B342" s="161" t="s">
        <v>20</v>
      </c>
      <c r="C342" s="154">
        <f t="shared" si="156"/>
        <v>815.97200000000009</v>
      </c>
      <c r="D342" s="69">
        <f>SUM(E342:F342)</f>
        <v>1.548</v>
      </c>
      <c r="E342" s="69">
        <v>0</v>
      </c>
      <c r="F342" s="69">
        <v>1.548</v>
      </c>
      <c r="G342" s="69"/>
      <c r="H342" s="154">
        <f t="shared" si="158"/>
        <v>814.42400000000009</v>
      </c>
      <c r="I342" s="69">
        <v>212.44300000000001</v>
      </c>
      <c r="J342" s="69">
        <v>1.002</v>
      </c>
      <c r="K342" s="69">
        <v>0</v>
      </c>
      <c r="L342" s="69">
        <v>537.43100000000004</v>
      </c>
      <c r="M342" s="69">
        <v>63.548000000000002</v>
      </c>
      <c r="N342" s="69">
        <v>0</v>
      </c>
      <c r="O342" s="154">
        <f t="shared" si="159"/>
        <v>313.43599999999998</v>
      </c>
      <c r="P342" s="69">
        <v>79.942999999999998</v>
      </c>
      <c r="Q342" s="69">
        <f>SUM(R342:T342)</f>
        <v>233.49299999999999</v>
      </c>
      <c r="R342" s="69">
        <v>0</v>
      </c>
      <c r="S342" s="69">
        <v>233.49299999999999</v>
      </c>
      <c r="T342" s="69">
        <v>0</v>
      </c>
      <c r="U342" s="154">
        <f t="shared" si="161"/>
        <v>1129.4080000000001</v>
      </c>
      <c r="V342" s="69">
        <v>81.491</v>
      </c>
      <c r="W342" s="154">
        <f t="shared" si="162"/>
        <v>1047.9170000000001</v>
      </c>
      <c r="X342" s="69">
        <v>212.44300000000001</v>
      </c>
      <c r="Y342" s="69">
        <v>1.002</v>
      </c>
      <c r="Z342" s="69">
        <v>537.43100000000004</v>
      </c>
      <c r="AA342" s="69">
        <v>63.548000000000002</v>
      </c>
      <c r="AB342" s="69">
        <v>0</v>
      </c>
      <c r="AC342" s="69">
        <v>233.49299999999999</v>
      </c>
      <c r="AD342" s="69">
        <v>0</v>
      </c>
      <c r="AE342" s="69">
        <v>0</v>
      </c>
    </row>
    <row r="343" spans="1:31" ht="13.8" thickBot="1">
      <c r="A343" s="243"/>
      <c r="B343" s="180" t="s">
        <v>21</v>
      </c>
      <c r="C343" s="179">
        <f t="shared" si="156"/>
        <v>790.0619999999999</v>
      </c>
      <c r="D343" s="144">
        <f>SUM(E343:F343)</f>
        <v>1.9570000000000001</v>
      </c>
      <c r="E343" s="144">
        <v>0</v>
      </c>
      <c r="F343" s="144">
        <v>1.9570000000000001</v>
      </c>
      <c r="G343" s="144"/>
      <c r="H343" s="179">
        <f t="shared" si="158"/>
        <v>788.1049999999999</v>
      </c>
      <c r="I343" s="144">
        <v>183.089</v>
      </c>
      <c r="J343" s="144">
        <v>11.372999999999999</v>
      </c>
      <c r="K343" s="144">
        <v>0</v>
      </c>
      <c r="L343" s="144">
        <v>557.98299999999995</v>
      </c>
      <c r="M343" s="144">
        <v>35.659999999999997</v>
      </c>
      <c r="N343" s="144">
        <v>0</v>
      </c>
      <c r="O343" s="179">
        <f t="shared" si="159"/>
        <v>304.89</v>
      </c>
      <c r="P343" s="144">
        <v>42.679000000000002</v>
      </c>
      <c r="Q343" s="144">
        <f>SUM(R343:T343)</f>
        <v>262.21100000000001</v>
      </c>
      <c r="R343" s="144">
        <v>0</v>
      </c>
      <c r="S343" s="144">
        <v>262.21100000000001</v>
      </c>
      <c r="T343" s="144">
        <v>0</v>
      </c>
      <c r="U343" s="179">
        <f t="shared" si="161"/>
        <v>1094.9519999999998</v>
      </c>
      <c r="V343" s="144">
        <v>44.636000000000003</v>
      </c>
      <c r="W343" s="179">
        <f t="shared" si="162"/>
        <v>1050.3159999999998</v>
      </c>
      <c r="X343" s="144">
        <v>183.089</v>
      </c>
      <c r="Y343" s="144">
        <v>11.372999999999999</v>
      </c>
      <c r="Z343" s="144">
        <v>557.98299999999995</v>
      </c>
      <c r="AA343" s="144">
        <v>35.659999999999997</v>
      </c>
      <c r="AB343" s="144">
        <v>0</v>
      </c>
      <c r="AC343" s="144">
        <v>262.21100000000001</v>
      </c>
      <c r="AD343" s="144">
        <v>0</v>
      </c>
      <c r="AE343" s="144">
        <v>0</v>
      </c>
    </row>
    <row r="344" spans="1:31" ht="10.5" customHeight="1" thickBot="1">
      <c r="A344" s="244"/>
      <c r="B344" s="181" t="s">
        <v>138</v>
      </c>
      <c r="C344" s="199">
        <f>SUM(C332:C343)</f>
        <v>7762.3070000000007</v>
      </c>
      <c r="D344" s="200">
        <f>SUM(E344:F344)</f>
        <v>33.39</v>
      </c>
      <c r="E344" s="201">
        <f>SUM(E332:E343)</f>
        <v>0</v>
      </c>
      <c r="F344" s="201">
        <f>SUM(F332:F343)</f>
        <v>33.39</v>
      </c>
      <c r="G344" s="201"/>
      <c r="H344" s="199">
        <f>SUM(H332:H343)</f>
        <v>7728.9169999999995</v>
      </c>
      <c r="I344" s="201">
        <f t="shared" ref="I344:N344" si="163">SUM(I332:I343)</f>
        <v>1851.7859999999998</v>
      </c>
      <c r="J344" s="201">
        <f t="shared" si="163"/>
        <v>86.66</v>
      </c>
      <c r="K344" s="201">
        <f t="shared" si="163"/>
        <v>0</v>
      </c>
      <c r="L344" s="201">
        <f t="shared" si="163"/>
        <v>5072.0069999999996</v>
      </c>
      <c r="M344" s="201">
        <f t="shared" si="163"/>
        <v>700.25900000000001</v>
      </c>
      <c r="N344" s="201">
        <f t="shared" si="163"/>
        <v>18.205000000000002</v>
      </c>
      <c r="O344" s="202">
        <f>SUM(O332:O343)</f>
        <v>2728.8470000000002</v>
      </c>
      <c r="P344" s="200">
        <f t="shared" ref="P344" si="164">SUM(P332:P343)</f>
        <v>809.15199999999993</v>
      </c>
      <c r="Q344" s="200">
        <f>SUM(R344:T344)</f>
        <v>1919.6949999999999</v>
      </c>
      <c r="R344" s="201">
        <f>SUM(R332:R343)</f>
        <v>0</v>
      </c>
      <c r="S344" s="201">
        <f>SUM(S332:S343)</f>
        <v>1919.6949999999999</v>
      </c>
      <c r="T344" s="201">
        <f>SUM(T332:T343)</f>
        <v>0</v>
      </c>
      <c r="U344" s="202">
        <f>SUM(U332:U343)</f>
        <v>10491.154999999999</v>
      </c>
      <c r="V344" s="201">
        <f>SUM(V332:V343)</f>
        <v>842.54199999999992</v>
      </c>
      <c r="W344" s="202">
        <f>SUM(X344:AD344)</f>
        <v>9630.4079999999994</v>
      </c>
      <c r="X344" s="201">
        <f t="shared" ref="X344:AD344" si="165">SUM(X332:X343)</f>
        <v>1851.7859999999998</v>
      </c>
      <c r="Y344" s="201">
        <f t="shared" si="165"/>
        <v>86.66</v>
      </c>
      <c r="Z344" s="201">
        <f t="shared" si="165"/>
        <v>5072.0069999999996</v>
      </c>
      <c r="AA344" s="201">
        <f t="shared" si="165"/>
        <v>700.25900000000001</v>
      </c>
      <c r="AB344" s="201">
        <f t="shared" si="165"/>
        <v>0</v>
      </c>
      <c r="AC344" s="201">
        <f t="shared" si="165"/>
        <v>1919.6959999999999</v>
      </c>
      <c r="AD344" s="200">
        <f t="shared" si="165"/>
        <v>0</v>
      </c>
      <c r="AE344" s="200">
        <f>SUM(AE332:AE343)</f>
        <v>18.205000000000002</v>
      </c>
    </row>
    <row r="345" spans="1:31">
      <c r="A345" s="242">
        <v>2021</v>
      </c>
      <c r="B345" s="160" t="s">
        <v>1</v>
      </c>
      <c r="C345" s="153">
        <f t="shared" ref="C345" si="166">D345+H345</f>
        <v>786.024</v>
      </c>
      <c r="D345" s="65">
        <f t="shared" ref="D345" si="167">SUM(E345:F345)</f>
        <v>3.0630000000000002</v>
      </c>
      <c r="E345" s="65">
        <v>0</v>
      </c>
      <c r="F345" s="65">
        <v>3.0630000000000002</v>
      </c>
      <c r="G345" s="65"/>
      <c r="H345" s="153">
        <f t="shared" ref="H345" si="168">SUM(I345:N345)</f>
        <v>782.96100000000001</v>
      </c>
      <c r="I345" s="65">
        <v>104.765</v>
      </c>
      <c r="J345" s="65">
        <v>1.2689999999999999</v>
      </c>
      <c r="K345" s="65">
        <v>0</v>
      </c>
      <c r="L345" s="65">
        <v>604.93200000000002</v>
      </c>
      <c r="M345" s="65">
        <v>71.995000000000005</v>
      </c>
      <c r="N345" s="65">
        <v>0</v>
      </c>
      <c r="O345" s="153">
        <f t="shared" ref="O345" si="169">P345+Q345</f>
        <v>350.38400000000001</v>
      </c>
      <c r="P345" s="65">
        <v>93.239000000000004</v>
      </c>
      <c r="Q345" s="65">
        <f t="shared" ref="Q345" si="170">SUM(R345:T345)</f>
        <v>257.14499999999998</v>
      </c>
      <c r="R345" s="65">
        <v>0</v>
      </c>
      <c r="S345" s="65">
        <v>257.14499999999998</v>
      </c>
      <c r="T345" s="65">
        <v>0</v>
      </c>
      <c r="U345" s="153">
        <f t="shared" ref="U345" si="171">V345+W345</f>
        <v>1136.4079999999999</v>
      </c>
      <c r="V345" s="65">
        <v>96.302000000000007</v>
      </c>
      <c r="W345" s="153">
        <f t="shared" si="162"/>
        <v>1040.106</v>
      </c>
      <c r="X345" s="65">
        <v>104.765</v>
      </c>
      <c r="Y345" s="65">
        <v>1.2689999999999999</v>
      </c>
      <c r="Z345" s="65">
        <v>604.93200000000002</v>
      </c>
      <c r="AA345" s="65">
        <v>71.995000000000005</v>
      </c>
      <c r="AB345" s="65">
        <v>0</v>
      </c>
      <c r="AC345" s="65">
        <v>257.14499999999998</v>
      </c>
      <c r="AD345" s="65">
        <v>0</v>
      </c>
      <c r="AE345" s="65">
        <v>0</v>
      </c>
    </row>
    <row r="346" spans="1:31">
      <c r="A346" s="243"/>
      <c r="B346" s="161" t="s">
        <v>2</v>
      </c>
      <c r="C346" s="154">
        <f t="shared" ref="C346" si="172">D346+H346</f>
        <v>594.45399999999995</v>
      </c>
      <c r="D346" s="69">
        <f t="shared" ref="D346" si="173">SUM(E346:F346)</f>
        <v>4.3239999999999998</v>
      </c>
      <c r="E346" s="69">
        <v>0</v>
      </c>
      <c r="F346" s="69">
        <v>4.3239999999999998</v>
      </c>
      <c r="G346" s="69"/>
      <c r="H346" s="154">
        <f t="shared" ref="H346" si="174">SUM(I346:N346)</f>
        <v>590.13</v>
      </c>
      <c r="I346" s="69">
        <v>79.91</v>
      </c>
      <c r="J346" s="69">
        <v>12.496</v>
      </c>
      <c r="K346" s="69">
        <v>0</v>
      </c>
      <c r="L346" s="69">
        <v>420.69</v>
      </c>
      <c r="M346" s="69">
        <v>77.034000000000006</v>
      </c>
      <c r="N346" s="69">
        <v>0</v>
      </c>
      <c r="O346" s="154">
        <f t="shared" ref="O346" si="175">P346+Q346</f>
        <v>220.17699999999999</v>
      </c>
      <c r="P346" s="69">
        <v>65.751000000000005</v>
      </c>
      <c r="Q346" s="69">
        <f t="shared" ref="Q346" si="176">SUM(R346:T346)</f>
        <v>154.42599999999999</v>
      </c>
      <c r="R346" s="69">
        <v>0</v>
      </c>
      <c r="S346" s="69">
        <v>154.42599999999999</v>
      </c>
      <c r="T346" s="69">
        <v>0</v>
      </c>
      <c r="U346" s="154">
        <f t="shared" ref="U346" si="177">V346+W346</f>
        <v>814.63100000000009</v>
      </c>
      <c r="V346" s="69">
        <v>70.075000000000003</v>
      </c>
      <c r="W346" s="154">
        <f t="shared" ref="W346" si="178">SUM(X346:AE346)</f>
        <v>744.55600000000004</v>
      </c>
      <c r="X346" s="69">
        <v>79.91</v>
      </c>
      <c r="Y346" s="69">
        <v>12.496</v>
      </c>
      <c r="Z346" s="69">
        <v>420.69</v>
      </c>
      <c r="AA346" s="69">
        <v>77.034000000000006</v>
      </c>
      <c r="AB346" s="69">
        <v>0</v>
      </c>
      <c r="AC346" s="69">
        <v>154.42599999999999</v>
      </c>
      <c r="AD346" s="69">
        <v>0</v>
      </c>
      <c r="AE346" s="69">
        <v>0</v>
      </c>
    </row>
    <row r="347" spans="1:31">
      <c r="A347" s="243"/>
      <c r="B347" s="161" t="s">
        <v>3</v>
      </c>
      <c r="C347" s="154">
        <f t="shared" ref="C347:C356" si="179">D347+H347</f>
        <v>792.44299999999998</v>
      </c>
      <c r="D347" s="69">
        <f t="shared" ref="D347:D356" si="180">SUM(E347:F347)</f>
        <v>6.8390000000000004</v>
      </c>
      <c r="E347" s="69">
        <v>0</v>
      </c>
      <c r="F347" s="69">
        <v>6.8390000000000004</v>
      </c>
      <c r="G347" s="69"/>
      <c r="H347" s="154">
        <f t="shared" ref="H347:H356" si="181">SUM(I347:N347)</f>
        <v>785.60399999999993</v>
      </c>
      <c r="I347" s="137">
        <v>324.73</v>
      </c>
      <c r="J347" s="69">
        <v>36.323</v>
      </c>
      <c r="K347" s="69">
        <v>0</v>
      </c>
      <c r="L347" s="69">
        <v>355.79899999999998</v>
      </c>
      <c r="M347" s="69">
        <v>68.751999999999995</v>
      </c>
      <c r="N347" s="69">
        <v>0</v>
      </c>
      <c r="O347" s="154">
        <f t="shared" ref="O347:O356" si="182">P347+Q347</f>
        <v>187.11500000000001</v>
      </c>
      <c r="P347" s="69">
        <v>78.263000000000005</v>
      </c>
      <c r="Q347" s="69">
        <f t="shared" ref="Q347:Q356" si="183">SUM(R347:T347)</f>
        <v>108.852</v>
      </c>
      <c r="R347" s="69">
        <v>0</v>
      </c>
      <c r="S347" s="69">
        <v>108.852</v>
      </c>
      <c r="T347" s="69">
        <v>0</v>
      </c>
      <c r="U347" s="154">
        <f t="shared" ref="U347:U356" si="184">V347+W347</f>
        <v>979.55799999999988</v>
      </c>
      <c r="V347" s="69">
        <v>85.102000000000004</v>
      </c>
      <c r="W347" s="154">
        <f t="shared" ref="W347:W356" si="185">SUM(X347:AE347)</f>
        <v>894.4559999999999</v>
      </c>
      <c r="X347" s="137">
        <v>324.73</v>
      </c>
      <c r="Y347" s="69">
        <v>36.323</v>
      </c>
      <c r="Z347" s="69">
        <v>355.79899999999998</v>
      </c>
      <c r="AA347" s="69">
        <v>68.751999999999995</v>
      </c>
      <c r="AB347" s="69">
        <v>0</v>
      </c>
      <c r="AC347" s="69">
        <v>108.852</v>
      </c>
      <c r="AD347" s="69">
        <v>0</v>
      </c>
      <c r="AE347" s="69">
        <v>0</v>
      </c>
    </row>
    <row r="348" spans="1:31">
      <c r="A348" s="243"/>
      <c r="B348" s="161" t="s">
        <v>4</v>
      </c>
      <c r="C348" s="154">
        <f t="shared" si="179"/>
        <v>514.97</v>
      </c>
      <c r="D348" s="69">
        <f t="shared" si="180"/>
        <v>6.4960000000000004</v>
      </c>
      <c r="E348" s="69">
        <v>0</v>
      </c>
      <c r="F348" s="69">
        <v>6.4960000000000004</v>
      </c>
      <c r="G348" s="69"/>
      <c r="H348" s="154">
        <f t="shared" si="181"/>
        <v>508.47400000000005</v>
      </c>
      <c r="I348" s="69">
        <v>180.82300000000001</v>
      </c>
      <c r="J348" s="69">
        <v>21.829000000000001</v>
      </c>
      <c r="K348" s="69">
        <v>0</v>
      </c>
      <c r="L348" s="69">
        <v>226.977</v>
      </c>
      <c r="M348" s="69">
        <v>78.844999999999999</v>
      </c>
      <c r="N348" s="69">
        <v>0</v>
      </c>
      <c r="O348" s="154">
        <f t="shared" si="182"/>
        <v>265.108</v>
      </c>
      <c r="P348" s="69">
        <v>63.808999999999997</v>
      </c>
      <c r="Q348" s="69">
        <f t="shared" si="183"/>
        <v>201.29900000000001</v>
      </c>
      <c r="R348" s="69">
        <v>0</v>
      </c>
      <c r="S348" s="69">
        <v>201.29900000000001</v>
      </c>
      <c r="T348" s="69">
        <v>0</v>
      </c>
      <c r="U348" s="154">
        <f t="shared" si="184"/>
        <v>780.07799999999997</v>
      </c>
      <c r="V348" s="69">
        <v>70.305000000000007</v>
      </c>
      <c r="W348" s="154">
        <f t="shared" si="185"/>
        <v>709.77300000000002</v>
      </c>
      <c r="X348" s="69">
        <v>180.82300000000001</v>
      </c>
      <c r="Y348" s="69">
        <v>21.829000000000001</v>
      </c>
      <c r="Z348" s="69">
        <v>226.977</v>
      </c>
      <c r="AA348" s="69">
        <v>78.844999999999999</v>
      </c>
      <c r="AB348" s="69">
        <v>0</v>
      </c>
      <c r="AC348" s="69">
        <v>201.29900000000001</v>
      </c>
      <c r="AD348" s="69">
        <v>0</v>
      </c>
      <c r="AE348" s="69">
        <v>0</v>
      </c>
    </row>
    <row r="349" spans="1:31">
      <c r="A349" s="243"/>
      <c r="B349" s="161" t="s">
        <v>5</v>
      </c>
      <c r="C349" s="154">
        <f t="shared" si="179"/>
        <v>632.13499999999999</v>
      </c>
      <c r="D349" s="69">
        <f t="shared" si="180"/>
        <v>6.0609999999999999</v>
      </c>
      <c r="E349" s="69">
        <v>0</v>
      </c>
      <c r="F349" s="69">
        <v>6.0609999999999999</v>
      </c>
      <c r="G349" s="69"/>
      <c r="H349" s="154">
        <f t="shared" si="181"/>
        <v>626.07399999999996</v>
      </c>
      <c r="I349" s="69">
        <v>200.93</v>
      </c>
      <c r="J349" s="69">
        <v>24.177</v>
      </c>
      <c r="K349" s="69">
        <v>0</v>
      </c>
      <c r="L349" s="69">
        <v>281.245</v>
      </c>
      <c r="M349" s="69">
        <v>119.72199999999999</v>
      </c>
      <c r="N349" s="69">
        <v>0</v>
      </c>
      <c r="O349" s="154">
        <f t="shared" si="182"/>
        <v>126.471</v>
      </c>
      <c r="P349" s="69">
        <v>50.921999999999997</v>
      </c>
      <c r="Q349" s="69">
        <f t="shared" si="183"/>
        <v>75.549000000000007</v>
      </c>
      <c r="R349" s="69">
        <v>0</v>
      </c>
      <c r="S349" s="69">
        <v>75.549000000000007</v>
      </c>
      <c r="T349" s="69">
        <v>0</v>
      </c>
      <c r="U349" s="154">
        <f t="shared" si="184"/>
        <v>758.60599999999988</v>
      </c>
      <c r="V349" s="69">
        <v>56.982999999999997</v>
      </c>
      <c r="W349" s="154">
        <f t="shared" si="185"/>
        <v>701.62299999999993</v>
      </c>
      <c r="X349" s="69">
        <v>200.93</v>
      </c>
      <c r="Y349" s="69">
        <v>24.177</v>
      </c>
      <c r="Z349" s="69">
        <v>281.245</v>
      </c>
      <c r="AA349" s="69">
        <v>119.72199999999999</v>
      </c>
      <c r="AB349" s="69">
        <v>0</v>
      </c>
      <c r="AC349" s="69">
        <v>75.549000000000007</v>
      </c>
      <c r="AD349" s="69">
        <v>0</v>
      </c>
      <c r="AE349" s="69">
        <v>0</v>
      </c>
    </row>
    <row r="350" spans="1:31">
      <c r="A350" s="243"/>
      <c r="B350" s="161" t="s">
        <v>6</v>
      </c>
      <c r="C350" s="154">
        <f t="shared" si="179"/>
        <v>470.935</v>
      </c>
      <c r="D350" s="69">
        <f t="shared" si="180"/>
        <v>3.504</v>
      </c>
      <c r="E350" s="69">
        <v>0</v>
      </c>
      <c r="F350" s="69">
        <v>3.504</v>
      </c>
      <c r="G350" s="69"/>
      <c r="H350" s="154">
        <f t="shared" si="181"/>
        <v>467.43099999999998</v>
      </c>
      <c r="I350" s="69">
        <v>194.21299999999999</v>
      </c>
      <c r="J350" s="69">
        <v>4.9180000000000001</v>
      </c>
      <c r="K350" s="69">
        <v>0</v>
      </c>
      <c r="L350" s="69">
        <v>223.83799999999999</v>
      </c>
      <c r="M350" s="69">
        <v>44.462000000000003</v>
      </c>
      <c r="N350" s="69">
        <v>0</v>
      </c>
      <c r="O350" s="154">
        <f t="shared" si="182"/>
        <v>41.677</v>
      </c>
      <c r="P350" s="69">
        <v>36.009</v>
      </c>
      <c r="Q350" s="69">
        <f t="shared" si="183"/>
        <v>5.6680000000000001</v>
      </c>
      <c r="R350" s="69">
        <v>0</v>
      </c>
      <c r="S350" s="69">
        <v>5.6680000000000001</v>
      </c>
      <c r="T350" s="69">
        <v>0</v>
      </c>
      <c r="U350" s="154">
        <f t="shared" si="184"/>
        <v>512.61199999999997</v>
      </c>
      <c r="V350" s="69">
        <v>39.512999999999998</v>
      </c>
      <c r="W350" s="154">
        <f t="shared" si="185"/>
        <v>473.09899999999999</v>
      </c>
      <c r="X350" s="69">
        <v>194.21299999999999</v>
      </c>
      <c r="Y350" s="69">
        <v>4.9180000000000001</v>
      </c>
      <c r="Z350" s="69">
        <v>223.83799999999999</v>
      </c>
      <c r="AA350" s="69">
        <v>44.462000000000003</v>
      </c>
      <c r="AB350" s="69">
        <v>0</v>
      </c>
      <c r="AC350" s="69">
        <v>5.6680000000000001</v>
      </c>
      <c r="AD350" s="69">
        <v>0</v>
      </c>
      <c r="AE350" s="69">
        <v>0</v>
      </c>
    </row>
    <row r="351" spans="1:31">
      <c r="A351" s="243"/>
      <c r="B351" s="161" t="s">
        <v>16</v>
      </c>
      <c r="C351" s="154">
        <f t="shared" si="179"/>
        <v>277.32799999999997</v>
      </c>
      <c r="D351" s="69">
        <f t="shared" si="180"/>
        <v>1.9319999999999999</v>
      </c>
      <c r="E351" s="69">
        <v>0</v>
      </c>
      <c r="F351" s="69">
        <v>1.9319999999999999</v>
      </c>
      <c r="G351" s="69"/>
      <c r="H351" s="154">
        <f t="shared" si="181"/>
        <v>275.39599999999996</v>
      </c>
      <c r="I351" s="69">
        <v>32.637</v>
      </c>
      <c r="J351" s="69">
        <v>9.02</v>
      </c>
      <c r="K351" s="69">
        <v>0</v>
      </c>
      <c r="L351" s="69">
        <v>211.40600000000001</v>
      </c>
      <c r="M351" s="69">
        <v>22.332999999999998</v>
      </c>
      <c r="N351" s="69">
        <v>0</v>
      </c>
      <c r="O351" s="154">
        <f t="shared" si="182"/>
        <v>282.435</v>
      </c>
      <c r="P351" s="69">
        <v>38.31</v>
      </c>
      <c r="Q351" s="69">
        <f t="shared" si="183"/>
        <v>244.125</v>
      </c>
      <c r="R351" s="69">
        <v>0</v>
      </c>
      <c r="S351" s="69">
        <v>244.125</v>
      </c>
      <c r="T351" s="69">
        <v>0</v>
      </c>
      <c r="U351" s="154">
        <f t="shared" si="184"/>
        <v>559.76299999999992</v>
      </c>
      <c r="V351" s="69">
        <v>40.241999999999997</v>
      </c>
      <c r="W351" s="154">
        <f t="shared" si="185"/>
        <v>519.52099999999996</v>
      </c>
      <c r="X351" s="69">
        <v>32.637</v>
      </c>
      <c r="Y351" s="69">
        <v>9.02</v>
      </c>
      <c r="Z351" s="69">
        <v>211.40600000000001</v>
      </c>
      <c r="AA351" s="69">
        <v>22.332999999999998</v>
      </c>
      <c r="AB351" s="69">
        <v>0</v>
      </c>
      <c r="AC351" s="69">
        <v>244.125</v>
      </c>
      <c r="AD351" s="69">
        <v>0</v>
      </c>
      <c r="AE351" s="69">
        <v>0</v>
      </c>
    </row>
    <row r="352" spans="1:31">
      <c r="A352" s="243"/>
      <c r="B352" s="161" t="s">
        <v>17</v>
      </c>
      <c r="C352" s="154">
        <f t="shared" si="179"/>
        <v>356.3</v>
      </c>
      <c r="D352" s="69">
        <f t="shared" si="180"/>
        <v>1.4139999999999999</v>
      </c>
      <c r="E352" s="69">
        <v>0</v>
      </c>
      <c r="F352" s="69">
        <v>1.4139999999999999</v>
      </c>
      <c r="G352" s="69"/>
      <c r="H352" s="154">
        <f t="shared" si="181"/>
        <v>354.88600000000002</v>
      </c>
      <c r="I352" s="69">
        <v>91.253</v>
      </c>
      <c r="J352" s="69">
        <v>2.4E-2</v>
      </c>
      <c r="K352" s="69">
        <v>0</v>
      </c>
      <c r="L352" s="69">
        <v>235.751</v>
      </c>
      <c r="M352" s="69">
        <v>27.858000000000001</v>
      </c>
      <c r="N352" s="69">
        <v>0</v>
      </c>
      <c r="O352" s="154">
        <f t="shared" si="182"/>
        <v>169.90199999999999</v>
      </c>
      <c r="P352" s="69">
        <v>32.868000000000002</v>
      </c>
      <c r="Q352" s="69">
        <f t="shared" si="183"/>
        <v>137.03399999999999</v>
      </c>
      <c r="R352" s="69">
        <v>0</v>
      </c>
      <c r="S352" s="69">
        <v>137.03399999999999</v>
      </c>
      <c r="T352" s="69">
        <v>0</v>
      </c>
      <c r="U352" s="154">
        <f t="shared" si="184"/>
        <v>526.202</v>
      </c>
      <c r="V352" s="69">
        <v>34.281999999999996</v>
      </c>
      <c r="W352" s="154">
        <f>SUM(X352:AE352)</f>
        <v>491.92</v>
      </c>
      <c r="X352" s="69">
        <v>91.253</v>
      </c>
      <c r="Y352" s="69">
        <v>2.4E-2</v>
      </c>
      <c r="Z352" s="69">
        <v>235.751</v>
      </c>
      <c r="AA352" s="69">
        <v>27.858000000000001</v>
      </c>
      <c r="AB352" s="69">
        <v>0</v>
      </c>
      <c r="AC352" s="69">
        <v>137.03399999999999</v>
      </c>
      <c r="AD352" s="69">
        <v>0</v>
      </c>
      <c r="AE352" s="69">
        <v>0</v>
      </c>
    </row>
    <row r="353" spans="1:31">
      <c r="A353" s="243"/>
      <c r="B353" s="161" t="s">
        <v>18</v>
      </c>
      <c r="C353" s="154">
        <f t="shared" si="179"/>
        <v>350.19499999999999</v>
      </c>
      <c r="D353" s="69">
        <f t="shared" si="180"/>
        <v>1.0449999999999999</v>
      </c>
      <c r="E353" s="69">
        <v>0</v>
      </c>
      <c r="F353" s="69">
        <v>1.0449999999999999</v>
      </c>
      <c r="G353" s="69"/>
      <c r="H353" s="154">
        <f t="shared" si="181"/>
        <v>349.15</v>
      </c>
      <c r="I353" s="69">
        <v>55.808</v>
      </c>
      <c r="J353" s="69">
        <v>0.19600000000000001</v>
      </c>
      <c r="K353" s="69">
        <v>0</v>
      </c>
      <c r="L353" s="69">
        <v>248.72399999999999</v>
      </c>
      <c r="M353" s="69">
        <v>44.421999999999997</v>
      </c>
      <c r="N353" s="69">
        <v>0</v>
      </c>
      <c r="O353" s="154">
        <f t="shared" si="182"/>
        <v>53.731000000000002</v>
      </c>
      <c r="P353" s="69">
        <v>29.463000000000001</v>
      </c>
      <c r="Q353" s="69">
        <f t="shared" si="183"/>
        <v>24.268000000000001</v>
      </c>
      <c r="R353" s="69">
        <v>0</v>
      </c>
      <c r="S353" s="69">
        <v>24.268000000000001</v>
      </c>
      <c r="T353" s="69">
        <v>0</v>
      </c>
      <c r="U353" s="154">
        <f t="shared" si="184"/>
        <v>403.92599999999999</v>
      </c>
      <c r="V353" s="69">
        <v>30.507999999999999</v>
      </c>
      <c r="W353" s="154">
        <f>SUM(X353:AE353)</f>
        <v>373.41800000000001</v>
      </c>
      <c r="X353" s="69">
        <v>55.808</v>
      </c>
      <c r="Y353" s="69">
        <v>0.19600000000000001</v>
      </c>
      <c r="Z353" s="69">
        <v>248.72399999999999</v>
      </c>
      <c r="AA353" s="69">
        <v>44.421999999999997</v>
      </c>
      <c r="AB353" s="69">
        <v>0</v>
      </c>
      <c r="AC353" s="69">
        <v>24.268000000000001</v>
      </c>
      <c r="AD353" s="69">
        <v>0</v>
      </c>
      <c r="AE353" s="69">
        <v>0</v>
      </c>
    </row>
    <row r="354" spans="1:31">
      <c r="A354" s="243"/>
      <c r="B354" s="161" t="s">
        <v>19</v>
      </c>
      <c r="C354" s="154">
        <f t="shared" si="179"/>
        <v>318.41800000000001</v>
      </c>
      <c r="D354" s="69">
        <f t="shared" si="180"/>
        <v>1.0509999999999999</v>
      </c>
      <c r="E354" s="69">
        <v>0</v>
      </c>
      <c r="F354" s="69">
        <v>1.0509999999999999</v>
      </c>
      <c r="G354" s="69"/>
      <c r="H354" s="154">
        <f t="shared" si="181"/>
        <v>317.36700000000002</v>
      </c>
      <c r="I354" s="69">
        <v>61.235999999999997</v>
      </c>
      <c r="J354" s="69">
        <v>0.249</v>
      </c>
      <c r="K354" s="69">
        <v>0</v>
      </c>
      <c r="L354" s="69">
        <v>147.51</v>
      </c>
      <c r="M354" s="69">
        <v>108.372</v>
      </c>
      <c r="N354" s="69">
        <v>0</v>
      </c>
      <c r="O354" s="154">
        <f t="shared" si="182"/>
        <v>30.573</v>
      </c>
      <c r="P354" s="69">
        <v>30.573</v>
      </c>
      <c r="Q354" s="69">
        <f t="shared" si="183"/>
        <v>0</v>
      </c>
      <c r="R354" s="69">
        <v>0</v>
      </c>
      <c r="S354" s="69">
        <v>0</v>
      </c>
      <c r="T354" s="69">
        <v>0</v>
      </c>
      <c r="U354" s="154">
        <f t="shared" si="184"/>
        <v>348.99100000000004</v>
      </c>
      <c r="V354" s="69">
        <v>31.623999999999999</v>
      </c>
      <c r="W354" s="154">
        <f t="shared" si="185"/>
        <v>317.36700000000002</v>
      </c>
      <c r="X354" s="69">
        <v>61.235999999999997</v>
      </c>
      <c r="Y354" s="69">
        <v>0.249</v>
      </c>
      <c r="Z354" s="69">
        <v>147.51</v>
      </c>
      <c r="AA354" s="69">
        <v>108.372</v>
      </c>
      <c r="AB354" s="69">
        <v>0</v>
      </c>
      <c r="AC354" s="69">
        <v>0</v>
      </c>
      <c r="AD354" s="69">
        <v>0</v>
      </c>
      <c r="AE354" s="69">
        <v>0</v>
      </c>
    </row>
    <row r="355" spans="1:31">
      <c r="A355" s="243"/>
      <c r="B355" s="161" t="s">
        <v>20</v>
      </c>
      <c r="C355" s="154">
        <f t="shared" si="179"/>
        <v>330.07599999999996</v>
      </c>
      <c r="D355" s="69">
        <f t="shared" si="180"/>
        <v>1.079</v>
      </c>
      <c r="E355" s="69">
        <v>0</v>
      </c>
      <c r="F355" s="69">
        <v>1.079</v>
      </c>
      <c r="G355" s="69"/>
      <c r="H355" s="154">
        <f t="shared" si="181"/>
        <v>328.99699999999996</v>
      </c>
      <c r="I355" s="69">
        <v>35.180999999999997</v>
      </c>
      <c r="J355" s="69">
        <v>1.4810000000000001</v>
      </c>
      <c r="K355" s="69">
        <v>0</v>
      </c>
      <c r="L355" s="69">
        <v>232.495</v>
      </c>
      <c r="M355" s="69">
        <v>59.84</v>
      </c>
      <c r="N355" s="69">
        <v>0</v>
      </c>
      <c r="O355" s="154">
        <f t="shared" si="182"/>
        <v>27.013000000000002</v>
      </c>
      <c r="P355" s="69">
        <v>27.013000000000002</v>
      </c>
      <c r="Q355" s="69">
        <f t="shared" si="183"/>
        <v>0</v>
      </c>
      <c r="R355" s="69">
        <v>0</v>
      </c>
      <c r="S355" s="69">
        <v>0</v>
      </c>
      <c r="T355" s="69">
        <v>0</v>
      </c>
      <c r="U355" s="154">
        <f t="shared" si="184"/>
        <v>357.08899999999994</v>
      </c>
      <c r="V355" s="69">
        <v>28.091999999999999</v>
      </c>
      <c r="W355" s="154">
        <f t="shared" si="185"/>
        <v>328.99699999999996</v>
      </c>
      <c r="X355" s="69">
        <v>35.180999999999997</v>
      </c>
      <c r="Y355" s="69">
        <v>1.4810000000000001</v>
      </c>
      <c r="Z355" s="69">
        <v>232.495</v>
      </c>
      <c r="AA355" s="69">
        <v>59.84</v>
      </c>
      <c r="AB355" s="69">
        <v>0</v>
      </c>
      <c r="AC355" s="69">
        <v>0</v>
      </c>
      <c r="AD355" s="69">
        <v>0</v>
      </c>
      <c r="AE355" s="69">
        <v>0</v>
      </c>
    </row>
    <row r="356" spans="1:31" ht="13.8" thickBot="1">
      <c r="A356" s="243"/>
      <c r="B356" s="180" t="s">
        <v>21</v>
      </c>
      <c r="C356" s="154">
        <f t="shared" si="179"/>
        <v>417.32799999999992</v>
      </c>
      <c r="D356" s="69">
        <f t="shared" si="180"/>
        <v>1.4770000000000001</v>
      </c>
      <c r="E356" s="69">
        <v>0</v>
      </c>
      <c r="F356" s="69">
        <v>1.4770000000000001</v>
      </c>
      <c r="G356" s="69"/>
      <c r="H356" s="154">
        <f t="shared" si="181"/>
        <v>415.85099999999994</v>
      </c>
      <c r="I356" s="69">
        <v>24.06</v>
      </c>
      <c r="J356" s="69">
        <v>0</v>
      </c>
      <c r="K356" s="137">
        <v>1.4770000000000001</v>
      </c>
      <c r="L356" s="69">
        <v>306.20999999999998</v>
      </c>
      <c r="M356" s="69">
        <v>84.103999999999999</v>
      </c>
      <c r="N356" s="69">
        <v>0</v>
      </c>
      <c r="O356" s="154">
        <f t="shared" si="182"/>
        <v>260.93700000000001</v>
      </c>
      <c r="P356" s="69">
        <v>27.443999999999999</v>
      </c>
      <c r="Q356" s="69">
        <f t="shared" si="183"/>
        <v>233.49299999999999</v>
      </c>
      <c r="R356" s="69">
        <v>0</v>
      </c>
      <c r="S356" s="69">
        <v>233.49299999999999</v>
      </c>
      <c r="T356" s="69">
        <v>0</v>
      </c>
      <c r="U356" s="154">
        <f t="shared" si="184"/>
        <v>676.78800000000001</v>
      </c>
      <c r="V356" s="69">
        <v>28.920999999999999</v>
      </c>
      <c r="W356" s="154">
        <f t="shared" si="185"/>
        <v>647.86699999999996</v>
      </c>
      <c r="X356" s="69">
        <v>24.06</v>
      </c>
      <c r="Y356" s="69">
        <v>0</v>
      </c>
      <c r="Z356" s="69">
        <v>306.20999999999998</v>
      </c>
      <c r="AA356" s="69">
        <v>84.103999999999999</v>
      </c>
      <c r="AB356" s="69">
        <v>0</v>
      </c>
      <c r="AC356" s="69">
        <v>233.49299999999999</v>
      </c>
      <c r="AD356" s="69">
        <v>0</v>
      </c>
      <c r="AE356" s="69">
        <v>0</v>
      </c>
    </row>
    <row r="357" spans="1:31" ht="10.5" customHeight="1" thickBot="1">
      <c r="A357" s="244"/>
      <c r="B357" s="181" t="s">
        <v>144</v>
      </c>
      <c r="C357" s="199">
        <f>SUM(C345:C356)</f>
        <v>5840.6059999999998</v>
      </c>
      <c r="D357" s="200">
        <f>SUM(E357:F357)</f>
        <v>38.285000000000004</v>
      </c>
      <c r="E357" s="201">
        <f>SUM(E345:E356)</f>
        <v>0</v>
      </c>
      <c r="F357" s="201">
        <f>SUM(F345:F356)</f>
        <v>38.285000000000004</v>
      </c>
      <c r="G357" s="201"/>
      <c r="H357" s="199">
        <f>SUM(H345:H356)</f>
        <v>5802.3209999999999</v>
      </c>
      <c r="I357" s="201">
        <f t="shared" ref="I357:N357" si="186">SUM(I345:I356)</f>
        <v>1385.546</v>
      </c>
      <c r="J357" s="201">
        <f t="shared" si="186"/>
        <v>111.98199999999999</v>
      </c>
      <c r="K357" s="201">
        <f t="shared" si="186"/>
        <v>1.4770000000000001</v>
      </c>
      <c r="L357" s="201">
        <f t="shared" si="186"/>
        <v>3495.5770000000002</v>
      </c>
      <c r="M357" s="201">
        <f t="shared" si="186"/>
        <v>807.73899999999992</v>
      </c>
      <c r="N357" s="201">
        <f t="shared" si="186"/>
        <v>0</v>
      </c>
      <c r="O357" s="202">
        <f>SUM(O345:O356)</f>
        <v>2015.5230000000001</v>
      </c>
      <c r="P357" s="200">
        <f t="shared" ref="P357" si="187">SUM(P345:P356)</f>
        <v>573.6640000000001</v>
      </c>
      <c r="Q357" s="200">
        <f>SUM(R357:T357)</f>
        <v>1441.8589999999999</v>
      </c>
      <c r="R357" s="201">
        <f>SUM(R345:R356)</f>
        <v>0</v>
      </c>
      <c r="S357" s="201">
        <f>SUM(S345:S356)</f>
        <v>1441.8589999999999</v>
      </c>
      <c r="T357" s="201">
        <f>SUM(T345:T356)</f>
        <v>0</v>
      </c>
      <c r="U357" s="202">
        <f>SUM(U345:U356)</f>
        <v>7854.652</v>
      </c>
      <c r="V357" s="201">
        <f>SUM(V345:V356)</f>
        <v>611.94900000000007</v>
      </c>
      <c r="W357" s="202">
        <f>SUM(X357:AD357)</f>
        <v>7242.7029999999995</v>
      </c>
      <c r="X357" s="201">
        <f>SUM(X345:X356)</f>
        <v>1385.546</v>
      </c>
      <c r="Y357" s="201">
        <f t="shared" ref="Y357:AE357" si="188">SUM(Y345:Y356)</f>
        <v>111.98199999999999</v>
      </c>
      <c r="Z357" s="201">
        <f t="shared" si="188"/>
        <v>3495.5770000000002</v>
      </c>
      <c r="AA357" s="201">
        <f t="shared" si="188"/>
        <v>807.73899999999992</v>
      </c>
      <c r="AB357" s="201">
        <f t="shared" si="188"/>
        <v>0</v>
      </c>
      <c r="AC357" s="201">
        <f t="shared" si="188"/>
        <v>1441.8589999999999</v>
      </c>
      <c r="AD357" s="200">
        <f t="shared" si="188"/>
        <v>0</v>
      </c>
      <c r="AE357" s="200">
        <f t="shared" si="188"/>
        <v>0</v>
      </c>
    </row>
    <row r="358" spans="1:31">
      <c r="A358" s="242">
        <v>2022</v>
      </c>
      <c r="B358" s="160" t="s">
        <v>1</v>
      </c>
      <c r="C358" s="153">
        <f t="shared" ref="C358:C369" si="189">D358+H358</f>
        <v>308.78100000000001</v>
      </c>
      <c r="D358" s="65">
        <f t="shared" ref="D358:D369" si="190">SUM(E358:F358)</f>
        <v>2.0640000000000001</v>
      </c>
      <c r="E358" s="65">
        <v>0</v>
      </c>
      <c r="F358" s="65">
        <v>2.0640000000000001</v>
      </c>
      <c r="G358" s="65"/>
      <c r="H358" s="153">
        <f t="shared" ref="H358:H369" si="191">SUM(I358:N358)</f>
        <v>306.71699999999998</v>
      </c>
      <c r="I358" s="65">
        <v>60.42</v>
      </c>
      <c r="J358" s="65">
        <v>5.8419999999999996</v>
      </c>
      <c r="K358" s="65">
        <v>0</v>
      </c>
      <c r="L358" s="65">
        <v>166.83099999999999</v>
      </c>
      <c r="M358" s="65">
        <v>73.623999999999995</v>
      </c>
      <c r="N358" s="65">
        <v>0</v>
      </c>
      <c r="O358" s="153">
        <f t="shared" ref="O358:O369" si="192">P358+Q358</f>
        <v>54.503</v>
      </c>
      <c r="P358" s="65">
        <v>54.503</v>
      </c>
      <c r="Q358" s="65">
        <f t="shared" ref="Q358:Q369" si="193">SUM(R358:T358)</f>
        <v>0</v>
      </c>
      <c r="R358" s="65">
        <v>0</v>
      </c>
      <c r="S358" s="65">
        <v>0</v>
      </c>
      <c r="T358" s="65">
        <v>0</v>
      </c>
      <c r="U358" s="153">
        <f t="shared" ref="U358:U369" si="194">V358+W358</f>
        <v>363.28399999999999</v>
      </c>
      <c r="V358" s="65">
        <v>56.567</v>
      </c>
      <c r="W358" s="153">
        <f t="shared" ref="W358:W369" si="195">SUM(X358:AE358)</f>
        <v>306.71699999999998</v>
      </c>
      <c r="X358" s="65">
        <v>60.42</v>
      </c>
      <c r="Y358" s="65">
        <v>5.8419999999999996</v>
      </c>
      <c r="Z358" s="65">
        <v>166.83099999999999</v>
      </c>
      <c r="AA358" s="65">
        <v>73.623999999999995</v>
      </c>
      <c r="AB358" s="65">
        <v>0</v>
      </c>
      <c r="AC358" s="65">
        <v>0</v>
      </c>
      <c r="AD358" s="65">
        <v>0</v>
      </c>
      <c r="AE358" s="65">
        <v>0</v>
      </c>
    </row>
    <row r="359" spans="1:31">
      <c r="A359" s="243"/>
      <c r="B359" s="161" t="s">
        <v>2</v>
      </c>
      <c r="C359" s="154">
        <f t="shared" si="189"/>
        <v>237.608</v>
      </c>
      <c r="D359" s="69">
        <f t="shared" si="190"/>
        <v>2.7450000000000001</v>
      </c>
      <c r="E359" s="69">
        <v>0</v>
      </c>
      <c r="F359" s="69">
        <v>2.7450000000000001</v>
      </c>
      <c r="G359" s="69"/>
      <c r="H359" s="154">
        <f t="shared" si="191"/>
        <v>234.863</v>
      </c>
      <c r="I359" s="69">
        <v>5.4050000000000002</v>
      </c>
      <c r="J359" s="69">
        <v>6.8739999999999997</v>
      </c>
      <c r="K359" s="69">
        <v>0</v>
      </c>
      <c r="L359" s="69">
        <v>216.459</v>
      </c>
      <c r="M359" s="69">
        <v>6.125</v>
      </c>
      <c r="N359" s="69">
        <v>0</v>
      </c>
      <c r="O359" s="154">
        <f t="shared" si="192"/>
        <v>61.98</v>
      </c>
      <c r="P359" s="69">
        <v>61.98</v>
      </c>
      <c r="Q359" s="69">
        <f t="shared" si="193"/>
        <v>0</v>
      </c>
      <c r="R359" s="69">
        <v>0</v>
      </c>
      <c r="S359" s="69">
        <v>0</v>
      </c>
      <c r="T359" s="69">
        <v>0</v>
      </c>
      <c r="U359" s="154">
        <f t="shared" si="194"/>
        <v>299.58799999999997</v>
      </c>
      <c r="V359" s="69">
        <v>64.724999999999994</v>
      </c>
      <c r="W359" s="154">
        <f t="shared" si="195"/>
        <v>234.863</v>
      </c>
      <c r="X359" s="69">
        <v>5.4050000000000002</v>
      </c>
      <c r="Y359" s="69">
        <v>6.8739999999999997</v>
      </c>
      <c r="Z359" s="69">
        <v>216.459</v>
      </c>
      <c r="AA359" s="69">
        <v>6.125</v>
      </c>
      <c r="AB359" s="69">
        <v>0</v>
      </c>
      <c r="AC359" s="69">
        <v>0</v>
      </c>
      <c r="AD359" s="69">
        <v>0</v>
      </c>
      <c r="AE359" s="69">
        <v>0</v>
      </c>
    </row>
    <row r="360" spans="1:31">
      <c r="A360" s="243"/>
      <c r="B360" s="161" t="s">
        <v>3</v>
      </c>
      <c r="C360" s="154">
        <f t="shared" si="189"/>
        <v>285.24699999999996</v>
      </c>
      <c r="D360" s="69">
        <f t="shared" si="190"/>
        <v>5.202</v>
      </c>
      <c r="E360" s="69">
        <v>0</v>
      </c>
      <c r="F360" s="69">
        <v>5.202</v>
      </c>
      <c r="G360" s="69"/>
      <c r="H360" s="154">
        <f t="shared" si="191"/>
        <v>280.04499999999996</v>
      </c>
      <c r="I360" s="69">
        <v>0</v>
      </c>
      <c r="J360" s="69">
        <v>1.1259999999999999</v>
      </c>
      <c r="K360" s="69">
        <v>0</v>
      </c>
      <c r="L360" s="69">
        <v>278.00700000000001</v>
      </c>
      <c r="M360" s="69">
        <v>0.91200000000000003</v>
      </c>
      <c r="N360" s="69">
        <v>0</v>
      </c>
      <c r="O360" s="154">
        <f t="shared" si="192"/>
        <v>56.734000000000002</v>
      </c>
      <c r="P360" s="69">
        <v>56.734000000000002</v>
      </c>
      <c r="Q360" s="69">
        <f t="shared" si="193"/>
        <v>0</v>
      </c>
      <c r="R360" s="69">
        <v>0</v>
      </c>
      <c r="S360" s="69">
        <v>0</v>
      </c>
      <c r="T360" s="69">
        <v>0</v>
      </c>
      <c r="U360" s="154">
        <f t="shared" si="194"/>
        <v>341.98099999999994</v>
      </c>
      <c r="V360" s="69">
        <v>61.936</v>
      </c>
      <c r="W360" s="154">
        <f t="shared" si="195"/>
        <v>280.04499999999996</v>
      </c>
      <c r="X360" s="69">
        <v>0</v>
      </c>
      <c r="Y360" s="69">
        <v>1.1259999999999999</v>
      </c>
      <c r="Z360" s="69">
        <v>278.00700000000001</v>
      </c>
      <c r="AA360" s="69">
        <v>0.91200000000000003</v>
      </c>
      <c r="AB360" s="69">
        <v>0</v>
      </c>
      <c r="AC360" s="69">
        <v>0</v>
      </c>
      <c r="AD360" s="69">
        <v>0</v>
      </c>
      <c r="AE360" s="69">
        <v>0</v>
      </c>
    </row>
    <row r="361" spans="1:31">
      <c r="A361" s="243"/>
      <c r="B361" s="161" t="s">
        <v>4</v>
      </c>
      <c r="C361" s="154">
        <f t="shared" si="189"/>
        <v>216.34300000000002</v>
      </c>
      <c r="D361" s="69">
        <f t="shared" si="190"/>
        <v>4.7779999999999996</v>
      </c>
      <c r="E361" s="69">
        <v>0</v>
      </c>
      <c r="F361" s="69">
        <v>4.7779999999999996</v>
      </c>
      <c r="G361" s="69"/>
      <c r="H361" s="154">
        <f t="shared" si="191"/>
        <v>211.56500000000003</v>
      </c>
      <c r="I361" s="69">
        <v>0</v>
      </c>
      <c r="J361" s="69">
        <v>0.34200000000000003</v>
      </c>
      <c r="K361" s="69">
        <v>0</v>
      </c>
      <c r="L361" s="69">
        <v>211.495</v>
      </c>
      <c r="M361" s="69">
        <v>-0.27200000000000002</v>
      </c>
      <c r="N361" s="69">
        <v>0</v>
      </c>
      <c r="O361" s="154">
        <f t="shared" si="192"/>
        <v>99.694000000000003</v>
      </c>
      <c r="P361" s="69">
        <v>99.694000000000003</v>
      </c>
      <c r="Q361" s="69">
        <f t="shared" si="193"/>
        <v>0</v>
      </c>
      <c r="R361" s="69">
        <v>0</v>
      </c>
      <c r="S361" s="69">
        <v>0</v>
      </c>
      <c r="T361" s="69">
        <v>0</v>
      </c>
      <c r="U361" s="154">
        <f t="shared" si="194"/>
        <v>316.03700000000003</v>
      </c>
      <c r="V361" s="69">
        <v>104.47199999999999</v>
      </c>
      <c r="W361" s="154">
        <f t="shared" si="195"/>
        <v>211.56500000000003</v>
      </c>
      <c r="X361" s="69">
        <v>0</v>
      </c>
      <c r="Y361" s="69">
        <v>0.34200000000000003</v>
      </c>
      <c r="Z361" s="69">
        <v>211.495</v>
      </c>
      <c r="AA361" s="69">
        <v>-0.27200000000000002</v>
      </c>
      <c r="AB361" s="69">
        <v>0</v>
      </c>
      <c r="AC361" s="69">
        <v>0</v>
      </c>
      <c r="AD361" s="69">
        <v>0</v>
      </c>
      <c r="AE361" s="69">
        <v>0</v>
      </c>
    </row>
    <row r="362" spans="1:31">
      <c r="A362" s="243"/>
      <c r="B362" s="161" t="s">
        <v>5</v>
      </c>
      <c r="C362" s="154">
        <f t="shared" si="189"/>
        <v>197.04899999999998</v>
      </c>
      <c r="D362" s="69">
        <f t="shared" si="190"/>
        <v>3.956</v>
      </c>
      <c r="E362" s="69">
        <v>0</v>
      </c>
      <c r="F362" s="69">
        <v>3.956</v>
      </c>
      <c r="G362" s="69"/>
      <c r="H362" s="154">
        <f t="shared" si="191"/>
        <v>193.09299999999999</v>
      </c>
      <c r="I362" s="69">
        <v>0</v>
      </c>
      <c r="J362" s="69">
        <v>1.5760000000000001</v>
      </c>
      <c r="K362" s="69">
        <v>0</v>
      </c>
      <c r="L362" s="69">
        <v>191.77799999999999</v>
      </c>
      <c r="M362" s="69">
        <v>-0.26100000000000001</v>
      </c>
      <c r="N362" s="69">
        <v>0</v>
      </c>
      <c r="O362" s="154">
        <f t="shared" si="192"/>
        <v>82.828999999999994</v>
      </c>
      <c r="P362" s="69">
        <v>82.828999999999994</v>
      </c>
      <c r="Q362" s="69">
        <f t="shared" si="193"/>
        <v>0</v>
      </c>
      <c r="R362" s="69">
        <v>0</v>
      </c>
      <c r="S362" s="69">
        <v>0</v>
      </c>
      <c r="T362" s="69">
        <v>0</v>
      </c>
      <c r="U362" s="154">
        <f t="shared" si="194"/>
        <v>279.87799999999999</v>
      </c>
      <c r="V362" s="69">
        <v>86.784999999999997</v>
      </c>
      <c r="W362" s="154">
        <f t="shared" si="195"/>
        <v>193.09299999999999</v>
      </c>
      <c r="X362" s="69">
        <v>0</v>
      </c>
      <c r="Y362" s="69">
        <v>1.5760000000000001</v>
      </c>
      <c r="Z362" s="69">
        <v>191.77799999999999</v>
      </c>
      <c r="AA362" s="69">
        <v>-0.26100000000000001</v>
      </c>
      <c r="AB362" s="69">
        <v>0</v>
      </c>
      <c r="AC362" s="69">
        <v>0</v>
      </c>
      <c r="AD362" s="69">
        <v>0</v>
      </c>
      <c r="AE362" s="69">
        <v>0</v>
      </c>
    </row>
    <row r="363" spans="1:31">
      <c r="A363" s="243"/>
      <c r="B363" s="161" t="s">
        <v>6</v>
      </c>
      <c r="C363" s="154">
        <f>D363+H363</f>
        <v>251.64600000000002</v>
      </c>
      <c r="D363" s="69">
        <f t="shared" si="190"/>
        <v>4.0830000000000002</v>
      </c>
      <c r="E363" s="69">
        <v>0</v>
      </c>
      <c r="F363" s="69">
        <v>4.0830000000000002</v>
      </c>
      <c r="G363" s="69"/>
      <c r="H363" s="154">
        <f t="shared" si="191"/>
        <v>247.56300000000002</v>
      </c>
      <c r="I363" s="69">
        <v>0</v>
      </c>
      <c r="J363" s="69">
        <v>4.3259999999999996</v>
      </c>
      <c r="K363" s="69">
        <v>0</v>
      </c>
      <c r="L363" s="69">
        <v>243.49600000000001</v>
      </c>
      <c r="M363" s="69">
        <v>-0.25900000000000001</v>
      </c>
      <c r="N363" s="69">
        <v>0</v>
      </c>
      <c r="O363" s="154">
        <f t="shared" si="192"/>
        <v>49.808999999999997</v>
      </c>
      <c r="P363" s="69">
        <v>49.808999999999997</v>
      </c>
      <c r="Q363" s="69">
        <f t="shared" si="193"/>
        <v>0</v>
      </c>
      <c r="R363" s="69">
        <v>0</v>
      </c>
      <c r="S363" s="69">
        <v>0</v>
      </c>
      <c r="T363" s="69">
        <v>0</v>
      </c>
      <c r="U363" s="154">
        <f t="shared" si="194"/>
        <v>301.45500000000004</v>
      </c>
      <c r="V363" s="69">
        <v>53.892000000000003</v>
      </c>
      <c r="W363" s="154">
        <f t="shared" si="195"/>
        <v>247.56300000000002</v>
      </c>
      <c r="X363" s="69">
        <v>0</v>
      </c>
      <c r="Y363" s="69">
        <v>4.3259999999999996</v>
      </c>
      <c r="Z363" s="69">
        <v>243.49600000000001</v>
      </c>
      <c r="AA363" s="69">
        <v>-0.25900000000000001</v>
      </c>
      <c r="AB363" s="69">
        <v>0</v>
      </c>
      <c r="AC363" s="69">
        <v>0</v>
      </c>
      <c r="AD363" s="69">
        <v>0</v>
      </c>
      <c r="AE363" s="69">
        <v>0</v>
      </c>
    </row>
    <row r="364" spans="1:31">
      <c r="A364" s="243"/>
      <c r="B364" s="161" t="s">
        <v>16</v>
      </c>
      <c r="C364" s="154">
        <f t="shared" si="189"/>
        <v>166.88400000000001</v>
      </c>
      <c r="D364" s="69">
        <f t="shared" si="190"/>
        <v>1.6240000000000001</v>
      </c>
      <c r="E364" s="69">
        <v>0</v>
      </c>
      <c r="F364" s="69">
        <v>1.6240000000000001</v>
      </c>
      <c r="G364" s="69"/>
      <c r="H364" s="154">
        <f t="shared" si="191"/>
        <v>165.26000000000002</v>
      </c>
      <c r="I364" s="69">
        <v>0</v>
      </c>
      <c r="J364" s="69">
        <v>12.788</v>
      </c>
      <c r="K364" s="69">
        <v>0</v>
      </c>
      <c r="L364" s="69">
        <v>152.71</v>
      </c>
      <c r="M364" s="69">
        <v>-0.23799999999999999</v>
      </c>
      <c r="N364" s="69">
        <v>0</v>
      </c>
      <c r="O364" s="154">
        <f t="shared" si="192"/>
        <v>42.326999999999998</v>
      </c>
      <c r="P364" s="69">
        <v>42.326999999999998</v>
      </c>
      <c r="Q364" s="69">
        <f t="shared" si="193"/>
        <v>0</v>
      </c>
      <c r="R364" s="69">
        <v>0</v>
      </c>
      <c r="S364" s="69">
        <v>0</v>
      </c>
      <c r="T364" s="69">
        <v>0</v>
      </c>
      <c r="U364" s="154">
        <f t="shared" si="194"/>
        <v>207.58700000000002</v>
      </c>
      <c r="V364" s="137">
        <v>42.326999999999998</v>
      </c>
      <c r="W364" s="154">
        <f t="shared" si="195"/>
        <v>165.26000000000002</v>
      </c>
      <c r="X364" s="69">
        <v>0</v>
      </c>
      <c r="Y364" s="69">
        <v>12.788</v>
      </c>
      <c r="Z364" s="69">
        <v>152.71</v>
      </c>
      <c r="AA364" s="69">
        <v>-0.23799999999999999</v>
      </c>
      <c r="AB364" s="69">
        <v>0</v>
      </c>
      <c r="AC364" s="69">
        <v>0</v>
      </c>
      <c r="AD364" s="69">
        <v>0</v>
      </c>
      <c r="AE364" s="69">
        <v>0</v>
      </c>
    </row>
    <row r="365" spans="1:31">
      <c r="A365" s="243"/>
      <c r="B365" s="161" t="s">
        <v>17</v>
      </c>
      <c r="C365" s="154">
        <f t="shared" si="189"/>
        <v>141.46800000000002</v>
      </c>
      <c r="D365" s="69">
        <f t="shared" si="190"/>
        <v>0.91800000000000004</v>
      </c>
      <c r="E365" s="69">
        <v>0</v>
      </c>
      <c r="F365" s="69">
        <v>0.91800000000000004</v>
      </c>
      <c r="G365" s="69"/>
      <c r="H365" s="154">
        <f t="shared" si="191"/>
        <v>140.55000000000001</v>
      </c>
      <c r="I365" s="69">
        <v>0</v>
      </c>
      <c r="J365" s="69">
        <v>3.7229999999999999</v>
      </c>
      <c r="K365" s="69">
        <v>0</v>
      </c>
      <c r="L365" s="69">
        <v>136.89500000000001</v>
      </c>
      <c r="M365" s="69">
        <v>-6.8000000000000005E-2</v>
      </c>
      <c r="N365" s="69">
        <v>0</v>
      </c>
      <c r="O365" s="154">
        <f t="shared" si="192"/>
        <v>48.488999999999997</v>
      </c>
      <c r="P365" s="69">
        <v>48.488999999999997</v>
      </c>
      <c r="Q365" s="69">
        <f t="shared" si="193"/>
        <v>0</v>
      </c>
      <c r="R365" s="69">
        <v>0</v>
      </c>
      <c r="S365" s="69">
        <v>0</v>
      </c>
      <c r="T365" s="69">
        <v>0</v>
      </c>
      <c r="U365" s="154">
        <f t="shared" si="194"/>
        <v>189.95699999999999</v>
      </c>
      <c r="V365" s="137">
        <v>49.406999999999996</v>
      </c>
      <c r="W365" s="154">
        <f t="shared" si="195"/>
        <v>140.55000000000001</v>
      </c>
      <c r="X365" s="69">
        <v>0</v>
      </c>
      <c r="Y365" s="69">
        <v>3.7229999999999999</v>
      </c>
      <c r="Z365" s="69">
        <v>136.89500000000001</v>
      </c>
      <c r="AA365" s="69">
        <v>-6.8000000000000005E-2</v>
      </c>
      <c r="AB365" s="69">
        <v>0</v>
      </c>
      <c r="AC365" s="69">
        <v>0</v>
      </c>
      <c r="AD365" s="69">
        <v>0</v>
      </c>
      <c r="AE365" s="69">
        <v>0</v>
      </c>
    </row>
    <row r="366" spans="1:31">
      <c r="A366" s="243"/>
      <c r="B366" s="161" t="s">
        <v>18</v>
      </c>
      <c r="C366" s="154">
        <f>D366+H366</f>
        <v>32.018000000000001</v>
      </c>
      <c r="D366" s="69">
        <f t="shared" si="190"/>
        <v>0.52200000000000002</v>
      </c>
      <c r="E366" s="69">
        <v>0</v>
      </c>
      <c r="F366" s="69">
        <v>0.52200000000000002</v>
      </c>
      <c r="G366" s="69"/>
      <c r="H366" s="154">
        <f t="shared" si="191"/>
        <v>31.496000000000002</v>
      </c>
      <c r="I366" s="69">
        <v>31.146000000000001</v>
      </c>
      <c r="J366" s="69">
        <v>0.42199999999999999</v>
      </c>
      <c r="K366" s="69">
        <v>0</v>
      </c>
      <c r="L366" s="69">
        <v>0</v>
      </c>
      <c r="M366" s="69">
        <v>-7.1999999999999995E-2</v>
      </c>
      <c r="N366" s="69">
        <v>0</v>
      </c>
      <c r="O366" s="154">
        <f>P366+Q366</f>
        <v>55.137999999999998</v>
      </c>
      <c r="P366" s="69">
        <v>55.137999999999998</v>
      </c>
      <c r="Q366" s="69">
        <f t="shared" si="193"/>
        <v>0</v>
      </c>
      <c r="R366" s="69">
        <v>0</v>
      </c>
      <c r="S366" s="69">
        <v>0</v>
      </c>
      <c r="T366" s="69">
        <v>0</v>
      </c>
      <c r="U366" s="154">
        <f t="shared" si="194"/>
        <v>87.156000000000006</v>
      </c>
      <c r="V366" s="69">
        <v>55.66</v>
      </c>
      <c r="W366" s="154">
        <f t="shared" si="195"/>
        <v>31.496000000000002</v>
      </c>
      <c r="X366" s="69">
        <v>31.146000000000001</v>
      </c>
      <c r="Y366" s="69">
        <v>0.42199999999999999</v>
      </c>
      <c r="Z366" s="69">
        <v>0</v>
      </c>
      <c r="AA366" s="69">
        <v>-7.1999999999999995E-2</v>
      </c>
      <c r="AB366" s="69">
        <v>0</v>
      </c>
      <c r="AC366" s="69">
        <v>0</v>
      </c>
      <c r="AD366" s="69">
        <v>0</v>
      </c>
      <c r="AE366" s="69">
        <v>0</v>
      </c>
    </row>
    <row r="367" spans="1:31">
      <c r="A367" s="243"/>
      <c r="B367" s="161" t="s">
        <v>19</v>
      </c>
      <c r="C367" s="154">
        <f t="shared" si="189"/>
        <v>30.564999999999998</v>
      </c>
      <c r="D367" s="69">
        <f t="shared" si="190"/>
        <v>0.69399999999999995</v>
      </c>
      <c r="E367" s="69">
        <v>0</v>
      </c>
      <c r="F367" s="69">
        <v>0.69399999999999995</v>
      </c>
      <c r="G367" s="69"/>
      <c r="H367" s="154">
        <f t="shared" si="191"/>
        <v>29.870999999999999</v>
      </c>
      <c r="I367" s="69">
        <v>28.385000000000002</v>
      </c>
      <c r="J367" s="69">
        <v>0.14699999999999999</v>
      </c>
      <c r="K367" s="69">
        <v>0</v>
      </c>
      <c r="L367" s="69">
        <v>1.383</v>
      </c>
      <c r="M367" s="69">
        <v>-4.3999999999999997E-2</v>
      </c>
      <c r="N367" s="69">
        <v>0</v>
      </c>
      <c r="O367" s="154">
        <f t="shared" si="192"/>
        <v>43.984000000000002</v>
      </c>
      <c r="P367" s="69">
        <v>43.984000000000002</v>
      </c>
      <c r="Q367" s="69">
        <f t="shared" si="193"/>
        <v>0</v>
      </c>
      <c r="R367" s="69">
        <v>0</v>
      </c>
      <c r="S367" s="69">
        <v>0</v>
      </c>
      <c r="T367" s="69">
        <v>0</v>
      </c>
      <c r="U367" s="154">
        <f t="shared" si="194"/>
        <v>74.548999999999992</v>
      </c>
      <c r="V367" s="69">
        <v>44.677999999999997</v>
      </c>
      <c r="W367" s="154">
        <f t="shared" si="195"/>
        <v>29.870999999999999</v>
      </c>
      <c r="X367" s="69">
        <v>28.385000000000002</v>
      </c>
      <c r="Y367" s="69">
        <v>0.14699999999999999</v>
      </c>
      <c r="Z367" s="69">
        <v>1.383</v>
      </c>
      <c r="AA367" s="69">
        <v>-4.3999999999999997E-2</v>
      </c>
      <c r="AB367" s="69">
        <v>0</v>
      </c>
      <c r="AC367" s="69">
        <v>0</v>
      </c>
      <c r="AD367" s="69">
        <v>0</v>
      </c>
      <c r="AE367" s="69">
        <v>0</v>
      </c>
    </row>
    <row r="368" spans="1:31">
      <c r="A368" s="243"/>
      <c r="B368" s="161" t="s">
        <v>20</v>
      </c>
      <c r="C368" s="154">
        <f t="shared" si="189"/>
        <v>132.39399999999998</v>
      </c>
      <c r="D368" s="69">
        <f t="shared" si="190"/>
        <v>0.77800000000000002</v>
      </c>
      <c r="E368" s="69">
        <v>0</v>
      </c>
      <c r="F368" s="69">
        <v>0.77800000000000002</v>
      </c>
      <c r="G368" s="69"/>
      <c r="H368" s="154">
        <f t="shared" si="191"/>
        <v>131.61599999999999</v>
      </c>
      <c r="I368" s="69">
        <v>6.0049999999999999</v>
      </c>
      <c r="J368" s="69">
        <v>0.10299999999999999</v>
      </c>
      <c r="K368" s="69">
        <v>0</v>
      </c>
      <c r="L368" s="69">
        <v>125.569</v>
      </c>
      <c r="M368" s="69">
        <v>-6.0999999999999999E-2</v>
      </c>
      <c r="N368" s="69">
        <v>0</v>
      </c>
      <c r="O368" s="154">
        <f t="shared" si="192"/>
        <v>40.622</v>
      </c>
      <c r="P368" s="69">
        <v>40.622</v>
      </c>
      <c r="Q368" s="69">
        <f t="shared" si="193"/>
        <v>0</v>
      </c>
      <c r="R368" s="69">
        <v>0</v>
      </c>
      <c r="S368" s="69">
        <v>0</v>
      </c>
      <c r="T368" s="69">
        <v>0</v>
      </c>
      <c r="U368" s="154">
        <f t="shared" si="194"/>
        <v>173.01599999999999</v>
      </c>
      <c r="V368" s="69">
        <v>41.4</v>
      </c>
      <c r="W368" s="154">
        <f t="shared" si="195"/>
        <v>131.61599999999999</v>
      </c>
      <c r="X368" s="69">
        <v>6.0049999999999999</v>
      </c>
      <c r="Y368" s="69">
        <v>0.10299999999999999</v>
      </c>
      <c r="Z368" s="69">
        <v>125.569</v>
      </c>
      <c r="AA368" s="69">
        <v>-6.0999999999999999E-2</v>
      </c>
      <c r="AB368" s="69">
        <v>0</v>
      </c>
      <c r="AC368" s="69">
        <v>0</v>
      </c>
      <c r="AD368" s="69">
        <v>0</v>
      </c>
      <c r="AE368" s="69">
        <v>0</v>
      </c>
    </row>
    <row r="369" spans="1:31" ht="13.8" thickBot="1">
      <c r="A369" s="243"/>
      <c r="B369" s="180" t="s">
        <v>21</v>
      </c>
      <c r="C369" s="154">
        <f t="shared" si="189"/>
        <v>154.05200000000002</v>
      </c>
      <c r="D369" s="69">
        <f t="shared" si="190"/>
        <v>0.89700000000000002</v>
      </c>
      <c r="E369" s="69">
        <v>0</v>
      </c>
      <c r="F369" s="69">
        <v>0.89700000000000002</v>
      </c>
      <c r="G369" s="69"/>
      <c r="H369" s="154">
        <f t="shared" si="191"/>
        <v>153.15500000000003</v>
      </c>
      <c r="I369" s="69">
        <v>0</v>
      </c>
      <c r="J369" s="69">
        <v>6.9249999999999998</v>
      </c>
      <c r="K369" s="69">
        <v>0</v>
      </c>
      <c r="L369" s="69">
        <v>146.26900000000001</v>
      </c>
      <c r="M369" s="69">
        <v>-3.9E-2</v>
      </c>
      <c r="N369" s="69">
        <v>0</v>
      </c>
      <c r="O369" s="154">
        <f t="shared" si="192"/>
        <v>30.506</v>
      </c>
      <c r="P369" s="69">
        <v>30.506</v>
      </c>
      <c r="Q369" s="69">
        <f t="shared" si="193"/>
        <v>0</v>
      </c>
      <c r="R369" s="69">
        <v>0</v>
      </c>
      <c r="S369" s="69">
        <v>0</v>
      </c>
      <c r="T369" s="69">
        <v>0</v>
      </c>
      <c r="U369" s="154">
        <f t="shared" si="194"/>
        <v>184.55800000000002</v>
      </c>
      <c r="V369" s="69">
        <v>31.402999999999999</v>
      </c>
      <c r="W369" s="154">
        <f t="shared" si="195"/>
        <v>153.15500000000003</v>
      </c>
      <c r="X369" s="69">
        <v>0</v>
      </c>
      <c r="Y369" s="69">
        <v>6.9249999999999998</v>
      </c>
      <c r="Z369" s="69">
        <v>146.26900000000001</v>
      </c>
      <c r="AA369" s="69">
        <v>-3.9E-2</v>
      </c>
      <c r="AB369" s="69">
        <v>0</v>
      </c>
      <c r="AC369" s="69">
        <v>0</v>
      </c>
      <c r="AD369" s="69">
        <v>0</v>
      </c>
      <c r="AE369" s="69">
        <v>0</v>
      </c>
    </row>
    <row r="370" spans="1:31" ht="13.8" thickBot="1">
      <c r="A370" s="244"/>
      <c r="B370" s="181" t="s">
        <v>150</v>
      </c>
      <c r="C370" s="199">
        <f>SUM(C358:C369)</f>
        <v>2154.0550000000003</v>
      </c>
      <c r="D370" s="200">
        <f>SUM(E370:F370)</f>
        <v>28.260999999999989</v>
      </c>
      <c r="E370" s="201">
        <f>SUM(E358:E369)</f>
        <v>0</v>
      </c>
      <c r="F370" s="201">
        <f>SUM(F358:F369)</f>
        <v>28.260999999999989</v>
      </c>
      <c r="G370" s="201"/>
      <c r="H370" s="199">
        <f>SUM(H358:H369)</f>
        <v>2125.7940000000003</v>
      </c>
      <c r="I370" s="201">
        <f t="shared" ref="I370:N370" si="196">SUM(I358:I369)</f>
        <v>131.36100000000002</v>
      </c>
      <c r="J370" s="201">
        <f t="shared" si="196"/>
        <v>44.193999999999988</v>
      </c>
      <c r="K370" s="201">
        <f t="shared" si="196"/>
        <v>0</v>
      </c>
      <c r="L370" s="201">
        <f t="shared" si="196"/>
        <v>1870.8920000000001</v>
      </c>
      <c r="M370" s="201">
        <f t="shared" si="196"/>
        <v>79.346999999999994</v>
      </c>
      <c r="N370" s="201">
        <f t="shared" si="196"/>
        <v>0</v>
      </c>
      <c r="O370" s="202">
        <f>SUM(O358:O369)</f>
        <v>666.6149999999999</v>
      </c>
      <c r="P370" s="200">
        <f t="shared" ref="P370" si="197">SUM(P358:P369)</f>
        <v>666.6149999999999</v>
      </c>
      <c r="Q370" s="200">
        <f>SUM(R370:T370)</f>
        <v>0</v>
      </c>
      <c r="R370" s="201">
        <f>SUM(R358:R369)</f>
        <v>0</v>
      </c>
      <c r="S370" s="201">
        <f>SUM(S358:S369)</f>
        <v>0</v>
      </c>
      <c r="T370" s="201">
        <f>SUM(T358:T369)</f>
        <v>0</v>
      </c>
      <c r="U370" s="202">
        <f>SUM(U358:U369)</f>
        <v>2819.0459999999998</v>
      </c>
      <c r="V370" s="201">
        <f>SUM(V358:V369)</f>
        <v>693.25199999999995</v>
      </c>
      <c r="W370" s="202">
        <f>SUM(X370:AD370)</f>
        <v>2125.7940000000003</v>
      </c>
      <c r="X370" s="201">
        <f t="shared" ref="X370:AE370" si="198">SUM(X358:X369)</f>
        <v>131.36100000000002</v>
      </c>
      <c r="Y370" s="201">
        <f t="shared" si="198"/>
        <v>44.193999999999988</v>
      </c>
      <c r="Z370" s="201">
        <f t="shared" si="198"/>
        <v>1870.8920000000001</v>
      </c>
      <c r="AA370" s="201">
        <f t="shared" si="198"/>
        <v>79.346999999999994</v>
      </c>
      <c r="AB370" s="201">
        <f t="shared" si="198"/>
        <v>0</v>
      </c>
      <c r="AC370" s="201">
        <f t="shared" si="198"/>
        <v>0</v>
      </c>
      <c r="AD370" s="200">
        <f t="shared" si="198"/>
        <v>0</v>
      </c>
      <c r="AE370" s="200">
        <f t="shared" si="198"/>
        <v>0</v>
      </c>
    </row>
    <row r="371" spans="1:31">
      <c r="A371" s="242">
        <v>2023</v>
      </c>
      <c r="B371" s="160" t="s">
        <v>1</v>
      </c>
      <c r="C371" s="153">
        <f t="shared" ref="C371:C375" si="199">D371+H371</f>
        <v>59.677</v>
      </c>
      <c r="D371" s="69">
        <f>SUM(E371:G371)</f>
        <v>1.1100000000000001</v>
      </c>
      <c r="E371" s="65">
        <v>0</v>
      </c>
      <c r="F371" s="65">
        <v>1.1100000000000001</v>
      </c>
      <c r="G371" s="65">
        <v>0</v>
      </c>
      <c r="H371" s="153">
        <f t="shared" ref="H371:H382" si="200">SUM(I371:N371)</f>
        <v>58.567</v>
      </c>
      <c r="I371" s="65">
        <v>16.603000000000002</v>
      </c>
      <c r="J371" s="65">
        <v>4.8220000000000001</v>
      </c>
      <c r="K371" s="65">
        <v>0</v>
      </c>
      <c r="L371" s="65">
        <v>37.197000000000003</v>
      </c>
      <c r="M371" s="65">
        <v>-5.5E-2</v>
      </c>
      <c r="N371" s="65">
        <v>0</v>
      </c>
      <c r="O371" s="153">
        <f t="shared" ref="O371:O382" si="201">P371+Q371</f>
        <v>38.423000000000002</v>
      </c>
      <c r="P371" s="65">
        <v>38.423000000000002</v>
      </c>
      <c r="Q371" s="65">
        <v>0</v>
      </c>
      <c r="R371" s="65">
        <v>0</v>
      </c>
      <c r="S371" s="65">
        <v>0</v>
      </c>
      <c r="T371" s="65">
        <v>0</v>
      </c>
      <c r="U371" s="153">
        <f t="shared" ref="U371:U382" si="202">V371+W371</f>
        <v>98.1</v>
      </c>
      <c r="V371" s="65">
        <v>39.533000000000001</v>
      </c>
      <c r="W371" s="153">
        <f t="shared" ref="W371:W382" si="203">SUM(X371:AE371)</f>
        <v>58.567</v>
      </c>
      <c r="X371" s="65">
        <v>16.603000000000002</v>
      </c>
      <c r="Y371" s="65">
        <v>4.8220000000000001</v>
      </c>
      <c r="Z371" s="65">
        <v>37.197000000000003</v>
      </c>
      <c r="AA371" s="65">
        <v>-5.5E-2</v>
      </c>
      <c r="AB371" s="65">
        <v>0</v>
      </c>
      <c r="AC371" s="65">
        <v>0</v>
      </c>
      <c r="AD371" s="65">
        <v>0</v>
      </c>
      <c r="AE371" s="65">
        <v>0</v>
      </c>
    </row>
    <row r="372" spans="1:31">
      <c r="A372" s="243"/>
      <c r="B372" s="161" t="s">
        <v>2</v>
      </c>
      <c r="C372" s="154">
        <f t="shared" si="199"/>
        <v>226.40099999999998</v>
      </c>
      <c r="D372" s="69">
        <f t="shared" ref="D372:D382" si="204">SUM(E372:G372)</f>
        <v>3.988</v>
      </c>
      <c r="E372" s="69">
        <v>0</v>
      </c>
      <c r="F372" s="69">
        <v>3.988</v>
      </c>
      <c r="G372" s="69">
        <v>0</v>
      </c>
      <c r="H372" s="154">
        <f t="shared" si="200"/>
        <v>222.41299999999998</v>
      </c>
      <c r="I372" s="69">
        <v>9.2789999999999999</v>
      </c>
      <c r="J372" s="69">
        <v>0</v>
      </c>
      <c r="K372" s="69">
        <v>0</v>
      </c>
      <c r="L372" s="69">
        <v>213.19399999999999</v>
      </c>
      <c r="M372" s="69">
        <v>-0.06</v>
      </c>
      <c r="N372" s="69">
        <v>0</v>
      </c>
      <c r="O372" s="154">
        <f t="shared" si="201"/>
        <v>53.146000000000001</v>
      </c>
      <c r="P372" s="69">
        <v>53.146000000000001</v>
      </c>
      <c r="Q372" s="69">
        <v>0</v>
      </c>
      <c r="R372" s="69">
        <v>0</v>
      </c>
      <c r="S372" s="69">
        <v>0</v>
      </c>
      <c r="T372" s="69">
        <v>0</v>
      </c>
      <c r="U372" s="154">
        <f t="shared" si="202"/>
        <v>279.54699999999997</v>
      </c>
      <c r="V372" s="69">
        <v>57.134</v>
      </c>
      <c r="W372" s="154">
        <f t="shared" si="203"/>
        <v>222.41299999999998</v>
      </c>
      <c r="X372" s="69">
        <v>9.2789999999999999</v>
      </c>
      <c r="Y372" s="69">
        <v>0</v>
      </c>
      <c r="Z372" s="69">
        <v>213.19399999999999</v>
      </c>
      <c r="AA372" s="69">
        <v>-0.06</v>
      </c>
      <c r="AB372" s="69">
        <v>0</v>
      </c>
      <c r="AC372" s="69">
        <v>0</v>
      </c>
      <c r="AD372" s="69">
        <v>0</v>
      </c>
      <c r="AE372" s="69">
        <v>0</v>
      </c>
    </row>
    <row r="373" spans="1:31">
      <c r="A373" s="243"/>
      <c r="B373" s="161" t="s">
        <v>3</v>
      </c>
      <c r="C373" s="154">
        <f t="shared" si="199"/>
        <v>266.08500000000004</v>
      </c>
      <c r="D373" s="69">
        <f t="shared" si="204"/>
        <v>6.4939999999999998</v>
      </c>
      <c r="E373" s="69">
        <v>0</v>
      </c>
      <c r="F373" s="69">
        <v>6.4939999999999998</v>
      </c>
      <c r="G373" s="69">
        <v>0</v>
      </c>
      <c r="H373" s="154">
        <f>SUM(I373:N373)</f>
        <v>259.59100000000001</v>
      </c>
      <c r="I373" s="69">
        <v>43.904000000000003</v>
      </c>
      <c r="J373" s="69">
        <v>4.7619999999999996</v>
      </c>
      <c r="K373" s="69">
        <v>0</v>
      </c>
      <c r="L373" s="69">
        <v>210.99</v>
      </c>
      <c r="M373" s="69">
        <v>-6.5000000000000002E-2</v>
      </c>
      <c r="N373" s="69">
        <v>0</v>
      </c>
      <c r="O373" s="154">
        <f t="shared" si="201"/>
        <v>57.820999999999998</v>
      </c>
      <c r="P373" s="69">
        <v>57.820999999999998</v>
      </c>
      <c r="Q373" s="69">
        <v>0</v>
      </c>
      <c r="R373" s="69">
        <v>0</v>
      </c>
      <c r="S373" s="69">
        <v>0</v>
      </c>
      <c r="T373" s="69">
        <v>0</v>
      </c>
      <c r="U373" s="154">
        <f t="shared" si="202"/>
        <v>323.90600000000001</v>
      </c>
      <c r="V373" s="69">
        <v>64.314999999999998</v>
      </c>
      <c r="W373" s="154">
        <f t="shared" si="203"/>
        <v>259.59100000000001</v>
      </c>
      <c r="X373" s="69">
        <v>43.904000000000003</v>
      </c>
      <c r="Y373" s="69">
        <v>4.7619999999999996</v>
      </c>
      <c r="Z373" s="69">
        <v>210.99</v>
      </c>
      <c r="AA373" s="69">
        <v>-6.5000000000000002E-2</v>
      </c>
      <c r="AB373" s="69">
        <v>0</v>
      </c>
      <c r="AC373" s="69">
        <v>0</v>
      </c>
      <c r="AD373" s="69">
        <v>0</v>
      </c>
      <c r="AE373" s="69">
        <v>0</v>
      </c>
    </row>
    <row r="374" spans="1:31">
      <c r="A374" s="243"/>
      <c r="B374" s="161" t="s">
        <v>4</v>
      </c>
      <c r="C374" s="154">
        <f t="shared" si="199"/>
        <v>270.84499999999997</v>
      </c>
      <c r="D374" s="69">
        <f t="shared" si="204"/>
        <v>7.835</v>
      </c>
      <c r="E374" s="69">
        <v>0</v>
      </c>
      <c r="F374" s="69">
        <v>7.835</v>
      </c>
      <c r="G374" s="69">
        <v>0</v>
      </c>
      <c r="H374" s="154">
        <f t="shared" si="200"/>
        <v>263.01</v>
      </c>
      <c r="I374" s="69">
        <v>12.78</v>
      </c>
      <c r="J374" s="69">
        <v>1.56</v>
      </c>
      <c r="K374" s="69">
        <v>0</v>
      </c>
      <c r="L374" s="69">
        <v>248.733</v>
      </c>
      <c r="M374" s="69">
        <v>-6.3E-2</v>
      </c>
      <c r="N374" s="69">
        <v>0</v>
      </c>
      <c r="O374" s="154">
        <f t="shared" si="201"/>
        <v>56</v>
      </c>
      <c r="P374" s="69">
        <v>56</v>
      </c>
      <c r="Q374" s="69">
        <v>0</v>
      </c>
      <c r="R374" s="69">
        <v>0</v>
      </c>
      <c r="S374" s="69">
        <v>0</v>
      </c>
      <c r="T374" s="69">
        <v>0</v>
      </c>
      <c r="U374" s="154">
        <f t="shared" si="202"/>
        <v>326.84499999999997</v>
      </c>
      <c r="V374" s="69">
        <v>63.835000000000001</v>
      </c>
      <c r="W374" s="154">
        <f t="shared" si="203"/>
        <v>263.01</v>
      </c>
      <c r="X374" s="69">
        <v>12.78</v>
      </c>
      <c r="Y374" s="69">
        <v>1.56</v>
      </c>
      <c r="Z374" s="69">
        <v>248.733</v>
      </c>
      <c r="AA374" s="69">
        <v>-6.3E-2</v>
      </c>
      <c r="AB374" s="69">
        <v>0</v>
      </c>
      <c r="AC374" s="69">
        <v>0</v>
      </c>
      <c r="AD374" s="69">
        <v>0</v>
      </c>
      <c r="AE374" s="69">
        <v>0</v>
      </c>
    </row>
    <row r="375" spans="1:31">
      <c r="A375" s="243"/>
      <c r="B375" s="161" t="s">
        <v>5</v>
      </c>
      <c r="C375" s="154">
        <f t="shared" si="199"/>
        <v>228.14500000000001</v>
      </c>
      <c r="D375" s="69">
        <f t="shared" si="204"/>
        <v>8.2159999999999993</v>
      </c>
      <c r="E375" s="69">
        <v>0</v>
      </c>
      <c r="F375" s="69">
        <v>8.2159999999999993</v>
      </c>
      <c r="G375" s="69">
        <v>0</v>
      </c>
      <c r="H375" s="154">
        <f t="shared" si="200"/>
        <v>219.929</v>
      </c>
      <c r="I375" s="69">
        <v>19.855</v>
      </c>
      <c r="J375" s="69">
        <v>7.3949999999999996</v>
      </c>
      <c r="K375" s="69">
        <v>0</v>
      </c>
      <c r="L375" s="69">
        <v>192.74299999999999</v>
      </c>
      <c r="M375" s="69">
        <v>-6.4000000000000001E-2</v>
      </c>
      <c r="N375" s="69">
        <v>0</v>
      </c>
      <c r="O375" s="154">
        <f t="shared" si="201"/>
        <v>36.524000000000001</v>
      </c>
      <c r="P375" s="69">
        <v>36.524000000000001</v>
      </c>
      <c r="Q375" s="69">
        <v>0</v>
      </c>
      <c r="R375" s="69">
        <v>0</v>
      </c>
      <c r="S375" s="69">
        <v>0</v>
      </c>
      <c r="T375" s="69">
        <v>0</v>
      </c>
      <c r="U375" s="154">
        <f t="shared" si="202"/>
        <v>264.66899999999998</v>
      </c>
      <c r="V375" s="69">
        <v>44.74</v>
      </c>
      <c r="W375" s="154">
        <f t="shared" si="203"/>
        <v>219.929</v>
      </c>
      <c r="X375" s="69">
        <v>19.855</v>
      </c>
      <c r="Y375" s="69">
        <v>7.3949999999999996</v>
      </c>
      <c r="Z375" s="69">
        <v>192.74299999999999</v>
      </c>
      <c r="AA375" s="69">
        <v>-6.4000000000000001E-2</v>
      </c>
      <c r="AB375" s="69">
        <v>0</v>
      </c>
      <c r="AC375" s="69">
        <v>0</v>
      </c>
      <c r="AD375" s="69">
        <v>0</v>
      </c>
      <c r="AE375" s="69">
        <v>0</v>
      </c>
    </row>
    <row r="376" spans="1:31">
      <c r="A376" s="243"/>
      <c r="B376" s="161" t="s">
        <v>6</v>
      </c>
      <c r="C376" s="154">
        <f>D376+H376</f>
        <v>319.44300000000004</v>
      </c>
      <c r="D376" s="69">
        <f t="shared" si="204"/>
        <v>8.1370000000000005</v>
      </c>
      <c r="E376" s="69">
        <v>0</v>
      </c>
      <c r="F376" s="69">
        <v>4.827</v>
      </c>
      <c r="G376" s="69">
        <v>3.31</v>
      </c>
      <c r="H376" s="154">
        <f t="shared" si="200"/>
        <v>311.30600000000004</v>
      </c>
      <c r="I376" s="69">
        <v>0.35799999999999998</v>
      </c>
      <c r="J376" s="69">
        <v>2.399</v>
      </c>
      <c r="K376" s="69">
        <v>0</v>
      </c>
      <c r="L376" s="69">
        <v>307.21300000000002</v>
      </c>
      <c r="M376" s="69">
        <v>-6.6000000000000003E-2</v>
      </c>
      <c r="N376" s="69">
        <v>1.4019999999999999</v>
      </c>
      <c r="O376" s="154">
        <f t="shared" si="201"/>
        <v>24.811</v>
      </c>
      <c r="P376" s="69">
        <v>24.811</v>
      </c>
      <c r="Q376" s="69">
        <v>0</v>
      </c>
      <c r="R376" s="69">
        <v>0</v>
      </c>
      <c r="S376" s="69">
        <v>0</v>
      </c>
      <c r="T376" s="69">
        <v>0</v>
      </c>
      <c r="U376" s="154">
        <f t="shared" si="202"/>
        <v>344.25400000000002</v>
      </c>
      <c r="V376" s="69">
        <v>32.948</v>
      </c>
      <c r="W376" s="154">
        <f t="shared" si="203"/>
        <v>311.30600000000004</v>
      </c>
      <c r="X376" s="69">
        <v>0.35799999999999998</v>
      </c>
      <c r="Y376" s="69">
        <v>2.399</v>
      </c>
      <c r="Z376" s="69">
        <v>307.21300000000002</v>
      </c>
      <c r="AA376" s="69">
        <v>-6.6000000000000003E-2</v>
      </c>
      <c r="AB376" s="69">
        <v>0</v>
      </c>
      <c r="AC376" s="69">
        <v>0</v>
      </c>
      <c r="AD376" s="69">
        <v>0</v>
      </c>
      <c r="AE376" s="69">
        <v>1.4019999999999999</v>
      </c>
    </row>
    <row r="377" spans="1:31">
      <c r="A377" s="243"/>
      <c r="B377" s="161" t="s">
        <v>16</v>
      </c>
      <c r="C377" s="154">
        <f t="shared" ref="C377:C382" si="205">D377+H377</f>
        <v>323.96899999999999</v>
      </c>
      <c r="D377" s="69">
        <f t="shared" si="204"/>
        <v>3.3650000000000002</v>
      </c>
      <c r="E377" s="69">
        <v>0</v>
      </c>
      <c r="F377" s="69">
        <v>2.7690000000000001</v>
      </c>
      <c r="G377" s="69">
        <v>0.59599999999999997</v>
      </c>
      <c r="H377" s="154">
        <f t="shared" si="200"/>
        <v>320.60399999999998</v>
      </c>
      <c r="I377" s="69">
        <v>0.35799999999999998</v>
      </c>
      <c r="J377" s="69">
        <v>4.1539999999999999</v>
      </c>
      <c r="K377" s="69">
        <v>0</v>
      </c>
      <c r="L377" s="69">
        <v>315.709</v>
      </c>
      <c r="M377" s="69">
        <v>-7.0000000000000007E-2</v>
      </c>
      <c r="N377" s="69">
        <v>0.45300000000000001</v>
      </c>
      <c r="O377" s="154">
        <f t="shared" si="201"/>
        <v>26.713000000000001</v>
      </c>
      <c r="P377" s="69">
        <v>26.713000000000001</v>
      </c>
      <c r="Q377" s="69">
        <v>0</v>
      </c>
      <c r="R377" s="69">
        <v>0</v>
      </c>
      <c r="S377" s="69">
        <v>0</v>
      </c>
      <c r="T377" s="69">
        <v>0</v>
      </c>
      <c r="U377" s="154">
        <f t="shared" si="202"/>
        <v>350.68199999999996</v>
      </c>
      <c r="V377" s="69">
        <v>30.077999999999999</v>
      </c>
      <c r="W377" s="154">
        <f t="shared" si="203"/>
        <v>320.60399999999998</v>
      </c>
      <c r="X377" s="69">
        <v>0.35799999999999998</v>
      </c>
      <c r="Y377" s="69">
        <v>4.1539999999999999</v>
      </c>
      <c r="Z377" s="69">
        <v>315.709</v>
      </c>
      <c r="AA377" s="69">
        <v>-7.0000000000000007E-2</v>
      </c>
      <c r="AB377" s="69">
        <v>0</v>
      </c>
      <c r="AC377" s="69">
        <v>0</v>
      </c>
      <c r="AD377" s="69">
        <v>0</v>
      </c>
      <c r="AE377" s="69">
        <v>0.45300000000000001</v>
      </c>
    </row>
    <row r="378" spans="1:31">
      <c r="A378" s="243"/>
      <c r="B378" s="161" t="s">
        <v>17</v>
      </c>
      <c r="C378" s="154">
        <f t="shared" si="205"/>
        <v>433.65199999999999</v>
      </c>
      <c r="D378" s="69">
        <f t="shared" si="204"/>
        <v>2.8130000000000002</v>
      </c>
      <c r="E378" s="69">
        <v>0</v>
      </c>
      <c r="F378" s="69">
        <v>2.0670000000000002</v>
      </c>
      <c r="G378" s="69">
        <v>0.746</v>
      </c>
      <c r="H378" s="154">
        <f t="shared" si="200"/>
        <v>430.839</v>
      </c>
      <c r="I378" s="69">
        <v>0</v>
      </c>
      <c r="J378" s="69">
        <v>2.282</v>
      </c>
      <c r="K378" s="69">
        <v>0</v>
      </c>
      <c r="L378" s="69">
        <v>427.83600000000001</v>
      </c>
      <c r="M378" s="69">
        <v>-7.2999999999999995E-2</v>
      </c>
      <c r="N378" s="69">
        <v>0.79400000000000004</v>
      </c>
      <c r="O378" s="154">
        <f t="shared" si="201"/>
        <v>26.015000000000001</v>
      </c>
      <c r="P378" s="69">
        <v>26.015000000000001</v>
      </c>
      <c r="Q378" s="69">
        <v>0</v>
      </c>
      <c r="R378" s="69">
        <v>0</v>
      </c>
      <c r="S378" s="69">
        <v>0</v>
      </c>
      <c r="T378" s="69">
        <v>0</v>
      </c>
      <c r="U378" s="154">
        <f t="shared" si="202"/>
        <v>459.66699999999997</v>
      </c>
      <c r="V378" s="69">
        <v>28.827999999999999</v>
      </c>
      <c r="W378" s="154">
        <f t="shared" si="203"/>
        <v>430.839</v>
      </c>
      <c r="X378" s="69">
        <v>0</v>
      </c>
      <c r="Y378" s="69">
        <v>2.282</v>
      </c>
      <c r="Z378" s="69">
        <v>427.83600000000001</v>
      </c>
      <c r="AA378" s="69">
        <v>-7.2999999999999995E-2</v>
      </c>
      <c r="AB378" s="69">
        <v>0</v>
      </c>
      <c r="AC378" s="69">
        <v>0</v>
      </c>
      <c r="AD378" s="69">
        <v>0</v>
      </c>
      <c r="AE378" s="69">
        <v>0.79400000000000004</v>
      </c>
    </row>
    <row r="379" spans="1:31">
      <c r="A379" s="243"/>
      <c r="B379" s="161" t="s">
        <v>18</v>
      </c>
      <c r="C379" s="154">
        <f t="shared" si="205"/>
        <v>373.36199999999997</v>
      </c>
      <c r="D379" s="69">
        <f t="shared" si="204"/>
        <v>2.129</v>
      </c>
      <c r="E379" s="69">
        <v>0</v>
      </c>
      <c r="F379" s="69">
        <v>1.4690000000000001</v>
      </c>
      <c r="G379" s="69">
        <v>0.66</v>
      </c>
      <c r="H379" s="154">
        <f t="shared" si="200"/>
        <v>371.23299999999995</v>
      </c>
      <c r="I379" s="69">
        <v>0</v>
      </c>
      <c r="J379" s="69">
        <v>1.9770000000000001</v>
      </c>
      <c r="K379" s="69">
        <v>0</v>
      </c>
      <c r="L379" s="69">
        <v>368.19</v>
      </c>
      <c r="M379" s="69">
        <v>-7.1999999999999995E-2</v>
      </c>
      <c r="N379" s="69">
        <v>1.1379999999999999</v>
      </c>
      <c r="O379" s="154">
        <f t="shared" si="201"/>
        <v>31.006</v>
      </c>
      <c r="P379" s="69">
        <v>31.006</v>
      </c>
      <c r="Q379" s="69">
        <v>0</v>
      </c>
      <c r="R379" s="69">
        <v>0</v>
      </c>
      <c r="S379" s="69">
        <v>0</v>
      </c>
      <c r="T379" s="69">
        <v>0</v>
      </c>
      <c r="U379" s="154">
        <f t="shared" si="202"/>
        <v>404.36799999999994</v>
      </c>
      <c r="V379" s="69">
        <v>33.134999999999998</v>
      </c>
      <c r="W379" s="154">
        <f t="shared" si="203"/>
        <v>371.23299999999995</v>
      </c>
      <c r="X379" s="69">
        <v>0</v>
      </c>
      <c r="Y379" s="69">
        <v>1.9770000000000001</v>
      </c>
      <c r="Z379" s="69">
        <v>368.19</v>
      </c>
      <c r="AA379" s="69">
        <v>-7.1999999999999995E-2</v>
      </c>
      <c r="AB379" s="69">
        <v>0</v>
      </c>
      <c r="AC379" s="69">
        <v>0</v>
      </c>
      <c r="AD379" s="69">
        <v>0</v>
      </c>
      <c r="AE379" s="69">
        <v>1.1379999999999999</v>
      </c>
    </row>
    <row r="380" spans="1:31">
      <c r="A380" s="243"/>
      <c r="B380" s="161" t="s">
        <v>19</v>
      </c>
      <c r="C380" s="154">
        <f t="shared" si="205"/>
        <v>378.48100000000005</v>
      </c>
      <c r="D380" s="69">
        <f t="shared" si="204"/>
        <v>3.2619999999999996</v>
      </c>
      <c r="E380" s="69">
        <v>0</v>
      </c>
      <c r="F380" s="69">
        <v>2.0819999999999999</v>
      </c>
      <c r="G380" s="69">
        <v>1.18</v>
      </c>
      <c r="H380" s="154">
        <f t="shared" si="200"/>
        <v>375.21900000000005</v>
      </c>
      <c r="I380" s="69">
        <v>0</v>
      </c>
      <c r="J380" s="69">
        <v>3.004</v>
      </c>
      <c r="K380" s="69">
        <v>0</v>
      </c>
      <c r="L380" s="69">
        <v>371.125</v>
      </c>
      <c r="M380" s="69">
        <v>-7.0000000000000007E-2</v>
      </c>
      <c r="N380" s="69">
        <v>1.1599999999999999</v>
      </c>
      <c r="O380" s="154">
        <f t="shared" si="201"/>
        <v>33.171999999999997</v>
      </c>
      <c r="P380" s="69">
        <v>33.171999999999997</v>
      </c>
      <c r="Q380" s="69">
        <v>0</v>
      </c>
      <c r="R380" s="69">
        <v>0</v>
      </c>
      <c r="S380" s="69">
        <v>0</v>
      </c>
      <c r="T380" s="69">
        <v>0</v>
      </c>
      <c r="U380" s="154">
        <f t="shared" si="202"/>
        <v>411.65300000000002</v>
      </c>
      <c r="V380" s="69">
        <v>36.433999999999997</v>
      </c>
      <c r="W380" s="154">
        <f t="shared" si="203"/>
        <v>375.21900000000005</v>
      </c>
      <c r="X380" s="69">
        <v>0</v>
      </c>
      <c r="Y380" s="69">
        <v>3.004</v>
      </c>
      <c r="Z380" s="69">
        <v>371.125</v>
      </c>
      <c r="AA380" s="69">
        <v>-7.0000000000000007E-2</v>
      </c>
      <c r="AB380" s="69">
        <v>0</v>
      </c>
      <c r="AC380" s="69">
        <v>0</v>
      </c>
      <c r="AD380" s="69">
        <v>0</v>
      </c>
      <c r="AE380" s="69">
        <v>1.1599999999999999</v>
      </c>
    </row>
    <row r="381" spans="1:31">
      <c r="A381" s="243"/>
      <c r="B381" s="161" t="s">
        <v>20</v>
      </c>
      <c r="C381" s="154">
        <f t="shared" si="205"/>
        <v>386.62900000000002</v>
      </c>
      <c r="D381" s="69">
        <f t="shared" si="204"/>
        <v>3.8839999999999999</v>
      </c>
      <c r="E381" s="69">
        <v>0</v>
      </c>
      <c r="F381" s="69">
        <v>2.34</v>
      </c>
      <c r="G381" s="69">
        <v>1.544</v>
      </c>
      <c r="H381" s="154">
        <f t="shared" si="200"/>
        <v>382.745</v>
      </c>
      <c r="I381" s="69">
        <v>0</v>
      </c>
      <c r="J381" s="69">
        <v>0.46300000000000002</v>
      </c>
      <c r="K381" s="230">
        <v>0</v>
      </c>
      <c r="L381" s="230">
        <v>381.03300000000002</v>
      </c>
      <c r="M381" s="230">
        <v>-6.9000000000000006E-2</v>
      </c>
      <c r="N381" s="230">
        <v>1.3180000000000001</v>
      </c>
      <c r="O381" s="154">
        <f t="shared" si="201"/>
        <v>39.613</v>
      </c>
      <c r="P381" s="69">
        <v>39.613</v>
      </c>
      <c r="Q381" s="69">
        <v>0</v>
      </c>
      <c r="R381" s="69">
        <v>0</v>
      </c>
      <c r="S381" s="69">
        <v>0</v>
      </c>
      <c r="T381" s="69">
        <v>0</v>
      </c>
      <c r="U381" s="154">
        <f t="shared" si="202"/>
        <v>426.24200000000002</v>
      </c>
      <c r="V381" s="69">
        <v>43.497</v>
      </c>
      <c r="W381" s="154">
        <f t="shared" si="203"/>
        <v>382.745</v>
      </c>
      <c r="X381" s="69">
        <v>0</v>
      </c>
      <c r="Y381" s="69">
        <v>0.46300000000000002</v>
      </c>
      <c r="Z381" s="69">
        <v>381.03300000000002</v>
      </c>
      <c r="AA381" s="69">
        <v>-6.9000000000000006E-2</v>
      </c>
      <c r="AB381" s="69">
        <v>0</v>
      </c>
      <c r="AC381" s="69">
        <v>0</v>
      </c>
      <c r="AD381" s="69">
        <v>0</v>
      </c>
      <c r="AE381" s="69">
        <v>1.3180000000000001</v>
      </c>
    </row>
    <row r="382" spans="1:31" ht="13.8" thickBot="1">
      <c r="A382" s="243"/>
      <c r="B382" s="180" t="s">
        <v>21</v>
      </c>
      <c r="C382" s="154">
        <f t="shared" si="205"/>
        <v>251.98000000000002</v>
      </c>
      <c r="D382" s="69">
        <f t="shared" si="204"/>
        <v>6.4909999999999997</v>
      </c>
      <c r="E382" s="69">
        <v>0</v>
      </c>
      <c r="F382" s="69">
        <v>3.9820000000000002</v>
      </c>
      <c r="G382" s="69">
        <v>2.5089999999999999</v>
      </c>
      <c r="H382" s="154">
        <f t="shared" si="200"/>
        <v>245.48900000000003</v>
      </c>
      <c r="I382" s="69">
        <v>0</v>
      </c>
      <c r="J382" s="69">
        <v>15.709</v>
      </c>
      <c r="K382" s="69">
        <v>0</v>
      </c>
      <c r="L382" s="69">
        <v>228.99100000000001</v>
      </c>
      <c r="M382" s="69">
        <v>-6.4000000000000001E-2</v>
      </c>
      <c r="N382" s="69">
        <v>0.85299999999999998</v>
      </c>
      <c r="O382" s="154">
        <f t="shared" si="201"/>
        <v>54.844999999999999</v>
      </c>
      <c r="P382" s="69">
        <v>54.844999999999999</v>
      </c>
      <c r="Q382" s="69">
        <v>0</v>
      </c>
      <c r="R382" s="69">
        <v>0</v>
      </c>
      <c r="S382" s="69">
        <v>0</v>
      </c>
      <c r="T382" s="69">
        <v>0</v>
      </c>
      <c r="U382" s="154">
        <f t="shared" si="202"/>
        <v>306.82500000000005</v>
      </c>
      <c r="V382" s="69">
        <v>61.335999999999999</v>
      </c>
      <c r="W382" s="154">
        <f t="shared" si="203"/>
        <v>245.48900000000003</v>
      </c>
      <c r="X382" s="69">
        <v>0</v>
      </c>
      <c r="Y382" s="69">
        <v>15.709</v>
      </c>
      <c r="Z382" s="69">
        <v>228.99100000000001</v>
      </c>
      <c r="AA382" s="69">
        <v>-6.4000000000000001E-2</v>
      </c>
      <c r="AB382" s="69">
        <v>0</v>
      </c>
      <c r="AC382" s="69">
        <v>0</v>
      </c>
      <c r="AD382" s="69">
        <v>0</v>
      </c>
      <c r="AE382" s="69">
        <v>0.85299999999999998</v>
      </c>
    </row>
    <row r="383" spans="1:31" ht="13.8" thickBot="1">
      <c r="A383" s="244"/>
      <c r="B383" s="181" t="s">
        <v>146</v>
      </c>
      <c r="C383" s="199">
        <f>SUM(C371:C382)</f>
        <v>3518.6690000000003</v>
      </c>
      <c r="D383" s="200">
        <f>SUM(E383:G383)</f>
        <v>57.724000000000004</v>
      </c>
      <c r="E383" s="201">
        <f>SUM(E371:E382)</f>
        <v>0</v>
      </c>
      <c r="F383" s="201">
        <f>SUM(F371:F382)</f>
        <v>47.179000000000002</v>
      </c>
      <c r="G383" s="201">
        <f>SUM(G371:G382)</f>
        <v>10.545</v>
      </c>
      <c r="H383" s="199">
        <f>SUM(H371:H382)</f>
        <v>3460.9450000000002</v>
      </c>
      <c r="I383" s="201">
        <f t="shared" ref="I383:N383" si="206">SUM(I371:I382)</f>
        <v>103.13700000000001</v>
      </c>
      <c r="J383" s="201">
        <f t="shared" si="206"/>
        <v>48.527000000000001</v>
      </c>
      <c r="K383" s="201">
        <f t="shared" si="206"/>
        <v>0</v>
      </c>
      <c r="L383" s="201">
        <f t="shared" si="206"/>
        <v>3302.9539999999997</v>
      </c>
      <c r="M383" s="201">
        <f t="shared" si="206"/>
        <v>-0.79099999999999993</v>
      </c>
      <c r="N383" s="201">
        <f t="shared" si="206"/>
        <v>7.1180000000000003</v>
      </c>
      <c r="O383" s="202">
        <f>SUM(O371:O382)</f>
        <v>478.08899999999994</v>
      </c>
      <c r="P383" s="200">
        <f t="shared" ref="P383" si="207">SUM(P371:P382)</f>
        <v>478.08899999999994</v>
      </c>
      <c r="Q383" s="200">
        <f>SUM(R383:T383)</f>
        <v>0</v>
      </c>
      <c r="R383" s="201">
        <f>SUM(R371:R382)</f>
        <v>0</v>
      </c>
      <c r="S383" s="201">
        <f>SUM(S371:S382)</f>
        <v>0</v>
      </c>
      <c r="T383" s="201">
        <f>SUM(T371:T382)</f>
        <v>0</v>
      </c>
      <c r="U383" s="202">
        <f>SUM(U371:U382)</f>
        <v>3996.7579999999998</v>
      </c>
      <c r="V383" s="201">
        <f>SUM(V371:V382)</f>
        <v>535.81299999999987</v>
      </c>
      <c r="W383" s="202">
        <f>SUM(X383:AD383)</f>
        <v>3453.8269999999998</v>
      </c>
      <c r="X383" s="201">
        <f t="shared" ref="X383:AE383" si="208">SUM(X371:X382)</f>
        <v>103.13700000000001</v>
      </c>
      <c r="Y383" s="201">
        <f t="shared" si="208"/>
        <v>48.527000000000001</v>
      </c>
      <c r="Z383" s="201">
        <f t="shared" si="208"/>
        <v>3302.9539999999997</v>
      </c>
      <c r="AA383" s="201">
        <f t="shared" si="208"/>
        <v>-0.79099999999999993</v>
      </c>
      <c r="AB383" s="201">
        <f t="shared" si="208"/>
        <v>0</v>
      </c>
      <c r="AC383" s="201">
        <f t="shared" si="208"/>
        <v>0</v>
      </c>
      <c r="AD383" s="200">
        <f t="shared" si="208"/>
        <v>0</v>
      </c>
      <c r="AE383" s="200">
        <f t="shared" si="208"/>
        <v>7.1180000000000003</v>
      </c>
    </row>
    <row r="384" spans="1:31">
      <c r="A384" s="242">
        <v>2024</v>
      </c>
      <c r="B384" s="160" t="s">
        <v>1</v>
      </c>
      <c r="C384" s="153">
        <f t="shared" ref="C384:C388" si="209">D384+H384</f>
        <v>260.67700000000002</v>
      </c>
      <c r="D384" s="69">
        <f>SUM(E384:G384)</f>
        <v>5.5990000000000002</v>
      </c>
      <c r="E384" s="65">
        <v>0</v>
      </c>
      <c r="F384" s="65">
        <v>5.5990000000000002</v>
      </c>
      <c r="G384" s="65">
        <v>0</v>
      </c>
      <c r="H384" s="153">
        <f t="shared" ref="H384:H385" si="210">SUM(I384:N384)</f>
        <v>255.078</v>
      </c>
      <c r="I384" s="65">
        <v>0.66</v>
      </c>
      <c r="J384" s="65">
        <v>1.996</v>
      </c>
      <c r="K384" s="65">
        <v>0</v>
      </c>
      <c r="L384" s="65">
        <v>251.11099999999999</v>
      </c>
      <c r="M384" s="65">
        <v>-6.6000000000000003E-2</v>
      </c>
      <c r="N384" s="65">
        <v>1.377</v>
      </c>
      <c r="O384" s="153">
        <f t="shared" ref="O384:O395" si="211">P384+Q384</f>
        <v>80.277000000000001</v>
      </c>
      <c r="P384" s="65">
        <v>80.277000000000001</v>
      </c>
      <c r="Q384" s="65">
        <v>0</v>
      </c>
      <c r="R384" s="65">
        <v>0</v>
      </c>
      <c r="S384" s="65">
        <v>0</v>
      </c>
      <c r="T384" s="65">
        <v>0</v>
      </c>
      <c r="U384" s="153">
        <f t="shared" ref="U384:U395" si="212">V384+W384</f>
        <v>340.95400000000001</v>
      </c>
      <c r="V384" s="65">
        <v>85.876000000000005</v>
      </c>
      <c r="W384" s="153">
        <f t="shared" ref="W384:W395" si="213">SUM(X384:AE384)</f>
        <v>255.078</v>
      </c>
      <c r="X384" s="65">
        <v>0.66</v>
      </c>
      <c r="Y384" s="65">
        <v>1.996</v>
      </c>
      <c r="Z384" s="65">
        <v>251.11099999999999</v>
      </c>
      <c r="AA384" s="65">
        <v>-6.6000000000000003E-2</v>
      </c>
      <c r="AB384" s="65">
        <v>0</v>
      </c>
      <c r="AC384" s="65">
        <v>0</v>
      </c>
      <c r="AD384" s="65">
        <v>0</v>
      </c>
      <c r="AE384" s="65">
        <v>1.377</v>
      </c>
    </row>
    <row r="385" spans="1:31">
      <c r="A385" s="243"/>
      <c r="B385" s="161" t="s">
        <v>2</v>
      </c>
      <c r="C385" s="154">
        <f t="shared" si="209"/>
        <v>276.00400000000002</v>
      </c>
      <c r="D385" s="69">
        <f t="shared" ref="D385:D395" si="214">SUM(E385:G385)</f>
        <v>6.5449999999999999</v>
      </c>
      <c r="E385" s="69">
        <v>0</v>
      </c>
      <c r="F385" s="69">
        <v>6.5449999999999999</v>
      </c>
      <c r="G385" s="69">
        <v>0</v>
      </c>
      <c r="H385" s="154">
        <f t="shared" si="210"/>
        <v>269.459</v>
      </c>
      <c r="I385" s="69">
        <v>0.66100000000000003</v>
      </c>
      <c r="J385" s="69">
        <v>0</v>
      </c>
      <c r="K385" s="69">
        <v>0</v>
      </c>
      <c r="L385" s="69">
        <v>266.666</v>
      </c>
      <c r="M385" s="69">
        <v>-6.3E-2</v>
      </c>
      <c r="N385" s="69">
        <v>2.1949999999999998</v>
      </c>
      <c r="O385" s="154">
        <f t="shared" si="211"/>
        <v>105.86</v>
      </c>
      <c r="P385" s="69">
        <v>105.86</v>
      </c>
      <c r="Q385" s="69">
        <v>0</v>
      </c>
      <c r="R385" s="69">
        <v>0</v>
      </c>
      <c r="S385" s="69">
        <v>0</v>
      </c>
      <c r="T385" s="69">
        <v>0</v>
      </c>
      <c r="U385" s="154">
        <f t="shared" si="212"/>
        <v>381.86400000000003</v>
      </c>
      <c r="V385" s="69">
        <v>112.405</v>
      </c>
      <c r="W385" s="154">
        <f t="shared" si="213"/>
        <v>269.459</v>
      </c>
      <c r="X385" s="69">
        <v>0.66100000000000003</v>
      </c>
      <c r="Y385" s="69">
        <v>0</v>
      </c>
      <c r="Z385" s="69">
        <v>266.666</v>
      </c>
      <c r="AA385" s="69">
        <v>-6.3E-2</v>
      </c>
      <c r="AB385" s="69">
        <v>0</v>
      </c>
      <c r="AC385" s="69">
        <v>0</v>
      </c>
      <c r="AD385" s="69">
        <v>0</v>
      </c>
      <c r="AE385" s="69">
        <v>2.1949999999999998</v>
      </c>
    </row>
    <row r="386" spans="1:31">
      <c r="A386" s="243"/>
      <c r="B386" s="161" t="s">
        <v>3</v>
      </c>
      <c r="C386" s="154">
        <f t="shared" si="209"/>
        <v>308.77999999999997</v>
      </c>
      <c r="D386" s="69">
        <f t="shared" si="214"/>
        <v>7.9249999999999998</v>
      </c>
      <c r="E386" s="69">
        <v>0</v>
      </c>
      <c r="F386" s="69">
        <v>7.9249999999999998</v>
      </c>
      <c r="G386" s="69">
        <v>0</v>
      </c>
      <c r="H386" s="154">
        <f>SUM(I386:N386)</f>
        <v>300.85499999999996</v>
      </c>
      <c r="I386" s="69">
        <v>0</v>
      </c>
      <c r="J386" s="69">
        <v>0</v>
      </c>
      <c r="K386" s="69">
        <v>0</v>
      </c>
      <c r="L386" s="69">
        <v>298.584</v>
      </c>
      <c r="M386" s="69">
        <v>-6.4000000000000001E-2</v>
      </c>
      <c r="N386" s="69">
        <v>2.335</v>
      </c>
      <c r="O386" s="154">
        <f t="shared" si="211"/>
        <v>108.309</v>
      </c>
      <c r="P386" s="69">
        <v>108.309</v>
      </c>
      <c r="Q386" s="69">
        <v>0</v>
      </c>
      <c r="R386" s="69">
        <v>0</v>
      </c>
      <c r="S386" s="69">
        <v>0</v>
      </c>
      <c r="T386" s="69">
        <v>0</v>
      </c>
      <c r="U386" s="154">
        <f t="shared" si="212"/>
        <v>417.08899999999994</v>
      </c>
      <c r="V386" s="69">
        <v>116.23399999999999</v>
      </c>
      <c r="W386" s="154">
        <f t="shared" si="213"/>
        <v>300.85499999999996</v>
      </c>
      <c r="X386" s="69">
        <v>0</v>
      </c>
      <c r="Y386" s="69">
        <v>0</v>
      </c>
      <c r="Z386" s="69">
        <v>298.584</v>
      </c>
      <c r="AA386" s="69">
        <v>-6.4000000000000001E-2</v>
      </c>
      <c r="AB386" s="69">
        <v>0</v>
      </c>
      <c r="AC386" s="69">
        <v>0</v>
      </c>
      <c r="AD386" s="69">
        <v>0</v>
      </c>
      <c r="AE386" s="69">
        <v>2.335</v>
      </c>
    </row>
    <row r="387" spans="1:31">
      <c r="A387" s="243"/>
      <c r="B387" s="161" t="s">
        <v>4</v>
      </c>
      <c r="C387" s="154">
        <f t="shared" si="209"/>
        <v>294</v>
      </c>
      <c r="D387" s="69">
        <f t="shared" si="214"/>
        <v>9.5139999999999993</v>
      </c>
      <c r="E387" s="69">
        <v>0</v>
      </c>
      <c r="F387" s="69">
        <v>9.5139999999999993</v>
      </c>
      <c r="G387" s="69">
        <v>0</v>
      </c>
      <c r="H387" s="154">
        <f t="shared" ref="H387:H395" si="215">SUM(I387:N387)</f>
        <v>284.48599999999999</v>
      </c>
      <c r="I387" s="69">
        <v>0</v>
      </c>
      <c r="J387" s="69">
        <v>0</v>
      </c>
      <c r="K387" s="69">
        <v>0</v>
      </c>
      <c r="L387" s="69">
        <v>282.40499999999997</v>
      </c>
      <c r="M387" s="69">
        <v>-6.0999999999999999E-2</v>
      </c>
      <c r="N387" s="69">
        <v>2.1419999999999999</v>
      </c>
      <c r="O387" s="154">
        <f t="shared" si="211"/>
        <v>80.674999999999997</v>
      </c>
      <c r="P387" s="69">
        <v>80.674999999999997</v>
      </c>
      <c r="Q387" s="69">
        <v>0</v>
      </c>
      <c r="R387" s="69">
        <v>0</v>
      </c>
      <c r="S387" s="69">
        <v>0</v>
      </c>
      <c r="T387" s="69">
        <v>0</v>
      </c>
      <c r="U387" s="154">
        <f t="shared" si="212"/>
        <v>374.67499999999995</v>
      </c>
      <c r="V387" s="69">
        <v>90.188999999999993</v>
      </c>
      <c r="W387" s="154">
        <f t="shared" si="213"/>
        <v>284.48599999999999</v>
      </c>
      <c r="X387" s="69">
        <v>0</v>
      </c>
      <c r="Y387" s="69">
        <v>0</v>
      </c>
      <c r="Z387" s="69">
        <v>282.40499999999997</v>
      </c>
      <c r="AA387" s="69">
        <v>-6.0999999999999999E-2</v>
      </c>
      <c r="AB387" s="69">
        <v>0</v>
      </c>
      <c r="AC387" s="69">
        <v>0</v>
      </c>
      <c r="AD387" s="69">
        <v>0</v>
      </c>
      <c r="AE387" s="69">
        <v>2.1419999999999999</v>
      </c>
    </row>
    <row r="388" spans="1:31">
      <c r="A388" s="243"/>
      <c r="B388" s="161" t="s">
        <v>5</v>
      </c>
      <c r="C388" s="154">
        <f t="shared" si="209"/>
        <v>310.524</v>
      </c>
      <c r="D388" s="69">
        <f t="shared" si="214"/>
        <v>9.4830000000000005</v>
      </c>
      <c r="E388" s="69">
        <v>0</v>
      </c>
      <c r="F388" s="69">
        <v>9.4830000000000005</v>
      </c>
      <c r="G388" s="69">
        <v>0</v>
      </c>
      <c r="H388" s="154">
        <f t="shared" si="215"/>
        <v>301.041</v>
      </c>
      <c r="I388" s="69">
        <v>0</v>
      </c>
      <c r="J388" s="69">
        <v>0</v>
      </c>
      <c r="K388" s="69">
        <v>0</v>
      </c>
      <c r="L388" s="69">
        <v>299.66699999999997</v>
      </c>
      <c r="M388" s="69">
        <v>-6.6000000000000003E-2</v>
      </c>
      <c r="N388" s="69">
        <v>1.44</v>
      </c>
      <c r="O388" s="154">
        <f t="shared" si="211"/>
        <v>70.510999999999996</v>
      </c>
      <c r="P388" s="69">
        <v>70.510999999999996</v>
      </c>
      <c r="Q388" s="69">
        <v>0</v>
      </c>
      <c r="R388" s="69">
        <v>0</v>
      </c>
      <c r="S388" s="69">
        <v>0</v>
      </c>
      <c r="T388" s="69">
        <v>0</v>
      </c>
      <c r="U388" s="154">
        <f t="shared" si="212"/>
        <v>381.03499999999997</v>
      </c>
      <c r="V388" s="69">
        <v>79.994</v>
      </c>
      <c r="W388" s="154">
        <f t="shared" si="213"/>
        <v>301.041</v>
      </c>
      <c r="X388" s="69">
        <v>0</v>
      </c>
      <c r="Y388" s="69">
        <v>0</v>
      </c>
      <c r="Z388" s="69">
        <v>299.66699999999997</v>
      </c>
      <c r="AA388" s="69">
        <v>-6.6000000000000003E-2</v>
      </c>
      <c r="AB388" s="69">
        <v>0</v>
      </c>
      <c r="AC388" s="69">
        <v>0</v>
      </c>
      <c r="AD388" s="69">
        <v>0</v>
      </c>
      <c r="AE388" s="69">
        <v>1.44</v>
      </c>
    </row>
    <row r="389" spans="1:31">
      <c r="A389" s="243"/>
      <c r="B389" s="161" t="s">
        <v>6</v>
      </c>
      <c r="C389" s="154">
        <f>D389+H389</f>
        <v>354.26</v>
      </c>
      <c r="D389" s="69">
        <f t="shared" si="214"/>
        <v>5.2290000000000001</v>
      </c>
      <c r="E389" s="69">
        <v>0</v>
      </c>
      <c r="F389" s="69">
        <v>5.2290000000000001</v>
      </c>
      <c r="G389" s="69">
        <v>0</v>
      </c>
      <c r="H389" s="154">
        <f t="shared" si="215"/>
        <v>349.03100000000001</v>
      </c>
      <c r="I389" s="69">
        <v>0</v>
      </c>
      <c r="J389" s="69">
        <v>0</v>
      </c>
      <c r="K389" s="69">
        <v>0</v>
      </c>
      <c r="L389" s="69">
        <v>347.74900000000002</v>
      </c>
      <c r="M389" s="69">
        <v>-6.7000000000000004E-2</v>
      </c>
      <c r="N389" s="69">
        <v>1.349</v>
      </c>
      <c r="O389" s="154">
        <f t="shared" si="211"/>
        <v>55.469000000000001</v>
      </c>
      <c r="P389" s="69">
        <v>55.469000000000001</v>
      </c>
      <c r="Q389" s="69">
        <v>0</v>
      </c>
      <c r="R389" s="69">
        <v>0</v>
      </c>
      <c r="S389" s="69">
        <v>0</v>
      </c>
      <c r="T389" s="69">
        <v>0</v>
      </c>
      <c r="U389" s="154">
        <f t="shared" si="212"/>
        <v>409.72899999999998</v>
      </c>
      <c r="V389" s="69">
        <v>60.698</v>
      </c>
      <c r="W389" s="154">
        <f t="shared" si="213"/>
        <v>349.03100000000001</v>
      </c>
      <c r="X389" s="69">
        <v>0</v>
      </c>
      <c r="Y389" s="69">
        <v>0</v>
      </c>
      <c r="Z389" s="69">
        <v>347.74900000000002</v>
      </c>
      <c r="AA389" s="69">
        <v>-6.7000000000000004E-2</v>
      </c>
      <c r="AB389" s="69">
        <v>0</v>
      </c>
      <c r="AC389" s="69">
        <v>0</v>
      </c>
      <c r="AD389" s="69">
        <v>0</v>
      </c>
      <c r="AE389" s="69">
        <v>1.349</v>
      </c>
    </row>
    <row r="390" spans="1:31">
      <c r="A390" s="243"/>
      <c r="B390" s="161" t="s">
        <v>16</v>
      </c>
      <c r="C390" s="154">
        <f t="shared" ref="C390:C395" si="216">D390+H390</f>
        <v>324.97899999999998</v>
      </c>
      <c r="D390" s="69">
        <f t="shared" si="214"/>
        <v>2.9790000000000001</v>
      </c>
      <c r="E390" s="69">
        <v>0</v>
      </c>
      <c r="F390" s="69">
        <v>2.9790000000000001</v>
      </c>
      <c r="G390" s="69">
        <v>0</v>
      </c>
      <c r="H390" s="154">
        <f t="shared" si="215"/>
        <v>322</v>
      </c>
      <c r="I390" s="69">
        <v>0</v>
      </c>
      <c r="J390" s="69">
        <v>0</v>
      </c>
      <c r="K390" s="69">
        <v>0</v>
      </c>
      <c r="L390" s="69">
        <v>320.76799999999997</v>
      </c>
      <c r="M390" s="69">
        <v>7.0999999999999994E-2</v>
      </c>
      <c r="N390" s="69">
        <v>1.161</v>
      </c>
      <c r="O390" s="154">
        <f t="shared" si="211"/>
        <v>54.661999999999999</v>
      </c>
      <c r="P390" s="69">
        <v>54.661999999999999</v>
      </c>
      <c r="Q390" s="69">
        <v>0</v>
      </c>
      <c r="R390" s="69">
        <v>0</v>
      </c>
      <c r="S390" s="69">
        <v>0</v>
      </c>
      <c r="T390" s="69">
        <v>0</v>
      </c>
      <c r="U390" s="154">
        <f t="shared" si="212"/>
        <v>379.64100000000002</v>
      </c>
      <c r="V390" s="69">
        <v>57.640999999999998</v>
      </c>
      <c r="W390" s="154">
        <f t="shared" si="213"/>
        <v>322</v>
      </c>
      <c r="X390" s="69">
        <v>0</v>
      </c>
      <c r="Y390" s="69">
        <v>0</v>
      </c>
      <c r="Z390" s="69">
        <v>320.76799999999997</v>
      </c>
      <c r="AA390" s="69">
        <v>7.0999999999999994E-2</v>
      </c>
      <c r="AB390" s="69">
        <v>0</v>
      </c>
      <c r="AC390" s="69">
        <v>0</v>
      </c>
      <c r="AD390" s="69">
        <v>0</v>
      </c>
      <c r="AE390" s="69">
        <v>1.161</v>
      </c>
    </row>
    <row r="391" spans="1:31">
      <c r="A391" s="243"/>
      <c r="B391" s="161" t="s">
        <v>17</v>
      </c>
      <c r="C391" s="154">
        <f t="shared" si="216"/>
        <v>109.776</v>
      </c>
      <c r="D391" s="69">
        <f t="shared" si="214"/>
        <v>1.8759999999999999</v>
      </c>
      <c r="E391" s="69">
        <v>0</v>
      </c>
      <c r="F391" s="69">
        <v>1.8759999999999999</v>
      </c>
      <c r="G391" s="69">
        <v>0</v>
      </c>
      <c r="H391" s="154">
        <f t="shared" si="215"/>
        <v>107.89999999999999</v>
      </c>
      <c r="I391" s="69">
        <v>0</v>
      </c>
      <c r="J391" s="69">
        <v>0</v>
      </c>
      <c r="K391" s="69">
        <v>0</v>
      </c>
      <c r="L391" s="69">
        <v>106.905</v>
      </c>
      <c r="M391" s="69">
        <v>-7.8E-2</v>
      </c>
      <c r="N391" s="69">
        <v>1.073</v>
      </c>
      <c r="O391" s="154">
        <f t="shared" si="211"/>
        <v>50.115000000000002</v>
      </c>
      <c r="P391" s="69">
        <v>50.115000000000002</v>
      </c>
      <c r="Q391" s="69">
        <v>0</v>
      </c>
      <c r="R391" s="69">
        <v>0</v>
      </c>
      <c r="S391" s="69">
        <v>0</v>
      </c>
      <c r="T391" s="69">
        <v>0</v>
      </c>
      <c r="U391" s="154">
        <f t="shared" si="212"/>
        <v>159.89099999999999</v>
      </c>
      <c r="V391" s="69">
        <v>51.991</v>
      </c>
      <c r="W391" s="154">
        <f t="shared" si="213"/>
        <v>107.89999999999999</v>
      </c>
      <c r="X391" s="69">
        <v>0</v>
      </c>
      <c r="Y391" s="69">
        <v>0</v>
      </c>
      <c r="Z391" s="69">
        <v>106.905</v>
      </c>
      <c r="AA391" s="69">
        <v>-7.8E-2</v>
      </c>
      <c r="AB391" s="69">
        <v>0</v>
      </c>
      <c r="AC391" s="69">
        <v>0</v>
      </c>
      <c r="AD391" s="69">
        <v>0</v>
      </c>
      <c r="AE391" s="69">
        <v>1.073</v>
      </c>
    </row>
    <row r="392" spans="1:31">
      <c r="A392" s="243"/>
      <c r="B392" s="161" t="s">
        <v>18</v>
      </c>
      <c r="C392" s="154">
        <f t="shared" si="216"/>
        <v>291.08399999999995</v>
      </c>
      <c r="D392" s="69">
        <f t="shared" si="214"/>
        <v>1.8440000000000001</v>
      </c>
      <c r="E392" s="69">
        <v>0</v>
      </c>
      <c r="F392" s="69">
        <v>1.8440000000000001</v>
      </c>
      <c r="G392" s="69">
        <v>0</v>
      </c>
      <c r="H392" s="154">
        <f t="shared" si="215"/>
        <v>289.23999999999995</v>
      </c>
      <c r="I392" s="69">
        <v>0</v>
      </c>
      <c r="J392" s="69">
        <v>0</v>
      </c>
      <c r="K392" s="69">
        <v>0</v>
      </c>
      <c r="L392" s="69">
        <v>288.53899999999999</v>
      </c>
      <c r="M392" s="69">
        <v>-6.7000000000000004E-2</v>
      </c>
      <c r="N392" s="69">
        <v>0.76800000000000002</v>
      </c>
      <c r="O392" s="154">
        <f t="shared" si="211"/>
        <v>37.847999999999999</v>
      </c>
      <c r="P392" s="69">
        <v>37.847999999999999</v>
      </c>
      <c r="Q392" s="69">
        <v>0</v>
      </c>
      <c r="R392" s="69">
        <v>0</v>
      </c>
      <c r="S392" s="69">
        <v>0</v>
      </c>
      <c r="T392" s="69">
        <v>0</v>
      </c>
      <c r="U392" s="154">
        <f t="shared" si="212"/>
        <v>328.93199999999996</v>
      </c>
      <c r="V392" s="69">
        <v>39.692</v>
      </c>
      <c r="W392" s="154">
        <f t="shared" si="213"/>
        <v>289.23999999999995</v>
      </c>
      <c r="X392" s="69">
        <v>0</v>
      </c>
      <c r="Y392" s="69">
        <v>0</v>
      </c>
      <c r="Z392" s="69">
        <v>288.53899999999999</v>
      </c>
      <c r="AA392" s="69">
        <v>-6.7000000000000004E-2</v>
      </c>
      <c r="AB392" s="69">
        <v>0</v>
      </c>
      <c r="AC392" s="69">
        <v>0</v>
      </c>
      <c r="AD392" s="69">
        <v>0</v>
      </c>
      <c r="AE392" s="69">
        <v>0.76800000000000002</v>
      </c>
    </row>
    <row r="393" spans="1:31">
      <c r="A393" s="243"/>
      <c r="B393" s="161" t="s">
        <v>19</v>
      </c>
      <c r="C393" s="154">
        <f t="shared" si="216"/>
        <v>252.328</v>
      </c>
      <c r="D393" s="69">
        <f t="shared" si="214"/>
        <v>1.92</v>
      </c>
      <c r="E393" s="69">
        <v>0</v>
      </c>
      <c r="F393" s="69">
        <v>1.92</v>
      </c>
      <c r="G393" s="69">
        <v>0</v>
      </c>
      <c r="H393" s="154">
        <f t="shared" si="215"/>
        <v>250.40800000000002</v>
      </c>
      <c r="I393" s="69">
        <v>0</v>
      </c>
      <c r="J393" s="69">
        <v>0</v>
      </c>
      <c r="K393" s="69">
        <v>0</v>
      </c>
      <c r="L393" s="69">
        <v>249.679</v>
      </c>
      <c r="M393" s="69">
        <v>-6.4000000000000001E-2</v>
      </c>
      <c r="N393" s="69">
        <v>0.79300000000000004</v>
      </c>
      <c r="O393" s="154">
        <f t="shared" si="211"/>
        <v>75.492999999999995</v>
      </c>
      <c r="P393" s="69">
        <v>75.492999999999995</v>
      </c>
      <c r="Q393" s="69">
        <v>0</v>
      </c>
      <c r="R393" s="69">
        <v>0</v>
      </c>
      <c r="S393" s="69">
        <v>0</v>
      </c>
      <c r="T393" s="69">
        <v>0</v>
      </c>
      <c r="U393" s="154">
        <f t="shared" si="212"/>
        <v>327.82100000000003</v>
      </c>
      <c r="V393" s="69">
        <v>77.412999999999997</v>
      </c>
      <c r="W393" s="154">
        <f t="shared" si="213"/>
        <v>250.40800000000002</v>
      </c>
      <c r="X393" s="69">
        <v>0</v>
      </c>
      <c r="Y393" s="69">
        <v>0</v>
      </c>
      <c r="Z393" s="69">
        <v>249.679</v>
      </c>
      <c r="AA393" s="69">
        <v>-6.4000000000000001E-2</v>
      </c>
      <c r="AB393" s="69">
        <v>0</v>
      </c>
      <c r="AC393" s="69">
        <v>0</v>
      </c>
      <c r="AD393" s="69">
        <v>0</v>
      </c>
      <c r="AE393" s="69">
        <v>0.79300000000000004</v>
      </c>
    </row>
    <row r="394" spans="1:31">
      <c r="A394" s="243"/>
      <c r="B394" s="161" t="s">
        <v>20</v>
      </c>
      <c r="C394" s="154">
        <f t="shared" si="216"/>
        <v>273.46199999999999</v>
      </c>
      <c r="D394" s="69">
        <f t="shared" si="214"/>
        <v>2.2669999999999999</v>
      </c>
      <c r="E394" s="69">
        <v>0</v>
      </c>
      <c r="F394" s="69">
        <v>2.2669999999999999</v>
      </c>
      <c r="G394" s="69">
        <v>0</v>
      </c>
      <c r="H394" s="154">
        <f t="shared" si="215"/>
        <v>271.19499999999999</v>
      </c>
      <c r="I394" s="69">
        <v>0</v>
      </c>
      <c r="J394" s="69">
        <v>0</v>
      </c>
      <c r="K394" s="230">
        <v>0</v>
      </c>
      <c r="L394" s="230">
        <v>270.577</v>
      </c>
      <c r="M394" s="230">
        <v>-7.5999999999999998E-2</v>
      </c>
      <c r="N394" s="230">
        <v>0.69399999999999995</v>
      </c>
      <c r="O394" s="154">
        <f t="shared" si="211"/>
        <v>35.185000000000002</v>
      </c>
      <c r="P394" s="69">
        <v>35.185000000000002</v>
      </c>
      <c r="Q394" s="69">
        <v>0</v>
      </c>
      <c r="R394" s="69">
        <v>0</v>
      </c>
      <c r="S394" s="69">
        <v>0</v>
      </c>
      <c r="T394" s="69">
        <v>0</v>
      </c>
      <c r="U394" s="154">
        <f t="shared" si="212"/>
        <v>308.64699999999999</v>
      </c>
      <c r="V394" s="69">
        <v>37.451999999999998</v>
      </c>
      <c r="W394" s="154">
        <f t="shared" si="213"/>
        <v>271.19499999999999</v>
      </c>
      <c r="X394" s="69">
        <v>0</v>
      </c>
      <c r="Y394" s="69">
        <v>0</v>
      </c>
      <c r="Z394" s="69">
        <v>270.577</v>
      </c>
      <c r="AA394" s="69">
        <v>-7.5999999999999998E-2</v>
      </c>
      <c r="AB394" s="69">
        <v>0</v>
      </c>
      <c r="AC394" s="69">
        <v>0</v>
      </c>
      <c r="AD394" s="69">
        <v>0</v>
      </c>
      <c r="AE394" s="69">
        <v>0.69399999999999995</v>
      </c>
    </row>
    <row r="395" spans="1:31" ht="13.8" thickBot="1">
      <c r="A395" s="243"/>
      <c r="B395" s="180" t="s">
        <v>21</v>
      </c>
      <c r="C395" s="154">
        <f t="shared" si="216"/>
        <v>347.87499999999994</v>
      </c>
      <c r="D395" s="69">
        <f t="shared" si="214"/>
        <v>2.387</v>
      </c>
      <c r="E395" s="69">
        <v>0</v>
      </c>
      <c r="F395" s="69">
        <v>2.387</v>
      </c>
      <c r="G395" s="69">
        <v>0</v>
      </c>
      <c r="H395" s="154">
        <f t="shared" si="215"/>
        <v>345.48799999999994</v>
      </c>
      <c r="I395" s="69">
        <v>0.371</v>
      </c>
      <c r="J395" s="69">
        <v>0</v>
      </c>
      <c r="K395" s="69">
        <v>0</v>
      </c>
      <c r="L395" s="69">
        <v>330.82499999999999</v>
      </c>
      <c r="M395" s="69">
        <v>13.96</v>
      </c>
      <c r="N395" s="69">
        <v>0.33200000000000002</v>
      </c>
      <c r="O395" s="154">
        <f t="shared" si="211"/>
        <v>40.712000000000003</v>
      </c>
      <c r="P395" s="69">
        <v>40.712000000000003</v>
      </c>
      <c r="Q395" s="69">
        <v>0</v>
      </c>
      <c r="R395" s="69">
        <v>0</v>
      </c>
      <c r="S395" s="69">
        <v>0</v>
      </c>
      <c r="T395" s="69">
        <v>0</v>
      </c>
      <c r="U395" s="154">
        <f t="shared" si="212"/>
        <v>388.58699999999993</v>
      </c>
      <c r="V395" s="69">
        <v>43.098999999999997</v>
      </c>
      <c r="W395" s="154">
        <f t="shared" si="213"/>
        <v>345.48799999999994</v>
      </c>
      <c r="X395" s="69">
        <v>0.371</v>
      </c>
      <c r="Y395" s="69">
        <v>0</v>
      </c>
      <c r="Z395" s="69">
        <v>330.82499999999999</v>
      </c>
      <c r="AA395" s="69">
        <v>13.96</v>
      </c>
      <c r="AB395" s="69">
        <v>0</v>
      </c>
      <c r="AC395" s="69">
        <v>0</v>
      </c>
      <c r="AD395" s="69">
        <v>0</v>
      </c>
      <c r="AE395" s="69">
        <v>0.33200000000000002</v>
      </c>
    </row>
    <row r="396" spans="1:31" ht="13.8" thickBot="1">
      <c r="A396" s="244"/>
      <c r="B396" s="181" t="s">
        <v>154</v>
      </c>
      <c r="C396" s="199">
        <f>SUM(C384:C395)</f>
        <v>3403.7489999999998</v>
      </c>
      <c r="D396" s="200">
        <f>SUM(E396:G396)</f>
        <v>57.568000000000005</v>
      </c>
      <c r="E396" s="201">
        <f>SUM(E384:E395)</f>
        <v>0</v>
      </c>
      <c r="F396" s="201">
        <f>SUM(F384:F395)</f>
        <v>57.568000000000005</v>
      </c>
      <c r="G396" s="201">
        <f>SUM(G384:G395)</f>
        <v>0</v>
      </c>
      <c r="H396" s="199">
        <f>SUM(H384:H395)</f>
        <v>3346.1809999999996</v>
      </c>
      <c r="I396" s="201">
        <f t="shared" ref="I396:N396" si="217">SUM(I384:I395)</f>
        <v>1.6920000000000002</v>
      </c>
      <c r="J396" s="201">
        <f t="shared" si="217"/>
        <v>1.996</v>
      </c>
      <c r="K396" s="201">
        <f t="shared" si="217"/>
        <v>0</v>
      </c>
      <c r="L396" s="201">
        <f t="shared" si="217"/>
        <v>3313.4750000000004</v>
      </c>
      <c r="M396" s="201">
        <f t="shared" si="217"/>
        <v>13.359000000000002</v>
      </c>
      <c r="N396" s="201">
        <f t="shared" si="217"/>
        <v>15.658999999999999</v>
      </c>
      <c r="O396" s="202">
        <f>SUM(O384:O395)</f>
        <v>795.11599999999999</v>
      </c>
      <c r="P396" s="200">
        <f t="shared" ref="P396" si="218">SUM(P384:P395)</f>
        <v>795.11599999999999</v>
      </c>
      <c r="Q396" s="200">
        <f>SUM(R396:T396)</f>
        <v>0</v>
      </c>
      <c r="R396" s="201">
        <f>SUM(R384:R395)</f>
        <v>0</v>
      </c>
      <c r="S396" s="201">
        <f>SUM(S384:S395)</f>
        <v>0</v>
      </c>
      <c r="T396" s="201">
        <f>SUM(T384:T395)</f>
        <v>0</v>
      </c>
      <c r="U396" s="202">
        <f>SUM(U384:U395)</f>
        <v>4198.8649999999989</v>
      </c>
      <c r="V396" s="201">
        <f>SUM(V384:V395)</f>
        <v>852.68399999999997</v>
      </c>
      <c r="W396" s="202">
        <f>SUM(X396:AD396)</f>
        <v>3330.5220000000004</v>
      </c>
      <c r="X396" s="201">
        <f t="shared" ref="X396:AE396" si="219">SUM(X384:X395)</f>
        <v>1.6920000000000002</v>
      </c>
      <c r="Y396" s="201">
        <f t="shared" si="219"/>
        <v>1.996</v>
      </c>
      <c r="Z396" s="201">
        <f t="shared" si="219"/>
        <v>3313.4750000000004</v>
      </c>
      <c r="AA396" s="201">
        <f t="shared" si="219"/>
        <v>13.359000000000002</v>
      </c>
      <c r="AB396" s="201">
        <f t="shared" si="219"/>
        <v>0</v>
      </c>
      <c r="AC396" s="201">
        <f t="shared" si="219"/>
        <v>0</v>
      </c>
      <c r="AD396" s="200">
        <f t="shared" si="219"/>
        <v>0</v>
      </c>
      <c r="AE396" s="200">
        <f t="shared" si="219"/>
        <v>15.658999999999999</v>
      </c>
    </row>
    <row r="397" spans="1:31">
      <c r="A397" s="242">
        <v>2025</v>
      </c>
      <c r="B397" s="160" t="s">
        <v>1</v>
      </c>
      <c r="C397" s="153">
        <f t="shared" ref="C397:C401" si="220">D397+H397</f>
        <v>473.61500000000007</v>
      </c>
      <c r="D397" s="69">
        <f>SUM(E397:G397)</f>
        <v>1.052</v>
      </c>
      <c r="E397" s="65">
        <v>0</v>
      </c>
      <c r="F397" s="65">
        <v>1.052</v>
      </c>
      <c r="G397" s="65">
        <v>0</v>
      </c>
      <c r="H397" s="153">
        <f t="shared" ref="H397:H398" si="221">SUM(I397:N397)</f>
        <v>472.56300000000005</v>
      </c>
      <c r="I397" s="65">
        <v>3.129</v>
      </c>
      <c r="J397" s="65">
        <v>0</v>
      </c>
      <c r="K397" s="65">
        <v>0</v>
      </c>
      <c r="L397" s="65">
        <v>401.02600000000001</v>
      </c>
      <c r="M397" s="65">
        <v>67.275999999999996</v>
      </c>
      <c r="N397" s="65">
        <v>1.1319999999999999</v>
      </c>
      <c r="O397" s="153">
        <f t="shared" ref="O397:O408" si="222">P397+Q397</f>
        <v>27.404</v>
      </c>
      <c r="P397" s="65">
        <v>27.404</v>
      </c>
      <c r="Q397" s="65">
        <v>0</v>
      </c>
      <c r="R397" s="65">
        <v>0</v>
      </c>
      <c r="S397" s="65">
        <v>0</v>
      </c>
      <c r="T397" s="65">
        <v>0</v>
      </c>
      <c r="U397" s="153">
        <f t="shared" ref="U397:U408" si="223">V397+W397</f>
        <v>501.01900000000006</v>
      </c>
      <c r="V397" s="65">
        <v>28.456</v>
      </c>
      <c r="W397" s="153">
        <f t="shared" ref="W397:W408" si="224">SUM(X397:AE397)</f>
        <v>472.56300000000005</v>
      </c>
      <c r="X397" s="65">
        <v>3.129</v>
      </c>
      <c r="Y397" s="65">
        <v>0</v>
      </c>
      <c r="Z397" s="65">
        <v>401.02600000000001</v>
      </c>
      <c r="AA397" s="65">
        <v>67.275999999999996</v>
      </c>
      <c r="AB397" s="65">
        <v>0</v>
      </c>
      <c r="AC397" s="65">
        <v>0</v>
      </c>
      <c r="AD397" s="65">
        <v>0</v>
      </c>
      <c r="AE397" s="65">
        <v>1.1319999999999999</v>
      </c>
    </row>
    <row r="398" spans="1:31">
      <c r="A398" s="243"/>
      <c r="B398" s="161" t="s">
        <v>2</v>
      </c>
      <c r="C398" s="154">
        <f t="shared" si="220"/>
        <v>318.44099999999997</v>
      </c>
      <c r="D398" s="69">
        <f t="shared" ref="D398:D408" si="225">SUM(E398:G398)</f>
        <v>4.234</v>
      </c>
      <c r="E398" s="69">
        <v>1.1020000000000001</v>
      </c>
      <c r="F398" s="69">
        <v>3.1320000000000001</v>
      </c>
      <c r="G398" s="69">
        <v>0</v>
      </c>
      <c r="H398" s="154">
        <f t="shared" si="221"/>
        <v>314.20699999999999</v>
      </c>
      <c r="I398" s="69">
        <v>3.2639999999999998</v>
      </c>
      <c r="J398" s="69">
        <v>0</v>
      </c>
      <c r="K398" s="69">
        <v>0</v>
      </c>
      <c r="L398" s="69">
        <v>230.49600000000001</v>
      </c>
      <c r="M398" s="69">
        <v>79.626999999999995</v>
      </c>
      <c r="N398" s="69">
        <v>0.82</v>
      </c>
      <c r="O398" s="154">
        <f t="shared" si="222"/>
        <v>25.928999999999998</v>
      </c>
      <c r="P398" s="69">
        <v>25.928999999999998</v>
      </c>
      <c r="Q398" s="69">
        <v>0</v>
      </c>
      <c r="R398" s="69">
        <v>0</v>
      </c>
      <c r="S398" s="69">
        <v>0</v>
      </c>
      <c r="T398" s="69">
        <v>0</v>
      </c>
      <c r="U398" s="154">
        <f t="shared" si="223"/>
        <v>344.37</v>
      </c>
      <c r="V398" s="69">
        <v>30.163</v>
      </c>
      <c r="W398" s="154">
        <f t="shared" si="224"/>
        <v>314.20699999999999</v>
      </c>
      <c r="X398" s="69">
        <v>3.2639999999999998</v>
      </c>
      <c r="Y398" s="69">
        <v>0</v>
      </c>
      <c r="Z398" s="69">
        <v>230.49600000000001</v>
      </c>
      <c r="AA398" s="69">
        <v>79.626999999999995</v>
      </c>
      <c r="AB398" s="69">
        <v>0</v>
      </c>
      <c r="AC398" s="69">
        <v>0</v>
      </c>
      <c r="AD398" s="69">
        <v>0</v>
      </c>
      <c r="AE398" s="69">
        <v>0.82</v>
      </c>
    </row>
    <row r="399" spans="1:31">
      <c r="A399" s="243"/>
      <c r="B399" s="161" t="s">
        <v>3</v>
      </c>
      <c r="C399" s="154">
        <f t="shared" si="220"/>
        <v>428.11199999999997</v>
      </c>
      <c r="D399" s="69">
        <f t="shared" si="225"/>
        <v>7.2309999999999999</v>
      </c>
      <c r="E399" s="69">
        <v>0.74</v>
      </c>
      <c r="F399" s="69">
        <v>6.4909999999999997</v>
      </c>
      <c r="G399" s="69">
        <v>0</v>
      </c>
      <c r="H399" s="154">
        <f>SUM(I399:N399)</f>
        <v>420.88099999999997</v>
      </c>
      <c r="I399" s="69">
        <v>0</v>
      </c>
      <c r="J399" s="69">
        <v>0</v>
      </c>
      <c r="K399" s="69">
        <v>0</v>
      </c>
      <c r="L399" s="69">
        <v>283.202</v>
      </c>
      <c r="M399" s="69">
        <v>136.61699999999999</v>
      </c>
      <c r="N399" s="69">
        <v>1.0620000000000001</v>
      </c>
      <c r="O399" s="154">
        <f t="shared" si="222"/>
        <v>29.568999999999999</v>
      </c>
      <c r="P399" s="69">
        <v>29.568999999999999</v>
      </c>
      <c r="Q399" s="69">
        <v>0</v>
      </c>
      <c r="R399" s="69">
        <v>0</v>
      </c>
      <c r="S399" s="69">
        <v>0</v>
      </c>
      <c r="T399" s="69">
        <v>0</v>
      </c>
      <c r="U399" s="154">
        <f t="shared" si="223"/>
        <v>457.68099999999998</v>
      </c>
      <c r="V399" s="69">
        <v>36.799999999999997</v>
      </c>
      <c r="W399" s="154">
        <f t="shared" si="224"/>
        <v>420.88099999999997</v>
      </c>
      <c r="X399" s="69">
        <v>0</v>
      </c>
      <c r="Y399" s="69">
        <v>0</v>
      </c>
      <c r="Z399" s="69">
        <v>283.202</v>
      </c>
      <c r="AA399" s="69">
        <v>136.61699999999999</v>
      </c>
      <c r="AB399" s="69">
        <v>0</v>
      </c>
      <c r="AC399" s="69">
        <v>0</v>
      </c>
      <c r="AD399" s="69">
        <v>0</v>
      </c>
      <c r="AE399" s="69">
        <v>1.0620000000000001</v>
      </c>
    </row>
    <row r="400" spans="1:31">
      <c r="A400" s="243"/>
      <c r="B400" s="161" t="s">
        <v>4</v>
      </c>
      <c r="C400" s="154">
        <f t="shared" si="220"/>
        <v>402.89600000000002</v>
      </c>
      <c r="D400" s="69">
        <f t="shared" si="225"/>
        <v>7.4530000000000003</v>
      </c>
      <c r="E400" s="69">
        <v>0.44400000000000001</v>
      </c>
      <c r="F400" s="69">
        <v>7.0090000000000003</v>
      </c>
      <c r="G400" s="69">
        <v>0</v>
      </c>
      <c r="H400" s="154">
        <f t="shared" ref="H400:H408" si="226">SUM(I400:N400)</f>
        <v>395.44300000000004</v>
      </c>
      <c r="I400" s="69">
        <v>0</v>
      </c>
      <c r="J400" s="69">
        <v>0.30099999999999999</v>
      </c>
      <c r="K400" s="69">
        <v>0</v>
      </c>
      <c r="L400" s="69">
        <v>258.64800000000002</v>
      </c>
      <c r="M400" s="69">
        <v>135.751</v>
      </c>
      <c r="N400" s="69">
        <v>0.74299999999999999</v>
      </c>
      <c r="O400" s="154">
        <f t="shared" si="222"/>
        <v>15.153</v>
      </c>
      <c r="P400" s="69">
        <v>15.153</v>
      </c>
      <c r="Q400" s="69">
        <v>0</v>
      </c>
      <c r="R400" s="69">
        <v>0</v>
      </c>
      <c r="S400" s="69">
        <v>0</v>
      </c>
      <c r="T400" s="69">
        <v>0</v>
      </c>
      <c r="U400" s="154">
        <f t="shared" si="223"/>
        <v>418.04900000000004</v>
      </c>
      <c r="V400" s="69">
        <v>22.606000000000002</v>
      </c>
      <c r="W400" s="154">
        <f t="shared" si="224"/>
        <v>395.44300000000004</v>
      </c>
      <c r="X400" s="69">
        <v>0</v>
      </c>
      <c r="Y400" s="69">
        <v>0.30099999999999999</v>
      </c>
      <c r="Z400" s="69">
        <v>258.64800000000002</v>
      </c>
      <c r="AA400" s="69">
        <v>135.751</v>
      </c>
      <c r="AB400" s="69">
        <v>0</v>
      </c>
      <c r="AC400" s="69">
        <v>0</v>
      </c>
      <c r="AD400" s="69">
        <v>0</v>
      </c>
      <c r="AE400" s="69">
        <v>0.74299999999999999</v>
      </c>
    </row>
    <row r="401" spans="1:31">
      <c r="A401" s="243"/>
      <c r="B401" s="161" t="s">
        <v>5</v>
      </c>
      <c r="C401" s="154">
        <f t="shared" si="220"/>
        <v>383.15999999999997</v>
      </c>
      <c r="D401" s="69">
        <f t="shared" si="225"/>
        <v>6.9410000000000007</v>
      </c>
      <c r="E401" s="69">
        <v>0</v>
      </c>
      <c r="F401" s="69">
        <v>4.7460000000000004</v>
      </c>
      <c r="G401" s="69">
        <v>2.1949999999999998</v>
      </c>
      <c r="H401" s="154">
        <f t="shared" si="226"/>
        <v>376.21899999999999</v>
      </c>
      <c r="I401" s="69">
        <v>0</v>
      </c>
      <c r="J401" s="69">
        <v>2.3580000000000001</v>
      </c>
      <c r="K401" s="69">
        <v>0</v>
      </c>
      <c r="L401" s="69">
        <v>294.56</v>
      </c>
      <c r="M401" s="69">
        <v>78.727999999999994</v>
      </c>
      <c r="N401" s="69">
        <v>0.57299999999999995</v>
      </c>
      <c r="O401" s="154">
        <f t="shared" si="222"/>
        <v>4.0679999999999996</v>
      </c>
      <c r="P401" s="69">
        <v>4.0679999999999996</v>
      </c>
      <c r="Q401" s="69">
        <v>0</v>
      </c>
      <c r="R401" s="69">
        <v>0</v>
      </c>
      <c r="S401" s="69">
        <v>0</v>
      </c>
      <c r="T401" s="69">
        <v>0</v>
      </c>
      <c r="U401" s="154">
        <f t="shared" si="223"/>
        <v>387.22800000000001</v>
      </c>
      <c r="V401" s="69">
        <v>11.009</v>
      </c>
      <c r="W401" s="154">
        <f t="shared" si="224"/>
        <v>376.21899999999999</v>
      </c>
      <c r="X401" s="69">
        <v>0</v>
      </c>
      <c r="Y401" s="69">
        <v>2.3580000000000001</v>
      </c>
      <c r="Z401" s="69">
        <v>294.56</v>
      </c>
      <c r="AA401" s="69">
        <v>78.727999999999994</v>
      </c>
      <c r="AB401" s="69">
        <v>0</v>
      </c>
      <c r="AC401" s="69">
        <v>0</v>
      </c>
      <c r="AD401" s="69">
        <v>0</v>
      </c>
      <c r="AE401" s="69">
        <v>0.57299999999999995</v>
      </c>
    </row>
    <row r="402" spans="1:31">
      <c r="A402" s="243"/>
      <c r="B402" s="161" t="s">
        <v>6</v>
      </c>
      <c r="C402" s="154">
        <f>D402+H402</f>
        <v>403.58999999999992</v>
      </c>
      <c r="D402" s="69">
        <f t="shared" si="225"/>
        <v>2.6909999999999998</v>
      </c>
      <c r="E402" s="69">
        <v>0</v>
      </c>
      <c r="F402" s="69">
        <v>1.9379999999999999</v>
      </c>
      <c r="G402" s="69">
        <v>0.753</v>
      </c>
      <c r="H402" s="154">
        <f t="shared" si="226"/>
        <v>400.89899999999994</v>
      </c>
      <c r="I402" s="69">
        <v>0</v>
      </c>
      <c r="J402" s="69">
        <v>0.51500000000000001</v>
      </c>
      <c r="K402" s="69">
        <v>0</v>
      </c>
      <c r="L402" s="69">
        <v>271.08600000000001</v>
      </c>
      <c r="M402" s="69">
        <v>128.636</v>
      </c>
      <c r="N402" s="69">
        <v>0.66200000000000003</v>
      </c>
      <c r="O402" s="154">
        <f t="shared" si="222"/>
        <v>1.4450000000000001</v>
      </c>
      <c r="P402" s="69">
        <v>1.4450000000000001</v>
      </c>
      <c r="Q402" s="69">
        <v>0</v>
      </c>
      <c r="R402" s="69">
        <v>0</v>
      </c>
      <c r="S402" s="69">
        <v>0</v>
      </c>
      <c r="T402" s="69">
        <v>0</v>
      </c>
      <c r="U402" s="154">
        <f t="shared" si="223"/>
        <v>405.03499999999997</v>
      </c>
      <c r="V402" s="69">
        <v>4.1360000000000001</v>
      </c>
      <c r="W402" s="154">
        <f t="shared" si="224"/>
        <v>400.89899999999994</v>
      </c>
      <c r="X402" s="69">
        <v>0</v>
      </c>
      <c r="Y402" s="69">
        <v>0.51500000000000001</v>
      </c>
      <c r="Z402" s="69">
        <v>271.08600000000001</v>
      </c>
      <c r="AA402" s="69">
        <v>128.636</v>
      </c>
      <c r="AB402" s="69">
        <v>0</v>
      </c>
      <c r="AC402" s="69">
        <v>0</v>
      </c>
      <c r="AD402" s="69">
        <v>0</v>
      </c>
      <c r="AE402" s="69">
        <v>0.66200000000000003</v>
      </c>
    </row>
    <row r="403" spans="1:31">
      <c r="A403" s="243"/>
      <c r="B403" s="161" t="s">
        <v>16</v>
      </c>
      <c r="C403" s="154">
        <f t="shared" ref="C403:C408" si="227">D403+H403</f>
        <v>496.57900000000001</v>
      </c>
      <c r="D403" s="69">
        <f t="shared" si="225"/>
        <v>1.708</v>
      </c>
      <c r="E403" s="69">
        <v>0</v>
      </c>
      <c r="F403" s="69">
        <v>1.266</v>
      </c>
      <c r="G403" s="69">
        <v>0.442</v>
      </c>
      <c r="H403" s="154">
        <f t="shared" si="226"/>
        <v>494.87099999999998</v>
      </c>
      <c r="I403" s="69">
        <v>0</v>
      </c>
      <c r="J403" s="69">
        <v>0.59099999999999997</v>
      </c>
      <c r="K403" s="69">
        <v>0</v>
      </c>
      <c r="L403" s="69">
        <v>353.07799999999997</v>
      </c>
      <c r="M403" s="69">
        <v>140.303</v>
      </c>
      <c r="N403" s="69">
        <v>0.89900000000000002</v>
      </c>
      <c r="O403" s="154">
        <f t="shared" si="222"/>
        <v>1.417</v>
      </c>
      <c r="P403" s="69">
        <v>1.417</v>
      </c>
      <c r="Q403" s="69">
        <v>0</v>
      </c>
      <c r="R403" s="69">
        <v>0</v>
      </c>
      <c r="S403" s="69">
        <v>0</v>
      </c>
      <c r="T403" s="69">
        <v>0</v>
      </c>
      <c r="U403" s="154">
        <f t="shared" si="223"/>
        <v>497.99599999999998</v>
      </c>
      <c r="V403" s="69">
        <v>3.125</v>
      </c>
      <c r="W403" s="154">
        <f t="shared" si="224"/>
        <v>494.87099999999998</v>
      </c>
      <c r="X403" s="69">
        <v>0</v>
      </c>
      <c r="Y403" s="69">
        <v>0.59099999999999997</v>
      </c>
      <c r="Z403" s="69">
        <v>353.07799999999997</v>
      </c>
      <c r="AA403" s="69">
        <v>140.303</v>
      </c>
      <c r="AB403" s="69">
        <v>0</v>
      </c>
      <c r="AC403" s="69">
        <v>0</v>
      </c>
      <c r="AD403" s="69">
        <v>0</v>
      </c>
      <c r="AE403" s="69">
        <v>0.89900000000000002</v>
      </c>
    </row>
    <row r="404" spans="1:31">
      <c r="A404" s="243"/>
      <c r="B404" s="161" t="s">
        <v>17</v>
      </c>
      <c r="C404" s="154">
        <f t="shared" si="227"/>
        <v>478.97400000000005</v>
      </c>
      <c r="D404" s="69">
        <f t="shared" si="225"/>
        <v>1.2130000000000001</v>
      </c>
      <c r="E404" s="69">
        <v>0</v>
      </c>
      <c r="F404" s="69">
        <v>0.85399999999999998</v>
      </c>
      <c r="G404" s="69">
        <v>0.35899999999999999</v>
      </c>
      <c r="H404" s="154">
        <f t="shared" si="226"/>
        <v>477.76100000000002</v>
      </c>
      <c r="I404" s="69">
        <v>0</v>
      </c>
      <c r="J404" s="69">
        <v>2.0099999999999998</v>
      </c>
      <c r="K404" s="69">
        <v>0</v>
      </c>
      <c r="L404" s="69">
        <v>342.73899999999998</v>
      </c>
      <c r="M404" s="69">
        <v>132.27000000000001</v>
      </c>
      <c r="N404" s="69">
        <v>0.74199999999999999</v>
      </c>
      <c r="O404" s="154">
        <f t="shared" si="222"/>
        <v>1.0860000000000001</v>
      </c>
      <c r="P404" s="69">
        <v>1.0860000000000001</v>
      </c>
      <c r="Q404" s="69">
        <v>0</v>
      </c>
      <c r="R404" s="69">
        <v>0</v>
      </c>
      <c r="S404" s="69">
        <v>0</v>
      </c>
      <c r="T404" s="69">
        <v>0</v>
      </c>
      <c r="U404" s="154">
        <f t="shared" si="223"/>
        <v>480.06</v>
      </c>
      <c r="V404" s="69">
        <v>2.2989999999999999</v>
      </c>
      <c r="W404" s="154">
        <f t="shared" si="224"/>
        <v>477.76100000000002</v>
      </c>
      <c r="X404" s="69">
        <v>0</v>
      </c>
      <c r="Y404" s="69">
        <v>2.0099999999999998</v>
      </c>
      <c r="Z404" s="69">
        <v>342.73899999999998</v>
      </c>
      <c r="AA404" s="69">
        <v>132.27000000000001</v>
      </c>
      <c r="AB404" s="69">
        <v>0</v>
      </c>
      <c r="AC404" s="69">
        <v>0</v>
      </c>
      <c r="AD404" s="69">
        <v>0</v>
      </c>
      <c r="AE404" s="69">
        <v>0.74199999999999999</v>
      </c>
    </row>
    <row r="405" spans="1:31">
      <c r="A405" s="243"/>
      <c r="B405" s="161" t="s">
        <v>18</v>
      </c>
      <c r="C405" s="154">
        <f t="shared" si="227"/>
        <v>473.30500000000006</v>
      </c>
      <c r="D405" s="69">
        <f t="shared" si="225"/>
        <v>1.052</v>
      </c>
      <c r="E405" s="69">
        <v>0</v>
      </c>
      <c r="F405" s="69">
        <v>0.89</v>
      </c>
      <c r="G405" s="69">
        <v>0.16200000000000001</v>
      </c>
      <c r="H405" s="154">
        <f t="shared" si="226"/>
        <v>472.25300000000004</v>
      </c>
      <c r="I405" s="69">
        <v>0</v>
      </c>
      <c r="J405" s="69">
        <v>0</v>
      </c>
      <c r="K405" s="69">
        <v>0</v>
      </c>
      <c r="L405" s="69">
        <v>401.1</v>
      </c>
      <c r="M405" s="69">
        <v>70.262</v>
      </c>
      <c r="N405" s="69">
        <v>0.89100000000000001</v>
      </c>
      <c r="O405" s="154">
        <f t="shared" si="222"/>
        <v>0.35399999999999998</v>
      </c>
      <c r="P405" s="69">
        <v>0.35399999999999998</v>
      </c>
      <c r="Q405" s="69">
        <v>0</v>
      </c>
      <c r="R405" s="69">
        <v>0</v>
      </c>
      <c r="S405" s="69">
        <v>0</v>
      </c>
      <c r="T405" s="69">
        <v>0</v>
      </c>
      <c r="U405" s="154">
        <f t="shared" si="223"/>
        <v>473.65900000000005</v>
      </c>
      <c r="V405" s="69">
        <v>1.4059999999999999</v>
      </c>
      <c r="W405" s="154">
        <f t="shared" si="224"/>
        <v>472.25300000000004</v>
      </c>
      <c r="X405" s="69">
        <v>0</v>
      </c>
      <c r="Y405" s="69">
        <v>0</v>
      </c>
      <c r="Z405" s="69">
        <v>401.1</v>
      </c>
      <c r="AA405" s="69">
        <v>70.262</v>
      </c>
      <c r="AB405" s="69">
        <v>0</v>
      </c>
      <c r="AC405" s="69">
        <v>0</v>
      </c>
      <c r="AD405" s="69">
        <v>0</v>
      </c>
      <c r="AE405" s="69">
        <v>0.89100000000000001</v>
      </c>
    </row>
    <row r="406" spans="1:31">
      <c r="A406" s="243"/>
      <c r="B406" s="161" t="s">
        <v>19</v>
      </c>
      <c r="C406" s="154">
        <f t="shared" si="227"/>
        <v>438.81100000000004</v>
      </c>
      <c r="D406" s="69">
        <f t="shared" si="225"/>
        <v>2.31</v>
      </c>
      <c r="E406" s="69">
        <v>0.01</v>
      </c>
      <c r="F406" s="69">
        <v>1.218</v>
      </c>
      <c r="G406" s="69">
        <v>1.0820000000000001</v>
      </c>
      <c r="H406" s="154">
        <f t="shared" si="226"/>
        <v>436.50100000000003</v>
      </c>
      <c r="I406" s="69">
        <v>0</v>
      </c>
      <c r="J406" s="69">
        <v>4.2649999999999997</v>
      </c>
      <c r="K406" s="69">
        <v>0</v>
      </c>
      <c r="L406" s="69">
        <v>305.63600000000002</v>
      </c>
      <c r="M406" s="69">
        <v>125.89400000000001</v>
      </c>
      <c r="N406" s="69">
        <v>0.70599999999999996</v>
      </c>
      <c r="O406" s="154">
        <f t="shared" si="222"/>
        <v>0.84099999999999997</v>
      </c>
      <c r="P406" s="69">
        <v>0.84099999999999997</v>
      </c>
      <c r="Q406" s="69">
        <v>0</v>
      </c>
      <c r="R406" s="69">
        <v>0</v>
      </c>
      <c r="S406" s="69">
        <v>0</v>
      </c>
      <c r="T406" s="69">
        <v>0</v>
      </c>
      <c r="U406" s="154">
        <f t="shared" si="223"/>
        <v>439.65200000000004</v>
      </c>
      <c r="V406" s="69">
        <v>3.1509999999999998</v>
      </c>
      <c r="W406" s="154">
        <f t="shared" si="224"/>
        <v>436.50100000000003</v>
      </c>
      <c r="X406" s="69">
        <v>0</v>
      </c>
      <c r="Y406" s="69">
        <v>4.2649999999999997</v>
      </c>
      <c r="Z406" s="69">
        <v>305.63600000000002</v>
      </c>
      <c r="AA406" s="69">
        <v>125.89400000000001</v>
      </c>
      <c r="AB406" s="69">
        <v>0</v>
      </c>
      <c r="AC406" s="69">
        <v>0</v>
      </c>
      <c r="AD406" s="69">
        <v>0</v>
      </c>
      <c r="AE406" s="69">
        <v>0.70599999999999996</v>
      </c>
    </row>
    <row r="407" spans="1:31">
      <c r="A407" s="243"/>
      <c r="B407" s="161" t="s">
        <v>20</v>
      </c>
      <c r="C407" s="154">
        <f t="shared" si="227"/>
        <v>396.04300000000001</v>
      </c>
      <c r="D407" s="69">
        <f t="shared" si="225"/>
        <v>2.177</v>
      </c>
      <c r="E407" s="69">
        <v>8.0000000000000002E-3</v>
      </c>
      <c r="F407" s="69">
        <v>1.18</v>
      </c>
      <c r="G407" s="69">
        <v>0.98899999999999999</v>
      </c>
      <c r="H407" s="154">
        <f t="shared" si="226"/>
        <v>393.86599999999999</v>
      </c>
      <c r="I407" s="69">
        <v>0</v>
      </c>
      <c r="J407" s="69">
        <v>0</v>
      </c>
      <c r="K407" s="230">
        <v>0</v>
      </c>
      <c r="L407" s="230">
        <v>272.34199999999998</v>
      </c>
      <c r="M407" s="230">
        <v>120.947</v>
      </c>
      <c r="N407" s="230">
        <v>0.57699999999999996</v>
      </c>
      <c r="O407" s="154">
        <f t="shared" si="222"/>
        <v>0.70899999999999996</v>
      </c>
      <c r="P407" s="69">
        <v>0.70899999999999996</v>
      </c>
      <c r="Q407" s="69">
        <v>0</v>
      </c>
      <c r="R407" s="69">
        <v>0</v>
      </c>
      <c r="S407" s="69">
        <v>0</v>
      </c>
      <c r="T407" s="69">
        <v>0</v>
      </c>
      <c r="U407" s="154">
        <f t="shared" si="223"/>
        <v>396.75200000000001</v>
      </c>
      <c r="V407" s="69">
        <v>2.8860000000000001</v>
      </c>
      <c r="W407" s="154">
        <f t="shared" si="224"/>
        <v>393.86599999999999</v>
      </c>
      <c r="X407" s="69">
        <v>0</v>
      </c>
      <c r="Y407" s="69">
        <v>0</v>
      </c>
      <c r="Z407" s="69">
        <v>272.34199999999998</v>
      </c>
      <c r="AA407" s="69">
        <v>120.947</v>
      </c>
      <c r="AB407" s="69">
        <v>0</v>
      </c>
      <c r="AC407" s="69">
        <v>0</v>
      </c>
      <c r="AD407" s="69">
        <v>0</v>
      </c>
      <c r="AE407" s="69">
        <v>0.57699999999999996</v>
      </c>
    </row>
    <row r="408" spans="1:31" ht="13.8" thickBot="1">
      <c r="A408" s="243"/>
      <c r="B408" s="180" t="s">
        <v>21</v>
      </c>
      <c r="C408" s="154">
        <f t="shared" si="227"/>
        <v>345.38400000000001</v>
      </c>
      <c r="D408" s="69">
        <f t="shared" si="225"/>
        <v>3.6210000000000004</v>
      </c>
      <c r="E408" s="69">
        <v>0.32</v>
      </c>
      <c r="F408" s="69">
        <v>1.4690000000000001</v>
      </c>
      <c r="G408" s="69">
        <v>1.8320000000000001</v>
      </c>
      <c r="H408" s="154">
        <f t="shared" si="226"/>
        <v>341.76300000000003</v>
      </c>
      <c r="I408" s="69">
        <v>0</v>
      </c>
      <c r="J408" s="69">
        <v>8.4000000000000005E-2</v>
      </c>
      <c r="K408" s="69">
        <v>0</v>
      </c>
      <c r="L408" s="69">
        <v>294.52600000000001</v>
      </c>
      <c r="M408" s="69">
        <v>46.439</v>
      </c>
      <c r="N408" s="69">
        <v>0.71399999999999997</v>
      </c>
      <c r="O408" s="154">
        <f t="shared" si="222"/>
        <v>4.7990000000000004</v>
      </c>
      <c r="P408" s="69">
        <v>4.7990000000000004</v>
      </c>
      <c r="Q408" s="69">
        <v>0</v>
      </c>
      <c r="R408" s="69">
        <v>0</v>
      </c>
      <c r="S408" s="69">
        <v>0</v>
      </c>
      <c r="T408" s="69">
        <v>0</v>
      </c>
      <c r="U408" s="154">
        <f t="shared" si="223"/>
        <v>350.18300000000005</v>
      </c>
      <c r="V408" s="69">
        <v>8.42</v>
      </c>
      <c r="W408" s="154">
        <f t="shared" si="224"/>
        <v>341.76300000000003</v>
      </c>
      <c r="X408" s="69">
        <v>0</v>
      </c>
      <c r="Y408" s="69">
        <v>8.4000000000000005E-2</v>
      </c>
      <c r="Z408" s="69">
        <v>294.52600000000001</v>
      </c>
      <c r="AA408" s="69">
        <v>46.439</v>
      </c>
      <c r="AB408" s="69">
        <v>0</v>
      </c>
      <c r="AC408" s="69">
        <v>0</v>
      </c>
      <c r="AD408" s="69">
        <v>0</v>
      </c>
      <c r="AE408" s="69">
        <v>0.71399999999999997</v>
      </c>
    </row>
    <row r="409" spans="1:31" ht="13.8" thickBot="1">
      <c r="A409" s="244"/>
      <c r="B409" s="181" t="s">
        <v>161</v>
      </c>
      <c r="C409" s="199">
        <f>SUM(C397:C408)</f>
        <v>5038.91</v>
      </c>
      <c r="D409" s="200">
        <f>SUM(E409:G409)</f>
        <v>41.683</v>
      </c>
      <c r="E409" s="201">
        <f>SUM(E397:E408)</f>
        <v>2.6239999999999997</v>
      </c>
      <c r="F409" s="201">
        <f>SUM(F397:F408)</f>
        <v>31.245000000000001</v>
      </c>
      <c r="G409" s="201">
        <f>SUM(G397:G408)</f>
        <v>7.8140000000000001</v>
      </c>
      <c r="H409" s="199">
        <f>SUM(H397:H408)</f>
        <v>4997.2269999999999</v>
      </c>
      <c r="I409" s="201">
        <f t="shared" ref="I409:N409" si="228">SUM(I397:I408)</f>
        <v>6.3929999999999998</v>
      </c>
      <c r="J409" s="201">
        <f t="shared" si="228"/>
        <v>10.123999999999999</v>
      </c>
      <c r="K409" s="201">
        <f t="shared" si="228"/>
        <v>0</v>
      </c>
      <c r="L409" s="201">
        <f t="shared" si="228"/>
        <v>3708.4389999999999</v>
      </c>
      <c r="M409" s="201">
        <f t="shared" si="228"/>
        <v>1262.7500000000002</v>
      </c>
      <c r="N409" s="201">
        <f t="shared" si="228"/>
        <v>9.5210000000000008</v>
      </c>
      <c r="O409" s="202">
        <f>SUM(O397:O408)</f>
        <v>112.774</v>
      </c>
      <c r="P409" s="200">
        <f t="shared" ref="P409" si="229">SUM(P397:P408)</f>
        <v>112.774</v>
      </c>
      <c r="Q409" s="200">
        <f>SUM(R409:T409)</f>
        <v>0</v>
      </c>
      <c r="R409" s="201">
        <f>SUM(R397:R408)</f>
        <v>0</v>
      </c>
      <c r="S409" s="201">
        <f>SUM(S397:S408)</f>
        <v>0</v>
      </c>
      <c r="T409" s="201">
        <f>SUM(T397:T408)</f>
        <v>0</v>
      </c>
      <c r="U409" s="202">
        <f>SUM(U397:U408)</f>
        <v>5151.6840000000002</v>
      </c>
      <c r="V409" s="201">
        <f>SUM(V397:V408)</f>
        <v>154.45699999999999</v>
      </c>
      <c r="W409" s="202">
        <f>SUM(X409:AD409)</f>
        <v>4987.7060000000001</v>
      </c>
      <c r="X409" s="201">
        <f t="shared" ref="X409:AE409" si="230">SUM(X397:X408)</f>
        <v>6.3929999999999998</v>
      </c>
      <c r="Y409" s="201">
        <f t="shared" si="230"/>
        <v>10.123999999999999</v>
      </c>
      <c r="Z409" s="201">
        <f t="shared" si="230"/>
        <v>3708.4389999999999</v>
      </c>
      <c r="AA409" s="201">
        <f t="shared" si="230"/>
        <v>1262.7500000000002</v>
      </c>
      <c r="AB409" s="201">
        <f t="shared" si="230"/>
        <v>0</v>
      </c>
      <c r="AC409" s="201">
        <f t="shared" si="230"/>
        <v>0</v>
      </c>
      <c r="AD409" s="200">
        <f t="shared" si="230"/>
        <v>0</v>
      </c>
      <c r="AE409" s="200">
        <f t="shared" si="230"/>
        <v>9.5210000000000008</v>
      </c>
    </row>
  </sheetData>
  <mergeCells count="35">
    <mergeCell ref="A397:A409"/>
    <mergeCell ref="A98:A110"/>
    <mergeCell ref="A254:A266"/>
    <mergeCell ref="A241:A253"/>
    <mergeCell ref="A111:A123"/>
    <mergeCell ref="A124:A136"/>
    <mergeCell ref="A137:A149"/>
    <mergeCell ref="A189:A201"/>
    <mergeCell ref="A202:A214"/>
    <mergeCell ref="A215:A227"/>
    <mergeCell ref="A228:A240"/>
    <mergeCell ref="A150:A162"/>
    <mergeCell ref="A163:A175"/>
    <mergeCell ref="A176:A188"/>
    <mergeCell ref="A384:A396"/>
    <mergeCell ref="A267:A279"/>
    <mergeCell ref="A33:A45"/>
    <mergeCell ref="A46:A58"/>
    <mergeCell ref="A59:A71"/>
    <mergeCell ref="A72:A84"/>
    <mergeCell ref="A85:A97"/>
    <mergeCell ref="A1:IR1"/>
    <mergeCell ref="A2:IR2"/>
    <mergeCell ref="A3:IR3"/>
    <mergeCell ref="A7:A19"/>
    <mergeCell ref="A20:A32"/>
    <mergeCell ref="A5:AE5"/>
    <mergeCell ref="A371:A383"/>
    <mergeCell ref="A319:A331"/>
    <mergeCell ref="A345:A357"/>
    <mergeCell ref="A332:A344"/>
    <mergeCell ref="A280:A292"/>
    <mergeCell ref="A293:A305"/>
    <mergeCell ref="A306:A318"/>
    <mergeCell ref="A358:A370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14999847407452621"/>
  </sheetPr>
  <dimension ref="A1:IQ39"/>
  <sheetViews>
    <sheetView workbookViewId="0">
      <pane xSplit="10" ySplit="7" topLeftCell="Z8" activePane="bottomRight" state="frozen"/>
      <selection pane="topRight" activeCell="K1" sqref="K1"/>
      <selection pane="bottomLeft" activeCell="A8" sqref="A8"/>
      <selection pane="bottomRight" activeCell="AE5" sqref="AE5"/>
    </sheetView>
  </sheetViews>
  <sheetFormatPr defaultColWidth="9.109375" defaultRowHeight="13.2"/>
  <cols>
    <col min="1" max="1" width="6.5546875" style="1" customWidth="1"/>
    <col min="2" max="2" width="16.88671875" style="205" customWidth="1"/>
    <col min="3" max="3" width="9.33203125" style="1" customWidth="1"/>
    <col min="4" max="4" width="9" style="1" customWidth="1"/>
    <col min="5" max="11" width="9.33203125" style="1" customWidth="1"/>
    <col min="12" max="12" width="8.6640625" style="1" customWidth="1"/>
    <col min="13" max="20" width="8.6640625" style="21" customWidth="1"/>
    <col min="21" max="25" width="8.6640625" style="1" customWidth="1"/>
    <col min="26" max="26" width="9.88671875" style="1" customWidth="1"/>
    <col min="27" max="30" width="8.6640625" style="1" bestFit="1" customWidth="1"/>
    <col min="31" max="16384" width="9.109375" style="1"/>
  </cols>
  <sheetData>
    <row r="1" spans="1:33" ht="20.100000000000001" customHeight="1">
      <c r="A1" s="2" t="s">
        <v>61</v>
      </c>
      <c r="B1" s="2"/>
      <c r="C1" s="2"/>
      <c r="D1" s="2"/>
      <c r="E1" s="2"/>
      <c r="F1" s="2"/>
      <c r="G1" s="2"/>
      <c r="H1" s="2"/>
      <c r="I1" s="2"/>
      <c r="J1" s="228"/>
      <c r="K1" s="228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4" spans="1:33" ht="13.8" thickBot="1"/>
    <row r="5" spans="1:33" s="18" customFormat="1" ht="13.8" thickBot="1">
      <c r="A5" s="231" t="s">
        <v>12</v>
      </c>
      <c r="B5" s="206" t="s">
        <v>116</v>
      </c>
      <c r="C5" s="209">
        <v>1995</v>
      </c>
      <c r="D5" s="209">
        <v>1996</v>
      </c>
      <c r="E5" s="209">
        <v>1997</v>
      </c>
      <c r="F5" s="209">
        <v>1998</v>
      </c>
      <c r="G5" s="209">
        <v>1999</v>
      </c>
      <c r="H5" s="209">
        <v>2000</v>
      </c>
      <c r="I5" s="209">
        <v>2001</v>
      </c>
      <c r="J5" s="209">
        <v>2002</v>
      </c>
      <c r="K5" s="210">
        <v>2003</v>
      </c>
      <c r="L5" s="209">
        <v>2004</v>
      </c>
      <c r="M5" s="209">
        <v>2005</v>
      </c>
      <c r="N5" s="209">
        <v>2006</v>
      </c>
      <c r="O5" s="209">
        <v>2007</v>
      </c>
      <c r="P5" s="209">
        <v>2008</v>
      </c>
      <c r="Q5" s="209">
        <v>2009</v>
      </c>
      <c r="R5" s="209">
        <v>2010</v>
      </c>
      <c r="S5" s="209">
        <v>2011</v>
      </c>
      <c r="T5" s="209">
        <v>2012</v>
      </c>
      <c r="U5" s="209">
        <v>2013</v>
      </c>
      <c r="V5" s="209">
        <v>2014</v>
      </c>
      <c r="W5" s="209">
        <v>2015</v>
      </c>
      <c r="X5" s="209">
        <v>2016</v>
      </c>
      <c r="Y5" s="209">
        <v>2017</v>
      </c>
      <c r="Z5" s="209">
        <v>2018</v>
      </c>
      <c r="AA5" s="209">
        <v>2019</v>
      </c>
      <c r="AB5" s="209">
        <v>2020</v>
      </c>
      <c r="AC5" s="209">
        <v>2021</v>
      </c>
      <c r="AD5" s="208" t="s">
        <v>151</v>
      </c>
      <c r="AE5" s="209">
        <v>2023</v>
      </c>
      <c r="AF5" s="209">
        <v>2024</v>
      </c>
      <c r="AG5" s="209">
        <v>2025</v>
      </c>
    </row>
    <row r="6" spans="1:33" ht="53.25" customHeight="1" thickBot="1">
      <c r="A6" s="232"/>
      <c r="B6" s="204" t="s">
        <v>7</v>
      </c>
      <c r="C6" s="147">
        <v>4233</v>
      </c>
      <c r="D6" s="147">
        <v>6102</v>
      </c>
      <c r="E6" s="147">
        <v>7082</v>
      </c>
      <c r="F6" s="147">
        <v>7662</v>
      </c>
      <c r="G6" s="147">
        <v>7911</v>
      </c>
      <c r="H6" s="147">
        <v>6783</v>
      </c>
      <c r="I6" s="147">
        <v>7911.56</v>
      </c>
      <c r="J6" s="147">
        <v>9082.3860000000004</v>
      </c>
      <c r="K6" s="147">
        <v>9305.5499999999993</v>
      </c>
      <c r="L6" s="128">
        <v>9008.6560000000009</v>
      </c>
      <c r="M6" s="128">
        <v>9173.3019999999997</v>
      </c>
      <c r="N6" s="128">
        <v>8694.6360000000004</v>
      </c>
      <c r="O6" s="128">
        <v>9072.2509999999984</v>
      </c>
      <c r="P6" s="128">
        <v>10320.930999999999</v>
      </c>
      <c r="Q6" s="128">
        <v>10281.864</v>
      </c>
      <c r="R6" s="128">
        <v>10452.828000000001</v>
      </c>
      <c r="S6" s="128">
        <v>10836.829000000002</v>
      </c>
      <c r="T6" s="128">
        <v>9568.777</v>
      </c>
      <c r="U6" s="128">
        <v>9310.8159999999989</v>
      </c>
      <c r="V6" s="128">
        <v>9746.4589999999989</v>
      </c>
      <c r="W6" s="128">
        <v>9153.6170000000002</v>
      </c>
      <c r="X6" s="128">
        <v>9650.880000000001</v>
      </c>
      <c r="Y6" s="128">
        <v>11084.231</v>
      </c>
      <c r="Z6" s="128">
        <v>11671.671</v>
      </c>
      <c r="AA6" s="128">
        <v>11072.146999999999</v>
      </c>
      <c r="AB6" s="128">
        <v>7762.3070000000007</v>
      </c>
      <c r="AC6" s="128">
        <v>5840.6059999999998</v>
      </c>
      <c r="AD6" s="128">
        <v>2154.0549999999998</v>
      </c>
      <c r="AE6" s="128">
        <v>3518.6690000000003</v>
      </c>
      <c r="AF6" s="128">
        <v>3403.7489999999998</v>
      </c>
      <c r="AG6" s="128">
        <v>5038.91</v>
      </c>
    </row>
    <row r="7" spans="1:33" ht="45" customHeight="1" thickBot="1">
      <c r="A7" s="232"/>
      <c r="B7" s="207" t="s">
        <v>23</v>
      </c>
      <c r="C7" s="23">
        <v>15</v>
      </c>
      <c r="D7" s="23">
        <v>91</v>
      </c>
      <c r="E7" s="23">
        <v>101</v>
      </c>
      <c r="F7" s="23">
        <v>92</v>
      </c>
      <c r="G7" s="23">
        <v>60</v>
      </c>
      <c r="H7" s="23">
        <v>74</v>
      </c>
      <c r="I7" s="23">
        <v>70.08</v>
      </c>
      <c r="J7" s="133">
        <v>99.927000000000007</v>
      </c>
      <c r="K7" s="133">
        <v>129.41699999999997</v>
      </c>
      <c r="L7" s="133">
        <v>103.47499999999999</v>
      </c>
      <c r="M7" s="133">
        <v>104.48599999999999</v>
      </c>
      <c r="N7" s="133">
        <v>101.827</v>
      </c>
      <c r="O7" s="133">
        <v>83.067999999999998</v>
      </c>
      <c r="P7" s="133">
        <v>67.421999999999997</v>
      </c>
      <c r="Q7" s="133">
        <v>93.429000000000002</v>
      </c>
      <c r="R7" s="133">
        <v>74.452000000000012</v>
      </c>
      <c r="S7" s="133">
        <v>85.395999999999987</v>
      </c>
      <c r="T7" s="133">
        <v>104.307</v>
      </c>
      <c r="U7" s="133">
        <v>92.663000000000011</v>
      </c>
      <c r="V7" s="133">
        <v>31.847999999999999</v>
      </c>
      <c r="W7" s="133">
        <v>70.257999999999996</v>
      </c>
      <c r="X7" s="133">
        <v>69.341000000000008</v>
      </c>
      <c r="Y7" s="133">
        <v>73.846999999999994</v>
      </c>
      <c r="Z7" s="133">
        <v>67.251999999999981</v>
      </c>
      <c r="AA7" s="133">
        <v>54.58</v>
      </c>
      <c r="AB7" s="133">
        <v>33.39</v>
      </c>
      <c r="AC7" s="133">
        <v>38.285000000000004</v>
      </c>
      <c r="AD7" s="133">
        <v>28.260999999999999</v>
      </c>
      <c r="AE7" s="133">
        <v>57.724000000000004</v>
      </c>
      <c r="AF7" s="133">
        <v>57.568000000000005</v>
      </c>
      <c r="AG7" s="133">
        <v>41.683</v>
      </c>
    </row>
    <row r="8" spans="1:33" ht="45" customHeight="1">
      <c r="A8" s="232"/>
      <c r="B8" s="14" t="s">
        <v>8</v>
      </c>
      <c r="C8" s="24"/>
      <c r="D8" s="24"/>
      <c r="E8" s="24"/>
      <c r="F8" s="24"/>
      <c r="G8" s="24"/>
      <c r="H8" s="24"/>
      <c r="I8" s="24"/>
      <c r="J8" s="134">
        <v>25.5</v>
      </c>
      <c r="K8" s="134">
        <v>37.238</v>
      </c>
      <c r="L8" s="134">
        <v>26.683000000000003</v>
      </c>
      <c r="M8" s="134">
        <v>22.323</v>
      </c>
      <c r="N8" s="134">
        <v>24.647999999999996</v>
      </c>
      <c r="O8" s="134">
        <v>18.324999999999999</v>
      </c>
      <c r="P8" s="134">
        <v>13.534999999999998</v>
      </c>
      <c r="Q8" s="134">
        <v>21.602999999999998</v>
      </c>
      <c r="R8" s="134">
        <v>13.042999999999999</v>
      </c>
      <c r="S8" s="134">
        <v>16.190000000000001</v>
      </c>
      <c r="T8" s="134">
        <v>24.041999999999991</v>
      </c>
      <c r="U8" s="134">
        <v>17.850999999999999</v>
      </c>
      <c r="V8" s="134">
        <v>4.4400000000000004</v>
      </c>
      <c r="W8" s="134">
        <v>11.805</v>
      </c>
      <c r="X8" s="134">
        <v>12.587</v>
      </c>
      <c r="Y8" s="134">
        <v>10.355</v>
      </c>
      <c r="Z8" s="134">
        <v>9.0490000000000013</v>
      </c>
      <c r="AA8" s="134">
        <v>1.7470000000000001</v>
      </c>
      <c r="AB8" s="134">
        <v>0</v>
      </c>
      <c r="AC8" s="134">
        <v>0</v>
      </c>
      <c r="AD8" s="134">
        <v>0</v>
      </c>
      <c r="AE8" s="134">
        <v>0</v>
      </c>
      <c r="AF8" s="134">
        <v>0</v>
      </c>
      <c r="AG8" s="134">
        <v>2.6239999999999997</v>
      </c>
    </row>
    <row r="9" spans="1:33" ht="45" customHeight="1" thickBot="1">
      <c r="A9" s="232"/>
      <c r="B9" s="15" t="s">
        <v>9</v>
      </c>
      <c r="C9" s="25"/>
      <c r="D9" s="25"/>
      <c r="E9" s="25"/>
      <c r="F9" s="25"/>
      <c r="G9" s="25"/>
      <c r="H9" s="25"/>
      <c r="I9" s="25"/>
      <c r="J9" s="136">
        <v>74.427000000000007</v>
      </c>
      <c r="K9" s="136">
        <v>92.178999999999988</v>
      </c>
      <c r="L9" s="136">
        <v>76.791999999999987</v>
      </c>
      <c r="M9" s="136">
        <v>82.162999999999997</v>
      </c>
      <c r="N9" s="136">
        <v>77.179000000000002</v>
      </c>
      <c r="O9" s="136">
        <v>64.742999999999995</v>
      </c>
      <c r="P9" s="136">
        <v>53.887</v>
      </c>
      <c r="Q9" s="136">
        <v>71.826000000000008</v>
      </c>
      <c r="R9" s="136">
        <v>61.409000000000013</v>
      </c>
      <c r="S9" s="136">
        <v>69.205999999999989</v>
      </c>
      <c r="T9" s="136">
        <v>80.265000000000015</v>
      </c>
      <c r="U9" s="136">
        <v>74.812000000000012</v>
      </c>
      <c r="V9" s="136">
        <v>27.407999999999998</v>
      </c>
      <c r="W9" s="136">
        <v>58.452999999999996</v>
      </c>
      <c r="X9" s="136">
        <v>56.754000000000005</v>
      </c>
      <c r="Y9" s="136">
        <v>63.491999999999997</v>
      </c>
      <c r="Z9" s="136">
        <v>58.202999999999996</v>
      </c>
      <c r="AA9" s="136">
        <v>52.832999999999998</v>
      </c>
      <c r="AB9" s="136">
        <v>33.39</v>
      </c>
      <c r="AC9" s="136">
        <v>38.285000000000004</v>
      </c>
      <c r="AD9" s="136">
        <v>28.260999999999999</v>
      </c>
      <c r="AE9" s="136">
        <v>47.179000000000002</v>
      </c>
      <c r="AF9" s="136">
        <v>57.568000000000005</v>
      </c>
      <c r="AG9" s="136">
        <v>31.245000000000001</v>
      </c>
    </row>
    <row r="10" spans="1:33" ht="45" customHeight="1" thickBot="1">
      <c r="A10" s="232"/>
      <c r="B10" s="13" t="s">
        <v>153</v>
      </c>
      <c r="C10" s="188"/>
      <c r="D10" s="188"/>
      <c r="E10" s="188"/>
      <c r="F10" s="188"/>
      <c r="G10" s="188"/>
      <c r="H10" s="188"/>
      <c r="I10" s="188"/>
      <c r="J10" s="189"/>
      <c r="K10" s="189"/>
      <c r="L10" s="189"/>
      <c r="M10" s="189"/>
      <c r="N10" s="189"/>
      <c r="O10" s="189"/>
      <c r="P10" s="189"/>
      <c r="Q10" s="189"/>
      <c r="R10" s="189"/>
      <c r="S10" s="189"/>
      <c r="T10" s="189"/>
      <c r="U10" s="189"/>
      <c r="V10" s="189"/>
      <c r="W10" s="189"/>
      <c r="X10" s="189"/>
      <c r="Y10" s="189"/>
      <c r="Z10" s="189"/>
      <c r="AA10" s="189"/>
      <c r="AB10" s="189"/>
      <c r="AC10" s="189"/>
      <c r="AD10" s="189"/>
      <c r="AE10" s="189">
        <v>10.545</v>
      </c>
      <c r="AF10" s="189"/>
      <c r="AG10" s="189">
        <v>7.8140000000000001</v>
      </c>
    </row>
    <row r="11" spans="1:33" ht="45" customHeight="1" thickBot="1">
      <c r="A11" s="232"/>
      <c r="B11" s="207" t="s">
        <v>24</v>
      </c>
      <c r="C11" s="31">
        <v>4218</v>
      </c>
      <c r="D11" s="31">
        <v>6011</v>
      </c>
      <c r="E11" s="31">
        <v>6981</v>
      </c>
      <c r="F11" s="31">
        <v>7570</v>
      </c>
      <c r="G11" s="31">
        <v>7851</v>
      </c>
      <c r="H11" s="31">
        <v>6709</v>
      </c>
      <c r="I11" s="31">
        <v>7841.4800000000005</v>
      </c>
      <c r="J11" s="148">
        <v>8199.7489999999998</v>
      </c>
      <c r="K11" s="148">
        <v>9176.1329999999998</v>
      </c>
      <c r="L11" s="148">
        <v>8905.1809999999987</v>
      </c>
      <c r="M11" s="148">
        <v>9068.8160000000007</v>
      </c>
      <c r="N11" s="148">
        <v>8592.8089999999993</v>
      </c>
      <c r="O11" s="148">
        <v>8989.1829999999991</v>
      </c>
      <c r="P11" s="148">
        <v>10253.509000000002</v>
      </c>
      <c r="Q11" s="148">
        <v>10188.435000000001</v>
      </c>
      <c r="R11" s="148">
        <v>10378.376</v>
      </c>
      <c r="S11" s="148">
        <v>10751.432999999999</v>
      </c>
      <c r="T11" s="148">
        <v>9464.4699999999993</v>
      </c>
      <c r="U11" s="148">
        <v>9218.1530000000002</v>
      </c>
      <c r="V11" s="148">
        <v>9714.6110000000008</v>
      </c>
      <c r="W11" s="148">
        <v>9083.3590000000004</v>
      </c>
      <c r="X11" s="148">
        <v>9581.5390000000007</v>
      </c>
      <c r="Y11" s="148">
        <v>11010.384000000002</v>
      </c>
      <c r="Z11" s="148">
        <v>11597.514999999999</v>
      </c>
      <c r="AA11" s="148">
        <v>11017.567000000001</v>
      </c>
      <c r="AB11" s="148">
        <v>7728.9169999999995</v>
      </c>
      <c r="AC11" s="148">
        <v>5660.8440000000001</v>
      </c>
      <c r="AD11" s="148">
        <v>2125.7939999999999</v>
      </c>
      <c r="AE11" s="148">
        <v>3459.5430000000001</v>
      </c>
      <c r="AF11" s="148">
        <v>3346.1809999999996</v>
      </c>
      <c r="AG11" s="148">
        <v>4997.2269999999999</v>
      </c>
    </row>
    <row r="12" spans="1:33" ht="45" customHeight="1">
      <c r="A12" s="232"/>
      <c r="B12" s="14" t="s">
        <v>10</v>
      </c>
      <c r="C12" s="24"/>
      <c r="D12" s="24"/>
      <c r="E12" s="24"/>
      <c r="F12" s="24"/>
      <c r="G12" s="24"/>
      <c r="H12" s="24"/>
      <c r="I12" s="24"/>
      <c r="J12" s="134">
        <v>4656.4879999999994</v>
      </c>
      <c r="K12" s="134">
        <v>3901.4760000000001</v>
      </c>
      <c r="L12" s="134">
        <v>3634.7289999999994</v>
      </c>
      <c r="M12" s="134">
        <v>4606.5660000000007</v>
      </c>
      <c r="N12" s="134">
        <v>3452.6639999999993</v>
      </c>
      <c r="O12" s="134">
        <v>3514.8729999999996</v>
      </c>
      <c r="P12" s="134">
        <v>3585.2650000000003</v>
      </c>
      <c r="Q12" s="134">
        <v>3974.7329999999997</v>
      </c>
      <c r="R12" s="134">
        <v>4060.152</v>
      </c>
      <c r="S12" s="134">
        <v>3906.652</v>
      </c>
      <c r="T12" s="134">
        <v>2870.4439999999995</v>
      </c>
      <c r="U12" s="134">
        <v>2998.26</v>
      </c>
      <c r="V12" s="134">
        <v>2884.0990000000002</v>
      </c>
      <c r="W12" s="134">
        <v>2474.4960000000005</v>
      </c>
      <c r="X12" s="134">
        <v>2538.788</v>
      </c>
      <c r="Y12" s="134">
        <v>2868.05</v>
      </c>
      <c r="Z12" s="134">
        <v>2597.2750000000001</v>
      </c>
      <c r="AA12" s="134">
        <v>2981.9490000000005</v>
      </c>
      <c r="AB12" s="134">
        <v>1851.7859999999998</v>
      </c>
      <c r="AC12" s="134">
        <v>1245.5459999999998</v>
      </c>
      <c r="AD12" s="134">
        <v>131.36099999999999</v>
      </c>
      <c r="AE12" s="134">
        <v>103.13700000000001</v>
      </c>
      <c r="AF12" s="134">
        <v>1.6920000000000002</v>
      </c>
      <c r="AG12" s="134">
        <v>6.3929999999999998</v>
      </c>
    </row>
    <row r="13" spans="1:33" ht="45" customHeight="1">
      <c r="A13" s="232"/>
      <c r="B13" s="12" t="s">
        <v>13</v>
      </c>
      <c r="C13" s="26"/>
      <c r="D13" s="26"/>
      <c r="E13" s="26"/>
      <c r="F13" s="26"/>
      <c r="G13" s="26"/>
      <c r="H13" s="26"/>
      <c r="I13" s="26"/>
      <c r="J13" s="138">
        <v>191.56900000000002</v>
      </c>
      <c r="K13" s="138">
        <v>124.69199999999999</v>
      </c>
      <c r="L13" s="138">
        <v>165.37099999999998</v>
      </c>
      <c r="M13" s="138">
        <v>275.58100000000002</v>
      </c>
      <c r="N13" s="138">
        <v>283.27600000000001</v>
      </c>
      <c r="O13" s="138">
        <v>540.27700000000004</v>
      </c>
      <c r="P13" s="138">
        <v>524.72199999999998</v>
      </c>
      <c r="Q13" s="138">
        <v>481.57600000000002</v>
      </c>
      <c r="R13" s="138">
        <v>485.06200000000001</v>
      </c>
      <c r="S13" s="138">
        <v>536.54</v>
      </c>
      <c r="T13" s="138">
        <v>656.798</v>
      </c>
      <c r="U13" s="138">
        <v>414.13700000000006</v>
      </c>
      <c r="V13" s="138">
        <v>192.17599999999999</v>
      </c>
      <c r="W13" s="138">
        <v>388.77700000000004</v>
      </c>
      <c r="X13" s="138">
        <v>524.04700000000003</v>
      </c>
      <c r="Y13" s="138">
        <v>565.01400000000001</v>
      </c>
      <c r="Z13" s="138">
        <v>519.39</v>
      </c>
      <c r="AA13" s="138">
        <v>314.29000000000002</v>
      </c>
      <c r="AB13" s="138">
        <v>86.66</v>
      </c>
      <c r="AC13" s="138">
        <v>111.98199999999999</v>
      </c>
      <c r="AD13" s="138">
        <v>44.194000000000003</v>
      </c>
      <c r="AE13" s="138">
        <v>48.527000000000001</v>
      </c>
      <c r="AF13" s="138">
        <v>1.996</v>
      </c>
      <c r="AG13" s="138">
        <v>10.123999999999999</v>
      </c>
    </row>
    <row r="14" spans="1:33" ht="45" customHeight="1">
      <c r="A14" s="232"/>
      <c r="B14" s="12" t="s">
        <v>9</v>
      </c>
      <c r="C14" s="26"/>
      <c r="D14" s="26"/>
      <c r="E14" s="26"/>
      <c r="F14" s="26"/>
      <c r="G14" s="26"/>
      <c r="H14" s="26"/>
      <c r="I14" s="26"/>
      <c r="J14" s="138">
        <v>272.85899999999998</v>
      </c>
      <c r="K14" s="138">
        <v>345.572</v>
      </c>
      <c r="L14" s="138">
        <v>365.15</v>
      </c>
      <c r="M14" s="138">
        <v>276.03999999999996</v>
      </c>
      <c r="N14" s="138">
        <v>289.13400000000001</v>
      </c>
      <c r="O14" s="138">
        <v>278.03000000000003</v>
      </c>
      <c r="P14" s="138">
        <v>266.84800000000001</v>
      </c>
      <c r="Q14" s="138">
        <v>256.42900000000003</v>
      </c>
      <c r="R14" s="138">
        <v>263.322</v>
      </c>
      <c r="S14" s="138">
        <v>282.46600000000001</v>
      </c>
      <c r="T14" s="138">
        <v>226.80099999999999</v>
      </c>
      <c r="U14" s="138">
        <v>104.792</v>
      </c>
      <c r="V14" s="138">
        <v>131.96</v>
      </c>
      <c r="W14" s="138">
        <v>174.74300000000002</v>
      </c>
      <c r="X14" s="138">
        <v>74.266999999999996</v>
      </c>
      <c r="Y14" s="138">
        <v>200.46100000000001</v>
      </c>
      <c r="Z14" s="138">
        <v>194.52700000000002</v>
      </c>
      <c r="AA14" s="138">
        <v>169.82500000000002</v>
      </c>
      <c r="AB14" s="138">
        <v>0</v>
      </c>
      <c r="AC14" s="138">
        <v>0</v>
      </c>
      <c r="AD14" s="138">
        <v>0</v>
      </c>
      <c r="AE14" s="138">
        <v>0</v>
      </c>
      <c r="AF14" s="138">
        <v>0</v>
      </c>
      <c r="AG14" s="138">
        <v>0</v>
      </c>
    </row>
    <row r="15" spans="1:33" ht="45" customHeight="1">
      <c r="A15" s="232"/>
      <c r="B15" s="176" t="s">
        <v>11</v>
      </c>
      <c r="C15" s="177"/>
      <c r="D15" s="177"/>
      <c r="E15" s="177"/>
      <c r="F15" s="177"/>
      <c r="G15" s="177"/>
      <c r="H15" s="177"/>
      <c r="I15" s="177"/>
      <c r="J15" s="178">
        <v>3078.8329999999996</v>
      </c>
      <c r="K15" s="178">
        <v>4804.393</v>
      </c>
      <c r="L15" s="178">
        <v>4739.9309999999996</v>
      </c>
      <c r="M15" s="178">
        <v>3910.6289999999999</v>
      </c>
      <c r="N15" s="178">
        <v>4567.7350000000006</v>
      </c>
      <c r="O15" s="178">
        <v>4656.0029999999997</v>
      </c>
      <c r="P15" s="178">
        <v>5876.6740000000009</v>
      </c>
      <c r="Q15" s="178">
        <v>5475.697000000001</v>
      </c>
      <c r="R15" s="178">
        <v>5569.84</v>
      </c>
      <c r="S15" s="178">
        <v>6025.7749999999987</v>
      </c>
      <c r="T15" s="178">
        <v>5710.4269999999997</v>
      </c>
      <c r="U15" s="178">
        <v>5700.9639999999999</v>
      </c>
      <c r="V15" s="178">
        <v>6506.3760000000002</v>
      </c>
      <c r="W15" s="178">
        <v>6045.3430000000008</v>
      </c>
      <c r="X15" s="178">
        <v>6079.2710000000006</v>
      </c>
      <c r="Y15" s="178">
        <v>5789.9439999999995</v>
      </c>
      <c r="Z15" s="178">
        <v>6193.8579999999993</v>
      </c>
      <c r="AA15" s="178">
        <v>6115.0720000000001</v>
      </c>
      <c r="AB15" s="178">
        <v>5072.0069999999996</v>
      </c>
      <c r="AC15" s="178">
        <v>3495.5770000000002</v>
      </c>
      <c r="AD15" s="178">
        <v>1870.8920000000001</v>
      </c>
      <c r="AE15" s="178">
        <v>3302.9539999999997</v>
      </c>
      <c r="AF15" s="178">
        <v>3313.4750000000004</v>
      </c>
      <c r="AG15" s="178">
        <v>3708.4389999999999</v>
      </c>
    </row>
    <row r="16" spans="1:33" ht="45" customHeight="1">
      <c r="A16" s="232"/>
      <c r="B16" s="12" t="s">
        <v>84</v>
      </c>
      <c r="C16" s="26"/>
      <c r="D16" s="26"/>
      <c r="E16" s="26"/>
      <c r="F16" s="26"/>
      <c r="G16" s="26"/>
      <c r="H16" s="26"/>
      <c r="I16" s="26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  <c r="X16" s="138">
        <v>365.166</v>
      </c>
      <c r="Y16" s="138">
        <v>1586.915</v>
      </c>
      <c r="Z16" s="138">
        <v>2092.4649999999997</v>
      </c>
      <c r="AA16" s="138">
        <v>1401.819</v>
      </c>
      <c r="AB16" s="138">
        <v>700.25900000000001</v>
      </c>
      <c r="AC16" s="138">
        <v>807.73899999999992</v>
      </c>
      <c r="AD16" s="138">
        <v>79.346999999999994</v>
      </c>
      <c r="AE16" s="138">
        <v>-0.79099999999999993</v>
      </c>
      <c r="AF16" s="138">
        <v>13.359000000000002</v>
      </c>
      <c r="AG16" s="138">
        <v>1262.7500000000002</v>
      </c>
    </row>
    <row r="17" spans="1:33" ht="45" customHeight="1" thickBot="1">
      <c r="A17" s="232"/>
      <c r="B17" s="13" t="s">
        <v>124</v>
      </c>
      <c r="C17" s="188"/>
      <c r="D17" s="188"/>
      <c r="E17" s="188"/>
      <c r="F17" s="188"/>
      <c r="G17" s="188"/>
      <c r="H17" s="188"/>
      <c r="I17" s="188"/>
      <c r="J17" s="189"/>
      <c r="K17" s="189"/>
      <c r="L17" s="189"/>
      <c r="M17" s="189"/>
      <c r="N17" s="189"/>
      <c r="O17" s="189"/>
      <c r="P17" s="189"/>
      <c r="Q17" s="189"/>
      <c r="R17" s="189"/>
      <c r="S17" s="189"/>
      <c r="T17" s="189"/>
      <c r="U17" s="189"/>
      <c r="V17" s="189"/>
      <c r="W17" s="189"/>
      <c r="X17" s="189"/>
      <c r="Y17" s="189"/>
      <c r="Z17" s="189"/>
      <c r="AA17" s="189">
        <v>34.612000000000002</v>
      </c>
      <c r="AB17" s="189">
        <v>18.205000000000002</v>
      </c>
      <c r="AC17" s="189">
        <v>0</v>
      </c>
      <c r="AD17" s="189">
        <v>0</v>
      </c>
      <c r="AE17" s="189">
        <v>5.7159999999999993</v>
      </c>
      <c r="AF17" s="189">
        <v>15.658999999999999</v>
      </c>
      <c r="AG17" s="189">
        <v>9.5210000000000008</v>
      </c>
    </row>
    <row r="18" spans="1:33" ht="45" customHeight="1" thickBot="1">
      <c r="A18" s="232"/>
      <c r="B18" s="204" t="s">
        <v>25</v>
      </c>
      <c r="C18" s="22">
        <v>934</v>
      </c>
      <c r="D18" s="22">
        <v>1390</v>
      </c>
      <c r="E18" s="22">
        <v>1243</v>
      </c>
      <c r="F18" s="22">
        <v>1349</v>
      </c>
      <c r="G18" s="22">
        <v>1119</v>
      </c>
      <c r="H18" s="22">
        <v>1767</v>
      </c>
      <c r="I18" s="22">
        <v>1525.1</v>
      </c>
      <c r="J18" s="127">
        <v>1109.5630000000001</v>
      </c>
      <c r="K18" s="127">
        <v>1234.0350000000001</v>
      </c>
      <c r="L18" s="127">
        <v>1184.1950000000002</v>
      </c>
      <c r="M18" s="127">
        <v>1396.9070000000004</v>
      </c>
      <c r="N18" s="127">
        <v>1521.7400000000002</v>
      </c>
      <c r="O18" s="127">
        <v>1474.846</v>
      </c>
      <c r="P18" s="127">
        <v>866.67000000000007</v>
      </c>
      <c r="Q18" s="127">
        <v>1623.231</v>
      </c>
      <c r="R18" s="127">
        <v>2003.8109999999999</v>
      </c>
      <c r="S18" s="127">
        <v>1559.5350000000001</v>
      </c>
      <c r="T18" s="127">
        <v>1396.963</v>
      </c>
      <c r="U18" s="127">
        <v>2945.6410000000001</v>
      </c>
      <c r="V18" s="127">
        <v>2776.741</v>
      </c>
      <c r="W18" s="127">
        <v>3366.6190000000001</v>
      </c>
      <c r="X18" s="127">
        <v>3478.4920000000002</v>
      </c>
      <c r="Y18" s="127">
        <v>3947.1549999999997</v>
      </c>
      <c r="Z18" s="127">
        <v>3580.1059999999998</v>
      </c>
      <c r="AA18" s="127">
        <v>3719.788</v>
      </c>
      <c r="AB18" s="127">
        <v>2728.8470000000002</v>
      </c>
      <c r="AC18" s="127">
        <v>2015.5230000000001</v>
      </c>
      <c r="AD18" s="127">
        <v>666.61500000000001</v>
      </c>
      <c r="AE18" s="127">
        <v>478.08899999999994</v>
      </c>
      <c r="AF18" s="127">
        <v>795.11599999999999</v>
      </c>
      <c r="AG18" s="127">
        <v>112.774</v>
      </c>
    </row>
    <row r="19" spans="1:33" s="6" customFormat="1" ht="45" customHeight="1" thickBot="1">
      <c r="A19" s="232"/>
      <c r="B19" s="20" t="s">
        <v>23</v>
      </c>
      <c r="C19" s="23">
        <v>642</v>
      </c>
      <c r="D19" s="23">
        <v>708</v>
      </c>
      <c r="E19" s="23">
        <v>635</v>
      </c>
      <c r="F19" s="23">
        <v>695</v>
      </c>
      <c r="G19" s="23">
        <v>272</v>
      </c>
      <c r="H19" s="23">
        <v>369.6</v>
      </c>
      <c r="I19" s="23">
        <v>261.71000000000004</v>
      </c>
      <c r="J19" s="133">
        <v>577.91399999999999</v>
      </c>
      <c r="K19" s="133">
        <v>1135.2660000000001</v>
      </c>
      <c r="L19" s="133">
        <v>967.96400000000006</v>
      </c>
      <c r="M19" s="133">
        <v>941.798</v>
      </c>
      <c r="N19" s="133">
        <v>592.63599999999997</v>
      </c>
      <c r="O19" s="133">
        <v>502.43400000000003</v>
      </c>
      <c r="P19" s="133">
        <v>305.97500000000002</v>
      </c>
      <c r="Q19" s="133">
        <v>520.68299999999999</v>
      </c>
      <c r="R19" s="133">
        <v>764.8</v>
      </c>
      <c r="S19" s="133">
        <v>719.84899999999993</v>
      </c>
      <c r="T19" s="133">
        <v>1073.155</v>
      </c>
      <c r="U19" s="133">
        <v>1101.674</v>
      </c>
      <c r="V19" s="133">
        <v>161.53</v>
      </c>
      <c r="W19" s="133">
        <v>408.99099999999999</v>
      </c>
      <c r="X19" s="133">
        <v>312.80399999999997</v>
      </c>
      <c r="Y19" s="133">
        <v>340.827</v>
      </c>
      <c r="Z19" s="133">
        <v>280.39700000000005</v>
      </c>
      <c r="AA19" s="133">
        <v>910.43600000000004</v>
      </c>
      <c r="AB19" s="133">
        <v>809.15199999999993</v>
      </c>
      <c r="AC19" s="133">
        <v>573.6640000000001</v>
      </c>
      <c r="AD19" s="133">
        <v>666.61500000000001</v>
      </c>
      <c r="AE19" s="133">
        <v>478.08899999999994</v>
      </c>
      <c r="AF19" s="133">
        <v>795.11599999999999</v>
      </c>
      <c r="AG19" s="133">
        <v>112.774</v>
      </c>
    </row>
    <row r="20" spans="1:33" s="6" customFormat="1" ht="45" customHeight="1" thickBot="1">
      <c r="A20" s="232"/>
      <c r="B20" s="207" t="s">
        <v>24</v>
      </c>
      <c r="C20" s="23">
        <v>292</v>
      </c>
      <c r="D20" s="23">
        <v>682</v>
      </c>
      <c r="E20" s="23">
        <v>608</v>
      </c>
      <c r="F20" s="23">
        <v>654</v>
      </c>
      <c r="G20" s="23">
        <v>847</v>
      </c>
      <c r="H20" s="23">
        <v>1397.4</v>
      </c>
      <c r="I20" s="23">
        <v>1263.3900000000001</v>
      </c>
      <c r="J20" s="133">
        <v>531.649</v>
      </c>
      <c r="K20" s="133">
        <v>98.769000000000005</v>
      </c>
      <c r="L20" s="133">
        <v>216.23099999999999</v>
      </c>
      <c r="M20" s="133">
        <v>455.10900000000004</v>
      </c>
      <c r="N20" s="133">
        <v>929.10400000000004</v>
      </c>
      <c r="O20" s="133">
        <v>972.41200000000003</v>
      </c>
      <c r="P20" s="133">
        <v>560.69499999999994</v>
      </c>
      <c r="Q20" s="133">
        <v>1102.548</v>
      </c>
      <c r="R20" s="133">
        <v>1239.011</v>
      </c>
      <c r="S20" s="133">
        <v>839.68599999999992</v>
      </c>
      <c r="T20" s="133">
        <v>323.80799999999999</v>
      </c>
      <c r="U20" s="133">
        <v>1843.9670000000001</v>
      </c>
      <c r="V20" s="133">
        <v>2615.2110000000002</v>
      </c>
      <c r="W20" s="133">
        <v>2957.6280000000006</v>
      </c>
      <c r="X20" s="133">
        <v>3165.6879999999996</v>
      </c>
      <c r="Y20" s="133">
        <v>3606.328</v>
      </c>
      <c r="Z20" s="133">
        <v>3299.7089999999998</v>
      </c>
      <c r="AA20" s="133">
        <v>2809.3520000000003</v>
      </c>
      <c r="AB20" s="133">
        <v>1919.6949999999999</v>
      </c>
      <c r="AC20" s="133">
        <v>1441.8589999999999</v>
      </c>
      <c r="AD20" s="133">
        <v>0</v>
      </c>
      <c r="AE20" s="133">
        <v>0</v>
      </c>
      <c r="AF20" s="133">
        <v>0</v>
      </c>
      <c r="AG20" s="133">
        <v>0</v>
      </c>
    </row>
    <row r="21" spans="1:33" s="4" customFormat="1" ht="45" customHeight="1">
      <c r="A21" s="232"/>
      <c r="B21" s="11" t="s">
        <v>15</v>
      </c>
      <c r="C21" s="27"/>
      <c r="D21" s="27"/>
      <c r="E21" s="27"/>
      <c r="F21" s="27"/>
      <c r="G21" s="27"/>
      <c r="H21" s="27"/>
      <c r="I21" s="27"/>
      <c r="J21" s="139">
        <v>531.649</v>
      </c>
      <c r="K21" s="139">
        <v>98.769000000000005</v>
      </c>
      <c r="L21" s="139">
        <v>216.23099999999999</v>
      </c>
      <c r="M21" s="139">
        <v>455.10900000000004</v>
      </c>
      <c r="N21" s="139">
        <v>929.10400000000004</v>
      </c>
      <c r="O21" s="139">
        <v>972.41200000000003</v>
      </c>
      <c r="P21" s="139">
        <v>560.69499999999994</v>
      </c>
      <c r="Q21" s="139">
        <v>578.702</v>
      </c>
      <c r="R21" s="139">
        <v>791.45699999999999</v>
      </c>
      <c r="S21" s="139">
        <v>606.0379999999999</v>
      </c>
      <c r="T21" s="139">
        <v>296.18700000000001</v>
      </c>
      <c r="U21" s="139">
        <v>522.09500000000003</v>
      </c>
      <c r="V21" s="139">
        <v>136.464</v>
      </c>
      <c r="W21" s="139">
        <v>267.78899999999999</v>
      </c>
      <c r="X21" s="139">
        <v>68.787000000000006</v>
      </c>
      <c r="Y21" s="139">
        <v>533.803</v>
      </c>
      <c r="Z21" s="139">
        <v>11.391</v>
      </c>
      <c r="AA21" s="139">
        <v>89.829000000000008</v>
      </c>
      <c r="AB21" s="139">
        <v>0</v>
      </c>
      <c r="AC21" s="139">
        <v>0</v>
      </c>
      <c r="AD21" s="139">
        <v>0</v>
      </c>
      <c r="AE21" s="139">
        <v>0</v>
      </c>
      <c r="AF21" s="139">
        <v>0</v>
      </c>
      <c r="AG21" s="139">
        <v>0</v>
      </c>
    </row>
    <row r="22" spans="1:33" s="4" customFormat="1" ht="45" customHeight="1">
      <c r="A22" s="232"/>
      <c r="B22" s="12" t="s">
        <v>51</v>
      </c>
      <c r="C22" s="26"/>
      <c r="D22" s="26"/>
      <c r="E22" s="26"/>
      <c r="F22" s="26"/>
      <c r="G22" s="26"/>
      <c r="H22" s="26"/>
      <c r="I22" s="26"/>
      <c r="J22" s="138">
        <v>0</v>
      </c>
      <c r="K22" s="138">
        <v>0</v>
      </c>
      <c r="L22" s="138">
        <v>0</v>
      </c>
      <c r="M22" s="138">
        <v>0</v>
      </c>
      <c r="N22" s="138">
        <v>0</v>
      </c>
      <c r="O22" s="138">
        <v>0</v>
      </c>
      <c r="P22" s="138">
        <v>0</v>
      </c>
      <c r="Q22" s="138">
        <v>0</v>
      </c>
      <c r="R22" s="138">
        <v>0</v>
      </c>
      <c r="S22" s="138">
        <v>0</v>
      </c>
      <c r="T22" s="138">
        <v>0</v>
      </c>
      <c r="U22" s="138">
        <v>1321.8720000000001</v>
      </c>
      <c r="V22" s="138">
        <v>2478.7470000000003</v>
      </c>
      <c r="W22" s="138">
        <v>2689.8390000000004</v>
      </c>
      <c r="X22" s="138">
        <v>3096.9009999999998</v>
      </c>
      <c r="Y22" s="138">
        <v>3072.5250000000001</v>
      </c>
      <c r="Z22" s="138">
        <v>3288.3179999999998</v>
      </c>
      <c r="AA22" s="138">
        <v>2719.5230000000001</v>
      </c>
      <c r="AB22" s="138">
        <v>1919.6949999999999</v>
      </c>
      <c r="AC22" s="138">
        <v>1441.8589999999999</v>
      </c>
      <c r="AD22" s="138">
        <v>0</v>
      </c>
      <c r="AE22" s="138">
        <v>0</v>
      </c>
      <c r="AF22" s="138">
        <v>0</v>
      </c>
      <c r="AG22" s="138">
        <v>0</v>
      </c>
    </row>
    <row r="23" spans="1:33" s="4" customFormat="1" ht="45" customHeight="1" thickBot="1">
      <c r="A23" s="232"/>
      <c r="B23" s="13" t="s">
        <v>44</v>
      </c>
      <c r="C23" s="26"/>
      <c r="D23" s="26"/>
      <c r="E23" s="26"/>
      <c r="F23" s="26"/>
      <c r="G23" s="26"/>
      <c r="H23" s="26"/>
      <c r="I23" s="26"/>
      <c r="J23" s="138">
        <v>0</v>
      </c>
      <c r="K23" s="138">
        <v>0</v>
      </c>
      <c r="L23" s="138">
        <v>0</v>
      </c>
      <c r="M23" s="138">
        <v>0</v>
      </c>
      <c r="N23" s="138">
        <v>0</v>
      </c>
      <c r="O23" s="138">
        <v>0</v>
      </c>
      <c r="P23" s="138">
        <v>0</v>
      </c>
      <c r="Q23" s="138">
        <v>523.846</v>
      </c>
      <c r="R23" s="138">
        <v>447.55400000000003</v>
      </c>
      <c r="S23" s="138">
        <v>233.64800000000002</v>
      </c>
      <c r="T23" s="138">
        <v>27.621000000000002</v>
      </c>
      <c r="U23" s="138">
        <v>0</v>
      </c>
      <c r="V23" s="138">
        <v>0</v>
      </c>
      <c r="W23" s="138">
        <v>0</v>
      </c>
      <c r="X23" s="138">
        <v>0</v>
      </c>
      <c r="Y23" s="138">
        <v>0</v>
      </c>
      <c r="Z23" s="138">
        <v>0</v>
      </c>
      <c r="AA23" s="138">
        <v>0</v>
      </c>
      <c r="AB23" s="138">
        <v>0</v>
      </c>
      <c r="AC23" s="138">
        <v>0</v>
      </c>
      <c r="AD23" s="138">
        <v>0</v>
      </c>
      <c r="AE23" s="138">
        <v>0</v>
      </c>
      <c r="AF23" s="138">
        <v>0</v>
      </c>
      <c r="AG23" s="138">
        <v>0</v>
      </c>
    </row>
    <row r="24" spans="1:33" s="5" customFormat="1" ht="31.2" thickBot="1">
      <c r="A24" s="232"/>
      <c r="B24" s="204" t="s">
        <v>14</v>
      </c>
      <c r="C24" s="22">
        <v>5006</v>
      </c>
      <c r="D24" s="22">
        <v>7492</v>
      </c>
      <c r="E24" s="22">
        <v>8165</v>
      </c>
      <c r="F24" s="22">
        <v>9010</v>
      </c>
      <c r="G24" s="22">
        <v>9030</v>
      </c>
      <c r="H24" s="22">
        <v>9232.4</v>
      </c>
      <c r="I24" s="22">
        <v>9436.44</v>
      </c>
      <c r="J24" s="127">
        <v>9370.9689999999991</v>
      </c>
      <c r="K24" s="127">
        <v>10539.606999999998</v>
      </c>
      <c r="L24" s="127">
        <v>10499.918</v>
      </c>
      <c r="M24" s="127">
        <v>10580.208999999999</v>
      </c>
      <c r="N24" s="127">
        <v>10215.376</v>
      </c>
      <c r="O24" s="127">
        <v>10547.097000000002</v>
      </c>
      <c r="P24" s="127">
        <v>11187.599999999999</v>
      </c>
      <c r="Q24" s="127">
        <v>11908.875000000002</v>
      </c>
      <c r="R24" s="127">
        <v>12456.639000000001</v>
      </c>
      <c r="S24" s="127">
        <v>12396.363000000001</v>
      </c>
      <c r="T24" s="127">
        <v>10971.739999999998</v>
      </c>
      <c r="U24" s="127">
        <v>12096.634</v>
      </c>
      <c r="V24" s="127">
        <v>12523.215000000002</v>
      </c>
      <c r="W24" s="127">
        <v>12520.236000000001</v>
      </c>
      <c r="X24" s="127">
        <v>13129.37</v>
      </c>
      <c r="Y24" s="127">
        <v>15031.476000000004</v>
      </c>
      <c r="Z24" s="127">
        <v>15251.778999999999</v>
      </c>
      <c r="AA24" s="127">
        <v>14791.934999999999</v>
      </c>
      <c r="AB24" s="127">
        <v>10491.154999999999</v>
      </c>
      <c r="AC24" s="127">
        <v>7854.652</v>
      </c>
      <c r="AD24" s="127">
        <v>2819.0459999999998</v>
      </c>
      <c r="AE24" s="127">
        <v>4006.0370000000003</v>
      </c>
      <c r="AF24" s="127">
        <v>4198.8649999999989</v>
      </c>
      <c r="AG24" s="127">
        <v>5151.6840000000002</v>
      </c>
    </row>
    <row r="25" spans="1:33" s="5" customFormat="1" ht="45" customHeight="1" thickBot="1">
      <c r="A25" s="232"/>
      <c r="B25" s="207" t="s">
        <v>23</v>
      </c>
      <c r="C25" s="31">
        <v>657</v>
      </c>
      <c r="D25" s="31">
        <v>799</v>
      </c>
      <c r="E25" s="31">
        <v>736</v>
      </c>
      <c r="F25" s="31">
        <v>786</v>
      </c>
      <c r="G25" s="31">
        <v>332</v>
      </c>
      <c r="H25" s="31">
        <v>442.20000000000005</v>
      </c>
      <c r="I25" s="31">
        <v>331.97</v>
      </c>
      <c r="J25" s="148">
        <v>639.57100000000003</v>
      </c>
      <c r="K25" s="148">
        <v>1363.4519999999998</v>
      </c>
      <c r="L25" s="148">
        <v>945.61599999999999</v>
      </c>
      <c r="M25" s="148">
        <v>1046.2840000000001</v>
      </c>
      <c r="N25" s="148">
        <v>694.46300000000008</v>
      </c>
      <c r="O25" s="148">
        <v>585.50200000000007</v>
      </c>
      <c r="P25" s="148">
        <v>373.43299999999999</v>
      </c>
      <c r="Q25" s="148">
        <v>614.11200000000008</v>
      </c>
      <c r="R25" s="148">
        <v>839.25199999999995</v>
      </c>
      <c r="S25" s="148">
        <v>805.24500000000012</v>
      </c>
      <c r="T25" s="148">
        <v>1183.462</v>
      </c>
      <c r="U25" s="148">
        <v>1034.5139999999999</v>
      </c>
      <c r="V25" s="148">
        <v>193.39300000000003</v>
      </c>
      <c r="W25" s="148">
        <v>479.24900000000008</v>
      </c>
      <c r="X25" s="148">
        <v>382.14300000000003</v>
      </c>
      <c r="Y25" s="148">
        <v>414.67299999999994</v>
      </c>
      <c r="Z25" s="148">
        <v>347.65100000000001</v>
      </c>
      <c r="AA25" s="148">
        <v>965.01600000000008</v>
      </c>
      <c r="AB25" s="148">
        <v>842.54199999999992</v>
      </c>
      <c r="AC25" s="148">
        <v>611.94900000000007</v>
      </c>
      <c r="AD25" s="148">
        <v>693.25199999999995</v>
      </c>
      <c r="AE25" s="148">
        <v>535.81299999999987</v>
      </c>
      <c r="AF25" s="148">
        <v>852.68399999999997</v>
      </c>
      <c r="AG25" s="148">
        <v>154.45699999999999</v>
      </c>
    </row>
    <row r="26" spans="1:33" s="5" customFormat="1" ht="45" customHeight="1" thickBot="1">
      <c r="A26" s="232"/>
      <c r="B26" s="207" t="s">
        <v>24</v>
      </c>
      <c r="C26" s="23">
        <v>4349</v>
      </c>
      <c r="D26" s="23">
        <v>6693</v>
      </c>
      <c r="E26" s="23">
        <v>7429</v>
      </c>
      <c r="F26" s="23">
        <v>8224</v>
      </c>
      <c r="G26" s="23">
        <v>8698</v>
      </c>
      <c r="H26" s="23">
        <v>8790.2000000000007</v>
      </c>
      <c r="I26" s="23">
        <v>9104.4700000000012</v>
      </c>
      <c r="J26" s="133">
        <v>8731.3979999999992</v>
      </c>
      <c r="K26" s="133">
        <v>9176.1549999999988</v>
      </c>
      <c r="L26" s="133">
        <v>9554.3019999999997</v>
      </c>
      <c r="M26" s="133">
        <v>9533.9249999999993</v>
      </c>
      <c r="N26" s="133">
        <v>9520.9129999999986</v>
      </c>
      <c r="O26" s="133">
        <v>9961.5950000000012</v>
      </c>
      <c r="P26" s="133">
        <v>10814.166999999999</v>
      </c>
      <c r="Q26" s="133">
        <v>11294.763000000001</v>
      </c>
      <c r="R26" s="133">
        <v>11617.387000000001</v>
      </c>
      <c r="S26" s="133">
        <v>11591.117999999999</v>
      </c>
      <c r="T26" s="133">
        <v>9788.2779999999984</v>
      </c>
      <c r="U26" s="133">
        <v>11062.119999999999</v>
      </c>
      <c r="V26" s="133">
        <v>12329.822000000002</v>
      </c>
      <c r="W26" s="133">
        <v>12040.987000000001</v>
      </c>
      <c r="X26" s="133">
        <v>12747.226999999999</v>
      </c>
      <c r="Y26" s="133">
        <v>14616.803000000002</v>
      </c>
      <c r="Z26" s="133">
        <v>14904.127999999999</v>
      </c>
      <c r="AA26" s="133">
        <v>13792.307000000001</v>
      </c>
      <c r="AB26" s="133">
        <v>9630.4079999999994</v>
      </c>
      <c r="AC26" s="133">
        <v>7242.7029999999995</v>
      </c>
      <c r="AD26" s="133" t="s">
        <v>152</v>
      </c>
      <c r="AE26" s="133">
        <v>3463.1059999999998</v>
      </c>
      <c r="AF26" s="133">
        <v>3330.5220000000004</v>
      </c>
      <c r="AG26" s="133">
        <v>4987.7060000000001</v>
      </c>
    </row>
    <row r="27" spans="1:33" s="5" customFormat="1" ht="45" customHeight="1">
      <c r="A27" s="232"/>
      <c r="B27" s="14" t="s">
        <v>10</v>
      </c>
      <c r="C27" s="28"/>
      <c r="D27" s="28"/>
      <c r="E27" s="28"/>
      <c r="F27" s="28"/>
      <c r="G27" s="28"/>
      <c r="H27" s="28"/>
      <c r="I27" s="28"/>
      <c r="J27" s="142">
        <v>4929.3470000000007</v>
      </c>
      <c r="K27" s="142">
        <v>4247.0679999999993</v>
      </c>
      <c r="L27" s="142">
        <v>4087.8499999999995</v>
      </c>
      <c r="M27" s="142">
        <v>4892.6059999999998</v>
      </c>
      <c r="N27" s="142">
        <v>3740.7979999999993</v>
      </c>
      <c r="O27" s="142">
        <v>3792.9030000000002</v>
      </c>
      <c r="P27" s="142">
        <v>3849.0769999999993</v>
      </c>
      <c r="Q27" s="142">
        <v>4231.1620000000003</v>
      </c>
      <c r="R27" s="142">
        <v>4323.4740000000002</v>
      </c>
      <c r="S27" s="142">
        <v>4189.1170000000002</v>
      </c>
      <c r="T27" s="142">
        <v>3097.2449999999994</v>
      </c>
      <c r="U27" s="142">
        <v>3103.0520000000006</v>
      </c>
      <c r="V27" s="142">
        <v>3016.0590000000002</v>
      </c>
      <c r="W27" s="142">
        <v>2649.239</v>
      </c>
      <c r="X27" s="142">
        <v>2613.0549999999998</v>
      </c>
      <c r="Y27" s="142">
        <v>3068.5110000000004</v>
      </c>
      <c r="Z27" s="142">
        <v>2791.8020000000001</v>
      </c>
      <c r="AA27" s="142">
        <v>3151.7740000000003</v>
      </c>
      <c r="AB27" s="142">
        <v>1851.7859999999998</v>
      </c>
      <c r="AC27" s="142">
        <v>1385.546</v>
      </c>
      <c r="AD27" s="142">
        <v>131.36099999999999</v>
      </c>
      <c r="AE27" s="142">
        <v>103.13700000000001</v>
      </c>
      <c r="AF27" s="142">
        <v>1.6920000000000002</v>
      </c>
      <c r="AG27" s="142">
        <v>6.3929999999999998</v>
      </c>
    </row>
    <row r="28" spans="1:33" s="5" customFormat="1" ht="45" customHeight="1">
      <c r="A28" s="232"/>
      <c r="B28" s="12" t="s">
        <v>13</v>
      </c>
      <c r="C28" s="29"/>
      <c r="D28" s="29"/>
      <c r="E28" s="29"/>
      <c r="F28" s="29"/>
      <c r="G28" s="29"/>
      <c r="H28" s="29"/>
      <c r="I28" s="29"/>
      <c r="J28" s="143">
        <v>191.56900000000002</v>
      </c>
      <c r="K28" s="143">
        <v>124.69199999999999</v>
      </c>
      <c r="L28" s="143">
        <v>500.79599999999999</v>
      </c>
      <c r="M28" s="143">
        <v>275.58100000000002</v>
      </c>
      <c r="N28" s="143">
        <v>283.27600000000001</v>
      </c>
      <c r="O28" s="143">
        <v>540.27700000000004</v>
      </c>
      <c r="P28" s="143">
        <v>527.72199999999998</v>
      </c>
      <c r="Q28" s="143">
        <v>481.57600000000002</v>
      </c>
      <c r="R28" s="143">
        <v>485.06200000000001</v>
      </c>
      <c r="S28" s="143">
        <v>536.54</v>
      </c>
      <c r="T28" s="143">
        <v>656.798</v>
      </c>
      <c r="U28" s="143">
        <v>414.13700000000006</v>
      </c>
      <c r="V28" s="143">
        <v>192.17599999999999</v>
      </c>
      <c r="W28" s="143">
        <v>388.77700000000004</v>
      </c>
      <c r="X28" s="143">
        <v>524.04700000000003</v>
      </c>
      <c r="Y28" s="143">
        <v>565.01400000000001</v>
      </c>
      <c r="Z28" s="143">
        <v>519.39</v>
      </c>
      <c r="AA28" s="143">
        <v>314.29000000000002</v>
      </c>
      <c r="AB28" s="143">
        <v>86.66</v>
      </c>
      <c r="AC28" s="143">
        <v>111.98199999999999</v>
      </c>
      <c r="AD28" s="143">
        <v>44.194000000000003</v>
      </c>
      <c r="AE28" s="143">
        <v>48.527000000000001</v>
      </c>
      <c r="AF28" s="143">
        <v>1.996</v>
      </c>
      <c r="AG28" s="143">
        <v>10.123999999999999</v>
      </c>
    </row>
    <row r="29" spans="1:33" s="5" customFormat="1" ht="45" customHeight="1">
      <c r="A29" s="232"/>
      <c r="B29" s="12" t="s">
        <v>11</v>
      </c>
      <c r="C29" s="29"/>
      <c r="D29" s="29"/>
      <c r="E29" s="29"/>
      <c r="F29" s="29"/>
      <c r="G29" s="29"/>
      <c r="H29" s="29"/>
      <c r="I29" s="29"/>
      <c r="J29" s="143">
        <v>3078.8329999999996</v>
      </c>
      <c r="K29" s="143">
        <v>4804.3950000000004</v>
      </c>
      <c r="L29" s="143">
        <v>4360.8510000000006</v>
      </c>
      <c r="M29" s="143">
        <v>3910.6289999999999</v>
      </c>
      <c r="N29" s="143">
        <v>4567.7350000000006</v>
      </c>
      <c r="O29" s="143">
        <v>4656.0029999999997</v>
      </c>
      <c r="P29" s="143">
        <v>5876.6740000000009</v>
      </c>
      <c r="Q29" s="143">
        <v>5475.697000000001</v>
      </c>
      <c r="R29" s="143">
        <v>5569.84</v>
      </c>
      <c r="S29" s="143">
        <v>6025.7749999999987</v>
      </c>
      <c r="T29" s="143">
        <v>5710.4269999999997</v>
      </c>
      <c r="U29" s="143">
        <v>5700.9639999999999</v>
      </c>
      <c r="V29" s="143">
        <v>6506.3760000000002</v>
      </c>
      <c r="W29" s="143">
        <v>6045.3430000000008</v>
      </c>
      <c r="X29" s="143">
        <v>6079.2710000000006</v>
      </c>
      <c r="Y29" s="143">
        <v>5790.0349999999999</v>
      </c>
      <c r="Z29" s="143">
        <v>6193.8579999999993</v>
      </c>
      <c r="AA29" s="143">
        <v>6115.0720000000001</v>
      </c>
      <c r="AB29" s="143">
        <v>5072.0069999999996</v>
      </c>
      <c r="AC29" s="143">
        <v>3495.5770000000002</v>
      </c>
      <c r="AD29" s="143">
        <v>1870.8920000000001</v>
      </c>
      <c r="AE29" s="143">
        <v>3302.9539999999997</v>
      </c>
      <c r="AF29" s="143">
        <v>3313.4750000000004</v>
      </c>
      <c r="AG29" s="143">
        <v>3708.4389999999999</v>
      </c>
    </row>
    <row r="30" spans="1:33" ht="45" customHeight="1" thickBot="1">
      <c r="A30" s="232"/>
      <c r="B30" s="15" t="s">
        <v>84</v>
      </c>
      <c r="C30" s="25"/>
      <c r="D30" s="25"/>
      <c r="E30" s="25"/>
      <c r="F30" s="25"/>
      <c r="G30" s="25"/>
      <c r="H30" s="25"/>
      <c r="I30" s="25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>
        <v>365.166</v>
      </c>
      <c r="Y30" s="136">
        <v>1586.915</v>
      </c>
      <c r="Z30" s="136">
        <v>2092.4649999999997</v>
      </c>
      <c r="AA30" s="136">
        <v>1401.819</v>
      </c>
      <c r="AB30" s="136">
        <v>700.25900000000001</v>
      </c>
      <c r="AC30" s="136">
        <v>807.73899999999992</v>
      </c>
      <c r="AD30" s="136">
        <v>79.346999999999994</v>
      </c>
      <c r="AE30" s="136">
        <v>-0.79099999999999993</v>
      </c>
      <c r="AF30" s="136">
        <v>13.359000000000002</v>
      </c>
      <c r="AG30" s="136">
        <v>1262.7500000000002</v>
      </c>
    </row>
    <row r="31" spans="1:33" s="5" customFormat="1" ht="45" customHeight="1">
      <c r="A31" s="232"/>
      <c r="B31" s="12" t="s">
        <v>15</v>
      </c>
      <c r="C31" s="30"/>
      <c r="D31" s="30"/>
      <c r="E31" s="30"/>
      <c r="F31" s="30"/>
      <c r="G31" s="30"/>
      <c r="H31" s="30"/>
      <c r="I31" s="30"/>
      <c r="J31" s="145">
        <v>531.649</v>
      </c>
      <c r="K31" s="145">
        <v>0</v>
      </c>
      <c r="L31" s="145">
        <v>604.80499999999995</v>
      </c>
      <c r="M31" s="145">
        <v>455.10900000000004</v>
      </c>
      <c r="N31" s="145">
        <v>929.10400000000004</v>
      </c>
      <c r="O31" s="145">
        <v>972.41200000000003</v>
      </c>
      <c r="P31" s="145">
        <v>560.69399999999996</v>
      </c>
      <c r="Q31" s="145">
        <v>578.702</v>
      </c>
      <c r="R31" s="145">
        <v>791.45699999999999</v>
      </c>
      <c r="S31" s="145">
        <v>606.0379999999999</v>
      </c>
      <c r="T31" s="145">
        <v>296.18700000000001</v>
      </c>
      <c r="U31" s="145">
        <v>522.09500000000003</v>
      </c>
      <c r="V31" s="145">
        <v>136.464</v>
      </c>
      <c r="W31" s="145">
        <v>267.78899999999999</v>
      </c>
      <c r="X31" s="145">
        <v>68.787000000000006</v>
      </c>
      <c r="Y31" s="145">
        <v>533.803</v>
      </c>
      <c r="Z31" s="145">
        <v>11.391</v>
      </c>
      <c r="AA31" s="145">
        <v>89.829000000000008</v>
      </c>
      <c r="AB31" s="145">
        <v>0</v>
      </c>
      <c r="AC31" s="145">
        <v>0</v>
      </c>
      <c r="AD31" s="145">
        <v>0</v>
      </c>
      <c r="AE31" s="145">
        <v>0</v>
      </c>
      <c r="AF31" s="145">
        <v>0</v>
      </c>
      <c r="AG31" s="145">
        <v>0</v>
      </c>
    </row>
    <row r="32" spans="1:33" s="4" customFormat="1" ht="45" customHeight="1">
      <c r="A32" s="232"/>
      <c r="B32" s="12" t="s">
        <v>51</v>
      </c>
      <c r="C32" s="26"/>
      <c r="D32" s="26"/>
      <c r="E32" s="26"/>
      <c r="F32" s="26"/>
      <c r="G32" s="26"/>
      <c r="H32" s="26"/>
      <c r="I32" s="26"/>
      <c r="J32" s="138">
        <v>0</v>
      </c>
      <c r="K32" s="138">
        <v>0</v>
      </c>
      <c r="L32" s="138">
        <v>0</v>
      </c>
      <c r="M32" s="138">
        <v>0</v>
      </c>
      <c r="N32" s="138">
        <v>0</v>
      </c>
      <c r="O32" s="138">
        <v>0</v>
      </c>
      <c r="P32" s="138">
        <v>0</v>
      </c>
      <c r="Q32" s="138">
        <v>0</v>
      </c>
      <c r="R32" s="138">
        <v>0</v>
      </c>
      <c r="S32" s="138">
        <v>0</v>
      </c>
      <c r="T32" s="138">
        <v>0</v>
      </c>
      <c r="U32" s="138">
        <v>1321.8720000000001</v>
      </c>
      <c r="V32" s="138">
        <v>2478.7470000000003</v>
      </c>
      <c r="W32" s="138">
        <v>2689.8390000000004</v>
      </c>
      <c r="X32" s="138">
        <v>3096.9009999999998</v>
      </c>
      <c r="Y32" s="138">
        <v>3072.5250000000001</v>
      </c>
      <c r="Z32" s="138">
        <v>3288.3179999999998</v>
      </c>
      <c r="AA32" s="138">
        <v>2719.5230000000001</v>
      </c>
      <c r="AB32" s="138">
        <v>1919.6959999999999</v>
      </c>
      <c r="AC32" s="138">
        <v>1441.8589999999999</v>
      </c>
      <c r="AD32" s="138">
        <v>0</v>
      </c>
      <c r="AE32" s="138">
        <v>0</v>
      </c>
      <c r="AF32" s="138">
        <v>0</v>
      </c>
      <c r="AG32" s="138">
        <v>0</v>
      </c>
    </row>
    <row r="33" spans="1:251" s="5" customFormat="1" ht="45" customHeight="1">
      <c r="A33" s="232"/>
      <c r="B33" s="12" t="s">
        <v>43</v>
      </c>
      <c r="C33" s="191"/>
      <c r="D33" s="191"/>
      <c r="E33" s="191"/>
      <c r="F33" s="191"/>
      <c r="G33" s="191"/>
      <c r="H33" s="191"/>
      <c r="I33" s="191"/>
      <c r="J33" s="69">
        <v>0</v>
      </c>
      <c r="K33" s="69">
        <v>0</v>
      </c>
      <c r="L33" s="69">
        <v>0</v>
      </c>
      <c r="M33" s="69">
        <v>0</v>
      </c>
      <c r="N33" s="69">
        <v>0</v>
      </c>
      <c r="O33" s="69">
        <v>0</v>
      </c>
      <c r="P33" s="69">
        <v>0</v>
      </c>
      <c r="Q33" s="69">
        <v>527.62599999999998</v>
      </c>
      <c r="R33" s="69">
        <v>447.55400000000003</v>
      </c>
      <c r="S33" s="69">
        <v>233.64800000000002</v>
      </c>
      <c r="T33" s="69">
        <v>27.621000000000002</v>
      </c>
      <c r="U33" s="69">
        <v>0</v>
      </c>
      <c r="V33" s="69">
        <v>0</v>
      </c>
      <c r="W33" s="69">
        <v>0</v>
      </c>
      <c r="X33" s="69">
        <v>0</v>
      </c>
      <c r="Y33" s="69">
        <v>0</v>
      </c>
      <c r="Z33" s="69">
        <v>0</v>
      </c>
      <c r="AA33" s="69">
        <v>0</v>
      </c>
      <c r="AB33" s="69">
        <v>0</v>
      </c>
      <c r="AC33" s="69">
        <v>0</v>
      </c>
      <c r="AD33" s="69">
        <v>0</v>
      </c>
      <c r="AE33" s="69">
        <v>0</v>
      </c>
      <c r="AF33" s="69">
        <v>0</v>
      </c>
      <c r="AG33" s="69">
        <v>0</v>
      </c>
    </row>
    <row r="34" spans="1:251" s="5" customFormat="1" ht="45" customHeight="1" thickBot="1">
      <c r="A34" s="233"/>
      <c r="B34" s="13" t="s">
        <v>124</v>
      </c>
      <c r="C34" s="190"/>
      <c r="D34" s="190"/>
      <c r="E34" s="190"/>
      <c r="F34" s="190"/>
      <c r="G34" s="190"/>
      <c r="H34" s="190"/>
      <c r="I34" s="190"/>
      <c r="J34" s="70">
        <v>0</v>
      </c>
      <c r="K34" s="70">
        <v>0</v>
      </c>
      <c r="L34" s="70">
        <v>0</v>
      </c>
      <c r="M34" s="70">
        <v>0</v>
      </c>
      <c r="N34" s="70">
        <v>0</v>
      </c>
      <c r="O34" s="70">
        <v>0</v>
      </c>
      <c r="P34" s="70">
        <v>0</v>
      </c>
      <c r="Q34" s="70">
        <v>527.62599999999998</v>
      </c>
      <c r="R34" s="70">
        <v>447.55400000000003</v>
      </c>
      <c r="S34" s="70">
        <v>233.64800000000002</v>
      </c>
      <c r="T34" s="70">
        <v>27.621000000000002</v>
      </c>
      <c r="U34" s="70">
        <v>0</v>
      </c>
      <c r="V34" s="70">
        <v>0</v>
      </c>
      <c r="W34" s="70">
        <v>0</v>
      </c>
      <c r="X34" s="70">
        <v>0</v>
      </c>
      <c r="Y34" s="70">
        <v>0</v>
      </c>
      <c r="Z34" s="70">
        <v>6.9039999999999999</v>
      </c>
      <c r="AA34" s="70">
        <v>34.612000000000002</v>
      </c>
      <c r="AB34" s="70">
        <v>18.205000000000002</v>
      </c>
      <c r="AC34" s="70">
        <v>0</v>
      </c>
      <c r="AD34" s="70">
        <v>0</v>
      </c>
      <c r="AE34" s="70">
        <v>7.1180000000000003</v>
      </c>
      <c r="AF34" s="70">
        <v>15.658999999999999</v>
      </c>
      <c r="AG34" s="70">
        <v>9.5210000000000008</v>
      </c>
    </row>
    <row r="35" spans="1:251" s="129" customFormat="1">
      <c r="A35" s="236" t="s">
        <v>130</v>
      </c>
      <c r="B35" s="235"/>
      <c r="C35" s="235"/>
      <c r="D35" s="235"/>
      <c r="E35" s="235"/>
      <c r="F35" s="235"/>
      <c r="G35" s="235"/>
      <c r="H35" s="235"/>
      <c r="I35" s="235"/>
      <c r="J35" s="235"/>
      <c r="K35" s="235"/>
      <c r="L35" s="235"/>
      <c r="M35" s="235"/>
      <c r="N35" s="235"/>
      <c r="O35" s="235"/>
      <c r="P35" s="235"/>
      <c r="Q35" s="235"/>
      <c r="R35" s="235"/>
      <c r="S35" s="235"/>
      <c r="T35" s="235"/>
      <c r="U35" s="235"/>
      <c r="V35" s="235"/>
      <c r="W35" s="235"/>
      <c r="X35" s="235"/>
      <c r="Y35" s="235"/>
      <c r="Z35" s="235"/>
      <c r="AA35" s="235"/>
      <c r="AB35" s="235"/>
      <c r="AC35" s="235"/>
      <c r="AD35" s="235"/>
      <c r="AE35" s="235"/>
      <c r="AF35" s="235"/>
      <c r="AG35" s="235"/>
      <c r="AH35" s="235"/>
      <c r="AI35" s="235"/>
      <c r="AJ35" s="235"/>
      <c r="AK35" s="235"/>
      <c r="AL35" s="235"/>
      <c r="AM35" s="235"/>
      <c r="AN35" s="235"/>
      <c r="AO35" s="235"/>
      <c r="AP35" s="235"/>
      <c r="AQ35" s="235"/>
      <c r="AR35" s="235"/>
      <c r="AS35" s="235"/>
      <c r="AT35" s="235"/>
      <c r="AU35" s="235"/>
      <c r="AV35" s="235"/>
      <c r="AW35" s="235"/>
      <c r="AX35" s="235"/>
      <c r="AY35" s="235"/>
      <c r="AZ35" s="235"/>
      <c r="BA35" s="235"/>
      <c r="BB35" s="235"/>
      <c r="BC35" s="235"/>
      <c r="BD35" s="235"/>
      <c r="BE35" s="235"/>
      <c r="BF35" s="235"/>
      <c r="BG35" s="235"/>
      <c r="BH35" s="235"/>
      <c r="BI35" s="235"/>
      <c r="BJ35" s="235"/>
      <c r="BK35" s="235"/>
      <c r="BL35" s="235"/>
      <c r="BM35" s="235"/>
      <c r="BN35" s="235"/>
      <c r="BO35" s="235"/>
      <c r="BP35" s="235"/>
      <c r="BQ35" s="235"/>
      <c r="BR35" s="235"/>
      <c r="BS35" s="235"/>
      <c r="BT35" s="235"/>
      <c r="BU35" s="235"/>
      <c r="BV35" s="235"/>
      <c r="BW35" s="235"/>
      <c r="BX35" s="235"/>
      <c r="BY35" s="235"/>
      <c r="BZ35" s="235"/>
      <c r="CA35" s="235"/>
      <c r="CB35" s="235"/>
      <c r="CC35" s="235"/>
      <c r="CD35" s="235"/>
      <c r="CE35" s="235"/>
      <c r="CF35" s="235"/>
      <c r="CG35" s="235"/>
      <c r="CH35" s="235"/>
      <c r="CI35" s="235"/>
      <c r="CJ35" s="235"/>
      <c r="CK35" s="235"/>
      <c r="CL35" s="235"/>
      <c r="CM35" s="235"/>
      <c r="CN35" s="235"/>
      <c r="CO35" s="235"/>
      <c r="CP35" s="235"/>
      <c r="CQ35" s="235"/>
      <c r="CR35" s="235"/>
      <c r="CS35" s="235"/>
      <c r="CT35" s="235"/>
      <c r="CU35" s="235"/>
      <c r="CV35" s="235"/>
      <c r="CW35" s="235"/>
      <c r="CX35" s="235"/>
      <c r="CY35" s="235"/>
      <c r="CZ35" s="235"/>
      <c r="DA35" s="235"/>
      <c r="DB35" s="235"/>
      <c r="DC35" s="235"/>
      <c r="DD35" s="235"/>
      <c r="DE35" s="235"/>
      <c r="DF35" s="235"/>
      <c r="DG35" s="235"/>
      <c r="DH35" s="235"/>
      <c r="DI35" s="235"/>
      <c r="DJ35" s="235"/>
      <c r="DK35" s="235"/>
      <c r="DL35" s="235"/>
      <c r="DM35" s="235"/>
      <c r="DN35" s="235"/>
      <c r="DO35" s="235"/>
      <c r="DP35" s="235"/>
      <c r="DQ35" s="235"/>
      <c r="DR35" s="235"/>
      <c r="DS35" s="235"/>
      <c r="DT35" s="235"/>
      <c r="DU35" s="235"/>
      <c r="DV35" s="235"/>
      <c r="DW35" s="235"/>
      <c r="DX35" s="235"/>
      <c r="DY35" s="235"/>
      <c r="DZ35" s="235"/>
      <c r="EA35" s="235"/>
      <c r="EB35" s="235"/>
      <c r="EC35" s="235"/>
      <c r="ED35" s="235"/>
      <c r="EE35" s="235"/>
      <c r="EF35" s="235"/>
      <c r="EG35" s="235"/>
      <c r="EH35" s="235"/>
      <c r="EI35" s="235"/>
      <c r="EJ35" s="235"/>
      <c r="EK35" s="235"/>
      <c r="EL35" s="235"/>
      <c r="EM35" s="235"/>
      <c r="EN35" s="235"/>
      <c r="EO35" s="235"/>
      <c r="EP35" s="235"/>
      <c r="EQ35" s="235"/>
      <c r="ER35" s="235"/>
      <c r="ES35" s="235"/>
      <c r="ET35" s="235"/>
      <c r="EU35" s="235"/>
      <c r="EV35" s="235"/>
      <c r="EW35" s="235"/>
      <c r="EX35" s="235"/>
      <c r="EY35" s="235"/>
      <c r="EZ35" s="235"/>
      <c r="FA35" s="235"/>
      <c r="FB35" s="235"/>
      <c r="FC35" s="235"/>
      <c r="FD35" s="235"/>
      <c r="FE35" s="235"/>
      <c r="FF35" s="235"/>
      <c r="FG35" s="235"/>
      <c r="FH35" s="235"/>
      <c r="FI35" s="235"/>
      <c r="FJ35" s="235"/>
      <c r="FK35" s="235"/>
      <c r="FL35" s="235"/>
      <c r="FM35" s="235"/>
      <c r="FN35" s="235"/>
      <c r="FO35" s="235"/>
      <c r="FP35" s="235"/>
      <c r="FQ35" s="235"/>
      <c r="FR35" s="235"/>
      <c r="FS35" s="235"/>
      <c r="FT35" s="235"/>
      <c r="FU35" s="235"/>
      <c r="FV35" s="235"/>
      <c r="FW35" s="235"/>
      <c r="FX35" s="235"/>
      <c r="FY35" s="235"/>
      <c r="FZ35" s="235"/>
      <c r="GA35" s="235"/>
      <c r="GB35" s="235"/>
      <c r="GC35" s="235"/>
      <c r="GD35" s="235"/>
      <c r="GE35" s="235"/>
      <c r="GF35" s="235"/>
      <c r="GG35" s="235"/>
      <c r="GH35" s="235"/>
      <c r="GI35" s="235"/>
      <c r="GJ35" s="235"/>
      <c r="GK35" s="235"/>
      <c r="GL35" s="235"/>
      <c r="GM35" s="235"/>
      <c r="GN35" s="235"/>
      <c r="GO35" s="235"/>
      <c r="GP35" s="235"/>
      <c r="GQ35" s="235"/>
      <c r="GR35" s="235"/>
      <c r="GS35" s="235"/>
      <c r="GT35" s="235"/>
      <c r="GU35" s="235"/>
      <c r="GV35" s="235"/>
      <c r="GW35" s="235"/>
      <c r="GX35" s="235"/>
      <c r="GY35" s="235"/>
      <c r="GZ35" s="235"/>
      <c r="HA35" s="235"/>
      <c r="HB35" s="235"/>
      <c r="HC35" s="235"/>
      <c r="HD35" s="235"/>
      <c r="HE35" s="235"/>
      <c r="HF35" s="235"/>
      <c r="HG35" s="235"/>
      <c r="HH35" s="235"/>
      <c r="HI35" s="235"/>
      <c r="HJ35" s="235"/>
      <c r="HK35" s="235"/>
      <c r="HL35" s="235"/>
      <c r="HM35" s="235"/>
      <c r="HN35" s="235"/>
      <c r="HO35" s="235"/>
      <c r="HP35" s="235"/>
      <c r="HQ35" s="235"/>
      <c r="HR35" s="235"/>
      <c r="HS35" s="235"/>
      <c r="HT35" s="235"/>
      <c r="HU35" s="235"/>
      <c r="HV35" s="235"/>
      <c r="HW35" s="235"/>
      <c r="HX35" s="235"/>
      <c r="HY35" s="235"/>
      <c r="HZ35" s="235"/>
      <c r="IA35" s="235"/>
      <c r="IB35" s="235"/>
      <c r="IC35" s="235"/>
      <c r="ID35" s="235"/>
      <c r="IE35" s="235"/>
      <c r="IF35" s="235"/>
      <c r="IG35" s="235"/>
      <c r="IH35" s="235"/>
      <c r="II35" s="235"/>
      <c r="IJ35" s="235"/>
      <c r="IK35" s="235"/>
      <c r="IL35" s="235"/>
      <c r="IM35" s="235"/>
      <c r="IN35" s="235"/>
      <c r="IO35" s="235"/>
      <c r="IP35" s="235"/>
      <c r="IQ35" s="235"/>
    </row>
    <row r="36" spans="1:251" ht="12.75" customHeight="1">
      <c r="A36" s="234" t="s">
        <v>22</v>
      </c>
      <c r="B36" s="234"/>
      <c r="C36" s="234"/>
      <c r="D36" s="234"/>
      <c r="E36" s="234"/>
      <c r="F36" s="234"/>
      <c r="G36" s="234"/>
      <c r="H36" s="234"/>
      <c r="I36" s="234"/>
      <c r="J36" s="235"/>
      <c r="K36" s="235"/>
      <c r="L36" s="234"/>
      <c r="M36" s="234"/>
      <c r="N36" s="234"/>
      <c r="O36" s="234"/>
      <c r="P36" s="234"/>
      <c r="Q36" s="234"/>
      <c r="R36" s="234"/>
      <c r="S36" s="234"/>
      <c r="T36" s="234"/>
      <c r="U36" s="234"/>
      <c r="V36" s="234"/>
      <c r="W36" s="234"/>
      <c r="X36" s="234"/>
      <c r="Y36" s="234"/>
      <c r="Z36" s="234"/>
    </row>
    <row r="37" spans="1:251" ht="6.9" customHeight="1">
      <c r="J37" s="129"/>
      <c r="K37" s="129"/>
    </row>
    <row r="39" spans="1:251" ht="20.100000000000001" customHeight="1">
      <c r="A39" s="237"/>
      <c r="B39" s="237"/>
      <c r="C39" s="237"/>
      <c r="D39" s="237"/>
      <c r="E39" s="237"/>
      <c r="F39" s="237"/>
      <c r="G39" s="237"/>
      <c r="H39" s="237"/>
      <c r="I39" s="237"/>
      <c r="J39" s="238"/>
      <c r="K39" s="238"/>
      <c r="L39" s="237"/>
      <c r="M39" s="237"/>
      <c r="N39" s="237"/>
      <c r="O39" s="237"/>
      <c r="P39" s="237"/>
      <c r="Q39" s="237"/>
      <c r="R39" s="237"/>
      <c r="S39" s="237"/>
      <c r="T39" s="237"/>
      <c r="U39" s="237"/>
      <c r="V39" s="237"/>
      <c r="W39" s="237"/>
      <c r="X39" s="237"/>
      <c r="Y39" s="237"/>
      <c r="Z39" s="237"/>
    </row>
  </sheetData>
  <mergeCells count="4">
    <mergeCell ref="A5:A34"/>
    <mergeCell ref="A36:Z36"/>
    <mergeCell ref="A35:IQ35"/>
    <mergeCell ref="A39:Z39"/>
  </mergeCells>
  <pageMargins left="0.7" right="0.7" top="0.75" bottom="0.75" header="0.3" footer="0.3"/>
  <pageSetup orientation="portrait" r:id="rId1"/>
  <ignoredErrors>
    <ignoredError sqref="AD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0.14999847407452621"/>
  </sheetPr>
  <dimension ref="A1:LO36"/>
  <sheetViews>
    <sheetView topLeftCell="A16" workbookViewId="0">
      <pane xSplit="2" topLeftCell="KY1" activePane="topRight" state="frozen"/>
      <selection pane="topRight" activeCell="LO6" sqref="LO6"/>
    </sheetView>
  </sheetViews>
  <sheetFormatPr defaultRowHeight="13.2"/>
  <cols>
    <col min="1" max="1" width="6" customWidth="1"/>
    <col min="2" max="2" width="34" customWidth="1"/>
    <col min="3" max="5" width="7.33203125" style="34" bestFit="1" customWidth="1"/>
    <col min="6" max="6" width="6.6640625" style="34" bestFit="1" customWidth="1"/>
    <col min="7" max="8" width="7.33203125" style="34" bestFit="1" customWidth="1"/>
    <col min="9" max="9" width="7.109375" style="34" bestFit="1" customWidth="1"/>
    <col min="10" max="11" width="7.33203125" style="34" bestFit="1" customWidth="1"/>
    <col min="12" max="12" width="7" style="34" bestFit="1" customWidth="1"/>
    <col min="13" max="13" width="6.88671875" style="34" customWidth="1"/>
    <col min="14" max="14" width="7.109375" style="34" bestFit="1" customWidth="1"/>
    <col min="15" max="15" width="8.6640625" style="38" bestFit="1" customWidth="1"/>
    <col min="16" max="16" width="7" style="34" bestFit="1" customWidth="1"/>
    <col min="17" max="19" width="7.33203125" style="34" bestFit="1" customWidth="1"/>
    <col min="20" max="20" width="7.109375" style="34" bestFit="1" customWidth="1"/>
    <col min="21" max="21" width="6.6640625" style="34" bestFit="1" customWidth="1"/>
    <col min="22" max="22" width="7.33203125" style="34" bestFit="1" customWidth="1"/>
    <col min="23" max="23" width="7" style="34" bestFit="1" customWidth="1"/>
    <col min="24" max="27" width="7.33203125" style="34" bestFit="1" customWidth="1"/>
    <col min="28" max="28" width="8.6640625" style="38" bestFit="1" customWidth="1"/>
    <col min="29" max="30" width="7.33203125" style="34" bestFit="1" customWidth="1"/>
    <col min="31" max="31" width="6.6640625" style="34" bestFit="1" customWidth="1"/>
    <col min="32" max="32" width="7" style="34" bestFit="1" customWidth="1"/>
    <col min="33" max="38" width="7.33203125" style="34" bestFit="1" customWidth="1"/>
    <col min="39" max="39" width="7" style="34" bestFit="1" customWidth="1"/>
    <col min="40" max="40" width="7.33203125" style="34" bestFit="1" customWidth="1"/>
    <col min="41" max="41" width="9.109375" style="38" bestFit="1" customWidth="1"/>
    <col min="42" max="44" width="7" style="34" bestFit="1" customWidth="1"/>
    <col min="45" max="48" width="7.33203125" style="34" bestFit="1" customWidth="1"/>
    <col min="49" max="49" width="8.33203125" style="34" bestFit="1" customWidth="1"/>
    <col min="50" max="50" width="7" style="34" bestFit="1" customWidth="1"/>
    <col min="51" max="52" width="7.33203125" style="34" bestFit="1" customWidth="1"/>
    <col min="53" max="53" width="7" style="34" bestFit="1" customWidth="1"/>
    <col min="54" max="54" width="8.88671875" style="38" bestFit="1" customWidth="1"/>
    <col min="55" max="57" width="7.33203125" style="34" bestFit="1" customWidth="1"/>
    <col min="58" max="58" width="7" style="34" bestFit="1" customWidth="1"/>
    <col min="59" max="60" width="7.33203125" style="34" bestFit="1" customWidth="1"/>
    <col min="61" max="61" width="7" style="34" bestFit="1" customWidth="1"/>
    <col min="62" max="62" width="8.33203125" style="34" bestFit="1" customWidth="1"/>
    <col min="63" max="66" width="7.33203125" style="34" bestFit="1" customWidth="1"/>
    <col min="67" max="67" width="8.6640625" style="38" bestFit="1" customWidth="1"/>
    <col min="68" max="68" width="7.33203125" style="34" bestFit="1" customWidth="1"/>
    <col min="69" max="69" width="7" style="34" bestFit="1" customWidth="1"/>
    <col min="70" max="72" width="7.33203125" style="34" bestFit="1" customWidth="1"/>
    <col min="73" max="74" width="7" style="34" bestFit="1" customWidth="1"/>
    <col min="75" max="79" width="7.33203125" style="34" bestFit="1" customWidth="1"/>
    <col min="80" max="80" width="8.88671875" style="38" bestFit="1" customWidth="1"/>
    <col min="81" max="81" width="7" style="34" bestFit="1" customWidth="1"/>
    <col min="82" max="84" width="7.33203125" style="34" bestFit="1" customWidth="1"/>
    <col min="85" max="85" width="7" style="34" bestFit="1" customWidth="1"/>
    <col min="86" max="91" width="7.33203125" style="34" bestFit="1" customWidth="1"/>
    <col min="92" max="92" width="7" style="34" bestFit="1" customWidth="1"/>
    <col min="93" max="93" width="9.109375" style="38" bestFit="1" customWidth="1"/>
    <col min="94" max="94" width="7" style="34" bestFit="1" customWidth="1"/>
    <col min="95" max="96" width="7.33203125" style="34" bestFit="1" customWidth="1"/>
    <col min="97" max="97" width="7" style="34" bestFit="1" customWidth="1"/>
    <col min="98" max="98" width="7.33203125" style="34" bestFit="1" customWidth="1"/>
    <col min="99" max="99" width="7" style="34" bestFit="1" customWidth="1"/>
    <col min="100" max="100" width="8" style="34" bestFit="1" customWidth="1"/>
    <col min="101" max="101" width="8.33203125" style="34" bestFit="1" customWidth="1"/>
    <col min="102" max="102" width="7.33203125" style="34" bestFit="1" customWidth="1"/>
    <col min="103" max="103" width="7" style="34" bestFit="1" customWidth="1"/>
    <col min="104" max="105" width="7.33203125" style="34" bestFit="1" customWidth="1"/>
    <col min="106" max="106" width="8.6640625" style="38" bestFit="1" customWidth="1"/>
    <col min="107" max="110" width="7.33203125" style="34" bestFit="1" customWidth="1"/>
    <col min="111" max="111" width="7.109375" style="34" bestFit="1" customWidth="1"/>
    <col min="112" max="112" width="8.33203125" style="34" bestFit="1" customWidth="1"/>
    <col min="113" max="113" width="7.6640625" style="34" bestFit="1" customWidth="1"/>
    <col min="114" max="115" width="8" style="34" bestFit="1" customWidth="1"/>
    <col min="116" max="116" width="8.33203125" style="34" bestFit="1" customWidth="1"/>
    <col min="117" max="117" width="7.109375" style="34" bestFit="1" customWidth="1"/>
    <col min="118" max="118" width="8.33203125" style="34" bestFit="1" customWidth="1"/>
    <col min="119" max="119" width="8.88671875" style="38" bestFit="1" customWidth="1"/>
    <col min="120" max="120" width="8" style="34" bestFit="1" customWidth="1"/>
    <col min="121" max="121" width="8.33203125" style="34" bestFit="1" customWidth="1"/>
    <col min="122" max="122" width="8" style="34" bestFit="1" customWidth="1"/>
    <col min="123" max="123" width="7.33203125" style="34" bestFit="1" customWidth="1"/>
    <col min="124" max="124" width="7" style="34" bestFit="1" customWidth="1"/>
    <col min="125" max="125" width="8.33203125" style="34" bestFit="1" customWidth="1"/>
    <col min="126" max="128" width="8" style="34" bestFit="1" customWidth="1"/>
    <col min="129" max="129" width="7.6640625" style="34" bestFit="1" customWidth="1"/>
    <col min="130" max="130" width="7" style="34" bestFit="1" customWidth="1"/>
    <col min="131" max="131" width="7.33203125" style="34" bestFit="1" customWidth="1"/>
    <col min="132" max="132" width="9.109375" style="38" bestFit="1" customWidth="1"/>
    <col min="133" max="133" width="8.33203125" style="34" bestFit="1" customWidth="1"/>
    <col min="134" max="134" width="7.33203125" style="34" bestFit="1" customWidth="1"/>
    <col min="135" max="135" width="8" style="34" bestFit="1" customWidth="1"/>
    <col min="136" max="136" width="7.6640625" style="34" bestFit="1" customWidth="1"/>
    <col min="137" max="137" width="8" style="34" bestFit="1" customWidth="1"/>
    <col min="138" max="138" width="8.33203125" style="34" bestFit="1" customWidth="1"/>
    <col min="139" max="139" width="8" style="34" bestFit="1" customWidth="1"/>
    <col min="140" max="140" width="7.6640625" style="34" bestFit="1" customWidth="1"/>
    <col min="141" max="142" width="8.33203125" style="34" bestFit="1" customWidth="1"/>
    <col min="143" max="144" width="7.33203125" style="34" bestFit="1" customWidth="1"/>
    <col min="145" max="145" width="8.88671875" style="38" bestFit="1" customWidth="1"/>
    <col min="146" max="147" width="7.33203125" style="34" bestFit="1" customWidth="1"/>
    <col min="148" max="148" width="8.33203125" style="34" bestFit="1" customWidth="1"/>
    <col min="149" max="149" width="6.88671875" style="34" customWidth="1"/>
    <col min="150" max="151" width="7.33203125" style="34" bestFit="1" customWidth="1"/>
    <col min="152" max="152" width="6.44140625" style="34" customWidth="1"/>
    <col min="153" max="155" width="7.33203125" style="34" bestFit="1" customWidth="1"/>
    <col min="156" max="156" width="6.88671875" style="34" customWidth="1"/>
    <col min="157" max="157" width="7.33203125" style="34" bestFit="1" customWidth="1"/>
    <col min="158" max="158" width="8.88671875" style="38" bestFit="1" customWidth="1"/>
    <col min="159" max="159" width="7.33203125" style="34" bestFit="1" customWidth="1"/>
    <col min="160" max="161" width="7" style="34" bestFit="1" customWidth="1"/>
    <col min="162" max="162" width="7.33203125" style="34" bestFit="1" customWidth="1"/>
    <col min="163" max="163" width="7" style="34" bestFit="1" customWidth="1"/>
    <col min="164" max="164" width="8" style="34" bestFit="1" customWidth="1"/>
    <col min="165" max="166" width="7.6640625" style="34" bestFit="1" customWidth="1"/>
    <col min="167" max="167" width="8.33203125" style="34" bestFit="1" customWidth="1"/>
    <col min="168" max="168" width="7.6640625" style="34" bestFit="1" customWidth="1"/>
    <col min="169" max="170" width="8" style="34" bestFit="1" customWidth="1"/>
    <col min="171" max="171" width="9.109375" style="38" bestFit="1" customWidth="1"/>
    <col min="172" max="172" width="7.6640625" style="34" bestFit="1" customWidth="1"/>
    <col min="173" max="173" width="7.33203125" style="34" bestFit="1" customWidth="1"/>
    <col min="174" max="176" width="8.33203125" style="34" bestFit="1" customWidth="1"/>
    <col min="177" max="177" width="7.33203125" style="34" bestFit="1" customWidth="1"/>
    <col min="178" max="178" width="7.109375" style="34" bestFit="1" customWidth="1"/>
    <col min="179" max="180" width="8.33203125" style="34" bestFit="1" customWidth="1"/>
    <col min="181" max="181" width="8" style="34" bestFit="1" customWidth="1"/>
    <col min="182" max="182" width="7" style="34" bestFit="1" customWidth="1"/>
    <col min="183" max="183" width="7.6640625" style="34" bestFit="1" customWidth="1"/>
    <col min="184" max="184" width="8.88671875" style="38" bestFit="1" customWidth="1"/>
    <col min="185" max="185" width="8" style="34" bestFit="1" customWidth="1"/>
    <col min="186" max="186" width="7.33203125" style="34" bestFit="1" customWidth="1"/>
    <col min="187" max="187" width="8" style="34" bestFit="1" customWidth="1"/>
    <col min="188" max="190" width="8.33203125" style="34" bestFit="1" customWidth="1"/>
    <col min="191" max="192" width="8" style="34" bestFit="1" customWidth="1"/>
    <col min="193" max="193" width="8.33203125" style="34" bestFit="1" customWidth="1"/>
    <col min="194" max="194" width="8" style="34" bestFit="1" customWidth="1"/>
    <col min="195" max="195" width="7.44140625" style="34" bestFit="1" customWidth="1"/>
    <col min="196" max="196" width="8.33203125" style="34" bestFit="1" customWidth="1"/>
    <col min="197" max="197" width="9.109375" style="38" bestFit="1" customWidth="1"/>
    <col min="198" max="198" width="8" style="34" bestFit="1" customWidth="1"/>
    <col min="199" max="199" width="7.44140625" style="34" bestFit="1" customWidth="1"/>
    <col min="200" max="200" width="8.33203125" style="34" bestFit="1" customWidth="1"/>
    <col min="201" max="201" width="7.44140625" style="34" bestFit="1" customWidth="1"/>
    <col min="202" max="202" width="8" style="34" bestFit="1" customWidth="1"/>
    <col min="203" max="203" width="7.6640625" style="34" bestFit="1" customWidth="1"/>
    <col min="204" max="204" width="8" style="34" bestFit="1" customWidth="1"/>
    <col min="205" max="205" width="7.6640625" style="34" bestFit="1" customWidth="1"/>
    <col min="206" max="207" width="8" style="34" bestFit="1" customWidth="1"/>
    <col min="208" max="208" width="8.33203125" style="34" bestFit="1" customWidth="1"/>
    <col min="209" max="209" width="8" style="34" bestFit="1" customWidth="1"/>
    <col min="210" max="210" width="8.88671875" style="38" bestFit="1" customWidth="1"/>
    <col min="211" max="211" width="8" style="34" bestFit="1" customWidth="1"/>
    <col min="212" max="212" width="8.33203125" style="34" bestFit="1" customWidth="1"/>
    <col min="213" max="213" width="7.6640625" style="34" bestFit="1" customWidth="1"/>
    <col min="214" max="215" width="8" style="34" bestFit="1" customWidth="1"/>
    <col min="216" max="218" width="8.33203125" style="34" bestFit="1" customWidth="1"/>
    <col min="219" max="219" width="8" style="34" bestFit="1" customWidth="1"/>
    <col min="220" max="220" width="8.33203125" style="34" bestFit="1" customWidth="1"/>
    <col min="221" max="221" width="7.6640625" style="34" bestFit="1" customWidth="1"/>
    <col min="222" max="222" width="8.33203125" style="34" bestFit="1" customWidth="1"/>
    <col min="223" max="223" width="8.88671875" style="38" bestFit="1" customWidth="1"/>
    <col min="224" max="224" width="8.33203125" style="34" bestFit="1" customWidth="1"/>
    <col min="225" max="225" width="7.6640625" style="34" bestFit="1" customWidth="1"/>
    <col min="226" max="228" width="8" style="34" bestFit="1" customWidth="1"/>
    <col min="229" max="231" width="8.33203125" style="34" bestFit="1" customWidth="1"/>
    <col min="232" max="232" width="8" style="34" bestFit="1" customWidth="1"/>
    <col min="233" max="233" width="8.33203125" style="34" bestFit="1" customWidth="1"/>
    <col min="234" max="234" width="7.6640625" style="34" bestFit="1" customWidth="1"/>
    <col min="235" max="235" width="8" style="34" bestFit="1" customWidth="1"/>
    <col min="236" max="236" width="9.109375" style="38" bestFit="1" customWidth="1"/>
    <col min="237" max="237" width="7.6640625" style="34" bestFit="1" customWidth="1"/>
    <col min="238" max="238" width="8.33203125" style="34" bestFit="1" customWidth="1"/>
    <col min="239" max="241" width="8" style="34" bestFit="1" customWidth="1"/>
    <col min="242" max="242" width="8.33203125" style="34" bestFit="1" customWidth="1"/>
    <col min="243" max="244" width="7.6640625" style="34" bestFit="1" customWidth="1"/>
    <col min="245" max="245" width="8.33203125" style="34" bestFit="1" customWidth="1"/>
    <col min="246" max="247" width="7.6640625" style="34" bestFit="1" customWidth="1"/>
    <col min="248" max="248" width="8" style="34" bestFit="1" customWidth="1"/>
    <col min="249" max="249" width="8.5546875" style="38" bestFit="1" customWidth="1"/>
    <col min="254" max="255" width="9.109375" style="211"/>
    <col min="263" max="288" width="9.109375"/>
  </cols>
  <sheetData>
    <row r="1" spans="1:327" s="1" customFormat="1" ht="20.100000000000001" customHeight="1">
      <c r="A1" s="2" t="s">
        <v>50</v>
      </c>
      <c r="B1" s="8"/>
      <c r="C1" s="35"/>
      <c r="D1" s="36"/>
      <c r="E1" s="18"/>
      <c r="F1" s="18"/>
      <c r="G1" s="18"/>
      <c r="H1" s="18"/>
      <c r="I1" s="18"/>
      <c r="J1" s="18"/>
      <c r="K1" s="18"/>
      <c r="L1" s="18"/>
      <c r="M1" s="18"/>
      <c r="N1" s="18"/>
      <c r="O1" s="37"/>
      <c r="P1" s="35"/>
      <c r="Q1" s="36"/>
      <c r="R1" s="18"/>
      <c r="S1" s="18"/>
      <c r="T1" s="18"/>
      <c r="U1" s="18"/>
      <c r="V1" s="18"/>
      <c r="W1" s="18"/>
      <c r="X1" s="18"/>
      <c r="Y1" s="18"/>
      <c r="Z1" s="18"/>
      <c r="AA1" s="18"/>
      <c r="AB1" s="37"/>
      <c r="AC1" s="35"/>
      <c r="AD1" s="36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37"/>
      <c r="AP1" s="35"/>
      <c r="AQ1" s="36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37"/>
      <c r="BC1" s="35"/>
      <c r="BD1" s="36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37"/>
      <c r="BP1" s="35"/>
      <c r="BQ1" s="36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37"/>
      <c r="CC1" s="35"/>
      <c r="CD1" s="36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37"/>
      <c r="CP1" s="35"/>
      <c r="CQ1" s="36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37"/>
      <c r="DC1" s="35"/>
      <c r="DD1" s="36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37"/>
      <c r="DP1" s="35"/>
      <c r="DQ1" s="36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37"/>
      <c r="EC1" s="35"/>
      <c r="ED1" s="36"/>
      <c r="EE1" s="18"/>
      <c r="EF1" s="18"/>
      <c r="EG1" s="18"/>
      <c r="EH1" s="18"/>
      <c r="EI1" s="18"/>
      <c r="EJ1" s="18"/>
      <c r="EK1" s="18"/>
      <c r="EL1" s="18"/>
      <c r="EM1" s="18"/>
      <c r="EN1" s="18"/>
      <c r="EO1" s="37"/>
      <c r="EP1" s="35"/>
      <c r="EQ1" s="36"/>
      <c r="ER1" s="18"/>
      <c r="ES1" s="18"/>
      <c r="ET1" s="18"/>
      <c r="EU1" s="18"/>
      <c r="EV1" s="18"/>
      <c r="EW1" s="18"/>
      <c r="EX1" s="18"/>
      <c r="EY1" s="18"/>
      <c r="EZ1" s="18"/>
      <c r="FA1" s="18"/>
      <c r="FB1" s="37"/>
      <c r="FC1" s="35"/>
      <c r="FD1" s="36"/>
      <c r="FE1" s="18"/>
      <c r="FF1" s="18"/>
      <c r="FG1" s="18"/>
      <c r="FH1" s="18"/>
      <c r="FI1" s="18"/>
      <c r="FJ1" s="18"/>
      <c r="FK1" s="18"/>
      <c r="FL1" s="18"/>
      <c r="FM1" s="18"/>
      <c r="FN1" s="18"/>
      <c r="FO1" s="37"/>
      <c r="FP1" s="35"/>
      <c r="FQ1" s="36"/>
      <c r="FR1" s="18"/>
      <c r="FS1" s="18"/>
      <c r="FT1" s="18"/>
      <c r="FU1" s="18"/>
      <c r="FV1" s="18"/>
      <c r="FW1" s="18"/>
      <c r="FX1" s="18"/>
      <c r="FY1" s="18"/>
      <c r="FZ1" s="18"/>
      <c r="GA1" s="18"/>
      <c r="GB1" s="37"/>
      <c r="GC1" s="35"/>
      <c r="GD1" s="36"/>
      <c r="GE1" s="18"/>
      <c r="GF1" s="18"/>
      <c r="GG1" s="18"/>
      <c r="GH1" s="18"/>
      <c r="GI1" s="18"/>
      <c r="GJ1" s="18"/>
      <c r="GK1" s="18"/>
      <c r="GL1" s="18"/>
      <c r="GM1" s="18"/>
      <c r="GN1" s="18"/>
      <c r="GO1" s="37"/>
      <c r="GP1" s="35"/>
      <c r="GQ1" s="36"/>
      <c r="GR1" s="18"/>
      <c r="GS1" s="18"/>
      <c r="GT1" s="18"/>
      <c r="GU1" s="18"/>
      <c r="GV1" s="18"/>
      <c r="GW1" s="18"/>
      <c r="GX1" s="18"/>
      <c r="GY1" s="18"/>
      <c r="GZ1" s="18"/>
      <c r="HA1" s="18"/>
      <c r="HB1" s="37"/>
      <c r="HC1" s="35"/>
      <c r="HD1" s="36"/>
      <c r="HE1" s="18"/>
      <c r="HF1" s="18"/>
      <c r="HG1" s="18"/>
      <c r="HH1" s="18"/>
      <c r="HI1" s="18"/>
      <c r="HJ1" s="18"/>
      <c r="HK1" s="18"/>
      <c r="HL1" s="18"/>
      <c r="HM1" s="18"/>
      <c r="HN1" s="18"/>
      <c r="HO1" s="37"/>
      <c r="HP1" s="35"/>
      <c r="HQ1" s="36"/>
      <c r="HR1" s="18"/>
      <c r="HS1" s="18"/>
      <c r="HT1" s="18"/>
      <c r="HU1" s="18"/>
      <c r="HV1" s="18"/>
      <c r="HW1" s="18"/>
      <c r="HX1" s="18"/>
      <c r="HY1" s="18"/>
      <c r="HZ1" s="18"/>
      <c r="IA1" s="18"/>
      <c r="IB1" s="37"/>
      <c r="IC1" s="35"/>
      <c r="ID1" s="36"/>
      <c r="IE1" s="18"/>
      <c r="IF1" s="18"/>
      <c r="IG1" s="18"/>
      <c r="IH1" s="18"/>
      <c r="II1" s="18"/>
      <c r="IJ1" s="18"/>
      <c r="IK1" s="18"/>
      <c r="IL1" s="18"/>
      <c r="IM1" s="18"/>
      <c r="IN1" s="18"/>
      <c r="IO1" s="37"/>
      <c r="IT1" s="212"/>
      <c r="IU1" s="212"/>
    </row>
    <row r="2" spans="1:327" s="129" customFormat="1">
      <c r="A2" s="236" t="s">
        <v>130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W2" s="235"/>
      <c r="X2" s="235"/>
      <c r="Y2" s="235"/>
      <c r="Z2" s="235"/>
      <c r="AA2" s="235"/>
      <c r="AB2" s="235"/>
      <c r="AC2" s="235"/>
      <c r="AD2" s="235"/>
      <c r="AE2" s="235"/>
      <c r="AF2" s="235"/>
      <c r="AG2" s="235"/>
      <c r="AH2" s="235"/>
      <c r="AI2" s="235"/>
      <c r="AJ2" s="235"/>
      <c r="AK2" s="235"/>
      <c r="AL2" s="235"/>
      <c r="AM2" s="235"/>
      <c r="AN2" s="235"/>
      <c r="AO2" s="235"/>
      <c r="AP2" s="235"/>
      <c r="AQ2" s="235"/>
      <c r="AR2" s="235"/>
      <c r="AS2" s="235"/>
      <c r="AT2" s="235"/>
      <c r="AU2" s="235"/>
      <c r="AV2" s="235"/>
      <c r="AW2" s="235"/>
      <c r="AX2" s="235"/>
      <c r="AY2" s="235"/>
      <c r="AZ2" s="235"/>
      <c r="BA2" s="235"/>
      <c r="BB2" s="235"/>
      <c r="BC2" s="235"/>
      <c r="BD2" s="235"/>
      <c r="BE2" s="235"/>
      <c r="BF2" s="235"/>
      <c r="BG2" s="235"/>
      <c r="BH2" s="235"/>
      <c r="BI2" s="235"/>
      <c r="BJ2" s="235"/>
      <c r="BK2" s="235"/>
      <c r="BL2" s="235"/>
      <c r="BM2" s="235"/>
      <c r="BN2" s="235"/>
      <c r="BO2" s="235"/>
      <c r="BP2" s="235"/>
      <c r="BQ2" s="235"/>
      <c r="BR2" s="235"/>
      <c r="BS2" s="235"/>
      <c r="BT2" s="235"/>
      <c r="BU2" s="235"/>
      <c r="BV2" s="235"/>
      <c r="BW2" s="235"/>
      <c r="BX2" s="235"/>
      <c r="BY2" s="235"/>
      <c r="BZ2" s="235"/>
      <c r="CA2" s="235"/>
      <c r="CB2" s="235"/>
      <c r="CC2" s="235"/>
      <c r="CD2" s="235"/>
      <c r="CE2" s="235"/>
      <c r="CF2" s="235"/>
      <c r="CG2" s="235"/>
      <c r="CH2" s="235"/>
      <c r="CI2" s="235"/>
      <c r="CJ2" s="235"/>
      <c r="CK2" s="235"/>
      <c r="CL2" s="235"/>
      <c r="CM2" s="235"/>
      <c r="CN2" s="235"/>
      <c r="CO2" s="235"/>
      <c r="CP2" s="235"/>
      <c r="CQ2" s="235"/>
      <c r="CR2" s="235"/>
      <c r="CS2" s="235"/>
      <c r="CT2" s="235"/>
      <c r="CU2" s="235"/>
      <c r="CV2" s="235"/>
      <c r="CW2" s="235"/>
      <c r="CX2" s="235"/>
      <c r="CY2" s="235"/>
      <c r="CZ2" s="235"/>
      <c r="DA2" s="235"/>
      <c r="DB2" s="235"/>
      <c r="DC2" s="235"/>
      <c r="DD2" s="235"/>
      <c r="DE2" s="235"/>
      <c r="DF2" s="235"/>
      <c r="DG2" s="235"/>
      <c r="DH2" s="235"/>
      <c r="DI2" s="235"/>
      <c r="DJ2" s="235"/>
      <c r="DK2" s="235"/>
      <c r="DL2" s="235"/>
      <c r="DM2" s="235"/>
      <c r="DN2" s="235"/>
      <c r="DO2" s="235"/>
      <c r="DP2" s="235"/>
      <c r="DQ2" s="235"/>
      <c r="DR2" s="235"/>
      <c r="DS2" s="235"/>
      <c r="DT2" s="235"/>
      <c r="DU2" s="235"/>
      <c r="DV2" s="235"/>
      <c r="DW2" s="235"/>
      <c r="DX2" s="235"/>
      <c r="DY2" s="235"/>
      <c r="DZ2" s="235"/>
      <c r="EA2" s="235"/>
      <c r="EB2" s="235"/>
      <c r="EC2" s="235"/>
      <c r="ED2" s="235"/>
      <c r="EE2" s="235"/>
      <c r="EF2" s="235"/>
      <c r="EG2" s="235"/>
      <c r="EH2" s="235"/>
      <c r="EI2" s="235"/>
      <c r="EJ2" s="235"/>
      <c r="EK2" s="235"/>
      <c r="EL2" s="235"/>
      <c r="EM2" s="235"/>
      <c r="EN2" s="235"/>
      <c r="EO2" s="235"/>
      <c r="EP2" s="235"/>
      <c r="EQ2" s="235"/>
      <c r="ER2" s="235"/>
      <c r="ES2" s="235"/>
      <c r="ET2" s="235"/>
      <c r="EU2" s="235"/>
      <c r="EV2" s="235"/>
      <c r="EW2" s="235"/>
      <c r="EX2" s="235"/>
      <c r="EY2" s="235"/>
      <c r="EZ2" s="235"/>
      <c r="FA2" s="235"/>
      <c r="FB2" s="235"/>
      <c r="FC2" s="235"/>
      <c r="FD2" s="235"/>
      <c r="FE2" s="235"/>
      <c r="FF2" s="235"/>
      <c r="FG2" s="235"/>
      <c r="FH2" s="235"/>
      <c r="FI2" s="235"/>
      <c r="FJ2" s="235"/>
      <c r="FK2" s="235"/>
      <c r="FL2" s="235"/>
      <c r="FM2" s="235"/>
      <c r="FN2" s="235"/>
      <c r="FO2" s="235"/>
      <c r="FP2" s="235"/>
      <c r="FQ2" s="235"/>
      <c r="FR2" s="235"/>
      <c r="FS2" s="235"/>
      <c r="FT2" s="235"/>
      <c r="FU2" s="235"/>
      <c r="FV2" s="235"/>
      <c r="FW2" s="235"/>
      <c r="FX2" s="235"/>
      <c r="FY2" s="235"/>
      <c r="FZ2" s="235"/>
      <c r="GA2" s="235"/>
      <c r="GB2" s="235"/>
      <c r="GC2" s="235"/>
      <c r="GD2" s="235"/>
      <c r="GE2" s="235"/>
      <c r="GF2" s="235"/>
      <c r="GG2" s="235"/>
      <c r="GH2" s="235"/>
      <c r="GI2" s="235"/>
      <c r="GJ2" s="235"/>
      <c r="GK2" s="235"/>
      <c r="GL2" s="235"/>
      <c r="GM2" s="235"/>
      <c r="GN2" s="235"/>
      <c r="GO2" s="235"/>
      <c r="GP2" s="235"/>
      <c r="GQ2" s="235"/>
      <c r="GR2" s="235"/>
      <c r="GS2" s="235"/>
      <c r="GT2" s="235"/>
      <c r="GU2" s="235"/>
      <c r="GV2" s="235"/>
      <c r="GW2" s="235"/>
      <c r="GX2" s="235"/>
      <c r="GY2" s="235"/>
      <c r="GZ2" s="235"/>
      <c r="HA2" s="235"/>
      <c r="HB2" s="235"/>
      <c r="HC2" s="235"/>
      <c r="HD2" s="235"/>
      <c r="HE2" s="235"/>
      <c r="HF2" s="235"/>
      <c r="HG2" s="235"/>
      <c r="HH2" s="235"/>
      <c r="HI2" s="235"/>
      <c r="HJ2" s="235"/>
      <c r="HK2" s="235"/>
      <c r="HL2" s="235"/>
      <c r="HM2" s="235"/>
      <c r="HN2" s="235"/>
      <c r="HO2" s="235"/>
      <c r="HP2" s="235"/>
      <c r="HQ2" s="235"/>
      <c r="HR2" s="235"/>
      <c r="HS2" s="235"/>
      <c r="HT2" s="235"/>
      <c r="HU2" s="235"/>
      <c r="HV2" s="235"/>
      <c r="HW2" s="235"/>
      <c r="HX2" s="235"/>
      <c r="HY2" s="235"/>
      <c r="HZ2" s="235"/>
      <c r="IA2" s="235"/>
      <c r="IB2" s="235"/>
      <c r="IC2" s="235"/>
      <c r="ID2" s="235"/>
      <c r="IE2" s="235"/>
      <c r="IF2" s="235"/>
      <c r="IG2" s="235"/>
      <c r="IH2" s="235"/>
      <c r="II2" s="235"/>
      <c r="IJ2" s="235"/>
      <c r="IK2" s="235"/>
      <c r="IL2" s="235"/>
      <c r="IM2" s="235"/>
      <c r="IN2" s="235"/>
      <c r="IO2" s="235"/>
      <c r="IP2" s="235"/>
      <c r="IQ2" s="235"/>
      <c r="IT2" s="132"/>
      <c r="IU2" s="132"/>
    </row>
    <row r="3" spans="1:327" s="1" customFormat="1" ht="6.9" customHeight="1" thickBot="1">
      <c r="B3" s="7"/>
      <c r="C3" s="18"/>
      <c r="D3" s="36"/>
      <c r="E3" s="18"/>
      <c r="F3" s="18"/>
      <c r="G3" s="18"/>
      <c r="H3" s="18"/>
      <c r="I3" s="18"/>
      <c r="J3" s="18"/>
      <c r="K3" s="18"/>
      <c r="L3" s="18"/>
      <c r="M3" s="18"/>
      <c r="N3" s="18"/>
      <c r="O3" s="37"/>
      <c r="P3" s="18"/>
      <c r="Q3" s="36"/>
      <c r="R3" s="18"/>
      <c r="S3" s="18"/>
      <c r="T3" s="18"/>
      <c r="U3" s="18"/>
      <c r="V3" s="18"/>
      <c r="W3" s="18"/>
      <c r="X3" s="18"/>
      <c r="Y3" s="18"/>
      <c r="Z3" s="18"/>
      <c r="AA3" s="18"/>
      <c r="AB3" s="37"/>
      <c r="AC3" s="18"/>
      <c r="AD3" s="36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37"/>
      <c r="AP3" s="18"/>
      <c r="AQ3" s="36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37"/>
      <c r="BC3" s="18"/>
      <c r="BD3" s="36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37"/>
      <c r="BP3" s="18"/>
      <c r="BQ3" s="36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37"/>
      <c r="CC3" s="18"/>
      <c r="CD3" s="36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37"/>
      <c r="CP3" s="18"/>
      <c r="CQ3" s="36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37"/>
      <c r="DC3" s="18"/>
      <c r="DD3" s="36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37"/>
      <c r="DP3" s="18"/>
      <c r="DQ3" s="36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37"/>
      <c r="EC3" s="18"/>
      <c r="ED3" s="36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37"/>
      <c r="EP3" s="18"/>
      <c r="EQ3" s="36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37"/>
      <c r="FC3" s="18"/>
      <c r="FD3" s="36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37"/>
      <c r="FP3" s="18"/>
      <c r="FQ3" s="36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37"/>
      <c r="GC3" s="18"/>
      <c r="GD3" s="36"/>
      <c r="GE3" s="18"/>
      <c r="GF3" s="18"/>
      <c r="GG3" s="18"/>
      <c r="GH3" s="18"/>
      <c r="GI3" s="18"/>
      <c r="GJ3" s="18"/>
      <c r="GK3" s="18"/>
      <c r="GL3" s="18"/>
      <c r="GM3" s="18"/>
      <c r="GN3" s="18"/>
      <c r="GO3" s="37"/>
      <c r="GP3" s="18"/>
      <c r="GQ3" s="36"/>
      <c r="GR3" s="18"/>
      <c r="GS3" s="18"/>
      <c r="GT3" s="18"/>
      <c r="GU3" s="18"/>
      <c r="GV3" s="18"/>
      <c r="GW3" s="18"/>
      <c r="GX3" s="18"/>
      <c r="GY3" s="18"/>
      <c r="GZ3" s="18"/>
      <c r="HA3" s="18"/>
      <c r="HB3" s="37"/>
      <c r="HC3" s="18"/>
      <c r="HD3" s="36"/>
      <c r="HE3" s="18"/>
      <c r="HF3" s="18"/>
      <c r="HG3" s="18"/>
      <c r="HH3" s="18"/>
      <c r="HI3" s="18"/>
      <c r="HJ3" s="18"/>
      <c r="HK3" s="18"/>
      <c r="HL3" s="18"/>
      <c r="HM3" s="18"/>
      <c r="HN3" s="18"/>
      <c r="HO3" s="37"/>
      <c r="HP3" s="18"/>
      <c r="HQ3" s="36"/>
      <c r="HR3" s="18"/>
      <c r="HS3" s="18"/>
      <c r="HT3" s="18"/>
      <c r="HU3" s="18"/>
      <c r="HV3" s="18"/>
      <c r="HW3" s="18"/>
      <c r="HX3" s="18"/>
      <c r="HY3" s="18"/>
      <c r="HZ3" s="18"/>
      <c r="IA3" s="18"/>
      <c r="IB3" s="37"/>
      <c r="IC3" s="18"/>
      <c r="ID3" s="36"/>
      <c r="IE3" s="18"/>
      <c r="IF3" s="18"/>
      <c r="IG3" s="18"/>
      <c r="IH3" s="18"/>
      <c r="II3" s="18"/>
      <c r="IJ3" s="18"/>
      <c r="IK3" s="18"/>
      <c r="IL3" s="18"/>
      <c r="IM3" s="18"/>
      <c r="IN3" s="18"/>
      <c r="IO3" s="37"/>
      <c r="IT3" s="212"/>
      <c r="IU3" s="212"/>
    </row>
    <row r="4" spans="1:327" s="1" customFormat="1" ht="13.5" customHeight="1" thickBot="1">
      <c r="B4" s="7"/>
      <c r="C4" s="252">
        <v>2001</v>
      </c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48">
        <v>2002</v>
      </c>
      <c r="Q4" s="248"/>
      <c r="R4" s="248"/>
      <c r="S4" s="248"/>
      <c r="T4" s="248"/>
      <c r="U4" s="248"/>
      <c r="V4" s="248"/>
      <c r="W4" s="248"/>
      <c r="X4" s="248"/>
      <c r="Y4" s="248"/>
      <c r="Z4" s="248"/>
      <c r="AA4" s="248"/>
      <c r="AB4" s="248"/>
      <c r="AC4" s="248">
        <v>2003</v>
      </c>
      <c r="AD4" s="248"/>
      <c r="AE4" s="248"/>
      <c r="AF4" s="248"/>
      <c r="AG4" s="248"/>
      <c r="AH4" s="248"/>
      <c r="AI4" s="248"/>
      <c r="AJ4" s="248"/>
      <c r="AK4" s="248"/>
      <c r="AL4" s="248"/>
      <c r="AM4" s="248"/>
      <c r="AN4" s="248"/>
      <c r="AO4" s="248"/>
      <c r="AP4" s="248">
        <v>2004</v>
      </c>
      <c r="AQ4" s="248"/>
      <c r="AR4" s="248"/>
      <c r="AS4" s="248"/>
      <c r="AT4" s="248"/>
      <c r="AU4" s="248"/>
      <c r="AV4" s="248"/>
      <c r="AW4" s="248"/>
      <c r="AX4" s="248"/>
      <c r="AY4" s="248"/>
      <c r="AZ4" s="248"/>
      <c r="BA4" s="248"/>
      <c r="BB4" s="248"/>
      <c r="BC4" s="248">
        <v>2005</v>
      </c>
      <c r="BD4" s="248"/>
      <c r="BE4" s="248"/>
      <c r="BF4" s="248"/>
      <c r="BG4" s="248"/>
      <c r="BH4" s="248"/>
      <c r="BI4" s="248"/>
      <c r="BJ4" s="248"/>
      <c r="BK4" s="248"/>
      <c r="BL4" s="248"/>
      <c r="BM4" s="248"/>
      <c r="BN4" s="248"/>
      <c r="BO4" s="248"/>
      <c r="BP4" s="248">
        <v>2006</v>
      </c>
      <c r="BQ4" s="248"/>
      <c r="BR4" s="248"/>
      <c r="BS4" s="248"/>
      <c r="BT4" s="248"/>
      <c r="BU4" s="248"/>
      <c r="BV4" s="248"/>
      <c r="BW4" s="248"/>
      <c r="BX4" s="248"/>
      <c r="BY4" s="248"/>
      <c r="BZ4" s="248"/>
      <c r="CA4" s="248"/>
      <c r="CB4" s="248"/>
      <c r="CC4" s="248">
        <v>2007</v>
      </c>
      <c r="CD4" s="248"/>
      <c r="CE4" s="248"/>
      <c r="CF4" s="248"/>
      <c r="CG4" s="248"/>
      <c r="CH4" s="248"/>
      <c r="CI4" s="248"/>
      <c r="CJ4" s="248"/>
      <c r="CK4" s="248"/>
      <c r="CL4" s="248"/>
      <c r="CM4" s="248"/>
      <c r="CN4" s="248"/>
      <c r="CO4" s="248"/>
      <c r="CP4" s="248">
        <v>2008</v>
      </c>
      <c r="CQ4" s="248"/>
      <c r="CR4" s="248"/>
      <c r="CS4" s="248"/>
      <c r="CT4" s="248"/>
      <c r="CU4" s="248"/>
      <c r="CV4" s="248"/>
      <c r="CW4" s="248"/>
      <c r="CX4" s="248"/>
      <c r="CY4" s="248"/>
      <c r="CZ4" s="248"/>
      <c r="DA4" s="248"/>
      <c r="DB4" s="248"/>
      <c r="DC4" s="248">
        <v>2009</v>
      </c>
      <c r="DD4" s="248"/>
      <c r="DE4" s="248"/>
      <c r="DF4" s="248"/>
      <c r="DG4" s="248"/>
      <c r="DH4" s="248"/>
      <c r="DI4" s="248"/>
      <c r="DJ4" s="248"/>
      <c r="DK4" s="248"/>
      <c r="DL4" s="248"/>
      <c r="DM4" s="248"/>
      <c r="DN4" s="248"/>
      <c r="DO4" s="248"/>
      <c r="DP4" s="248">
        <v>2010</v>
      </c>
      <c r="DQ4" s="248"/>
      <c r="DR4" s="248"/>
      <c r="DS4" s="248"/>
      <c r="DT4" s="248"/>
      <c r="DU4" s="248"/>
      <c r="DV4" s="248"/>
      <c r="DW4" s="248"/>
      <c r="DX4" s="248"/>
      <c r="DY4" s="248"/>
      <c r="DZ4" s="248"/>
      <c r="EA4" s="248"/>
      <c r="EB4" s="248"/>
      <c r="EC4" s="248">
        <v>2011</v>
      </c>
      <c r="ED4" s="248"/>
      <c r="EE4" s="248"/>
      <c r="EF4" s="248"/>
      <c r="EG4" s="248"/>
      <c r="EH4" s="248"/>
      <c r="EI4" s="248"/>
      <c r="EJ4" s="248"/>
      <c r="EK4" s="248"/>
      <c r="EL4" s="248"/>
      <c r="EM4" s="248"/>
      <c r="EN4" s="248"/>
      <c r="EO4" s="248"/>
      <c r="EP4" s="248">
        <v>2012</v>
      </c>
      <c r="EQ4" s="248"/>
      <c r="ER4" s="248"/>
      <c r="ES4" s="248"/>
      <c r="ET4" s="248"/>
      <c r="EU4" s="248"/>
      <c r="EV4" s="248"/>
      <c r="EW4" s="248"/>
      <c r="EX4" s="248"/>
      <c r="EY4" s="248"/>
      <c r="EZ4" s="248"/>
      <c r="FA4" s="248"/>
      <c r="FB4" s="248"/>
      <c r="FC4" s="248">
        <v>2013</v>
      </c>
      <c r="FD4" s="248"/>
      <c r="FE4" s="248"/>
      <c r="FF4" s="248"/>
      <c r="FG4" s="248"/>
      <c r="FH4" s="248"/>
      <c r="FI4" s="248"/>
      <c r="FJ4" s="248"/>
      <c r="FK4" s="248"/>
      <c r="FL4" s="248"/>
      <c r="FM4" s="248"/>
      <c r="FN4" s="248"/>
      <c r="FO4" s="248"/>
      <c r="FP4" s="248">
        <v>2014</v>
      </c>
      <c r="FQ4" s="248"/>
      <c r="FR4" s="248"/>
      <c r="FS4" s="248"/>
      <c r="FT4" s="248"/>
      <c r="FU4" s="248"/>
      <c r="FV4" s="248"/>
      <c r="FW4" s="248"/>
      <c r="FX4" s="248"/>
      <c r="FY4" s="248"/>
      <c r="FZ4" s="248"/>
      <c r="GA4" s="248"/>
      <c r="GB4" s="248"/>
      <c r="GC4" s="248">
        <v>2015</v>
      </c>
      <c r="GD4" s="248"/>
      <c r="GE4" s="248"/>
      <c r="GF4" s="248"/>
      <c r="GG4" s="248"/>
      <c r="GH4" s="248"/>
      <c r="GI4" s="248"/>
      <c r="GJ4" s="248"/>
      <c r="GK4" s="248"/>
      <c r="GL4" s="248"/>
      <c r="GM4" s="248"/>
      <c r="GN4" s="248"/>
      <c r="GO4" s="248"/>
      <c r="GP4" s="248">
        <v>2016</v>
      </c>
      <c r="GQ4" s="248"/>
      <c r="GR4" s="248"/>
      <c r="GS4" s="248"/>
      <c r="GT4" s="248"/>
      <c r="GU4" s="248"/>
      <c r="GV4" s="248"/>
      <c r="GW4" s="248"/>
      <c r="GX4" s="248"/>
      <c r="GY4" s="248"/>
      <c r="GZ4" s="248"/>
      <c r="HA4" s="248"/>
      <c r="HB4" s="248"/>
      <c r="HC4" s="248">
        <v>2017</v>
      </c>
      <c r="HD4" s="248"/>
      <c r="HE4" s="248"/>
      <c r="HF4" s="248"/>
      <c r="HG4" s="248"/>
      <c r="HH4" s="248"/>
      <c r="HI4" s="248"/>
      <c r="HJ4" s="248"/>
      <c r="HK4" s="248"/>
      <c r="HL4" s="248"/>
      <c r="HM4" s="248"/>
      <c r="HN4" s="248"/>
      <c r="HO4" s="248"/>
      <c r="HP4" s="248">
        <v>2018</v>
      </c>
      <c r="HQ4" s="248"/>
      <c r="HR4" s="248"/>
      <c r="HS4" s="248"/>
      <c r="HT4" s="248"/>
      <c r="HU4" s="248"/>
      <c r="HV4" s="248"/>
      <c r="HW4" s="248"/>
      <c r="HX4" s="248"/>
      <c r="HY4" s="248"/>
      <c r="HZ4" s="248"/>
      <c r="IA4" s="248"/>
      <c r="IB4" s="248"/>
      <c r="IC4" s="248">
        <v>2019</v>
      </c>
      <c r="ID4" s="248"/>
      <c r="IE4" s="248"/>
      <c r="IF4" s="248"/>
      <c r="IG4" s="248"/>
      <c r="IH4" s="248"/>
      <c r="II4" s="248"/>
      <c r="IJ4" s="248"/>
      <c r="IK4" s="248"/>
      <c r="IL4" s="248"/>
      <c r="IM4" s="248"/>
      <c r="IN4" s="248"/>
      <c r="IO4" s="248"/>
      <c r="IP4" s="248">
        <v>2020</v>
      </c>
      <c r="IQ4" s="248"/>
      <c r="IR4" s="248"/>
      <c r="IS4" s="248"/>
      <c r="IT4" s="248"/>
      <c r="IU4" s="248"/>
      <c r="IV4" s="248"/>
      <c r="IW4" s="248"/>
      <c r="IX4" s="248"/>
      <c r="IY4" s="248"/>
      <c r="IZ4" s="248"/>
      <c r="JA4" s="248"/>
      <c r="JB4" s="248"/>
      <c r="JC4" s="248">
        <v>2021</v>
      </c>
      <c r="JD4" s="248"/>
      <c r="JE4" s="248"/>
      <c r="JF4" s="248"/>
      <c r="JG4" s="248"/>
      <c r="JH4" s="248"/>
      <c r="JI4" s="248"/>
      <c r="JJ4" s="248"/>
      <c r="JK4" s="248"/>
      <c r="JL4" s="248"/>
      <c r="JM4" s="248"/>
      <c r="JN4" s="248"/>
      <c r="JO4" s="248"/>
      <c r="JP4" s="248">
        <v>2022</v>
      </c>
      <c r="JQ4" s="248"/>
      <c r="JR4" s="248"/>
      <c r="JS4" s="248"/>
      <c r="JT4" s="248"/>
      <c r="JU4" s="248"/>
      <c r="JV4" s="248"/>
      <c r="JW4" s="248"/>
      <c r="JX4" s="248"/>
      <c r="JY4" s="248"/>
      <c r="JZ4" s="248"/>
      <c r="KA4" s="248"/>
      <c r="KB4" s="248"/>
      <c r="KC4" s="248">
        <v>2023</v>
      </c>
      <c r="KD4" s="248"/>
      <c r="KE4" s="248"/>
      <c r="KF4" s="248"/>
      <c r="KG4" s="248"/>
      <c r="KH4" s="248"/>
      <c r="KI4" s="248"/>
      <c r="KJ4" s="248"/>
      <c r="KK4" s="248"/>
      <c r="KL4" s="248"/>
      <c r="KM4" s="248"/>
      <c r="KN4" s="248"/>
      <c r="KO4" s="248"/>
      <c r="KP4" s="248">
        <v>2024</v>
      </c>
      <c r="KQ4" s="248"/>
      <c r="KR4" s="248"/>
      <c r="KS4" s="248"/>
      <c r="KT4" s="248"/>
      <c r="KU4" s="248"/>
      <c r="KV4" s="248"/>
      <c r="KW4" s="248"/>
      <c r="KX4" s="248"/>
      <c r="KY4" s="248"/>
      <c r="KZ4" s="248"/>
      <c r="LA4" s="248"/>
      <c r="LB4" s="248"/>
      <c r="LC4" s="250">
        <v>2025</v>
      </c>
      <c r="LD4" s="248"/>
      <c r="LE4" s="248"/>
      <c r="LF4" s="248"/>
      <c r="LG4" s="248"/>
      <c r="LH4" s="248"/>
      <c r="LI4" s="248"/>
      <c r="LJ4" s="248"/>
      <c r="LK4" s="248"/>
      <c r="LL4" s="248"/>
      <c r="LM4" s="248"/>
      <c r="LN4" s="248"/>
      <c r="LO4" s="251"/>
    </row>
    <row r="5" spans="1:327" s="1" customFormat="1" ht="82.2" thickBot="1">
      <c r="B5" s="7"/>
      <c r="C5" s="32" t="s">
        <v>1</v>
      </c>
      <c r="D5" s="32" t="s">
        <v>2</v>
      </c>
      <c r="E5" s="32" t="s">
        <v>3</v>
      </c>
      <c r="F5" s="32" t="s">
        <v>4</v>
      </c>
      <c r="G5" s="32" t="s">
        <v>5</v>
      </c>
      <c r="H5" s="32" t="s">
        <v>6</v>
      </c>
      <c r="I5" s="32" t="s">
        <v>16</v>
      </c>
      <c r="J5" s="32" t="s">
        <v>17</v>
      </c>
      <c r="K5" s="32" t="s">
        <v>18</v>
      </c>
      <c r="L5" s="32" t="s">
        <v>19</v>
      </c>
      <c r="M5" s="32" t="s">
        <v>20</v>
      </c>
      <c r="N5" s="32" t="s">
        <v>21</v>
      </c>
      <c r="O5" s="33" t="s">
        <v>64</v>
      </c>
      <c r="P5" s="32" t="s">
        <v>1</v>
      </c>
      <c r="Q5" s="32" t="s">
        <v>2</v>
      </c>
      <c r="R5" s="32" t="s">
        <v>3</v>
      </c>
      <c r="S5" s="32" t="s">
        <v>4</v>
      </c>
      <c r="T5" s="32" t="s">
        <v>5</v>
      </c>
      <c r="U5" s="32" t="s">
        <v>6</v>
      </c>
      <c r="V5" s="32" t="s">
        <v>16</v>
      </c>
      <c r="W5" s="32" t="s">
        <v>17</v>
      </c>
      <c r="X5" s="32" t="s">
        <v>18</v>
      </c>
      <c r="Y5" s="32" t="s">
        <v>19</v>
      </c>
      <c r="Z5" s="32" t="s">
        <v>20</v>
      </c>
      <c r="AA5" s="32" t="s">
        <v>21</v>
      </c>
      <c r="AB5" s="33" t="s">
        <v>63</v>
      </c>
      <c r="AC5" s="32" t="s">
        <v>1</v>
      </c>
      <c r="AD5" s="32" t="s">
        <v>2</v>
      </c>
      <c r="AE5" s="32" t="s">
        <v>3</v>
      </c>
      <c r="AF5" s="32" t="s">
        <v>4</v>
      </c>
      <c r="AG5" s="32" t="s">
        <v>5</v>
      </c>
      <c r="AH5" s="32" t="s">
        <v>6</v>
      </c>
      <c r="AI5" s="32" t="s">
        <v>16</v>
      </c>
      <c r="AJ5" s="32" t="s">
        <v>17</v>
      </c>
      <c r="AK5" s="32" t="s">
        <v>18</v>
      </c>
      <c r="AL5" s="32" t="s">
        <v>19</v>
      </c>
      <c r="AM5" s="32" t="s">
        <v>20</v>
      </c>
      <c r="AN5" s="32" t="s">
        <v>21</v>
      </c>
      <c r="AO5" s="33" t="s">
        <v>66</v>
      </c>
      <c r="AP5" s="32" t="s">
        <v>1</v>
      </c>
      <c r="AQ5" s="32" t="s">
        <v>2</v>
      </c>
      <c r="AR5" s="32" t="s">
        <v>3</v>
      </c>
      <c r="AS5" s="32" t="s">
        <v>4</v>
      </c>
      <c r="AT5" s="32" t="s">
        <v>5</v>
      </c>
      <c r="AU5" s="32" t="s">
        <v>6</v>
      </c>
      <c r="AV5" s="32" t="s">
        <v>16</v>
      </c>
      <c r="AW5" s="32" t="s">
        <v>17</v>
      </c>
      <c r="AX5" s="32" t="s">
        <v>18</v>
      </c>
      <c r="AY5" s="32" t="s">
        <v>19</v>
      </c>
      <c r="AZ5" s="32" t="s">
        <v>20</v>
      </c>
      <c r="BA5" s="32" t="s">
        <v>21</v>
      </c>
      <c r="BB5" s="33" t="s">
        <v>68</v>
      </c>
      <c r="BC5" s="32" t="s">
        <v>1</v>
      </c>
      <c r="BD5" s="32" t="s">
        <v>2</v>
      </c>
      <c r="BE5" s="32" t="s">
        <v>3</v>
      </c>
      <c r="BF5" s="32" t="s">
        <v>4</v>
      </c>
      <c r="BG5" s="32" t="s">
        <v>5</v>
      </c>
      <c r="BH5" s="32" t="s">
        <v>6</v>
      </c>
      <c r="BI5" s="32" t="s">
        <v>16</v>
      </c>
      <c r="BJ5" s="32" t="s">
        <v>17</v>
      </c>
      <c r="BK5" s="32" t="s">
        <v>18</v>
      </c>
      <c r="BL5" s="32" t="s">
        <v>19</v>
      </c>
      <c r="BM5" s="32" t="s">
        <v>20</v>
      </c>
      <c r="BN5" s="32" t="s">
        <v>21</v>
      </c>
      <c r="BO5" s="33" t="s">
        <v>69</v>
      </c>
      <c r="BP5" s="32" t="s">
        <v>1</v>
      </c>
      <c r="BQ5" s="32" t="s">
        <v>2</v>
      </c>
      <c r="BR5" s="32" t="s">
        <v>3</v>
      </c>
      <c r="BS5" s="32" t="s">
        <v>4</v>
      </c>
      <c r="BT5" s="32" t="s">
        <v>5</v>
      </c>
      <c r="BU5" s="32" t="s">
        <v>6</v>
      </c>
      <c r="BV5" s="32" t="s">
        <v>16</v>
      </c>
      <c r="BW5" s="32" t="s">
        <v>17</v>
      </c>
      <c r="BX5" s="32" t="s">
        <v>18</v>
      </c>
      <c r="BY5" s="32" t="s">
        <v>19</v>
      </c>
      <c r="BZ5" s="32" t="s">
        <v>20</v>
      </c>
      <c r="CA5" s="32" t="s">
        <v>21</v>
      </c>
      <c r="CB5" s="33" t="s">
        <v>70</v>
      </c>
      <c r="CC5" s="32" t="s">
        <v>1</v>
      </c>
      <c r="CD5" s="32" t="s">
        <v>2</v>
      </c>
      <c r="CE5" s="32" t="s">
        <v>3</v>
      </c>
      <c r="CF5" s="32" t="s">
        <v>4</v>
      </c>
      <c r="CG5" s="32" t="s">
        <v>5</v>
      </c>
      <c r="CH5" s="32" t="s">
        <v>6</v>
      </c>
      <c r="CI5" s="32" t="s">
        <v>16</v>
      </c>
      <c r="CJ5" s="32" t="s">
        <v>17</v>
      </c>
      <c r="CK5" s="32" t="s">
        <v>18</v>
      </c>
      <c r="CL5" s="32" t="s">
        <v>19</v>
      </c>
      <c r="CM5" s="32" t="s">
        <v>20</v>
      </c>
      <c r="CN5" s="32" t="s">
        <v>21</v>
      </c>
      <c r="CO5" s="33" t="s">
        <v>71</v>
      </c>
      <c r="CP5" s="32" t="s">
        <v>1</v>
      </c>
      <c r="CQ5" s="32" t="s">
        <v>2</v>
      </c>
      <c r="CR5" s="32" t="s">
        <v>3</v>
      </c>
      <c r="CS5" s="32" t="s">
        <v>4</v>
      </c>
      <c r="CT5" s="32" t="s">
        <v>5</v>
      </c>
      <c r="CU5" s="32" t="s">
        <v>6</v>
      </c>
      <c r="CV5" s="32" t="s">
        <v>16</v>
      </c>
      <c r="CW5" s="32" t="s">
        <v>17</v>
      </c>
      <c r="CX5" s="32" t="s">
        <v>18</v>
      </c>
      <c r="CY5" s="32" t="s">
        <v>19</v>
      </c>
      <c r="CZ5" s="32" t="s">
        <v>20</v>
      </c>
      <c r="DA5" s="32" t="s">
        <v>21</v>
      </c>
      <c r="DB5" s="33" t="s">
        <v>72</v>
      </c>
      <c r="DC5" s="32" t="s">
        <v>1</v>
      </c>
      <c r="DD5" s="32" t="s">
        <v>2</v>
      </c>
      <c r="DE5" s="32" t="s">
        <v>3</v>
      </c>
      <c r="DF5" s="32" t="s">
        <v>4</v>
      </c>
      <c r="DG5" s="32" t="s">
        <v>5</v>
      </c>
      <c r="DH5" s="32" t="s">
        <v>6</v>
      </c>
      <c r="DI5" s="32" t="s">
        <v>16</v>
      </c>
      <c r="DJ5" s="32" t="s">
        <v>17</v>
      </c>
      <c r="DK5" s="32" t="s">
        <v>18</v>
      </c>
      <c r="DL5" s="32" t="s">
        <v>19</v>
      </c>
      <c r="DM5" s="32" t="s">
        <v>20</v>
      </c>
      <c r="DN5" s="32" t="s">
        <v>21</v>
      </c>
      <c r="DO5" s="33" t="s">
        <v>73</v>
      </c>
      <c r="DP5" s="32" t="s">
        <v>1</v>
      </c>
      <c r="DQ5" s="32" t="s">
        <v>2</v>
      </c>
      <c r="DR5" s="32" t="s">
        <v>3</v>
      </c>
      <c r="DS5" s="32" t="s">
        <v>4</v>
      </c>
      <c r="DT5" s="32" t="s">
        <v>5</v>
      </c>
      <c r="DU5" s="32" t="s">
        <v>6</v>
      </c>
      <c r="DV5" s="32" t="s">
        <v>16</v>
      </c>
      <c r="DW5" s="32" t="s">
        <v>17</v>
      </c>
      <c r="DX5" s="32" t="s">
        <v>18</v>
      </c>
      <c r="DY5" s="32" t="s">
        <v>19</v>
      </c>
      <c r="DZ5" s="32" t="s">
        <v>20</v>
      </c>
      <c r="EA5" s="32" t="s">
        <v>21</v>
      </c>
      <c r="EB5" s="33" t="s">
        <v>74</v>
      </c>
      <c r="EC5" s="32" t="s">
        <v>1</v>
      </c>
      <c r="ED5" s="32" t="s">
        <v>2</v>
      </c>
      <c r="EE5" s="32" t="s">
        <v>3</v>
      </c>
      <c r="EF5" s="32" t="s">
        <v>4</v>
      </c>
      <c r="EG5" s="32" t="s">
        <v>5</v>
      </c>
      <c r="EH5" s="32" t="s">
        <v>6</v>
      </c>
      <c r="EI5" s="32" t="s">
        <v>16</v>
      </c>
      <c r="EJ5" s="32" t="s">
        <v>17</v>
      </c>
      <c r="EK5" s="32" t="s">
        <v>18</v>
      </c>
      <c r="EL5" s="32" t="s">
        <v>19</v>
      </c>
      <c r="EM5" s="32" t="s">
        <v>20</v>
      </c>
      <c r="EN5" s="32" t="s">
        <v>21</v>
      </c>
      <c r="EO5" s="33" t="s">
        <v>75</v>
      </c>
      <c r="EP5" s="32" t="s">
        <v>1</v>
      </c>
      <c r="EQ5" s="32" t="s">
        <v>2</v>
      </c>
      <c r="ER5" s="32" t="s">
        <v>3</v>
      </c>
      <c r="ES5" s="32" t="s">
        <v>4</v>
      </c>
      <c r="ET5" s="32" t="s">
        <v>5</v>
      </c>
      <c r="EU5" s="32" t="s">
        <v>6</v>
      </c>
      <c r="EV5" s="32" t="s">
        <v>16</v>
      </c>
      <c r="EW5" s="32" t="s">
        <v>17</v>
      </c>
      <c r="EX5" s="32" t="s">
        <v>18</v>
      </c>
      <c r="EY5" s="32" t="s">
        <v>19</v>
      </c>
      <c r="EZ5" s="32" t="s">
        <v>20</v>
      </c>
      <c r="FA5" s="32" t="s">
        <v>21</v>
      </c>
      <c r="FB5" s="33" t="s">
        <v>76</v>
      </c>
      <c r="FC5" s="32" t="s">
        <v>1</v>
      </c>
      <c r="FD5" s="32" t="s">
        <v>2</v>
      </c>
      <c r="FE5" s="32" t="s">
        <v>3</v>
      </c>
      <c r="FF5" s="32" t="s">
        <v>4</v>
      </c>
      <c r="FG5" s="32" t="s">
        <v>5</v>
      </c>
      <c r="FH5" s="32" t="s">
        <v>6</v>
      </c>
      <c r="FI5" s="32" t="s">
        <v>16</v>
      </c>
      <c r="FJ5" s="32" t="s">
        <v>17</v>
      </c>
      <c r="FK5" s="32" t="s">
        <v>18</v>
      </c>
      <c r="FL5" s="32" t="s">
        <v>19</v>
      </c>
      <c r="FM5" s="32" t="s">
        <v>20</v>
      </c>
      <c r="FN5" s="32" t="s">
        <v>21</v>
      </c>
      <c r="FO5" s="33" t="s">
        <v>77</v>
      </c>
      <c r="FP5" s="32" t="s">
        <v>1</v>
      </c>
      <c r="FQ5" s="32" t="s">
        <v>2</v>
      </c>
      <c r="FR5" s="32" t="s">
        <v>3</v>
      </c>
      <c r="FS5" s="32" t="s">
        <v>4</v>
      </c>
      <c r="FT5" s="32" t="s">
        <v>5</v>
      </c>
      <c r="FU5" s="32" t="s">
        <v>6</v>
      </c>
      <c r="FV5" s="32" t="s">
        <v>16</v>
      </c>
      <c r="FW5" s="32" t="s">
        <v>17</v>
      </c>
      <c r="FX5" s="32" t="s">
        <v>18</v>
      </c>
      <c r="FY5" s="32" t="s">
        <v>19</v>
      </c>
      <c r="FZ5" s="32" t="s">
        <v>20</v>
      </c>
      <c r="GA5" s="32" t="s">
        <v>21</v>
      </c>
      <c r="GB5" s="33" t="s">
        <v>78</v>
      </c>
      <c r="GC5" s="32" t="s">
        <v>1</v>
      </c>
      <c r="GD5" s="32" t="s">
        <v>2</v>
      </c>
      <c r="GE5" s="32" t="s">
        <v>3</v>
      </c>
      <c r="GF5" s="32" t="s">
        <v>4</v>
      </c>
      <c r="GG5" s="32" t="s">
        <v>5</v>
      </c>
      <c r="GH5" s="32" t="s">
        <v>6</v>
      </c>
      <c r="GI5" s="32" t="s">
        <v>16</v>
      </c>
      <c r="GJ5" s="32" t="s">
        <v>17</v>
      </c>
      <c r="GK5" s="32" t="s">
        <v>18</v>
      </c>
      <c r="GL5" s="32" t="s">
        <v>19</v>
      </c>
      <c r="GM5" s="32" t="s">
        <v>20</v>
      </c>
      <c r="GN5" s="32" t="s">
        <v>21</v>
      </c>
      <c r="GO5" s="33" t="s">
        <v>82</v>
      </c>
      <c r="GP5" s="32" t="s">
        <v>1</v>
      </c>
      <c r="GQ5" s="32" t="s">
        <v>2</v>
      </c>
      <c r="GR5" s="32" t="s">
        <v>3</v>
      </c>
      <c r="GS5" s="32" t="s">
        <v>4</v>
      </c>
      <c r="GT5" s="32" t="s">
        <v>5</v>
      </c>
      <c r="GU5" s="32" t="s">
        <v>6</v>
      </c>
      <c r="GV5" s="32" t="s">
        <v>16</v>
      </c>
      <c r="GW5" s="32" t="s">
        <v>17</v>
      </c>
      <c r="GX5" s="32" t="s">
        <v>18</v>
      </c>
      <c r="GY5" s="32" t="s">
        <v>19</v>
      </c>
      <c r="GZ5" s="32" t="s">
        <v>20</v>
      </c>
      <c r="HA5" s="32" t="s">
        <v>21</v>
      </c>
      <c r="HB5" s="33" t="s">
        <v>81</v>
      </c>
      <c r="HC5" s="32" t="s">
        <v>1</v>
      </c>
      <c r="HD5" s="32" t="s">
        <v>2</v>
      </c>
      <c r="HE5" s="32" t="s">
        <v>3</v>
      </c>
      <c r="HF5" s="32" t="s">
        <v>4</v>
      </c>
      <c r="HG5" s="32" t="s">
        <v>5</v>
      </c>
      <c r="HH5" s="32" t="s">
        <v>6</v>
      </c>
      <c r="HI5" s="32" t="s">
        <v>16</v>
      </c>
      <c r="HJ5" s="32" t="s">
        <v>17</v>
      </c>
      <c r="HK5" s="32" t="s">
        <v>18</v>
      </c>
      <c r="HL5" s="32" t="s">
        <v>19</v>
      </c>
      <c r="HM5" s="32" t="s">
        <v>20</v>
      </c>
      <c r="HN5" s="32" t="s">
        <v>21</v>
      </c>
      <c r="HO5" s="33" t="s">
        <v>79</v>
      </c>
      <c r="HP5" s="32" t="s">
        <v>1</v>
      </c>
      <c r="HQ5" s="32" t="s">
        <v>2</v>
      </c>
      <c r="HR5" s="32" t="s">
        <v>3</v>
      </c>
      <c r="HS5" s="32" t="s">
        <v>4</v>
      </c>
      <c r="HT5" s="32" t="s">
        <v>5</v>
      </c>
      <c r="HU5" s="32" t="s">
        <v>6</v>
      </c>
      <c r="HV5" s="32" t="s">
        <v>16</v>
      </c>
      <c r="HW5" s="32" t="s">
        <v>17</v>
      </c>
      <c r="HX5" s="32" t="s">
        <v>18</v>
      </c>
      <c r="HY5" s="32" t="s">
        <v>19</v>
      </c>
      <c r="HZ5" s="32" t="s">
        <v>20</v>
      </c>
      <c r="IA5" s="32" t="s">
        <v>21</v>
      </c>
      <c r="IB5" s="33" t="s">
        <v>80</v>
      </c>
      <c r="IC5" s="32" t="s">
        <v>1</v>
      </c>
      <c r="ID5" s="32" t="s">
        <v>2</v>
      </c>
      <c r="IE5" s="32" t="s">
        <v>3</v>
      </c>
      <c r="IF5" s="32" t="s">
        <v>4</v>
      </c>
      <c r="IG5" s="32" t="s">
        <v>5</v>
      </c>
      <c r="IH5" s="32" t="s">
        <v>6</v>
      </c>
      <c r="II5" s="32" t="s">
        <v>16</v>
      </c>
      <c r="IJ5" s="32" t="s">
        <v>17</v>
      </c>
      <c r="IK5" s="32" t="s">
        <v>18</v>
      </c>
      <c r="IL5" s="32" t="s">
        <v>19</v>
      </c>
      <c r="IM5" s="32" t="s">
        <v>20</v>
      </c>
      <c r="IN5" s="32" t="s">
        <v>21</v>
      </c>
      <c r="IO5" s="33" t="s">
        <v>127</v>
      </c>
      <c r="IP5" s="32" t="s">
        <v>1</v>
      </c>
      <c r="IQ5" s="32" t="s">
        <v>2</v>
      </c>
      <c r="IR5" s="32" t="s">
        <v>3</v>
      </c>
      <c r="IS5" s="32" t="s">
        <v>4</v>
      </c>
      <c r="IT5" s="213" t="s">
        <v>5</v>
      </c>
      <c r="IU5" s="213" t="s">
        <v>6</v>
      </c>
      <c r="IV5" s="32" t="s">
        <v>16</v>
      </c>
      <c r="IW5" s="32" t="s">
        <v>17</v>
      </c>
      <c r="IX5" s="32" t="s">
        <v>18</v>
      </c>
      <c r="IY5" s="32" t="s">
        <v>19</v>
      </c>
      <c r="IZ5" s="32" t="s">
        <v>20</v>
      </c>
      <c r="JA5" s="32" t="s">
        <v>21</v>
      </c>
      <c r="JB5" s="33" t="s">
        <v>139</v>
      </c>
      <c r="JC5" s="32" t="s">
        <v>1</v>
      </c>
      <c r="JD5" s="32" t="s">
        <v>2</v>
      </c>
      <c r="JE5" s="32" t="s">
        <v>3</v>
      </c>
      <c r="JF5" s="32" t="s">
        <v>4</v>
      </c>
      <c r="JG5" s="32" t="s">
        <v>5</v>
      </c>
      <c r="JH5" s="32" t="s">
        <v>6</v>
      </c>
      <c r="JI5" s="32" t="s">
        <v>16</v>
      </c>
      <c r="JJ5" s="32" t="s">
        <v>17</v>
      </c>
      <c r="JK5" s="32" t="s">
        <v>18</v>
      </c>
      <c r="JL5" s="32" t="s">
        <v>19</v>
      </c>
      <c r="JM5" s="32" t="s">
        <v>20</v>
      </c>
      <c r="JN5" s="32" t="s">
        <v>21</v>
      </c>
      <c r="JO5" s="33" t="s">
        <v>142</v>
      </c>
      <c r="JP5" s="32" t="s">
        <v>1</v>
      </c>
      <c r="JQ5" s="32" t="s">
        <v>2</v>
      </c>
      <c r="JR5" s="32" t="s">
        <v>3</v>
      </c>
      <c r="JS5" s="32" t="s">
        <v>4</v>
      </c>
      <c r="JT5" s="32" t="s">
        <v>5</v>
      </c>
      <c r="JU5" s="32" t="s">
        <v>6</v>
      </c>
      <c r="JV5" s="32" t="s">
        <v>16</v>
      </c>
      <c r="JW5" s="32" t="s">
        <v>17</v>
      </c>
      <c r="JX5" s="32" t="s">
        <v>18</v>
      </c>
      <c r="JY5" s="32" t="s">
        <v>19</v>
      </c>
      <c r="JZ5" s="32" t="s">
        <v>20</v>
      </c>
      <c r="KA5" s="32" t="s">
        <v>21</v>
      </c>
      <c r="KB5" s="33" t="s">
        <v>145</v>
      </c>
      <c r="KC5" s="32" t="s">
        <v>1</v>
      </c>
      <c r="KD5" s="32" t="s">
        <v>2</v>
      </c>
      <c r="KE5" s="32" t="s">
        <v>3</v>
      </c>
      <c r="KF5" s="32" t="s">
        <v>4</v>
      </c>
      <c r="KG5" s="32" t="s">
        <v>5</v>
      </c>
      <c r="KH5" s="32" t="s">
        <v>6</v>
      </c>
      <c r="KI5" s="32" t="s">
        <v>16</v>
      </c>
      <c r="KJ5" s="32" t="s">
        <v>17</v>
      </c>
      <c r="KK5" s="32" t="s">
        <v>18</v>
      </c>
      <c r="KL5" s="32" t="s">
        <v>19</v>
      </c>
      <c r="KM5" s="32" t="s">
        <v>20</v>
      </c>
      <c r="KN5" s="32" t="s">
        <v>21</v>
      </c>
      <c r="KO5" s="33" t="s">
        <v>148</v>
      </c>
      <c r="KP5" s="32" t="s">
        <v>1</v>
      </c>
      <c r="KQ5" s="32" t="s">
        <v>2</v>
      </c>
      <c r="KR5" s="32" t="s">
        <v>3</v>
      </c>
      <c r="KS5" s="32" t="s">
        <v>4</v>
      </c>
      <c r="KT5" s="32" t="s">
        <v>5</v>
      </c>
      <c r="KU5" s="32" t="s">
        <v>6</v>
      </c>
      <c r="KV5" s="32" t="s">
        <v>16</v>
      </c>
      <c r="KW5" s="32" t="s">
        <v>17</v>
      </c>
      <c r="KX5" s="32" t="s">
        <v>18</v>
      </c>
      <c r="KY5" s="32" t="s">
        <v>19</v>
      </c>
      <c r="KZ5" s="32" t="s">
        <v>20</v>
      </c>
      <c r="LA5" s="32" t="s">
        <v>21</v>
      </c>
      <c r="LB5" s="33" t="s">
        <v>155</v>
      </c>
      <c r="LC5" s="32" t="s">
        <v>1</v>
      </c>
      <c r="LD5" s="32" t="s">
        <v>2</v>
      </c>
      <c r="LE5" s="32" t="s">
        <v>3</v>
      </c>
      <c r="LF5" s="32" t="s">
        <v>4</v>
      </c>
      <c r="LG5" s="32" t="s">
        <v>5</v>
      </c>
      <c r="LH5" s="32" t="s">
        <v>6</v>
      </c>
      <c r="LI5" s="32" t="s">
        <v>16</v>
      </c>
      <c r="LJ5" s="32" t="s">
        <v>17</v>
      </c>
      <c r="LK5" s="32" t="s">
        <v>18</v>
      </c>
      <c r="LL5" s="32" t="s">
        <v>19</v>
      </c>
      <c r="LM5" s="32" t="s">
        <v>20</v>
      </c>
      <c r="LN5" s="32" t="s">
        <v>21</v>
      </c>
      <c r="LO5" s="33" t="s">
        <v>162</v>
      </c>
    </row>
    <row r="6" spans="1:327" s="1" customFormat="1" ht="13.8" thickBot="1">
      <c r="A6" s="231" t="s">
        <v>12</v>
      </c>
      <c r="B6" s="249" t="s">
        <v>26</v>
      </c>
      <c r="C6" s="249"/>
      <c r="D6" s="249"/>
      <c r="E6" s="249"/>
      <c r="F6" s="249"/>
      <c r="G6" s="249"/>
      <c r="H6" s="249"/>
      <c r="I6" s="249"/>
      <c r="J6" s="249"/>
      <c r="K6" s="249"/>
      <c r="L6" s="249"/>
      <c r="M6" s="249"/>
      <c r="N6" s="249"/>
      <c r="O6" s="249"/>
      <c r="P6" s="249"/>
      <c r="Q6" s="249"/>
      <c r="R6" s="249"/>
      <c r="S6" s="249"/>
      <c r="T6" s="249"/>
      <c r="U6" s="249"/>
      <c r="V6" s="249"/>
      <c r="W6" s="249"/>
      <c r="X6" s="249"/>
      <c r="Y6" s="249"/>
      <c r="Z6" s="249"/>
      <c r="AA6" s="249"/>
      <c r="AB6" s="249"/>
      <c r="AC6" s="249"/>
      <c r="AD6" s="249"/>
      <c r="AE6" s="249"/>
      <c r="AF6" s="249"/>
      <c r="AG6" s="249"/>
      <c r="AH6" s="249"/>
      <c r="AI6" s="249"/>
      <c r="AJ6" s="249"/>
      <c r="AK6" s="249"/>
      <c r="AL6" s="249"/>
      <c r="AM6" s="249"/>
      <c r="AN6" s="249"/>
      <c r="AO6" s="249"/>
      <c r="AP6" s="249"/>
      <c r="AQ6" s="249"/>
      <c r="AR6" s="249"/>
      <c r="AS6" s="249"/>
      <c r="AT6" s="249"/>
      <c r="AU6" s="249"/>
      <c r="AV6" s="249"/>
      <c r="AW6" s="249"/>
      <c r="AX6" s="249"/>
      <c r="AY6" s="249"/>
      <c r="AZ6" s="249"/>
      <c r="BA6" s="249"/>
      <c r="BB6" s="249"/>
      <c r="BC6" s="249"/>
      <c r="BD6" s="249"/>
      <c r="BE6" s="249"/>
      <c r="BF6" s="249"/>
      <c r="BG6" s="249"/>
      <c r="BH6" s="249"/>
      <c r="BI6" s="249"/>
      <c r="BJ6" s="249"/>
      <c r="BK6" s="249"/>
      <c r="BL6" s="249"/>
      <c r="BM6" s="249"/>
      <c r="BN6" s="249"/>
      <c r="BO6" s="249"/>
      <c r="BP6" s="249"/>
      <c r="BQ6" s="249"/>
      <c r="BR6" s="249"/>
      <c r="BS6" s="249"/>
      <c r="BT6" s="249"/>
      <c r="BU6" s="249"/>
      <c r="BV6" s="249"/>
      <c r="BW6" s="249"/>
      <c r="BX6" s="249"/>
      <c r="BY6" s="249"/>
      <c r="BZ6" s="249"/>
      <c r="CA6" s="249"/>
      <c r="CB6" s="249"/>
      <c r="CC6" s="249"/>
      <c r="CD6" s="249"/>
      <c r="CE6" s="249"/>
      <c r="CF6" s="249"/>
      <c r="CG6" s="249"/>
      <c r="CH6" s="249"/>
      <c r="CI6" s="249"/>
      <c r="CJ6" s="249"/>
      <c r="CK6" s="249"/>
      <c r="CL6" s="249"/>
      <c r="CM6" s="249"/>
      <c r="CN6" s="249"/>
      <c r="CO6" s="249"/>
      <c r="CP6" s="249"/>
      <c r="CQ6" s="249"/>
      <c r="CR6" s="249"/>
      <c r="CS6" s="249"/>
      <c r="CT6" s="249"/>
      <c r="CU6" s="249"/>
      <c r="CV6" s="249"/>
      <c r="CW6" s="249"/>
      <c r="CX6" s="249"/>
      <c r="CY6" s="249"/>
      <c r="CZ6" s="249"/>
      <c r="DA6" s="249"/>
      <c r="DB6" s="249"/>
      <c r="DC6" s="249"/>
      <c r="DD6" s="249"/>
      <c r="DE6" s="249"/>
      <c r="DF6" s="249"/>
      <c r="DG6" s="249"/>
      <c r="DH6" s="249"/>
      <c r="DI6" s="249"/>
      <c r="DJ6" s="249"/>
      <c r="DK6" s="249"/>
      <c r="DL6" s="249"/>
      <c r="DM6" s="249"/>
      <c r="DN6" s="249"/>
      <c r="DO6" s="249"/>
      <c r="DP6" s="249"/>
      <c r="DQ6" s="249"/>
      <c r="DR6" s="249"/>
      <c r="DS6" s="249"/>
      <c r="DT6" s="249"/>
      <c r="DU6" s="249"/>
      <c r="DV6" s="249"/>
      <c r="DW6" s="249"/>
      <c r="DX6" s="249"/>
      <c r="DY6" s="249"/>
      <c r="DZ6" s="249"/>
      <c r="EA6" s="249"/>
      <c r="EB6" s="249"/>
      <c r="EC6" s="249"/>
      <c r="ED6" s="249"/>
      <c r="EE6" s="249"/>
      <c r="EF6" s="249"/>
      <c r="EG6" s="249"/>
      <c r="EH6" s="249"/>
      <c r="EI6" s="249"/>
      <c r="EJ6" s="249"/>
      <c r="EK6" s="249"/>
      <c r="EL6" s="249"/>
      <c r="EM6" s="249"/>
      <c r="EN6" s="249"/>
      <c r="EO6" s="249"/>
      <c r="EP6" s="249"/>
      <c r="EQ6" s="249"/>
      <c r="ER6" s="249"/>
      <c r="ES6" s="249"/>
      <c r="ET6" s="249"/>
      <c r="EU6" s="249"/>
      <c r="EV6" s="249"/>
      <c r="EW6" s="249"/>
      <c r="EX6" s="249"/>
      <c r="EY6" s="249"/>
      <c r="EZ6" s="249"/>
      <c r="FA6" s="249"/>
      <c r="FB6" s="249"/>
      <c r="FC6" s="249"/>
      <c r="FD6" s="249"/>
      <c r="FE6" s="249"/>
      <c r="FF6" s="249"/>
      <c r="FG6" s="249"/>
      <c r="FH6" s="249"/>
      <c r="FI6" s="249"/>
      <c r="FJ6" s="249"/>
      <c r="FK6" s="249"/>
      <c r="FL6" s="249"/>
      <c r="FM6" s="249"/>
      <c r="FN6" s="249"/>
      <c r="FO6" s="249"/>
      <c r="FP6" s="249"/>
      <c r="FQ6" s="249"/>
      <c r="FR6" s="249"/>
      <c r="FS6" s="249"/>
      <c r="FT6" s="249"/>
      <c r="FU6" s="249"/>
      <c r="FV6" s="249"/>
      <c r="FW6" s="249"/>
      <c r="FX6" s="249"/>
      <c r="FY6" s="249"/>
      <c r="FZ6" s="249"/>
      <c r="GA6" s="249"/>
      <c r="GB6" s="249"/>
      <c r="IT6" s="212"/>
      <c r="IU6" s="212"/>
      <c r="KB6" s="227"/>
    </row>
    <row r="7" spans="1:327" s="1" customFormat="1" ht="13.8" thickBot="1">
      <c r="A7" s="232"/>
      <c r="B7" s="10" t="s">
        <v>27</v>
      </c>
      <c r="C7" s="81">
        <f t="shared" ref="C7:L7" si="0">C8+C14+C24</f>
        <v>872.94</v>
      </c>
      <c r="D7" s="81">
        <f t="shared" si="0"/>
        <v>736.57999999999993</v>
      </c>
      <c r="E7" s="81">
        <f t="shared" si="0"/>
        <v>722.39999999999986</v>
      </c>
      <c r="F7" s="81">
        <f t="shared" si="0"/>
        <v>719.1</v>
      </c>
      <c r="G7" s="81">
        <f t="shared" si="0"/>
        <v>763.88999999999987</v>
      </c>
      <c r="H7" s="81">
        <f t="shared" si="0"/>
        <v>749.43</v>
      </c>
      <c r="I7" s="81">
        <f t="shared" si="0"/>
        <v>791.16000000000008</v>
      </c>
      <c r="J7" s="81">
        <f t="shared" si="0"/>
        <v>833.34000000000015</v>
      </c>
      <c r="K7" s="81">
        <f t="shared" si="0"/>
        <v>775.19999999999993</v>
      </c>
      <c r="L7" s="81">
        <f t="shared" si="0"/>
        <v>835.51</v>
      </c>
      <c r="M7" s="82"/>
      <c r="N7" s="81">
        <f t="shared" ref="N7:BY7" si="1">N8+N14+N24</f>
        <v>871.39999999999986</v>
      </c>
      <c r="O7" s="83">
        <f t="shared" si="1"/>
        <v>8670.9500000000007</v>
      </c>
      <c r="P7" s="81">
        <f t="shared" si="1"/>
        <v>812.95</v>
      </c>
      <c r="Q7" s="81">
        <f t="shared" si="1"/>
        <v>774.75799999999992</v>
      </c>
      <c r="R7" s="81">
        <f t="shared" si="1"/>
        <v>808.49299999999982</v>
      </c>
      <c r="S7" s="81">
        <f t="shared" si="1"/>
        <v>786.60599999999999</v>
      </c>
      <c r="T7" s="81">
        <f t="shared" si="1"/>
        <v>782.81</v>
      </c>
      <c r="U7" s="81">
        <f t="shared" si="1"/>
        <v>811.69</v>
      </c>
      <c r="V7" s="81">
        <f t="shared" si="1"/>
        <v>975.84999999999991</v>
      </c>
      <c r="W7" s="81">
        <f t="shared" si="1"/>
        <v>982.1</v>
      </c>
      <c r="X7" s="81">
        <f t="shared" si="1"/>
        <v>882.86699999999985</v>
      </c>
      <c r="Y7" s="81">
        <f t="shared" si="1"/>
        <v>875.04000000000008</v>
      </c>
      <c r="Z7" s="81">
        <f t="shared" si="1"/>
        <v>820.9899999999999</v>
      </c>
      <c r="AA7" s="81">
        <f t="shared" si="1"/>
        <v>877.78000000000009</v>
      </c>
      <c r="AB7" s="83">
        <f t="shared" si="1"/>
        <v>10191.933999999997</v>
      </c>
      <c r="AC7" s="81">
        <f t="shared" si="1"/>
        <v>923.33999999999992</v>
      </c>
      <c r="AD7" s="81">
        <f t="shared" si="1"/>
        <v>785.65899999999999</v>
      </c>
      <c r="AE7" s="81">
        <f t="shared" si="1"/>
        <v>906.21100000000001</v>
      </c>
      <c r="AF7" s="81">
        <f t="shared" si="1"/>
        <v>821.24000000000012</v>
      </c>
      <c r="AG7" s="81">
        <f t="shared" si="1"/>
        <v>883.3</v>
      </c>
      <c r="AH7" s="81">
        <f t="shared" si="1"/>
        <v>890.57400000000007</v>
      </c>
      <c r="AI7" s="81">
        <f t="shared" si="1"/>
        <v>994.62400000000002</v>
      </c>
      <c r="AJ7" s="81">
        <f t="shared" si="1"/>
        <v>872.0200000000001</v>
      </c>
      <c r="AK7" s="81">
        <f t="shared" si="1"/>
        <v>869.05599999999993</v>
      </c>
      <c r="AL7" s="81">
        <f t="shared" si="1"/>
        <v>842.7650000000001</v>
      </c>
      <c r="AM7" s="81">
        <f t="shared" si="1"/>
        <v>819.49799999999993</v>
      </c>
      <c r="AN7" s="81">
        <f t="shared" si="1"/>
        <v>930.58500000000004</v>
      </c>
      <c r="AO7" s="83">
        <f t="shared" si="1"/>
        <v>10538.872000000003</v>
      </c>
      <c r="AP7" s="81">
        <f t="shared" si="1"/>
        <v>976.17399999999998</v>
      </c>
      <c r="AQ7" s="81">
        <f t="shared" si="1"/>
        <v>868.81000000000006</v>
      </c>
      <c r="AR7" s="81">
        <f t="shared" si="1"/>
        <v>835.21800000000007</v>
      </c>
      <c r="AS7" s="81">
        <f t="shared" si="1"/>
        <v>775.44199999999978</v>
      </c>
      <c r="AT7" s="81">
        <f t="shared" si="1"/>
        <v>783.72899999999993</v>
      </c>
      <c r="AU7" s="81">
        <f t="shared" si="1"/>
        <v>732.95300000000009</v>
      </c>
      <c r="AV7" s="81">
        <f t="shared" si="1"/>
        <v>884.36500000000001</v>
      </c>
      <c r="AW7" s="81">
        <f t="shared" si="1"/>
        <v>1004.7800000000001</v>
      </c>
      <c r="AX7" s="81">
        <f t="shared" si="1"/>
        <v>886.13900000000012</v>
      </c>
      <c r="AY7" s="81">
        <f t="shared" si="1"/>
        <v>768.5859999999999</v>
      </c>
      <c r="AZ7" s="81">
        <f t="shared" si="1"/>
        <v>822.8420000000001</v>
      </c>
      <c r="BA7" s="81">
        <f t="shared" si="1"/>
        <v>971.43799999999999</v>
      </c>
      <c r="BB7" s="83">
        <f t="shared" si="1"/>
        <v>10310.475999999999</v>
      </c>
      <c r="BC7" s="81">
        <f t="shared" si="1"/>
        <v>975.52699999999982</v>
      </c>
      <c r="BD7" s="81">
        <f t="shared" si="1"/>
        <v>828.47300000000007</v>
      </c>
      <c r="BE7" s="81">
        <f t="shared" si="1"/>
        <v>859.76400000000001</v>
      </c>
      <c r="BF7" s="81">
        <f t="shared" si="1"/>
        <v>791.87599999999986</v>
      </c>
      <c r="BG7" s="81">
        <f t="shared" si="1"/>
        <v>808.89599999999996</v>
      </c>
      <c r="BH7" s="81">
        <f t="shared" si="1"/>
        <v>809.92900000000009</v>
      </c>
      <c r="BI7" s="81">
        <f t="shared" si="1"/>
        <v>927.81399999999985</v>
      </c>
      <c r="BJ7" s="81">
        <f t="shared" si="1"/>
        <v>1039.7299999999998</v>
      </c>
      <c r="BK7" s="81">
        <f t="shared" si="1"/>
        <v>927.80600000000004</v>
      </c>
      <c r="BL7" s="81">
        <f t="shared" si="1"/>
        <v>872.45999999999992</v>
      </c>
      <c r="BM7" s="81">
        <f t="shared" si="1"/>
        <v>840.80800000000011</v>
      </c>
      <c r="BN7" s="81">
        <f t="shared" si="1"/>
        <v>896.92799999999988</v>
      </c>
      <c r="BO7" s="83">
        <f t="shared" si="1"/>
        <v>10580.011</v>
      </c>
      <c r="BP7" s="81">
        <f t="shared" si="1"/>
        <v>950.40600000000018</v>
      </c>
      <c r="BQ7" s="81">
        <f t="shared" si="1"/>
        <v>841.53699999999981</v>
      </c>
      <c r="BR7" s="81">
        <f t="shared" si="1"/>
        <v>889.8</v>
      </c>
      <c r="BS7" s="81">
        <f t="shared" si="1"/>
        <v>805.35399999999993</v>
      </c>
      <c r="BT7" s="81">
        <f t="shared" si="1"/>
        <v>840.84299999999996</v>
      </c>
      <c r="BU7" s="81">
        <f t="shared" si="1"/>
        <v>910.4369999999999</v>
      </c>
      <c r="BV7" s="81">
        <f t="shared" si="1"/>
        <v>825.197</v>
      </c>
      <c r="BW7" s="81">
        <f t="shared" si="1"/>
        <v>673.68300000000011</v>
      </c>
      <c r="BX7" s="81">
        <f t="shared" si="1"/>
        <v>893.43700000000001</v>
      </c>
      <c r="BY7" s="81">
        <f t="shared" si="1"/>
        <v>888.23700000000008</v>
      </c>
      <c r="BZ7" s="81">
        <f t="shared" ref="BZ7:EK7" si="2">BZ8+BZ14+BZ24</f>
        <v>852.36899999999991</v>
      </c>
      <c r="CA7" s="81">
        <f t="shared" si="2"/>
        <v>847.07899999999995</v>
      </c>
      <c r="CB7" s="83">
        <f t="shared" si="2"/>
        <v>10218.379000000001</v>
      </c>
      <c r="CC7" s="81">
        <f t="shared" si="2"/>
        <v>866.9129999999999</v>
      </c>
      <c r="CD7" s="81">
        <f t="shared" si="2"/>
        <v>776.72199999999998</v>
      </c>
      <c r="CE7" s="81">
        <f t="shared" si="2"/>
        <v>876.39800000000014</v>
      </c>
      <c r="CF7" s="81">
        <f t="shared" si="2"/>
        <v>857.55499999999984</v>
      </c>
      <c r="CG7" s="81">
        <f t="shared" si="2"/>
        <v>854.18500000000017</v>
      </c>
      <c r="CH7" s="81">
        <f t="shared" si="2"/>
        <v>850.67900000000009</v>
      </c>
      <c r="CI7" s="81">
        <f t="shared" si="2"/>
        <v>945.96600000000001</v>
      </c>
      <c r="CJ7" s="81">
        <f t="shared" si="2"/>
        <v>936.65900000000011</v>
      </c>
      <c r="CK7" s="81">
        <f t="shared" si="2"/>
        <v>945.85799999999983</v>
      </c>
      <c r="CL7" s="81">
        <f t="shared" si="2"/>
        <v>899.71999999999991</v>
      </c>
      <c r="CM7" s="81">
        <f t="shared" si="2"/>
        <v>823.34299999999996</v>
      </c>
      <c r="CN7" s="84">
        <f t="shared" si="2"/>
        <v>913.09700000000009</v>
      </c>
      <c r="CO7" s="83">
        <f t="shared" si="2"/>
        <v>10547.094999999999</v>
      </c>
      <c r="CP7" s="81">
        <f t="shared" si="2"/>
        <v>934.68100000000004</v>
      </c>
      <c r="CQ7" s="81">
        <f t="shared" si="2"/>
        <v>862.55399999999997</v>
      </c>
      <c r="CR7" s="84">
        <f t="shared" si="2"/>
        <v>929.04599999999994</v>
      </c>
      <c r="CS7" s="81">
        <f t="shared" si="2"/>
        <v>878.91800000000001</v>
      </c>
      <c r="CT7" s="81">
        <f t="shared" si="2"/>
        <v>846.85900000000004</v>
      </c>
      <c r="CU7" s="84">
        <f t="shared" si="2"/>
        <v>834.29100000000005</v>
      </c>
      <c r="CV7" s="81">
        <f t="shared" si="2"/>
        <v>1019.6399999999998</v>
      </c>
      <c r="CW7" s="81">
        <f t="shared" si="2"/>
        <v>1037.0060000000001</v>
      </c>
      <c r="CX7" s="81">
        <f t="shared" si="2"/>
        <v>995.86599999999999</v>
      </c>
      <c r="CY7" s="81">
        <f t="shared" si="2"/>
        <v>968.17499999999995</v>
      </c>
      <c r="CZ7" s="81">
        <f t="shared" si="2"/>
        <v>904.649</v>
      </c>
      <c r="DA7" s="81">
        <f t="shared" si="2"/>
        <v>975.95200000000011</v>
      </c>
      <c r="DB7" s="83">
        <f t="shared" si="2"/>
        <v>11187.636999999997</v>
      </c>
      <c r="DC7" s="81">
        <f t="shared" si="2"/>
        <v>930.596</v>
      </c>
      <c r="DD7" s="81">
        <f t="shared" si="2"/>
        <v>864.79500000000007</v>
      </c>
      <c r="DE7" s="81">
        <f t="shared" si="2"/>
        <v>954.86400000000003</v>
      </c>
      <c r="DF7" s="81">
        <f t="shared" si="2"/>
        <v>926.00300000000016</v>
      </c>
      <c r="DG7" s="81">
        <f t="shared" si="2"/>
        <v>929.41000000000008</v>
      </c>
      <c r="DH7" s="81">
        <f t="shared" si="2"/>
        <v>1056.098</v>
      </c>
      <c r="DI7" s="81">
        <f t="shared" si="2"/>
        <v>1112.7199999999998</v>
      </c>
      <c r="DJ7" s="81">
        <f t="shared" si="2"/>
        <v>1104.5940000000001</v>
      </c>
      <c r="DK7" s="81">
        <f t="shared" si="2"/>
        <v>1068.6210000000001</v>
      </c>
      <c r="DL7" s="81">
        <f t="shared" si="2"/>
        <v>1045.5830000000001</v>
      </c>
      <c r="DM7" s="81">
        <f t="shared" si="2"/>
        <v>915.08699999999988</v>
      </c>
      <c r="DN7" s="81">
        <f t="shared" si="2"/>
        <v>1000.5039999999999</v>
      </c>
      <c r="DO7" s="83">
        <f t="shared" si="2"/>
        <v>11908.874999999998</v>
      </c>
      <c r="DP7" s="81">
        <f t="shared" si="2"/>
        <v>1076.3210000000001</v>
      </c>
      <c r="DQ7" s="81">
        <f t="shared" si="2"/>
        <v>1005.8869999999999</v>
      </c>
      <c r="DR7" s="81">
        <f t="shared" si="2"/>
        <v>1038.0510000000002</v>
      </c>
      <c r="DS7" s="81">
        <f t="shared" si="2"/>
        <v>889.47700000000009</v>
      </c>
      <c r="DT7" s="81">
        <f t="shared" si="2"/>
        <v>962.16599999999994</v>
      </c>
      <c r="DU7" s="81">
        <f t="shared" si="2"/>
        <v>1039.778</v>
      </c>
      <c r="DV7" s="81">
        <f t="shared" si="2"/>
        <v>1176.922</v>
      </c>
      <c r="DW7" s="81">
        <f t="shared" si="2"/>
        <v>1157.3530000000001</v>
      </c>
      <c r="DX7" s="81">
        <f t="shared" si="2"/>
        <v>1124.855</v>
      </c>
      <c r="DY7" s="81">
        <f t="shared" si="2"/>
        <v>1013.8140000000001</v>
      </c>
      <c r="DZ7" s="81">
        <f t="shared" si="2"/>
        <v>975.51599999999996</v>
      </c>
      <c r="EA7" s="81">
        <f t="shared" si="2"/>
        <v>998.49900000000002</v>
      </c>
      <c r="EB7" s="83">
        <f t="shared" si="2"/>
        <v>12458.639000000003</v>
      </c>
      <c r="EC7" s="81">
        <f t="shared" si="2"/>
        <v>1038.7619999999999</v>
      </c>
      <c r="ED7" s="81">
        <f t="shared" si="2"/>
        <v>943.55299999999988</v>
      </c>
      <c r="EE7" s="81">
        <f t="shared" si="2"/>
        <v>1034.51</v>
      </c>
      <c r="EF7" s="81">
        <f t="shared" si="2"/>
        <v>1010.1800000000001</v>
      </c>
      <c r="EG7" s="81">
        <f t="shared" si="2"/>
        <v>1013.5759999999999</v>
      </c>
      <c r="EH7" s="81">
        <f t="shared" si="2"/>
        <v>1068.8790000000001</v>
      </c>
      <c r="EI7" s="81">
        <f t="shared" si="2"/>
        <v>1172.299</v>
      </c>
      <c r="EJ7" s="81">
        <f t="shared" si="2"/>
        <v>1171.588</v>
      </c>
      <c r="EK7" s="81">
        <f t="shared" si="2"/>
        <v>1085.4669999999999</v>
      </c>
      <c r="EL7" s="81">
        <f t="shared" ref="EL7:GW7" si="3">EL8+EL14+EL24</f>
        <v>1049.338</v>
      </c>
      <c r="EM7" s="81">
        <f t="shared" si="3"/>
        <v>892.02900000000011</v>
      </c>
      <c r="EN7" s="81">
        <f t="shared" si="3"/>
        <v>988.62700000000007</v>
      </c>
      <c r="EO7" s="83">
        <f t="shared" si="3"/>
        <v>12186.341999999997</v>
      </c>
      <c r="EP7" s="81">
        <f t="shared" si="3"/>
        <v>959.79600000000005</v>
      </c>
      <c r="EQ7" s="81">
        <f t="shared" si="3"/>
        <v>960.38700000000017</v>
      </c>
      <c r="ER7" s="81">
        <f t="shared" si="3"/>
        <v>1042.4569999999999</v>
      </c>
      <c r="ES7" s="81">
        <f t="shared" si="3"/>
        <v>912.17000000000007</v>
      </c>
      <c r="ET7" s="81">
        <f t="shared" si="3"/>
        <v>855.59</v>
      </c>
      <c r="EU7" s="81">
        <f t="shared" si="3"/>
        <v>840.44999999999993</v>
      </c>
      <c r="EV7" s="81">
        <f t="shared" si="3"/>
        <v>911.41399999999999</v>
      </c>
      <c r="EW7" s="81">
        <f t="shared" si="3"/>
        <v>897.8069999999999</v>
      </c>
      <c r="EX7" s="81">
        <f t="shared" si="3"/>
        <v>854.84799999999996</v>
      </c>
      <c r="EY7" s="81">
        <f t="shared" si="3"/>
        <v>892.99600000000009</v>
      </c>
      <c r="EZ7" s="81">
        <f t="shared" si="3"/>
        <v>868.11199999999997</v>
      </c>
      <c r="FA7" s="81">
        <f t="shared" si="3"/>
        <v>949.62599999999998</v>
      </c>
      <c r="FB7" s="83">
        <f t="shared" si="3"/>
        <v>10718.846000000001</v>
      </c>
      <c r="FC7" s="81">
        <f t="shared" si="3"/>
        <v>878.077</v>
      </c>
      <c r="FD7" s="81">
        <f t="shared" si="3"/>
        <v>819.68700000000013</v>
      </c>
      <c r="FE7" s="81">
        <f t="shared" si="3"/>
        <v>961.38799999999992</v>
      </c>
      <c r="FF7" s="81">
        <f t="shared" si="3"/>
        <v>930.05500000000006</v>
      </c>
      <c r="FG7" s="81">
        <f t="shared" si="3"/>
        <v>926.14599999999996</v>
      </c>
      <c r="FH7" s="81">
        <f t="shared" si="3"/>
        <v>1000.814</v>
      </c>
      <c r="FI7" s="81">
        <f t="shared" si="3"/>
        <v>1121.9380000000001</v>
      </c>
      <c r="FJ7" s="81">
        <f t="shared" si="3"/>
        <v>1146.201</v>
      </c>
      <c r="FK7" s="81">
        <f t="shared" si="3"/>
        <v>1082.6030000000001</v>
      </c>
      <c r="FL7" s="81">
        <f t="shared" si="3"/>
        <v>1112.287</v>
      </c>
      <c r="FM7" s="81">
        <f t="shared" si="3"/>
        <v>1036.194</v>
      </c>
      <c r="FN7" s="81">
        <f t="shared" si="3"/>
        <v>1092.1669999999999</v>
      </c>
      <c r="FO7" s="83">
        <f t="shared" si="3"/>
        <v>12002.765000000001</v>
      </c>
      <c r="FP7" s="81">
        <f t="shared" si="3"/>
        <v>1139.318</v>
      </c>
      <c r="FQ7" s="81">
        <f t="shared" si="3"/>
        <v>993.60200000000009</v>
      </c>
      <c r="FR7" s="81">
        <f t="shared" si="3"/>
        <v>1022.332</v>
      </c>
      <c r="FS7" s="81">
        <f t="shared" si="3"/>
        <v>1038.76</v>
      </c>
      <c r="FT7" s="81">
        <f t="shared" si="3"/>
        <v>1060.9499999999998</v>
      </c>
      <c r="FU7" s="81">
        <f t="shared" si="3"/>
        <v>997.03899999999999</v>
      </c>
      <c r="FV7" s="81">
        <f t="shared" si="3"/>
        <v>1111.2160000000001</v>
      </c>
      <c r="FW7" s="81">
        <f t="shared" si="3"/>
        <v>1095.6720000000003</v>
      </c>
      <c r="FX7" s="81">
        <f t="shared" si="3"/>
        <v>1003.47</v>
      </c>
      <c r="FY7" s="81">
        <f t="shared" si="3"/>
        <v>1017.289</v>
      </c>
      <c r="FZ7" s="81">
        <f t="shared" si="3"/>
        <v>941.28499999999997</v>
      </c>
      <c r="GA7" s="81">
        <f t="shared" si="3"/>
        <v>1103.182</v>
      </c>
      <c r="GB7" s="83">
        <f t="shared" si="3"/>
        <v>12392.154999999999</v>
      </c>
      <c r="GC7" s="81">
        <f t="shared" si="3"/>
        <v>1032.127</v>
      </c>
      <c r="GD7" s="81">
        <f t="shared" si="3"/>
        <v>892.58199999999999</v>
      </c>
      <c r="GE7" s="81">
        <f t="shared" si="3"/>
        <v>1123.807</v>
      </c>
      <c r="GF7" s="81">
        <f t="shared" si="3"/>
        <v>1048.26</v>
      </c>
      <c r="GG7" s="81">
        <f t="shared" si="3"/>
        <v>1052.4880000000003</v>
      </c>
      <c r="GH7" s="81">
        <f t="shared" si="3"/>
        <v>1027.954</v>
      </c>
      <c r="GI7" s="81">
        <f t="shared" si="3"/>
        <v>1108.8820000000001</v>
      </c>
      <c r="GJ7" s="81">
        <f t="shared" si="3"/>
        <v>1102.9739999999999</v>
      </c>
      <c r="GK7" s="81">
        <f t="shared" si="3"/>
        <v>1040.6689999999999</v>
      </c>
      <c r="GL7" s="81">
        <f t="shared" si="3"/>
        <v>1062.4010000000001</v>
      </c>
      <c r="GM7" s="81">
        <f t="shared" si="3"/>
        <v>961.85899999999992</v>
      </c>
      <c r="GN7" s="81">
        <f t="shared" si="3"/>
        <v>1066.2329999999999</v>
      </c>
      <c r="GO7" s="83">
        <f t="shared" si="3"/>
        <v>12520.236000000001</v>
      </c>
      <c r="GP7" s="81">
        <f t="shared" si="3"/>
        <v>1050.175</v>
      </c>
      <c r="GQ7" s="81">
        <f t="shared" si="3"/>
        <v>930.26400000000001</v>
      </c>
      <c r="GR7" s="81">
        <f t="shared" si="3"/>
        <v>1075.7860000000001</v>
      </c>
      <c r="GS7" s="81">
        <f t="shared" si="3"/>
        <v>968.73300000000017</v>
      </c>
      <c r="GT7" s="81">
        <f t="shared" si="3"/>
        <v>1123.5830000000001</v>
      </c>
      <c r="GU7" s="81">
        <f t="shared" si="3"/>
        <v>1133.9160000000002</v>
      </c>
      <c r="GV7" s="81">
        <f t="shared" si="3"/>
        <v>1162.0700000000002</v>
      </c>
      <c r="GW7" s="81">
        <f t="shared" si="3"/>
        <v>1190.1270000000002</v>
      </c>
      <c r="GX7" s="81">
        <f t="shared" ref="GX7:HX7" si="4">GX8+GX14+GX24</f>
        <v>1160.605</v>
      </c>
      <c r="GY7" s="81">
        <f t="shared" si="4"/>
        <v>1150.0929999999998</v>
      </c>
      <c r="GZ7" s="81">
        <f t="shared" si="4"/>
        <v>1028.0330000000001</v>
      </c>
      <c r="HA7" s="81">
        <f t="shared" si="4"/>
        <v>1155.99</v>
      </c>
      <c r="HB7" s="83">
        <f t="shared" si="4"/>
        <v>13055.107999999997</v>
      </c>
      <c r="HC7" s="81">
        <f t="shared" si="4"/>
        <v>1189.896</v>
      </c>
      <c r="HD7" s="81">
        <f t="shared" si="4"/>
        <v>1050.0650000000001</v>
      </c>
      <c r="HE7" s="81">
        <f t="shared" si="4"/>
        <v>1170.134</v>
      </c>
      <c r="HF7" s="81">
        <f t="shared" si="4"/>
        <v>1104.2820000000002</v>
      </c>
      <c r="HG7" s="81">
        <f t="shared" si="4"/>
        <v>1180.3600000000001</v>
      </c>
      <c r="HH7" s="81">
        <f t="shared" si="4"/>
        <v>1284.9639999999999</v>
      </c>
      <c r="HI7" s="81">
        <f t="shared" si="4"/>
        <v>1527.674</v>
      </c>
      <c r="HJ7" s="81">
        <f t="shared" si="4"/>
        <v>1486.2979999999998</v>
      </c>
      <c r="HK7" s="81">
        <f t="shared" si="4"/>
        <v>1331.0660000000003</v>
      </c>
      <c r="HL7" s="81">
        <f t="shared" si="4"/>
        <v>1282.4769999999999</v>
      </c>
      <c r="HM7" s="81">
        <f t="shared" si="4"/>
        <v>1121.299</v>
      </c>
      <c r="HN7" s="81">
        <f t="shared" si="4"/>
        <v>1302.962</v>
      </c>
      <c r="HO7" s="83">
        <f t="shared" si="4"/>
        <v>15031.477000000001</v>
      </c>
      <c r="HP7" s="81">
        <f t="shared" si="4"/>
        <v>1254.2539999999999</v>
      </c>
      <c r="HQ7" s="81">
        <f t="shared" si="4"/>
        <v>1141.6859999999999</v>
      </c>
      <c r="HR7" s="81">
        <f t="shared" si="4"/>
        <v>1210.597</v>
      </c>
      <c r="HS7" s="81">
        <f t="shared" si="4"/>
        <v>1144.5649999999998</v>
      </c>
      <c r="HT7" s="81">
        <f t="shared" si="4"/>
        <v>1242.8159999999998</v>
      </c>
      <c r="HU7" s="81">
        <f t="shared" si="4"/>
        <v>1253.539</v>
      </c>
      <c r="HV7" s="81">
        <f t="shared" si="4"/>
        <v>1402.6399999999999</v>
      </c>
      <c r="HW7" s="81">
        <f t="shared" si="4"/>
        <v>1493.7049999999999</v>
      </c>
      <c r="HX7" s="81">
        <f t="shared" si="4"/>
        <v>1361.5700000000002</v>
      </c>
      <c r="HY7" s="81">
        <f>HY8+HY14+HY24+HY28</f>
        <v>1266.752</v>
      </c>
      <c r="HZ7" s="81">
        <f t="shared" ref="HZ7:IO7" si="5">HZ8+HZ14+HZ24+HZ28</f>
        <v>1114.127</v>
      </c>
      <c r="IA7" s="81">
        <f t="shared" si="5"/>
        <v>1365.1080000000004</v>
      </c>
      <c r="IB7" s="83">
        <f t="shared" si="5"/>
        <v>15245.030333333336</v>
      </c>
      <c r="IC7" s="81">
        <f t="shared" si="5"/>
        <v>1341.6009999999999</v>
      </c>
      <c r="ID7" s="81">
        <f t="shared" si="5"/>
        <v>1026.463</v>
      </c>
      <c r="IE7" s="81">
        <f t="shared" si="5"/>
        <v>1213.4039999999998</v>
      </c>
      <c r="IF7" s="81">
        <f t="shared" si="5"/>
        <v>1196.644</v>
      </c>
      <c r="IG7" s="81">
        <f t="shared" si="5"/>
        <v>1132.5550000000001</v>
      </c>
      <c r="IH7" s="81">
        <f t="shared" si="5"/>
        <v>1200.7459999999999</v>
      </c>
      <c r="II7" s="81">
        <f t="shared" si="5"/>
        <v>1378.2809999999999</v>
      </c>
      <c r="IJ7" s="81">
        <f t="shared" si="5"/>
        <v>1457.134</v>
      </c>
      <c r="IK7" s="81">
        <f t="shared" si="5"/>
        <v>1326.3460000000002</v>
      </c>
      <c r="IL7" s="81">
        <f t="shared" si="5"/>
        <v>1251.317</v>
      </c>
      <c r="IM7" s="81">
        <f t="shared" si="5"/>
        <v>1126.4010000000001</v>
      </c>
      <c r="IN7" s="81">
        <f t="shared" si="5"/>
        <v>1140.98</v>
      </c>
      <c r="IO7" s="83">
        <f t="shared" si="5"/>
        <v>14760.144333333332</v>
      </c>
      <c r="IP7" s="81">
        <f t="shared" ref="IP7:JB7" si="6">IP8+IP14+IP24+IP28</f>
        <v>1113.327</v>
      </c>
      <c r="IQ7" s="81">
        <f t="shared" si="6"/>
        <v>1085.6979999999999</v>
      </c>
      <c r="IR7" s="81">
        <f t="shared" si="6"/>
        <v>1029.4189999999999</v>
      </c>
      <c r="IS7" s="81">
        <f t="shared" si="6"/>
        <v>1004.061</v>
      </c>
      <c r="IT7" s="214">
        <f t="shared" si="6"/>
        <v>0</v>
      </c>
      <c r="IU7" s="214">
        <f t="shared" si="6"/>
        <v>0</v>
      </c>
      <c r="IV7" s="81">
        <f t="shared" si="6"/>
        <v>640.90199999999993</v>
      </c>
      <c r="IW7" s="81">
        <f t="shared" si="6"/>
        <v>1114.883</v>
      </c>
      <c r="IX7" s="81">
        <f t="shared" si="6"/>
        <v>1085.2660000000001</v>
      </c>
      <c r="IY7" s="81">
        <f t="shared" si="6"/>
        <v>1193.242</v>
      </c>
      <c r="IZ7" s="81">
        <f t="shared" si="6"/>
        <v>1129.4079999999999</v>
      </c>
      <c r="JA7" s="81">
        <f t="shared" si="6"/>
        <v>1094.9589999999998</v>
      </c>
      <c r="JB7" s="83">
        <f t="shared" si="6"/>
        <v>10474.477083333333</v>
      </c>
      <c r="JC7" s="81">
        <f t="shared" ref="JC7:JO7" si="7">JC8+JC14+JC24+JC28</f>
        <v>1136.4070000000002</v>
      </c>
      <c r="JD7" s="81">
        <f t="shared" si="7"/>
        <v>814.63100000000009</v>
      </c>
      <c r="JE7" s="81">
        <f t="shared" si="7"/>
        <v>979.55800000000011</v>
      </c>
      <c r="JF7" s="81">
        <f t="shared" si="7"/>
        <v>780.077</v>
      </c>
      <c r="JG7" s="81">
        <f t="shared" si="7"/>
        <v>758.60500000000002</v>
      </c>
      <c r="JH7" s="81">
        <f t="shared" si="7"/>
        <v>512.61199999999997</v>
      </c>
      <c r="JI7" s="81">
        <f t="shared" si="7"/>
        <v>559.76199999999994</v>
      </c>
      <c r="JJ7" s="81">
        <f t="shared" si="7"/>
        <v>526.20100000000002</v>
      </c>
      <c r="JK7" s="81">
        <f t="shared" si="7"/>
        <v>403.92599999999993</v>
      </c>
      <c r="JL7" s="81">
        <f t="shared" si="7"/>
        <v>348.99099999999999</v>
      </c>
      <c r="JM7" s="81">
        <f t="shared" si="7"/>
        <v>357.08799999999997</v>
      </c>
      <c r="JN7" s="81">
        <f t="shared" si="7"/>
        <v>676.78800000000001</v>
      </c>
      <c r="JO7" s="83">
        <f t="shared" si="7"/>
        <v>7854.6459999999988</v>
      </c>
      <c r="JP7" s="81">
        <f t="shared" ref="JP7:KA7" si="8">JP8+JP14+JP24+JP28</f>
        <v>363.28399999999999</v>
      </c>
      <c r="JQ7" s="81">
        <f t="shared" si="8"/>
        <v>299.58799999999997</v>
      </c>
      <c r="JR7" s="81">
        <f t="shared" si="8"/>
        <v>341.97999999999996</v>
      </c>
      <c r="JS7" s="81">
        <f t="shared" si="8"/>
        <v>316.03700000000003</v>
      </c>
      <c r="JT7" s="81">
        <f t="shared" si="8"/>
        <v>279.87799999999999</v>
      </c>
      <c r="JU7" s="81">
        <f t="shared" si="8"/>
        <v>301.45600000000002</v>
      </c>
      <c r="JV7" s="81">
        <f t="shared" si="8"/>
        <v>209.21199999999996</v>
      </c>
      <c r="JW7" s="81">
        <f t="shared" si="8"/>
        <v>189.95699999999999</v>
      </c>
      <c r="JX7" s="81">
        <f>JX8+JX14+JX24+JX28</f>
        <v>87.156000000000006</v>
      </c>
      <c r="JY7" s="81">
        <f t="shared" si="8"/>
        <v>74.550000000000011</v>
      </c>
      <c r="JZ7" s="81">
        <f t="shared" si="8"/>
        <v>173.01600000000002</v>
      </c>
      <c r="KA7" s="81">
        <f t="shared" si="8"/>
        <v>184.55799999999996</v>
      </c>
      <c r="KB7" s="83">
        <f>KB8+KB14+KB24+KB28</f>
        <v>2820.6720000000005</v>
      </c>
      <c r="KC7" s="81">
        <f t="shared" ref="KC7:KO7" si="9">KC8+KC14+KC24+KC28</f>
        <v>98.1</v>
      </c>
      <c r="KD7" s="81">
        <f t="shared" si="9"/>
        <v>279.54700000000003</v>
      </c>
      <c r="KE7" s="81">
        <f t="shared" si="9"/>
        <v>323.90700000000004</v>
      </c>
      <c r="KF7" s="81">
        <f t="shared" si="9"/>
        <v>326.846</v>
      </c>
      <c r="KG7" s="81">
        <f t="shared" si="9"/>
        <v>264.66800000000001</v>
      </c>
      <c r="KH7" s="81">
        <f t="shared" si="9"/>
        <v>344.25299999999999</v>
      </c>
      <c r="KI7" s="81">
        <f t="shared" si="9"/>
        <v>350.68200000000002</v>
      </c>
      <c r="KJ7" s="81">
        <f t="shared" si="9"/>
        <v>459.66699999999997</v>
      </c>
      <c r="KK7" s="81">
        <f t="shared" si="9"/>
        <v>404.36899999999997</v>
      </c>
      <c r="KL7" s="81">
        <f t="shared" si="9"/>
        <v>411.65300000000008</v>
      </c>
      <c r="KM7" s="81">
        <f t="shared" si="9"/>
        <v>426.24299999999999</v>
      </c>
      <c r="KN7" s="81">
        <f t="shared" si="9"/>
        <v>306.82600000000002</v>
      </c>
      <c r="KO7" s="83">
        <f t="shared" si="9"/>
        <v>3990.2361666666666</v>
      </c>
      <c r="KP7" s="81">
        <f t="shared" ref="KP7:LB7" si="10">KP8+KP14+KP24+KP28</f>
        <v>340.95300000000003</v>
      </c>
      <c r="KQ7" s="81">
        <f t="shared" si="10"/>
        <v>381.86399999999998</v>
      </c>
      <c r="KR7" s="81">
        <f t="shared" si="10"/>
        <v>417.08799999999997</v>
      </c>
      <c r="KS7" s="81">
        <f t="shared" si="10"/>
        <v>374.67500000000001</v>
      </c>
      <c r="KT7" s="81">
        <f t="shared" si="10"/>
        <v>381.03399999999999</v>
      </c>
      <c r="KU7" s="81">
        <f t="shared" si="10"/>
        <v>409.774</v>
      </c>
      <c r="KV7" s="81">
        <f t="shared" si="10"/>
        <v>379.64100000000002</v>
      </c>
      <c r="KW7" s="81">
        <f t="shared" si="10"/>
        <v>159.892</v>
      </c>
      <c r="KX7" s="81">
        <f t="shared" si="10"/>
        <v>328.93299999999994</v>
      </c>
      <c r="KY7" s="81">
        <f t="shared" si="10"/>
        <v>327.82100000000003</v>
      </c>
      <c r="KZ7" s="81">
        <f t="shared" si="10"/>
        <v>308.64699999999999</v>
      </c>
      <c r="LA7" s="81">
        <f t="shared" si="10"/>
        <v>388.58699999999993</v>
      </c>
      <c r="LB7" s="83">
        <f t="shared" si="10"/>
        <v>4184.5136666666667</v>
      </c>
      <c r="LC7" s="81">
        <f t="shared" ref="LC7:LO7" si="11">LC8+LC14+LC24+LC28</f>
        <v>501.02000000000004</v>
      </c>
      <c r="LD7" s="81">
        <f t="shared" si="11"/>
        <v>344.37</v>
      </c>
      <c r="LE7" s="81">
        <f t="shared" si="11"/>
        <v>457.95099999999996</v>
      </c>
      <c r="LF7" s="81">
        <f t="shared" si="11"/>
        <v>418.04900000000004</v>
      </c>
      <c r="LG7" s="81">
        <f t="shared" si="11"/>
        <v>387.22899999999998</v>
      </c>
      <c r="LH7" s="81">
        <f t="shared" si="11"/>
        <v>405.04499999999996</v>
      </c>
      <c r="LI7" s="81">
        <f t="shared" si="11"/>
        <v>497.99599999999998</v>
      </c>
      <c r="LJ7" s="81">
        <f t="shared" si="11"/>
        <v>480.06099999999998</v>
      </c>
      <c r="LK7" s="81">
        <f t="shared" si="11"/>
        <v>473.65800000000002</v>
      </c>
      <c r="LL7" s="81">
        <f t="shared" si="11"/>
        <v>439.65199999999999</v>
      </c>
      <c r="LM7" s="81">
        <f t="shared" si="11"/>
        <v>396.75200000000001</v>
      </c>
      <c r="LN7" s="81">
        <f t="shared" si="11"/>
        <v>350.18299999999999</v>
      </c>
      <c r="LO7" s="83">
        <f t="shared" si="11"/>
        <v>5143.2384166666661</v>
      </c>
    </row>
    <row r="8" spans="1:327" s="1" customFormat="1" ht="13.8" thickBot="1">
      <c r="A8" s="232"/>
      <c r="B8" s="19" t="s">
        <v>28</v>
      </c>
      <c r="C8" s="85">
        <f>SUM(C9:C13)</f>
        <v>25.94</v>
      </c>
      <c r="D8" s="85">
        <f>SUM(D9:D13)</f>
        <v>48.079999999999991</v>
      </c>
      <c r="E8" s="85">
        <f>SUM(E9:E13)</f>
        <v>61.6</v>
      </c>
      <c r="F8" s="85">
        <f>SUM(F9:F13)</f>
        <v>40.200000000000003</v>
      </c>
      <c r="G8" s="85">
        <f>SUM(G9:G13)</f>
        <v>28.799999999999997</v>
      </c>
      <c r="H8" s="85">
        <f t="shared" ref="H8:O8" si="12">SUM(H9:H13)</f>
        <v>28.7</v>
      </c>
      <c r="I8" s="85">
        <f t="shared" si="12"/>
        <v>19.27</v>
      </c>
      <c r="J8" s="85">
        <f t="shared" si="12"/>
        <v>11.23</v>
      </c>
      <c r="K8" s="85">
        <f t="shared" si="12"/>
        <v>10.8</v>
      </c>
      <c r="L8" s="85">
        <f t="shared" si="12"/>
        <v>12.329999999999998</v>
      </c>
      <c r="M8" s="86"/>
      <c r="N8" s="85">
        <f t="shared" si="12"/>
        <v>34.299999999999997</v>
      </c>
      <c r="O8" s="87">
        <f t="shared" si="12"/>
        <v>321.25</v>
      </c>
      <c r="P8" s="85">
        <f>SUM(P9:P13)</f>
        <v>56.35</v>
      </c>
      <c r="Q8" s="85">
        <f>SUM(Q9:Q13)</f>
        <v>54.212000000000003</v>
      </c>
      <c r="R8" s="85">
        <f>SUM(R9:R13)</f>
        <v>65.664000000000001</v>
      </c>
      <c r="S8" s="85">
        <f>SUM(S9:S13)</f>
        <v>75.664999999999992</v>
      </c>
      <c r="T8" s="85">
        <f>SUM(T9:T13)</f>
        <v>56.81</v>
      </c>
      <c r="U8" s="85">
        <f t="shared" ref="U8:AB8" si="13">SUM(U9:U13)</f>
        <v>49.55</v>
      </c>
      <c r="V8" s="85">
        <f t="shared" si="13"/>
        <v>39.600000000000009</v>
      </c>
      <c r="W8" s="85">
        <f t="shared" si="13"/>
        <v>62.510000000000005</v>
      </c>
      <c r="X8" s="85">
        <f t="shared" si="13"/>
        <v>66.61999999999999</v>
      </c>
      <c r="Y8" s="85">
        <f t="shared" si="13"/>
        <v>43.38000000000001</v>
      </c>
      <c r="Z8" s="85">
        <f t="shared" si="13"/>
        <v>38.28</v>
      </c>
      <c r="AA8" s="85">
        <f t="shared" si="13"/>
        <v>69.2</v>
      </c>
      <c r="AB8" s="88">
        <f t="shared" si="13"/>
        <v>677.84099999999989</v>
      </c>
      <c r="AC8" s="85">
        <f>SUM(AC9:AC13)</f>
        <v>94.539999999999992</v>
      </c>
      <c r="AD8" s="85">
        <f>SUM(AD9:AD13)</f>
        <v>123.51700000000001</v>
      </c>
      <c r="AE8" s="85">
        <f>SUM(AE9:AE13)</f>
        <v>148.03799999999998</v>
      </c>
      <c r="AF8" s="85">
        <f>SUM(AF9:AF13)</f>
        <v>150.09900000000002</v>
      </c>
      <c r="AG8" s="85">
        <f>SUM(AG9:AG13)</f>
        <v>146.72</v>
      </c>
      <c r="AH8" s="85">
        <f t="shared" ref="AH8:AO8" si="14">SUM(AH9:AH13)</f>
        <v>125.59500000000001</v>
      </c>
      <c r="AI8" s="85">
        <f t="shared" si="14"/>
        <v>121.35799999999999</v>
      </c>
      <c r="AJ8" s="85">
        <f t="shared" si="14"/>
        <v>104.47000000000001</v>
      </c>
      <c r="AK8" s="85">
        <f t="shared" si="14"/>
        <v>97.169999999999987</v>
      </c>
      <c r="AL8" s="85">
        <f t="shared" si="14"/>
        <v>98.215000000000003</v>
      </c>
      <c r="AM8" s="85">
        <f t="shared" si="14"/>
        <v>95.165000000000006</v>
      </c>
      <c r="AN8" s="85">
        <f t="shared" si="14"/>
        <v>57.562000000000005</v>
      </c>
      <c r="AO8" s="87">
        <f t="shared" si="14"/>
        <v>1362.4489999999998</v>
      </c>
      <c r="AP8" s="85">
        <f>SUM(AP9:AP13)</f>
        <v>82.89800000000001</v>
      </c>
      <c r="AQ8" s="85">
        <f>SUM(AQ9:AQ13)</f>
        <v>125.82299999999999</v>
      </c>
      <c r="AR8" s="85">
        <f>SUM(AR9:AR13)</f>
        <v>149.29499999999999</v>
      </c>
      <c r="AS8" s="85">
        <f>SUM(AS9:AS13)</f>
        <v>132.50700000000001</v>
      </c>
      <c r="AT8" s="85">
        <f>SUM(AT9:AT13)</f>
        <v>133.02500000000001</v>
      </c>
      <c r="AU8" s="85">
        <f t="shared" ref="AU8:BB8" si="15">SUM(AU9:AU13)</f>
        <v>112.54600000000001</v>
      </c>
      <c r="AV8" s="85">
        <f t="shared" si="15"/>
        <v>95.112000000000009</v>
      </c>
      <c r="AW8" s="85">
        <f t="shared" si="15"/>
        <v>90.11</v>
      </c>
      <c r="AX8" s="85">
        <f t="shared" si="15"/>
        <v>75.618999999999986</v>
      </c>
      <c r="AY8" s="85">
        <f t="shared" si="15"/>
        <v>19.980999999999998</v>
      </c>
      <c r="AZ8" s="85">
        <f t="shared" si="15"/>
        <v>38.253999999999998</v>
      </c>
      <c r="BA8" s="85">
        <f t="shared" si="15"/>
        <v>66.388999999999996</v>
      </c>
      <c r="BB8" s="87">
        <f t="shared" si="15"/>
        <v>1121.5589999999997</v>
      </c>
      <c r="BC8" s="85">
        <f>SUM(BC9:BC13)</f>
        <v>93.692000000000007</v>
      </c>
      <c r="BD8" s="85">
        <f>SUM(BD9:BD13)</f>
        <v>125.294</v>
      </c>
      <c r="BE8" s="85">
        <f>SUM(BE9:BE13)</f>
        <v>138.36500000000001</v>
      </c>
      <c r="BF8" s="85">
        <f>SUM(BF9:BF13)</f>
        <v>131.47799999999998</v>
      </c>
      <c r="BG8" s="85">
        <f>SUM(BG9:BG13)</f>
        <v>115.57300000000002</v>
      </c>
      <c r="BH8" s="85">
        <f t="shared" ref="BH8:BO8" si="16">SUM(BH9:BH13)</f>
        <v>105.21499999999999</v>
      </c>
      <c r="BI8" s="85">
        <f t="shared" si="16"/>
        <v>89.908999999999992</v>
      </c>
      <c r="BJ8" s="85">
        <f t="shared" si="16"/>
        <v>41.985000000000007</v>
      </c>
      <c r="BK8" s="85">
        <f t="shared" si="16"/>
        <v>38.372999999999998</v>
      </c>
      <c r="BL8" s="85">
        <f t="shared" si="16"/>
        <v>49.391000000000005</v>
      </c>
      <c r="BM8" s="85">
        <f t="shared" si="16"/>
        <v>55.225000000000001</v>
      </c>
      <c r="BN8" s="85">
        <f t="shared" si="16"/>
        <v>61.783999999999999</v>
      </c>
      <c r="BO8" s="87">
        <f t="shared" si="16"/>
        <v>1046.2839999999999</v>
      </c>
      <c r="BP8" s="85">
        <f>SUM(BP9:BP13)</f>
        <v>62.665999999999997</v>
      </c>
      <c r="BQ8" s="85">
        <f>SUM(BQ9:BQ13)</f>
        <v>59.183000000000007</v>
      </c>
      <c r="BR8" s="85">
        <f>SUM(BR9:BR13)</f>
        <v>59.779000000000003</v>
      </c>
      <c r="BS8" s="85">
        <f>SUM(BS9:BS13)</f>
        <v>74.881</v>
      </c>
      <c r="BT8" s="85">
        <f>SUM(BT9:BT13)</f>
        <v>66.686999999999998</v>
      </c>
      <c r="BU8" s="85">
        <f t="shared" ref="BU8:CB8" si="17">SUM(BU9:BU13)</f>
        <v>53.182000000000009</v>
      </c>
      <c r="BV8" s="85">
        <f t="shared" si="17"/>
        <v>78.022000000000006</v>
      </c>
      <c r="BW8" s="85">
        <f t="shared" si="17"/>
        <v>63.668999999999997</v>
      </c>
      <c r="BX8" s="85">
        <f t="shared" si="17"/>
        <v>48.823</v>
      </c>
      <c r="BY8" s="85">
        <f t="shared" si="17"/>
        <v>43.038999999999994</v>
      </c>
      <c r="BZ8" s="85">
        <f t="shared" si="17"/>
        <v>46.734999999999999</v>
      </c>
      <c r="CA8" s="85">
        <f t="shared" si="17"/>
        <v>37.797000000000004</v>
      </c>
      <c r="CB8" s="87">
        <f t="shared" si="17"/>
        <v>694.46299999999985</v>
      </c>
      <c r="CC8" s="85">
        <f>SUM(CC9:CC13)</f>
        <v>40.001999999999995</v>
      </c>
      <c r="CD8" s="85">
        <f>SUM(CD9:CD13)</f>
        <v>59.27000000000001</v>
      </c>
      <c r="CE8" s="85">
        <f>SUM(CE9:CE13)</f>
        <v>71.238</v>
      </c>
      <c r="CF8" s="85">
        <f>SUM(CF9:CF13)</f>
        <v>64.317000000000007</v>
      </c>
      <c r="CG8" s="85">
        <f>SUM(CG9:CG13)</f>
        <v>51.869</v>
      </c>
      <c r="CH8" s="85">
        <f t="shared" ref="CH8:CO8" si="18">SUM(CH9:CH13)</f>
        <v>40.585999999999999</v>
      </c>
      <c r="CI8" s="85">
        <f t="shared" si="18"/>
        <v>56.621000000000002</v>
      </c>
      <c r="CJ8" s="85">
        <f t="shared" si="18"/>
        <v>56.625</v>
      </c>
      <c r="CK8" s="85">
        <f t="shared" si="18"/>
        <v>42.487000000000002</v>
      </c>
      <c r="CL8" s="85">
        <f t="shared" si="18"/>
        <v>33.549999999999997</v>
      </c>
      <c r="CM8" s="85">
        <f t="shared" si="18"/>
        <v>23.893000000000001</v>
      </c>
      <c r="CN8" s="85">
        <f t="shared" si="18"/>
        <v>45.044000000000004</v>
      </c>
      <c r="CO8" s="87">
        <f t="shared" si="18"/>
        <v>585.50199999999995</v>
      </c>
      <c r="CP8" s="85">
        <f t="shared" ref="CP8:CU8" si="19">SUM(CP9:CP13)</f>
        <v>44.283999999999999</v>
      </c>
      <c r="CQ8" s="85">
        <f t="shared" si="19"/>
        <v>58.991000000000007</v>
      </c>
      <c r="CR8" s="85">
        <f t="shared" si="19"/>
        <v>62.623999999999995</v>
      </c>
      <c r="CS8" s="85">
        <f t="shared" si="19"/>
        <v>49.896999999999998</v>
      </c>
      <c r="CT8" s="85">
        <f t="shared" si="19"/>
        <v>35.120000000000005</v>
      </c>
      <c r="CU8" s="85">
        <f t="shared" si="19"/>
        <v>20.957000000000001</v>
      </c>
      <c r="CV8" s="85">
        <f t="shared" ref="CV8:DB8" si="20">SUM(CV9:CV13)</f>
        <v>19.943999999999999</v>
      </c>
      <c r="CW8" s="85">
        <f t="shared" si="20"/>
        <v>22.445</v>
      </c>
      <c r="CX8" s="85">
        <f t="shared" si="20"/>
        <v>26.283000000000001</v>
      </c>
      <c r="CY8" s="85">
        <f t="shared" si="20"/>
        <v>18.320999999999998</v>
      </c>
      <c r="CZ8" s="85">
        <f t="shared" si="20"/>
        <v>3.9649999999999999</v>
      </c>
      <c r="DA8" s="85">
        <f t="shared" si="20"/>
        <v>10.638</v>
      </c>
      <c r="DB8" s="87">
        <f t="shared" si="20"/>
        <v>373.46899999999999</v>
      </c>
      <c r="DC8" s="85">
        <f>SUM(DC9:DC13)</f>
        <v>17.511000000000003</v>
      </c>
      <c r="DD8" s="85">
        <f>SUM(DD9:DD13)</f>
        <v>33.999000000000002</v>
      </c>
      <c r="DE8" s="85">
        <f>SUM(DE9:DE13)</f>
        <v>66.533000000000001</v>
      </c>
      <c r="DF8" s="85">
        <f>SUM(DF9:DF13)</f>
        <v>67.646999999999991</v>
      </c>
      <c r="DG8" s="85">
        <f>SUM(DG9:DG13)</f>
        <v>73.918000000000006</v>
      </c>
      <c r="DH8" s="85">
        <f t="shared" ref="DH8:DO8" si="21">SUM(DH9:DH13)</f>
        <v>57.542000000000002</v>
      </c>
      <c r="DI8" s="85">
        <f t="shared" si="21"/>
        <v>55.394000000000005</v>
      </c>
      <c r="DJ8" s="85">
        <f t="shared" si="21"/>
        <v>62.837000000000003</v>
      </c>
      <c r="DK8" s="85">
        <f t="shared" si="21"/>
        <v>48.797999999999995</v>
      </c>
      <c r="DL8" s="85">
        <f t="shared" si="21"/>
        <v>47.715000000000011</v>
      </c>
      <c r="DM8" s="85">
        <f t="shared" si="21"/>
        <v>30.965</v>
      </c>
      <c r="DN8" s="85">
        <f t="shared" si="21"/>
        <v>51.253</v>
      </c>
      <c r="DO8" s="87">
        <f t="shared" si="21"/>
        <v>614.11199999999997</v>
      </c>
      <c r="DP8" s="85">
        <f>SUM(DP9:DP13)</f>
        <v>85.001999999999995</v>
      </c>
      <c r="DQ8" s="85">
        <f>SUM(DQ9:DQ13)</f>
        <v>112.119</v>
      </c>
      <c r="DR8" s="85">
        <f>SUM(DR9:DR13)</f>
        <v>125.26200000000001</v>
      </c>
      <c r="DS8" s="85">
        <f>SUM(DS9:DS13)</f>
        <v>102.95099999999999</v>
      </c>
      <c r="DT8" s="85">
        <f>SUM(DT9:DT13)</f>
        <v>64.001999999999995</v>
      </c>
      <c r="DU8" s="85">
        <f t="shared" ref="DU8:EB8" si="22">SUM(DU9:DU13)</f>
        <v>46.289999999999992</v>
      </c>
      <c r="DV8" s="85">
        <f t="shared" si="22"/>
        <v>42.700999999999993</v>
      </c>
      <c r="DW8" s="85">
        <f t="shared" si="22"/>
        <v>57.361000000000004</v>
      </c>
      <c r="DX8" s="85">
        <f t="shared" si="22"/>
        <v>45.413999999999994</v>
      </c>
      <c r="DY8" s="85">
        <f t="shared" si="22"/>
        <v>34.246000000000002</v>
      </c>
      <c r="DZ8" s="85">
        <f t="shared" si="22"/>
        <v>54.149000000000008</v>
      </c>
      <c r="EA8" s="85">
        <f t="shared" si="22"/>
        <v>69.754999999999995</v>
      </c>
      <c r="EB8" s="87">
        <f t="shared" si="22"/>
        <v>839.25200000000018</v>
      </c>
      <c r="EC8" s="85">
        <f>SUM(EC9:EC13)</f>
        <v>21.125</v>
      </c>
      <c r="ED8" s="85">
        <f>SUM(ED9:ED13)</f>
        <v>58.478000000000002</v>
      </c>
      <c r="EE8" s="85">
        <f>SUM(EE9:EE13)</f>
        <v>83.643999999999991</v>
      </c>
      <c r="EF8" s="85">
        <f>SUM(EF9:EF13)</f>
        <v>72.457999999999998</v>
      </c>
      <c r="EG8" s="85">
        <f>SUM(EG9:EG13)</f>
        <v>97.647000000000006</v>
      </c>
      <c r="EH8" s="85">
        <f t="shared" ref="EH8:EO8" si="23">SUM(EH9:EH13)</f>
        <v>77.862000000000009</v>
      </c>
      <c r="EI8" s="85">
        <f t="shared" si="23"/>
        <v>64.650000000000006</v>
      </c>
      <c r="EJ8" s="85">
        <f t="shared" si="23"/>
        <v>71.121000000000009</v>
      </c>
      <c r="EK8" s="85">
        <f t="shared" si="23"/>
        <v>70.451999999999998</v>
      </c>
      <c r="EL8" s="85">
        <f t="shared" si="23"/>
        <v>66.272000000000006</v>
      </c>
      <c r="EM8" s="85">
        <f t="shared" si="23"/>
        <v>53.771999999999998</v>
      </c>
      <c r="EN8" s="85">
        <f t="shared" si="23"/>
        <v>140.25</v>
      </c>
      <c r="EO8" s="87">
        <f t="shared" si="23"/>
        <v>877.73099999999999</v>
      </c>
      <c r="EP8" s="85">
        <f>SUM(EP9:EP13)</f>
        <v>89.827000000000012</v>
      </c>
      <c r="EQ8" s="85">
        <f>SUM(EQ9:EQ13)</f>
        <v>98.11</v>
      </c>
      <c r="ER8" s="85">
        <f>SUM(ER9:ER13)</f>
        <v>143.84399999999997</v>
      </c>
      <c r="ES8" s="85">
        <f>SUM(ES9:ES13)</f>
        <v>146.06800000000001</v>
      </c>
      <c r="ET8" s="85">
        <f>SUM(ET9:ET13)</f>
        <v>144.078</v>
      </c>
      <c r="EU8" s="85">
        <f t="shared" ref="EU8:FB8" si="24">SUM(EU9:EU13)</f>
        <v>119.04499999999999</v>
      </c>
      <c r="EV8" s="85">
        <f t="shared" si="24"/>
        <v>92.86999999999999</v>
      </c>
      <c r="EW8" s="85">
        <f t="shared" si="24"/>
        <v>67.484999999999999</v>
      </c>
      <c r="EX8" s="85">
        <f t="shared" si="24"/>
        <v>52.540000000000006</v>
      </c>
      <c r="EY8" s="85">
        <f t="shared" si="24"/>
        <v>55.376000000000005</v>
      </c>
      <c r="EZ8" s="85">
        <f t="shared" si="24"/>
        <v>63.315000000000005</v>
      </c>
      <c r="FA8" s="85">
        <f t="shared" si="24"/>
        <v>104.90100000000001</v>
      </c>
      <c r="FB8" s="87">
        <f t="shared" si="24"/>
        <v>1177.4590000000001</v>
      </c>
      <c r="FC8" s="85">
        <f>SUM(FC9:FC13)</f>
        <v>123.604</v>
      </c>
      <c r="FD8" s="85">
        <f>SUM(FD9:FD13)</f>
        <v>132.59899999999999</v>
      </c>
      <c r="FE8" s="85">
        <f>SUM(FE9:FE13)</f>
        <v>128.73699999999999</v>
      </c>
      <c r="FF8" s="85">
        <f>SUM(FF9:FF13)</f>
        <v>125.89700000000002</v>
      </c>
      <c r="FG8" s="85">
        <f>SUM(FG9:FG13)</f>
        <v>119.25700000000001</v>
      </c>
      <c r="FH8" s="85">
        <f t="shared" ref="FH8:FO8" si="25">SUM(FH9:FH13)</f>
        <v>73.257000000000005</v>
      </c>
      <c r="FI8" s="85">
        <f t="shared" si="25"/>
        <v>56.569999999999993</v>
      </c>
      <c r="FJ8" s="85">
        <f t="shared" si="25"/>
        <v>58.088000000000001</v>
      </c>
      <c r="FK8" s="85">
        <f t="shared" si="25"/>
        <v>51.177</v>
      </c>
      <c r="FL8" s="85">
        <f t="shared" si="25"/>
        <v>62.132999999999996</v>
      </c>
      <c r="FM8" s="85">
        <f t="shared" si="25"/>
        <v>50.279999999999994</v>
      </c>
      <c r="FN8" s="85">
        <f t="shared" si="25"/>
        <v>63.914999999999999</v>
      </c>
      <c r="FO8" s="87">
        <f t="shared" si="25"/>
        <v>1045.5139999999999</v>
      </c>
      <c r="FP8" s="85">
        <f>SUM(FP9:FP13)</f>
        <v>45.485000000000007</v>
      </c>
      <c r="FQ8" s="85">
        <f t="shared" ref="FQ8:GB8" si="26">SUM(FQ9:FQ13)</f>
        <v>25.421000000000003</v>
      </c>
      <c r="FR8" s="85">
        <f t="shared" si="26"/>
        <v>27.928999999999995</v>
      </c>
      <c r="FS8" s="85">
        <f t="shared" si="26"/>
        <v>13.376000000000001</v>
      </c>
      <c r="FT8" s="85">
        <f>SUM(FT9:FT13)</f>
        <v>13.444000000000001</v>
      </c>
      <c r="FU8" s="85">
        <f t="shared" si="26"/>
        <v>8.6539999999999999</v>
      </c>
      <c r="FV8" s="85">
        <f t="shared" si="26"/>
        <v>7.0230000000000006</v>
      </c>
      <c r="FW8" s="85">
        <f t="shared" si="26"/>
        <v>5.2929999999999993</v>
      </c>
      <c r="FX8" s="85">
        <f t="shared" si="26"/>
        <v>5.4369999999999994</v>
      </c>
      <c r="FY8" s="85">
        <f t="shared" si="26"/>
        <v>6.32</v>
      </c>
      <c r="FZ8" s="85">
        <f t="shared" si="26"/>
        <v>13.198</v>
      </c>
      <c r="GA8" s="85">
        <f t="shared" si="26"/>
        <v>21.812999999999999</v>
      </c>
      <c r="GB8" s="87">
        <f t="shared" si="26"/>
        <v>193.393</v>
      </c>
      <c r="GC8" s="85">
        <f>SUM(GC9:GC13)</f>
        <v>40.633000000000003</v>
      </c>
      <c r="GD8" s="85">
        <f>SUM(GD9:GD13)</f>
        <v>53.489000000000004</v>
      </c>
      <c r="GE8" s="85">
        <f>SUM(GE9:GE13)</f>
        <v>59.306999999999995</v>
      </c>
      <c r="GF8" s="85">
        <f>SUM(GF9:GF13)</f>
        <v>48.420999999999992</v>
      </c>
      <c r="GG8" s="85">
        <f>SUM(GG9:GG13)</f>
        <v>37.055999999999997</v>
      </c>
      <c r="GH8" s="85">
        <f t="shared" ref="GH8:GO8" si="27">SUM(GH9:GH13)</f>
        <v>50.135999999999996</v>
      </c>
      <c r="GI8" s="85">
        <f t="shared" si="27"/>
        <v>52.335999999999999</v>
      </c>
      <c r="GJ8" s="85">
        <f t="shared" si="27"/>
        <v>63.013999999999996</v>
      </c>
      <c r="GK8" s="85">
        <f t="shared" si="27"/>
        <v>52.747</v>
      </c>
      <c r="GL8" s="85">
        <f t="shared" si="27"/>
        <v>6.68</v>
      </c>
      <c r="GM8" s="85">
        <f t="shared" si="27"/>
        <v>8.020999999999999</v>
      </c>
      <c r="GN8" s="85">
        <f t="shared" si="27"/>
        <v>7.4090000000000007</v>
      </c>
      <c r="GO8" s="87">
        <f t="shared" si="27"/>
        <v>479.24899999999997</v>
      </c>
      <c r="GP8" s="85">
        <f>SUM(GP9:GP13)</f>
        <v>34.954000000000001</v>
      </c>
      <c r="GQ8" s="85">
        <f>SUM(GQ9:GQ13)</f>
        <v>41.713000000000001</v>
      </c>
      <c r="GR8" s="85">
        <f>SUM(GR9:GR13)</f>
        <v>51.45</v>
      </c>
      <c r="GS8" s="85">
        <f>SUM(GS9:GS13)</f>
        <v>63.392000000000003</v>
      </c>
      <c r="GT8" s="85">
        <f>SUM(GT9:GT13)</f>
        <v>51.497</v>
      </c>
      <c r="GU8" s="85">
        <f t="shared" ref="GU8:HB8" si="28">SUM(GU9:GU13)</f>
        <v>10.985000000000001</v>
      </c>
      <c r="GV8" s="85">
        <f t="shared" si="28"/>
        <v>17.085000000000001</v>
      </c>
      <c r="GW8" s="85">
        <f t="shared" si="28"/>
        <v>12.800999999999998</v>
      </c>
      <c r="GX8" s="85">
        <f t="shared" si="28"/>
        <v>9.5220000000000002</v>
      </c>
      <c r="GY8" s="85">
        <f t="shared" si="28"/>
        <v>16.670999999999999</v>
      </c>
      <c r="GZ8" s="85">
        <f t="shared" si="28"/>
        <v>21.768999999999998</v>
      </c>
      <c r="HA8" s="85">
        <f t="shared" si="28"/>
        <v>50.308999999999997</v>
      </c>
      <c r="HB8" s="87">
        <f t="shared" si="28"/>
        <v>382.14800000000002</v>
      </c>
      <c r="HC8" s="85">
        <f>SUM(HC9:HC13)</f>
        <v>54.153999999999996</v>
      </c>
      <c r="HD8" s="85">
        <f>SUM(HD9:HD13)</f>
        <v>40.583999999999996</v>
      </c>
      <c r="HE8" s="85">
        <f>SUM(HE9:HE13)</f>
        <v>58.874000000000009</v>
      </c>
      <c r="HF8" s="85">
        <f>SUM(HF9:HF13)</f>
        <v>49.902999999999999</v>
      </c>
      <c r="HG8" s="85">
        <f>SUM(HG9:HG13)</f>
        <v>40.627000000000002</v>
      </c>
      <c r="HH8" s="85">
        <f t="shared" ref="HH8:HO8" si="29">SUM(HH9:HH13)</f>
        <v>24.398</v>
      </c>
      <c r="HI8" s="85">
        <f t="shared" si="29"/>
        <v>18.7</v>
      </c>
      <c r="HJ8" s="85">
        <f t="shared" si="29"/>
        <v>22.117999999999999</v>
      </c>
      <c r="HK8" s="85">
        <f t="shared" si="29"/>
        <v>39.091999999999999</v>
      </c>
      <c r="HL8" s="85">
        <f t="shared" si="29"/>
        <v>22.714999999999996</v>
      </c>
      <c r="HM8" s="85">
        <f t="shared" si="29"/>
        <v>17.68</v>
      </c>
      <c r="HN8" s="85">
        <f t="shared" si="29"/>
        <v>25.827000000000002</v>
      </c>
      <c r="HO8" s="87">
        <f t="shared" si="29"/>
        <v>414.67200000000003</v>
      </c>
      <c r="HP8" s="85">
        <f>SUM(HP9:HP13)</f>
        <v>53.119</v>
      </c>
      <c r="HQ8" s="85">
        <f>SUM(HQ9:HQ13)</f>
        <v>49.935000000000002</v>
      </c>
      <c r="HR8" s="85">
        <f>SUM(HR9:HR13)</f>
        <v>42.546999999999997</v>
      </c>
      <c r="HS8" s="85">
        <f>SUM(HS9:HS13)</f>
        <v>26.42</v>
      </c>
      <c r="HT8" s="85">
        <f>SUM(HT9:HT13)</f>
        <v>20.54</v>
      </c>
      <c r="HU8" s="85">
        <f t="shared" ref="HU8:IB8" si="30">SUM(HU9:HU13)</f>
        <v>11.256</v>
      </c>
      <c r="HV8" s="85">
        <f t="shared" si="30"/>
        <v>16.024000000000001</v>
      </c>
      <c r="HW8" s="85">
        <f t="shared" si="30"/>
        <v>10.523</v>
      </c>
      <c r="HX8" s="85">
        <f t="shared" si="30"/>
        <v>19.229000000000003</v>
      </c>
      <c r="HY8" s="85">
        <f t="shared" si="30"/>
        <v>20.100000000000001</v>
      </c>
      <c r="HZ8" s="85">
        <f t="shared" si="30"/>
        <v>26.033000000000005</v>
      </c>
      <c r="IA8" s="85">
        <f t="shared" si="30"/>
        <v>51.938000000000002</v>
      </c>
      <c r="IB8" s="87">
        <f t="shared" si="30"/>
        <v>347.66399999999999</v>
      </c>
      <c r="IC8" s="85">
        <f>SUM(IC9:IC13)</f>
        <v>81.013999999999996</v>
      </c>
      <c r="ID8" s="85">
        <f>SUM(ID9:ID13)</f>
        <v>66.546000000000006</v>
      </c>
      <c r="IE8" s="85">
        <f>SUM(IE9:IE13)</f>
        <v>122.8</v>
      </c>
      <c r="IF8" s="85">
        <f>SUM(IF9:IF13)</f>
        <v>128.06399999999999</v>
      </c>
      <c r="IG8" s="85">
        <f>SUM(IG9:IG13)</f>
        <v>113.104</v>
      </c>
      <c r="IH8" s="85">
        <f t="shared" ref="IH8:IO8" si="31">SUM(IH9:IH13)</f>
        <v>81.457999999999998</v>
      </c>
      <c r="II8" s="85">
        <f t="shared" si="31"/>
        <v>62.889000000000003</v>
      </c>
      <c r="IJ8" s="85">
        <f t="shared" si="31"/>
        <v>58.781999999999996</v>
      </c>
      <c r="IK8" s="85">
        <f t="shared" si="31"/>
        <v>54.91</v>
      </c>
      <c r="IL8" s="85">
        <f t="shared" si="31"/>
        <v>59.708999999999996</v>
      </c>
      <c r="IM8" s="85">
        <f t="shared" si="31"/>
        <v>51.972999999999999</v>
      </c>
      <c r="IN8" s="85">
        <f t="shared" si="31"/>
        <v>83.765999999999991</v>
      </c>
      <c r="IO8" s="87">
        <f t="shared" si="31"/>
        <v>965.0150000000001</v>
      </c>
      <c r="IP8" s="85">
        <f>SUM(IP9:IP13)</f>
        <v>95.186999999999998</v>
      </c>
      <c r="IQ8" s="85">
        <f>SUM(IQ9:IQ13)</f>
        <v>96.197999999999993</v>
      </c>
      <c r="IR8" s="85">
        <f>SUM(IR9:IR13)</f>
        <v>135.06299999999999</v>
      </c>
      <c r="IS8" s="85">
        <f>SUM(IS9:IS13)</f>
        <v>136.494</v>
      </c>
      <c r="IT8" s="215">
        <f>SUM(IT9:IT13)</f>
        <v>0</v>
      </c>
      <c r="IU8" s="215">
        <f t="shared" ref="IU8:JB8" si="32">SUM(IU9:IU13)</f>
        <v>0</v>
      </c>
      <c r="IV8" s="85">
        <f t="shared" si="32"/>
        <v>92.268000000000015</v>
      </c>
      <c r="IW8" s="85">
        <f t="shared" si="32"/>
        <v>53.056000000000004</v>
      </c>
      <c r="IX8" s="85">
        <f t="shared" si="32"/>
        <v>48.570999999999998</v>
      </c>
      <c r="IY8" s="85">
        <f t="shared" si="32"/>
        <v>59.579000000000001</v>
      </c>
      <c r="IZ8" s="85">
        <f t="shared" si="32"/>
        <v>81.491</v>
      </c>
      <c r="JA8" s="85">
        <f t="shared" si="32"/>
        <v>44.643000000000001</v>
      </c>
      <c r="JB8" s="87">
        <f t="shared" si="32"/>
        <v>842.54999999999984</v>
      </c>
      <c r="JC8" s="85">
        <f>SUM(JC9:JC13)</f>
        <v>96.301000000000002</v>
      </c>
      <c r="JD8" s="85">
        <f>SUM(JD9:JD13)</f>
        <v>70.075000000000003</v>
      </c>
      <c r="JE8" s="85">
        <f>SUM(JE9:JE13)</f>
        <v>85.10199999999999</v>
      </c>
      <c r="JF8" s="85">
        <f>SUM(JF9:JF13)</f>
        <v>70.304000000000002</v>
      </c>
      <c r="JG8" s="85">
        <f>SUM(JG9:JG13)</f>
        <v>56.983000000000004</v>
      </c>
      <c r="JH8" s="85">
        <f t="shared" ref="JH8:JO8" si="33">SUM(JH9:JH13)</f>
        <v>39.512999999999998</v>
      </c>
      <c r="JI8" s="85">
        <f t="shared" si="33"/>
        <v>40.241</v>
      </c>
      <c r="JJ8" s="85">
        <f t="shared" si="33"/>
        <v>34.282000000000004</v>
      </c>
      <c r="JK8" s="85">
        <f t="shared" si="33"/>
        <v>30.507999999999996</v>
      </c>
      <c r="JL8" s="85">
        <f t="shared" si="33"/>
        <v>31.623999999999995</v>
      </c>
      <c r="JM8" s="85">
        <f t="shared" si="33"/>
        <v>28.091000000000001</v>
      </c>
      <c r="JN8" s="85">
        <f t="shared" si="33"/>
        <v>28.920999999999996</v>
      </c>
      <c r="JO8" s="87">
        <f t="shared" si="33"/>
        <v>611.94499999999994</v>
      </c>
      <c r="JP8" s="85">
        <f>SUM(JP9:JP13)</f>
        <v>56.567999999999998</v>
      </c>
      <c r="JQ8" s="85">
        <f>SUM(JQ9:JQ13)</f>
        <v>64.725999999999999</v>
      </c>
      <c r="JR8" s="85">
        <f>SUM(JR9:JR13)</f>
        <v>61.935000000000002</v>
      </c>
      <c r="JS8" s="85">
        <f>SUM(JS9:JS13)</f>
        <v>104.47199999999999</v>
      </c>
      <c r="JT8" s="85">
        <f>SUM(JT9:JT13)</f>
        <v>86.783999999999992</v>
      </c>
      <c r="JU8" s="85">
        <f t="shared" ref="JU8:KA8" si="34">SUM(JU9:JU13)</f>
        <v>53.893000000000001</v>
      </c>
      <c r="JV8" s="85">
        <f t="shared" si="34"/>
        <v>43.951000000000001</v>
      </c>
      <c r="JW8" s="85">
        <f t="shared" si="34"/>
        <v>49.406999999999996</v>
      </c>
      <c r="JX8" s="85">
        <f t="shared" si="34"/>
        <v>55.66</v>
      </c>
      <c r="JY8" s="85">
        <f t="shared" si="34"/>
        <v>44.679000000000009</v>
      </c>
      <c r="JZ8" s="85">
        <f t="shared" si="34"/>
        <v>41.4</v>
      </c>
      <c r="KA8" s="85">
        <f t="shared" si="34"/>
        <v>31.402999999999999</v>
      </c>
      <c r="KB8" s="85">
        <f>SUM(KB9:KB13)</f>
        <v>694.87799999999993</v>
      </c>
      <c r="KC8" s="85">
        <f t="shared" ref="KC8:KG8" si="35">SUM(KC9:KC13)</f>
        <v>39.532999999999994</v>
      </c>
      <c r="KD8" s="85">
        <f t="shared" si="35"/>
        <v>57.134</v>
      </c>
      <c r="KE8" s="85">
        <f t="shared" si="35"/>
        <v>64.316000000000003</v>
      </c>
      <c r="KF8" s="85">
        <f t="shared" si="35"/>
        <v>63.836000000000006</v>
      </c>
      <c r="KG8" s="85">
        <f t="shared" si="35"/>
        <v>44.738999999999997</v>
      </c>
      <c r="KH8" s="85">
        <f t="shared" ref="KH8:KN8" si="36">SUM(KH9:KH13)</f>
        <v>32.946999999999996</v>
      </c>
      <c r="KI8" s="85">
        <f t="shared" si="36"/>
        <v>30.078000000000003</v>
      </c>
      <c r="KJ8" s="85">
        <f t="shared" si="36"/>
        <v>28.827999999999999</v>
      </c>
      <c r="KK8" s="85">
        <f t="shared" si="36"/>
        <v>33.136000000000003</v>
      </c>
      <c r="KL8" s="85">
        <f t="shared" si="36"/>
        <v>36.434000000000005</v>
      </c>
      <c r="KM8" s="85">
        <f t="shared" si="36"/>
        <v>43.498000000000005</v>
      </c>
      <c r="KN8" s="85">
        <f t="shared" si="36"/>
        <v>61.337000000000003</v>
      </c>
      <c r="KO8" s="87">
        <f>SUM(KO9:KO13)</f>
        <v>535.81600000000003</v>
      </c>
      <c r="KP8" s="85">
        <f>SUM(KP9:KP13)</f>
        <v>85.875000000000014</v>
      </c>
      <c r="KQ8" s="85">
        <f>SUM(KQ9:KQ13)</f>
        <v>112.405</v>
      </c>
      <c r="KR8" s="85">
        <f t="shared" ref="KR8:LA8" si="37">SUM(KR9:KR13)</f>
        <v>116.23299999999999</v>
      </c>
      <c r="KS8" s="85">
        <f t="shared" si="37"/>
        <v>90.189000000000007</v>
      </c>
      <c r="KT8" s="85">
        <f t="shared" si="37"/>
        <v>79.992999999999995</v>
      </c>
      <c r="KU8" s="85">
        <f t="shared" si="37"/>
        <v>60.698</v>
      </c>
      <c r="KV8" s="85">
        <f t="shared" si="37"/>
        <v>57.640999999999998</v>
      </c>
      <c r="KW8" s="85">
        <f t="shared" si="37"/>
        <v>51.991999999999997</v>
      </c>
      <c r="KX8" s="85">
        <f t="shared" si="37"/>
        <v>39.692999999999998</v>
      </c>
      <c r="KY8" s="85">
        <f t="shared" si="37"/>
        <v>77.412999999999997</v>
      </c>
      <c r="KZ8" s="85">
        <f t="shared" si="37"/>
        <v>37.452000000000005</v>
      </c>
      <c r="LA8" s="85">
        <f t="shared" si="37"/>
        <v>43.098999999999997</v>
      </c>
      <c r="LB8" s="87">
        <f>SUM(LB9:LB13)</f>
        <v>852.68300000000011</v>
      </c>
      <c r="LC8" s="85">
        <f>SUM(LC9:LC13)</f>
        <v>28.456999999999997</v>
      </c>
      <c r="LD8" s="85">
        <f>SUM(LD9:LD13)</f>
        <v>30.163</v>
      </c>
      <c r="LE8" s="85">
        <f t="shared" ref="LE8:LN8" si="38">SUM(LE9:LE13)</f>
        <v>37.07</v>
      </c>
      <c r="LF8" s="85">
        <f t="shared" si="38"/>
        <v>22.606000000000002</v>
      </c>
      <c r="LG8" s="85">
        <f t="shared" si="38"/>
        <v>11.009</v>
      </c>
      <c r="LH8" s="85">
        <f t="shared" si="38"/>
        <v>4.1459999999999999</v>
      </c>
      <c r="LI8" s="85">
        <f t="shared" si="38"/>
        <v>3.125</v>
      </c>
      <c r="LJ8" s="85">
        <f t="shared" si="38"/>
        <v>2.2989999999999999</v>
      </c>
      <c r="LK8" s="85">
        <f t="shared" si="38"/>
        <v>1.405</v>
      </c>
      <c r="LL8" s="85">
        <f t="shared" si="38"/>
        <v>3.1509999999999998</v>
      </c>
      <c r="LM8" s="85">
        <f t="shared" si="38"/>
        <v>2.8860000000000001</v>
      </c>
      <c r="LN8" s="85">
        <f t="shared" si="38"/>
        <v>8.42</v>
      </c>
      <c r="LO8" s="87">
        <f>SUM(LO9:LO13)</f>
        <v>154.73699999999999</v>
      </c>
    </row>
    <row r="9" spans="1:327" s="1" customFormat="1">
      <c r="A9" s="232"/>
      <c r="B9" s="14" t="s">
        <v>29</v>
      </c>
      <c r="C9" s="89">
        <v>14.3</v>
      </c>
      <c r="D9" s="90">
        <v>23.06</v>
      </c>
      <c r="E9" s="90">
        <v>20</v>
      </c>
      <c r="F9" s="89">
        <v>7.2</v>
      </c>
      <c r="G9" s="89">
        <v>7.01</v>
      </c>
      <c r="H9" s="89">
        <v>22.48</v>
      </c>
      <c r="I9" s="89">
        <v>15.63</v>
      </c>
      <c r="J9" s="89">
        <v>8.4</v>
      </c>
      <c r="K9" s="89">
        <v>8.1300000000000008</v>
      </c>
      <c r="L9" s="89">
        <v>8.6</v>
      </c>
      <c r="M9" s="91"/>
      <c r="N9" s="89">
        <v>7.98</v>
      </c>
      <c r="O9" s="92">
        <f>SUM(C9:N9)</f>
        <v>142.79</v>
      </c>
      <c r="P9" s="89">
        <v>28.54</v>
      </c>
      <c r="Q9" s="90">
        <v>17.827000000000002</v>
      </c>
      <c r="R9" s="90">
        <v>23.065999999999999</v>
      </c>
      <c r="S9" s="89">
        <v>29.832000000000001</v>
      </c>
      <c r="T9" s="89">
        <v>20.3</v>
      </c>
      <c r="U9" s="89">
        <v>33.049999999999997</v>
      </c>
      <c r="V9" s="89">
        <v>31.44</v>
      </c>
      <c r="W9" s="89">
        <v>57.65</v>
      </c>
      <c r="X9" s="89">
        <v>62.634999999999998</v>
      </c>
      <c r="Y9" s="89">
        <v>38.450000000000003</v>
      </c>
      <c r="Z9" s="89">
        <v>32.090000000000003</v>
      </c>
      <c r="AA9" s="89">
        <v>49.18</v>
      </c>
      <c r="AB9" s="92">
        <f>SUM(P9:AA9)</f>
        <v>424.06</v>
      </c>
      <c r="AC9" s="89">
        <v>55.22</v>
      </c>
      <c r="AD9" s="90">
        <v>82.882000000000005</v>
      </c>
      <c r="AE9" s="90">
        <v>109.336</v>
      </c>
      <c r="AF9" s="89">
        <v>102.42100000000001</v>
      </c>
      <c r="AG9" s="89">
        <v>101.42</v>
      </c>
      <c r="AH9" s="89">
        <v>82.433000000000007</v>
      </c>
      <c r="AI9" s="89">
        <v>93.587999999999994</v>
      </c>
      <c r="AJ9" s="89">
        <v>91</v>
      </c>
      <c r="AK9" s="89">
        <v>88.403999999999996</v>
      </c>
      <c r="AL9" s="89">
        <v>89.027000000000001</v>
      </c>
      <c r="AM9" s="89">
        <v>85.415999999999997</v>
      </c>
      <c r="AN9" s="89">
        <v>45.289000000000001</v>
      </c>
      <c r="AO9" s="92">
        <f>SUM(AC9:AN9)</f>
        <v>1026.4359999999999</v>
      </c>
      <c r="AP9" s="89">
        <v>57.164999999999999</v>
      </c>
      <c r="AQ9" s="90">
        <v>91.106999999999999</v>
      </c>
      <c r="AR9" s="90">
        <v>105.78400000000001</v>
      </c>
      <c r="AS9" s="89">
        <v>93.185000000000002</v>
      </c>
      <c r="AT9" s="89">
        <v>93.606999999999999</v>
      </c>
      <c r="AU9" s="89">
        <v>90.852000000000004</v>
      </c>
      <c r="AV9" s="89">
        <v>85.269000000000005</v>
      </c>
      <c r="AW9" s="89">
        <v>83.343999999999994</v>
      </c>
      <c r="AX9" s="89">
        <v>70.53</v>
      </c>
      <c r="AY9" s="89">
        <v>14.276</v>
      </c>
      <c r="AZ9" s="89">
        <v>25.834</v>
      </c>
      <c r="BA9" s="89">
        <v>42.079000000000001</v>
      </c>
      <c r="BB9" s="92">
        <f>SUM(AP9:BA9)</f>
        <v>853.0319999999997</v>
      </c>
      <c r="BC9" s="89">
        <v>63.377000000000002</v>
      </c>
      <c r="BD9" s="90">
        <v>88.617000000000004</v>
      </c>
      <c r="BE9" s="90">
        <v>93.774000000000001</v>
      </c>
      <c r="BF9" s="89">
        <v>89.072999999999993</v>
      </c>
      <c r="BG9" s="89">
        <v>77.519000000000005</v>
      </c>
      <c r="BH9" s="89">
        <v>83.727999999999994</v>
      </c>
      <c r="BI9" s="89">
        <v>79.763000000000005</v>
      </c>
      <c r="BJ9" s="89">
        <v>35.511000000000003</v>
      </c>
      <c r="BK9" s="89">
        <v>33.226999999999997</v>
      </c>
      <c r="BL9" s="89">
        <v>42.274000000000001</v>
      </c>
      <c r="BM9" s="89">
        <v>43.822000000000003</v>
      </c>
      <c r="BN9" s="89">
        <v>44.298000000000002</v>
      </c>
      <c r="BO9" s="92">
        <f>SUM(BC9:BN9)</f>
        <v>774.98299999999995</v>
      </c>
      <c r="BP9" s="89">
        <v>30.937999999999999</v>
      </c>
      <c r="BQ9" s="90">
        <v>26.875</v>
      </c>
      <c r="BR9" s="90">
        <v>19.661000000000001</v>
      </c>
      <c r="BS9" s="89">
        <v>32.551000000000002</v>
      </c>
      <c r="BT9" s="89">
        <v>33.259</v>
      </c>
      <c r="BU9" s="89">
        <v>40.514000000000003</v>
      </c>
      <c r="BV9" s="89">
        <v>70.245000000000005</v>
      </c>
      <c r="BW9" s="89">
        <v>58.491999999999997</v>
      </c>
      <c r="BX9" s="89">
        <v>44.478999999999999</v>
      </c>
      <c r="BY9" s="89">
        <v>36.988999999999997</v>
      </c>
      <c r="BZ9" s="89">
        <v>33.738</v>
      </c>
      <c r="CA9" s="89">
        <v>28.83</v>
      </c>
      <c r="CB9" s="92">
        <f>SUM(BP9:CA9)</f>
        <v>456.57099999999997</v>
      </c>
      <c r="CC9" s="89">
        <v>27.181999999999999</v>
      </c>
      <c r="CD9" s="90">
        <v>35.725000000000001</v>
      </c>
      <c r="CE9" s="90">
        <v>31.655999999999999</v>
      </c>
      <c r="CF9" s="89">
        <v>23.356000000000002</v>
      </c>
      <c r="CG9" s="89">
        <v>18.742000000000001</v>
      </c>
      <c r="CH9" s="89">
        <v>28.774000000000001</v>
      </c>
      <c r="CI9" s="89">
        <v>49.999000000000002</v>
      </c>
      <c r="CJ9" s="89">
        <v>51.783999999999999</v>
      </c>
      <c r="CK9" s="89">
        <v>38.856999999999999</v>
      </c>
      <c r="CL9" s="89">
        <v>29.776</v>
      </c>
      <c r="CM9" s="89">
        <v>18.927</v>
      </c>
      <c r="CN9" s="89">
        <v>29.608000000000001</v>
      </c>
      <c r="CO9" s="92">
        <f>SUM(CC9:CN9)</f>
        <v>384.38599999999997</v>
      </c>
      <c r="CP9" s="89">
        <v>31.417000000000002</v>
      </c>
      <c r="CQ9" s="90">
        <v>36.877000000000002</v>
      </c>
      <c r="CR9" s="90">
        <v>22.667999999999999</v>
      </c>
      <c r="CS9" s="89">
        <v>14.725</v>
      </c>
      <c r="CT9" s="89">
        <v>16.949000000000002</v>
      </c>
      <c r="CU9" s="89">
        <v>13.731999999999999</v>
      </c>
      <c r="CV9" s="89">
        <v>15.593</v>
      </c>
      <c r="CW9" s="89">
        <v>19.233000000000001</v>
      </c>
      <c r="CX9" s="89">
        <v>23.372</v>
      </c>
      <c r="CY9" s="89">
        <v>13.757999999999999</v>
      </c>
      <c r="CZ9" s="89">
        <v>0</v>
      </c>
      <c r="DA9" s="89">
        <v>0</v>
      </c>
      <c r="DB9" s="92">
        <f>SUM(CP9:DA9)</f>
        <v>208.32399999999998</v>
      </c>
      <c r="DC9" s="89">
        <v>0.46700000000000003</v>
      </c>
      <c r="DD9" s="90">
        <v>9.0690000000000008</v>
      </c>
      <c r="DE9" s="90">
        <v>30.699000000000002</v>
      </c>
      <c r="DF9" s="89">
        <v>31.085000000000001</v>
      </c>
      <c r="DG9" s="89">
        <v>38.387</v>
      </c>
      <c r="DH9" s="89">
        <v>36.311</v>
      </c>
      <c r="DI9" s="89">
        <v>45.712000000000003</v>
      </c>
      <c r="DJ9" s="89">
        <v>57.000999999999998</v>
      </c>
      <c r="DK9" s="89">
        <v>43.732999999999997</v>
      </c>
      <c r="DL9" s="89">
        <v>42.402000000000001</v>
      </c>
      <c r="DM9" s="89">
        <v>19.318000000000001</v>
      </c>
      <c r="DN9" s="89">
        <v>27.004999999999999</v>
      </c>
      <c r="DO9" s="92">
        <f>SUM(DC9:DN9)</f>
        <v>381.18899999999996</v>
      </c>
      <c r="DP9" s="89">
        <v>53.960999999999999</v>
      </c>
      <c r="DQ9" s="90">
        <v>75.578000000000003</v>
      </c>
      <c r="DR9" s="90">
        <v>88.269000000000005</v>
      </c>
      <c r="DS9" s="89">
        <v>79.058999999999997</v>
      </c>
      <c r="DT9" s="89">
        <v>50.296999999999997</v>
      </c>
      <c r="DU9" s="89">
        <v>38.984999999999999</v>
      </c>
      <c r="DV9" s="89">
        <v>38.69</v>
      </c>
      <c r="DW9" s="89">
        <v>54.804000000000002</v>
      </c>
      <c r="DX9" s="89">
        <v>42.988</v>
      </c>
      <c r="DY9" s="89">
        <v>31.22</v>
      </c>
      <c r="DZ9" s="89">
        <v>50.682000000000002</v>
      </c>
      <c r="EA9" s="89">
        <v>61.094999999999999</v>
      </c>
      <c r="EB9" s="92">
        <f>SUM(DP9:EA9)</f>
        <v>665.62800000000016</v>
      </c>
      <c r="EC9" s="89">
        <v>8.4819999999999993</v>
      </c>
      <c r="ED9" s="90">
        <v>28.614000000000001</v>
      </c>
      <c r="EE9" s="90">
        <v>43.094000000000001</v>
      </c>
      <c r="EF9" s="89">
        <v>33.03</v>
      </c>
      <c r="EG9" s="89">
        <v>61.935000000000002</v>
      </c>
      <c r="EH9" s="89">
        <v>60.261000000000003</v>
      </c>
      <c r="EI9" s="89">
        <v>58.478000000000002</v>
      </c>
      <c r="EJ9" s="89">
        <v>67.756</v>
      </c>
      <c r="EK9" s="89">
        <v>67.626000000000005</v>
      </c>
      <c r="EL9" s="89">
        <v>61.366999999999997</v>
      </c>
      <c r="EM9" s="89">
        <v>42.378999999999998</v>
      </c>
      <c r="EN9" s="89">
        <v>50.524999999999999</v>
      </c>
      <c r="EO9" s="92">
        <f>SUM(EC9:EN9)</f>
        <v>583.54699999999991</v>
      </c>
      <c r="EP9" s="89">
        <v>60.308999999999997</v>
      </c>
      <c r="EQ9" s="90">
        <v>65.19</v>
      </c>
      <c r="ER9" s="90">
        <v>100.529</v>
      </c>
      <c r="ES9" s="89">
        <v>100.855</v>
      </c>
      <c r="ET9" s="89">
        <v>99.66</v>
      </c>
      <c r="EU9" s="89">
        <v>84.472999999999999</v>
      </c>
      <c r="EV9" s="89">
        <v>78.27</v>
      </c>
      <c r="EW9" s="89">
        <v>59.697000000000003</v>
      </c>
      <c r="EX9" s="89">
        <v>47.499000000000002</v>
      </c>
      <c r="EY9" s="89">
        <v>48.762999999999998</v>
      </c>
      <c r="EZ9" s="89">
        <v>54.106999999999999</v>
      </c>
      <c r="FA9" s="89">
        <v>73.745000000000005</v>
      </c>
      <c r="FB9" s="92">
        <f>SUM(EP9:FA9)</f>
        <v>873.09700000000009</v>
      </c>
      <c r="FC9" s="89">
        <v>91.989000000000004</v>
      </c>
      <c r="FD9" s="90">
        <v>93.534999999999997</v>
      </c>
      <c r="FE9" s="90">
        <v>88.608999999999995</v>
      </c>
      <c r="FF9" s="89">
        <v>83.149000000000001</v>
      </c>
      <c r="FG9" s="89">
        <v>82.677000000000007</v>
      </c>
      <c r="FH9" s="89">
        <v>54.991</v>
      </c>
      <c r="FI9" s="89">
        <v>47.802999999999997</v>
      </c>
      <c r="FJ9" s="89">
        <v>52.887</v>
      </c>
      <c r="FK9" s="89">
        <v>46.667999999999999</v>
      </c>
      <c r="FL9" s="89">
        <v>56.366</v>
      </c>
      <c r="FM9" s="89">
        <v>45.432000000000002</v>
      </c>
      <c r="FN9" s="89">
        <v>56.582999999999998</v>
      </c>
      <c r="FO9" s="92">
        <f>SUM(FC9:FN9)</f>
        <v>800.68899999999985</v>
      </c>
      <c r="FP9" s="89">
        <v>38.518000000000001</v>
      </c>
      <c r="FQ9" s="90">
        <v>19.835999999999999</v>
      </c>
      <c r="FR9" s="90">
        <v>8.6389999999999993</v>
      </c>
      <c r="FS9" s="89">
        <v>4.0670000000000002</v>
      </c>
      <c r="FT9" s="89">
        <v>8.9</v>
      </c>
      <c r="FU9" s="89">
        <v>6.7460000000000004</v>
      </c>
      <c r="FV9" s="89">
        <v>5.9210000000000003</v>
      </c>
      <c r="FW9" s="89">
        <v>3.9089999999999998</v>
      </c>
      <c r="FX9" s="89">
        <v>3.9710000000000001</v>
      </c>
      <c r="FY9" s="89">
        <v>2.6110000000000002</v>
      </c>
      <c r="FZ9" s="89">
        <v>4.6459999999999999</v>
      </c>
      <c r="GA9" s="89">
        <v>4.6159999999999997</v>
      </c>
      <c r="GB9" s="92">
        <f>SUM(FP9:GA9)</f>
        <v>112.38000000000002</v>
      </c>
      <c r="GC9" s="89">
        <v>16.855</v>
      </c>
      <c r="GD9" s="90">
        <v>25.742000000000001</v>
      </c>
      <c r="GE9" s="90">
        <v>22.620999999999999</v>
      </c>
      <c r="GF9" s="89">
        <v>15.385999999999999</v>
      </c>
      <c r="GG9" s="89">
        <v>7.8540000000000001</v>
      </c>
      <c r="GH9" s="89">
        <v>37.963000000000001</v>
      </c>
      <c r="GI9" s="89">
        <v>46.679000000000002</v>
      </c>
      <c r="GJ9" s="89">
        <v>59.975999999999999</v>
      </c>
      <c r="GK9" s="89">
        <v>49.726999999999997</v>
      </c>
      <c r="GL9" s="89">
        <v>2.2349999999999999</v>
      </c>
      <c r="GM9" s="89">
        <v>3.1040000000000001</v>
      </c>
      <c r="GN9" s="89">
        <v>2.5609999999999999</v>
      </c>
      <c r="GO9" s="92">
        <f>SUM(GC9:GN9)</f>
        <v>290.70299999999997</v>
      </c>
      <c r="GP9" s="89">
        <v>15.781000000000001</v>
      </c>
      <c r="GQ9" s="90">
        <v>14.923</v>
      </c>
      <c r="GR9" s="90">
        <v>13.598000000000001</v>
      </c>
      <c r="GS9" s="89">
        <v>27.597999999999999</v>
      </c>
      <c r="GT9" s="89">
        <v>30.327999999999999</v>
      </c>
      <c r="GU9" s="89">
        <v>3.532</v>
      </c>
      <c r="GV9" s="89">
        <v>13.359</v>
      </c>
      <c r="GW9" s="89">
        <v>10.086</v>
      </c>
      <c r="GX9" s="89">
        <v>6.8689999999999998</v>
      </c>
      <c r="GY9" s="89">
        <v>13.786</v>
      </c>
      <c r="GZ9" s="89">
        <v>16.975999999999999</v>
      </c>
      <c r="HA9" s="89">
        <v>35.271000000000001</v>
      </c>
      <c r="HB9" s="92">
        <f>SUM(GP9:HA9)</f>
        <v>202.10700000000003</v>
      </c>
      <c r="HC9" s="89">
        <v>35.561999999999998</v>
      </c>
      <c r="HD9" s="90">
        <v>19.591999999999999</v>
      </c>
      <c r="HE9" s="90">
        <v>19.292000000000002</v>
      </c>
      <c r="HF9" s="89">
        <v>12.685</v>
      </c>
      <c r="HG9" s="89">
        <v>14.618</v>
      </c>
      <c r="HH9" s="89">
        <v>15.015000000000001</v>
      </c>
      <c r="HI9" s="89">
        <v>14.371</v>
      </c>
      <c r="HJ9" s="89">
        <v>19.155000000000001</v>
      </c>
      <c r="HK9" s="89">
        <v>36.543999999999997</v>
      </c>
      <c r="HL9" s="89">
        <v>19.271999999999998</v>
      </c>
      <c r="HM9" s="89">
        <v>13.420999999999999</v>
      </c>
      <c r="HN9" s="89">
        <v>18.262</v>
      </c>
      <c r="HO9" s="92">
        <f>SUM(HC9:HN9)</f>
        <v>237.78899999999999</v>
      </c>
      <c r="HP9" s="89">
        <v>33.573999999999998</v>
      </c>
      <c r="HQ9" s="90">
        <v>21.67</v>
      </c>
      <c r="HR9" s="90">
        <v>10.933999999999999</v>
      </c>
      <c r="HS9" s="89">
        <v>6.26</v>
      </c>
      <c r="HT9" s="89">
        <v>6.093</v>
      </c>
      <c r="HU9" s="89">
        <v>2.927</v>
      </c>
      <c r="HV9" s="89">
        <v>12.585000000000001</v>
      </c>
      <c r="HW9" s="89">
        <v>8.0869999999999997</v>
      </c>
      <c r="HX9" s="89">
        <v>15.952999999999999</v>
      </c>
      <c r="HY9" s="89">
        <v>15.879</v>
      </c>
      <c r="HZ9" s="89">
        <v>20.693000000000001</v>
      </c>
      <c r="IA9" s="89">
        <v>31.928999999999998</v>
      </c>
      <c r="IB9" s="92">
        <f>SUM(HP9:IA9)</f>
        <v>186.58400000000003</v>
      </c>
      <c r="IC9" s="89">
        <v>51.548999999999999</v>
      </c>
      <c r="ID9" s="90">
        <v>40.947000000000003</v>
      </c>
      <c r="IE9" s="90">
        <v>89.906999999999996</v>
      </c>
      <c r="IF9" s="89">
        <v>94.263000000000005</v>
      </c>
      <c r="IG9" s="89">
        <v>78.902000000000001</v>
      </c>
      <c r="IH9" s="89">
        <v>56.960999999999999</v>
      </c>
      <c r="II9" s="89">
        <v>52.334000000000003</v>
      </c>
      <c r="IJ9" s="89">
        <v>52.820999999999998</v>
      </c>
      <c r="IK9" s="89">
        <v>50.893999999999998</v>
      </c>
      <c r="IL9" s="89">
        <v>54.201000000000001</v>
      </c>
      <c r="IM9" s="89">
        <v>46.667000000000002</v>
      </c>
      <c r="IN9" s="89">
        <v>77.543000000000006</v>
      </c>
      <c r="IO9" s="92">
        <f>SUM(IC9:IN9)</f>
        <v>746.98900000000015</v>
      </c>
      <c r="IP9" s="89">
        <v>77.08</v>
      </c>
      <c r="IQ9" s="90">
        <v>69.516999999999996</v>
      </c>
      <c r="IR9" s="90">
        <v>103.29300000000001</v>
      </c>
      <c r="IS9" s="89">
        <v>103.099</v>
      </c>
      <c r="IT9" s="216"/>
      <c r="IU9" s="216"/>
      <c r="IV9" s="89">
        <v>85.216999999999999</v>
      </c>
      <c r="IW9" s="89">
        <v>48.889000000000003</v>
      </c>
      <c r="IX9" s="89">
        <v>45.192</v>
      </c>
      <c r="IY9" s="89">
        <v>56.454000000000001</v>
      </c>
      <c r="IZ9" s="89">
        <v>77.158000000000001</v>
      </c>
      <c r="JA9" s="89">
        <v>36.472999999999999</v>
      </c>
      <c r="JB9" s="92">
        <f>SUM(IP9:JA9)</f>
        <v>702.37199999999984</v>
      </c>
      <c r="JC9" s="89">
        <v>79.363</v>
      </c>
      <c r="JD9" s="90">
        <v>43.488</v>
      </c>
      <c r="JE9" s="90">
        <v>53.454999999999998</v>
      </c>
      <c r="JF9" s="89">
        <v>37.386000000000003</v>
      </c>
      <c r="JG9" s="89">
        <v>31.241</v>
      </c>
      <c r="JH9" s="89">
        <v>29.164999999999999</v>
      </c>
      <c r="JI9" s="89">
        <v>35.478999999999999</v>
      </c>
      <c r="JJ9" s="89">
        <v>31.164999999999999</v>
      </c>
      <c r="JK9" s="89">
        <v>27.553999999999998</v>
      </c>
      <c r="JL9" s="89">
        <v>28.687999999999999</v>
      </c>
      <c r="JM9" s="89">
        <v>25.231999999999999</v>
      </c>
      <c r="JN9" s="89">
        <v>20.957999999999998</v>
      </c>
      <c r="JO9" s="92">
        <f>SUM(JC9:JN9)</f>
        <v>443.17399999999998</v>
      </c>
      <c r="JP9" s="89">
        <v>45.777999999999999</v>
      </c>
      <c r="JQ9" s="90">
        <v>46.286000000000001</v>
      </c>
      <c r="JR9" s="90">
        <v>32.225999999999999</v>
      </c>
      <c r="JS9" s="89">
        <v>73.725999999999999</v>
      </c>
      <c r="JT9" s="89">
        <v>61.058999999999997</v>
      </c>
      <c r="JU9" s="89">
        <v>39.442</v>
      </c>
      <c r="JV9" s="89">
        <v>38.798999999999999</v>
      </c>
      <c r="JW9" s="89">
        <v>46.91</v>
      </c>
      <c r="JX9" s="89">
        <v>54.564</v>
      </c>
      <c r="JY9" s="89">
        <v>43.542000000000002</v>
      </c>
      <c r="JZ9" s="89">
        <v>39.164999999999999</v>
      </c>
      <c r="KA9" s="89">
        <v>30.11</v>
      </c>
      <c r="KB9" s="92">
        <f>SUM(JP9:KA9)</f>
        <v>551.60699999999997</v>
      </c>
      <c r="KC9" s="89">
        <v>37.549999999999997</v>
      </c>
      <c r="KD9" s="90">
        <v>43.091999999999999</v>
      </c>
      <c r="KE9" s="90">
        <v>39.823</v>
      </c>
      <c r="KF9" s="89">
        <v>37.947000000000003</v>
      </c>
      <c r="KG9" s="89">
        <v>25.66</v>
      </c>
      <c r="KH9" s="89">
        <v>21.747</v>
      </c>
      <c r="KI9" s="89">
        <v>25.745000000000001</v>
      </c>
      <c r="KJ9" s="89">
        <v>25.529</v>
      </c>
      <c r="KK9" s="89">
        <v>30.669</v>
      </c>
      <c r="KL9" s="89">
        <v>32.411000000000001</v>
      </c>
      <c r="KM9" s="89">
        <v>36.347000000000001</v>
      </c>
      <c r="KN9" s="89">
        <v>44.247</v>
      </c>
      <c r="KO9" s="92">
        <f>SUM(KC9:KN9)</f>
        <v>400.767</v>
      </c>
      <c r="KP9" s="89">
        <v>61.116</v>
      </c>
      <c r="KQ9" s="89">
        <v>82.299000000000007</v>
      </c>
      <c r="KR9" s="90">
        <v>85.74</v>
      </c>
      <c r="KS9" s="89">
        <v>57.642000000000003</v>
      </c>
      <c r="KT9" s="89">
        <v>56.076000000000001</v>
      </c>
      <c r="KU9" s="89">
        <v>49.686</v>
      </c>
      <c r="KV9" s="89">
        <v>51.585000000000001</v>
      </c>
      <c r="KW9" s="89">
        <v>48.515999999999998</v>
      </c>
      <c r="KX9" s="89">
        <v>36.777000000000001</v>
      </c>
      <c r="KY9" s="89">
        <v>74.003</v>
      </c>
      <c r="KZ9" s="89">
        <v>33.26</v>
      </c>
      <c r="LA9" s="89">
        <v>38.869999999999997</v>
      </c>
      <c r="LB9" s="92">
        <f>SUM(KP9:LA9)</f>
        <v>675.57</v>
      </c>
      <c r="LC9" s="89">
        <v>24.928999999999998</v>
      </c>
      <c r="LD9" s="89">
        <v>21.375</v>
      </c>
      <c r="LE9" s="90">
        <v>13.494</v>
      </c>
      <c r="LF9" s="89">
        <v>3.931</v>
      </c>
      <c r="LG9" s="89">
        <v>2.1949999999999998</v>
      </c>
      <c r="LH9" s="89">
        <v>1.1639999999999999</v>
      </c>
      <c r="LI9" s="89">
        <v>1.331</v>
      </c>
      <c r="LJ9" s="89">
        <v>1.0209999999999999</v>
      </c>
      <c r="LK9" s="89">
        <v>0.28999999999999998</v>
      </c>
      <c r="LL9" s="89">
        <v>0.77100000000000002</v>
      </c>
      <c r="LM9" s="89">
        <v>0.64</v>
      </c>
      <c r="LN9" s="89">
        <v>4.6180000000000003</v>
      </c>
      <c r="LO9" s="92">
        <f>SUM(LC9:LN9)</f>
        <v>75.759</v>
      </c>
    </row>
    <row r="10" spans="1:327" s="1" customFormat="1">
      <c r="A10" s="232"/>
      <c r="B10" s="12" t="s">
        <v>30</v>
      </c>
      <c r="C10" s="63">
        <v>4.04</v>
      </c>
      <c r="D10" s="93">
        <v>9.7799999999999994</v>
      </c>
      <c r="E10" s="93">
        <v>20.7</v>
      </c>
      <c r="F10" s="63">
        <v>14.9</v>
      </c>
      <c r="G10" s="63">
        <v>4.9800000000000004</v>
      </c>
      <c r="H10" s="63">
        <v>1.32</v>
      </c>
      <c r="I10" s="63">
        <v>0.63</v>
      </c>
      <c r="J10" s="63">
        <v>0.5</v>
      </c>
      <c r="K10" s="63">
        <v>0.41</v>
      </c>
      <c r="L10" s="63">
        <v>0.45</v>
      </c>
      <c r="M10" s="94"/>
      <c r="N10" s="63">
        <v>12.42</v>
      </c>
      <c r="O10" s="95">
        <f>SUM(C10:N10)</f>
        <v>70.13</v>
      </c>
      <c r="P10" s="63">
        <v>10.32</v>
      </c>
      <c r="Q10" s="93">
        <v>16.481999999999999</v>
      </c>
      <c r="R10" s="93">
        <v>20.305</v>
      </c>
      <c r="S10" s="63">
        <v>19.527000000000001</v>
      </c>
      <c r="T10" s="63">
        <v>12.6</v>
      </c>
      <c r="U10" s="63">
        <v>4.05</v>
      </c>
      <c r="V10" s="63">
        <v>1.87</v>
      </c>
      <c r="W10" s="63">
        <v>0.95</v>
      </c>
      <c r="X10" s="63">
        <v>0.219</v>
      </c>
      <c r="Y10" s="63">
        <v>0.52</v>
      </c>
      <c r="Z10" s="63">
        <v>0.64</v>
      </c>
      <c r="AA10" s="63">
        <v>6.47</v>
      </c>
      <c r="AB10" s="95">
        <f>SUM(P10:AA10)</f>
        <v>93.952999999999989</v>
      </c>
      <c r="AC10" s="63">
        <v>17</v>
      </c>
      <c r="AD10" s="93">
        <v>17.215</v>
      </c>
      <c r="AE10" s="93">
        <v>12.478999999999999</v>
      </c>
      <c r="AF10" s="63">
        <v>19.306000000000001</v>
      </c>
      <c r="AG10" s="63">
        <v>18.29</v>
      </c>
      <c r="AH10" s="63">
        <v>17.844000000000001</v>
      </c>
      <c r="AI10" s="63">
        <v>8.4559999999999995</v>
      </c>
      <c r="AJ10" s="63">
        <v>3.43</v>
      </c>
      <c r="AK10" s="63">
        <v>1.518</v>
      </c>
      <c r="AL10" s="63">
        <v>1.345</v>
      </c>
      <c r="AM10" s="63">
        <v>1.492</v>
      </c>
      <c r="AN10" s="63">
        <v>3.117</v>
      </c>
      <c r="AO10" s="95">
        <f>SUM(AC10:AN10)</f>
        <v>121.492</v>
      </c>
      <c r="AP10" s="63">
        <v>10.803000000000001</v>
      </c>
      <c r="AQ10" s="93">
        <v>15.342000000000001</v>
      </c>
      <c r="AR10" s="93">
        <v>18.989999999999998</v>
      </c>
      <c r="AS10" s="63">
        <v>15.811</v>
      </c>
      <c r="AT10" s="63">
        <v>18.266999999999999</v>
      </c>
      <c r="AU10" s="63">
        <v>7.0860000000000003</v>
      </c>
      <c r="AV10" s="63">
        <v>2.4209999999999998</v>
      </c>
      <c r="AW10" s="63">
        <v>1.25</v>
      </c>
      <c r="AX10" s="63">
        <v>0.73399999999999999</v>
      </c>
      <c r="AY10" s="63">
        <v>0.68</v>
      </c>
      <c r="AZ10" s="63">
        <v>3.5259999999999998</v>
      </c>
      <c r="BA10" s="63">
        <v>10.210000000000001</v>
      </c>
      <c r="BB10" s="95">
        <f>SUM(AP10:BA10)</f>
        <v>105.12</v>
      </c>
      <c r="BC10" s="63">
        <v>13.602</v>
      </c>
      <c r="BD10" s="93">
        <v>15.645</v>
      </c>
      <c r="BE10" s="93">
        <v>19.106999999999999</v>
      </c>
      <c r="BF10" s="63">
        <v>18.263999999999999</v>
      </c>
      <c r="BG10" s="63">
        <v>16.96</v>
      </c>
      <c r="BH10" s="63">
        <v>6.4640000000000004</v>
      </c>
      <c r="BI10" s="63">
        <v>2.4470000000000001</v>
      </c>
      <c r="BJ10" s="63">
        <v>1.1919999999999999</v>
      </c>
      <c r="BK10" s="63">
        <v>0.72399999999999998</v>
      </c>
      <c r="BL10" s="63">
        <v>0.64300000000000002</v>
      </c>
      <c r="BM10" s="63">
        <v>2.335</v>
      </c>
      <c r="BN10" s="63">
        <v>7.7560000000000002</v>
      </c>
      <c r="BO10" s="95">
        <f>SUM(BC10:BN10)</f>
        <v>105.139</v>
      </c>
      <c r="BP10" s="63">
        <v>13.744999999999999</v>
      </c>
      <c r="BQ10" s="93">
        <v>11.233000000000001</v>
      </c>
      <c r="BR10" s="93">
        <v>17.038</v>
      </c>
      <c r="BS10" s="63">
        <v>17.111000000000001</v>
      </c>
      <c r="BT10" s="63">
        <v>11.497</v>
      </c>
      <c r="BU10" s="63">
        <v>2.9140000000000001</v>
      </c>
      <c r="BV10" s="63">
        <v>1.4750000000000001</v>
      </c>
      <c r="BW10" s="63">
        <v>0.83199999999999996</v>
      </c>
      <c r="BX10" s="63">
        <v>0.61299999999999999</v>
      </c>
      <c r="BY10" s="63">
        <v>0.78100000000000003</v>
      </c>
      <c r="BZ10" s="63">
        <v>4.7309999999999999</v>
      </c>
      <c r="CA10" s="63">
        <v>2.3090000000000002</v>
      </c>
      <c r="CB10" s="95">
        <f>SUM(BP10:CA10)</f>
        <v>84.278999999999996</v>
      </c>
      <c r="CC10" s="63">
        <v>3.8519999999999999</v>
      </c>
      <c r="CD10" s="93">
        <v>9.9359999999999999</v>
      </c>
      <c r="CE10" s="93">
        <v>18.042000000000002</v>
      </c>
      <c r="CF10" s="63">
        <v>18.349</v>
      </c>
      <c r="CG10" s="63">
        <v>12.661</v>
      </c>
      <c r="CH10" s="63">
        <v>3.7429999999999999</v>
      </c>
      <c r="CI10" s="63">
        <v>1.8520000000000001</v>
      </c>
      <c r="CJ10" s="63">
        <v>1.1639999999999999</v>
      </c>
      <c r="CK10" s="63">
        <v>0.65100000000000002</v>
      </c>
      <c r="CL10" s="63">
        <v>0.56299999999999994</v>
      </c>
      <c r="CM10" s="63">
        <v>0.748</v>
      </c>
      <c r="CN10" s="63">
        <v>7.3869999999999996</v>
      </c>
      <c r="CO10" s="95">
        <f>SUM(CC10:CN10)</f>
        <v>78.948000000000008</v>
      </c>
      <c r="CP10" s="63">
        <v>4.9909999999999997</v>
      </c>
      <c r="CQ10" s="93">
        <v>8.2710000000000008</v>
      </c>
      <c r="CR10" s="93">
        <v>18.783999999999999</v>
      </c>
      <c r="CS10" s="63">
        <v>16.986999999999998</v>
      </c>
      <c r="CT10" s="63">
        <v>5.9459999999999997</v>
      </c>
      <c r="CU10" s="63">
        <v>2.0409999999999999</v>
      </c>
      <c r="CV10" s="63">
        <v>0.86399999999999999</v>
      </c>
      <c r="CW10" s="63">
        <v>0.55200000000000005</v>
      </c>
      <c r="CX10" s="63">
        <v>0.495</v>
      </c>
      <c r="CY10" s="63">
        <v>0.56799999999999995</v>
      </c>
      <c r="CZ10" s="63">
        <v>1.113</v>
      </c>
      <c r="DA10" s="63">
        <v>4.3319999999999999</v>
      </c>
      <c r="DB10" s="95">
        <f>SUM(CP10:DA10)</f>
        <v>64.943999999999988</v>
      </c>
      <c r="DC10" s="63">
        <v>9.0670000000000002</v>
      </c>
      <c r="DD10" s="93">
        <v>13.23</v>
      </c>
      <c r="DE10" s="93">
        <v>15.115</v>
      </c>
      <c r="DF10" s="63">
        <v>15.212</v>
      </c>
      <c r="DG10" s="63">
        <v>15.439</v>
      </c>
      <c r="DH10" s="63">
        <v>8.3529999999999998</v>
      </c>
      <c r="DI10" s="63">
        <v>3.1190000000000002</v>
      </c>
      <c r="DJ10" s="63">
        <v>1.5169999999999999</v>
      </c>
      <c r="DK10" s="63">
        <v>0.64600000000000002</v>
      </c>
      <c r="DL10" s="63">
        <v>0.58399999999999996</v>
      </c>
      <c r="DM10" s="63">
        <v>4.6390000000000002</v>
      </c>
      <c r="DN10" s="63">
        <v>12.324999999999999</v>
      </c>
      <c r="DO10" s="95">
        <f>SUM(DC10:DN10)</f>
        <v>99.245999999999981</v>
      </c>
      <c r="DP10" s="63">
        <v>14.319000000000001</v>
      </c>
      <c r="DQ10" s="93">
        <v>18.273</v>
      </c>
      <c r="DR10" s="93">
        <v>17.542999999999999</v>
      </c>
      <c r="DS10" s="63">
        <v>8.2469999999999999</v>
      </c>
      <c r="DT10" s="63">
        <v>3.7330000000000001</v>
      </c>
      <c r="DU10" s="63">
        <v>1.657</v>
      </c>
      <c r="DV10" s="63">
        <v>0.54200000000000004</v>
      </c>
      <c r="DW10" s="63">
        <v>0.27400000000000002</v>
      </c>
      <c r="DX10" s="63">
        <v>0.23599999999999999</v>
      </c>
      <c r="DY10" s="63">
        <v>0.29699999999999999</v>
      </c>
      <c r="DZ10" s="63">
        <v>0.28599999999999998</v>
      </c>
      <c r="EA10" s="63">
        <v>2.6509999999999998</v>
      </c>
      <c r="EB10" s="95">
        <f>SUM(DP10:EA10)</f>
        <v>68.057999999999993</v>
      </c>
      <c r="EC10" s="63">
        <v>6.7619999999999996</v>
      </c>
      <c r="ED10" s="93">
        <v>15.92</v>
      </c>
      <c r="EE10" s="93">
        <v>20.062999999999999</v>
      </c>
      <c r="EF10" s="63">
        <v>18.986999999999998</v>
      </c>
      <c r="EG10" s="63">
        <v>16.146000000000001</v>
      </c>
      <c r="EH10" s="63">
        <v>5.6360000000000001</v>
      </c>
      <c r="EI10" s="63">
        <v>1.859</v>
      </c>
      <c r="EJ10" s="63">
        <v>0.23599999999999999</v>
      </c>
      <c r="EK10" s="63">
        <v>0.30099999999999999</v>
      </c>
      <c r="EL10" s="63">
        <v>0.34599999999999997</v>
      </c>
      <c r="EM10" s="63">
        <v>3.9449999999999998</v>
      </c>
      <c r="EN10" s="63">
        <v>80.540000000000006</v>
      </c>
      <c r="EO10" s="95">
        <f>SUM(EC10:EN10)</f>
        <v>170.74099999999999</v>
      </c>
      <c r="EP10" s="63">
        <v>14.093</v>
      </c>
      <c r="EQ10" s="93">
        <v>16.373000000000001</v>
      </c>
      <c r="ER10" s="93">
        <v>19.684999999999999</v>
      </c>
      <c r="ES10" s="63">
        <v>19.893000000000001</v>
      </c>
      <c r="ET10" s="63">
        <v>20.425000000000001</v>
      </c>
      <c r="EU10" s="63">
        <v>15.567</v>
      </c>
      <c r="EV10" s="63">
        <v>4.851</v>
      </c>
      <c r="EW10" s="63">
        <v>1.8740000000000001</v>
      </c>
      <c r="EX10" s="63">
        <v>0.56100000000000005</v>
      </c>
      <c r="EY10" s="63">
        <v>0.26400000000000001</v>
      </c>
      <c r="EZ10" s="63">
        <v>1.6970000000000001</v>
      </c>
      <c r="FA10" s="63">
        <v>16.001999999999999</v>
      </c>
      <c r="FB10" s="95">
        <f>SUM(EP10:FA10)</f>
        <v>131.285</v>
      </c>
      <c r="FC10" s="63">
        <v>17.169</v>
      </c>
      <c r="FD10" s="93">
        <v>17.795000000000002</v>
      </c>
      <c r="FE10" s="93">
        <v>16.417000000000002</v>
      </c>
      <c r="FF10" s="63">
        <v>20.091000000000001</v>
      </c>
      <c r="FG10" s="63">
        <v>16.361000000000001</v>
      </c>
      <c r="FH10" s="63">
        <v>5.7290000000000001</v>
      </c>
      <c r="FI10" s="63">
        <v>2.2629999999999999</v>
      </c>
      <c r="FJ10" s="63">
        <v>0.79300000000000004</v>
      </c>
      <c r="FK10" s="63">
        <v>0.46200000000000002</v>
      </c>
      <c r="FL10" s="63">
        <v>0.40899999999999997</v>
      </c>
      <c r="FM10" s="63">
        <v>0.32300000000000001</v>
      </c>
      <c r="FN10" s="63">
        <v>1.29</v>
      </c>
      <c r="FO10" s="95">
        <f>SUM(FC10:FN10)</f>
        <v>99.102000000000032</v>
      </c>
      <c r="FP10" s="63">
        <v>1.734</v>
      </c>
      <c r="FQ10" s="93">
        <v>1.175</v>
      </c>
      <c r="FR10" s="93">
        <v>9.8309999999999995</v>
      </c>
      <c r="FS10" s="63">
        <v>3.052</v>
      </c>
      <c r="FT10" s="63">
        <v>0.84099999999999997</v>
      </c>
      <c r="FU10" s="63">
        <v>0.216</v>
      </c>
      <c r="FV10" s="63">
        <v>8.2000000000000003E-2</v>
      </c>
      <c r="FW10" s="63">
        <v>0.32600000000000001</v>
      </c>
      <c r="FX10" s="63">
        <v>0.29799999999999999</v>
      </c>
      <c r="FY10" s="63">
        <v>0.34899999999999998</v>
      </c>
      <c r="FZ10" s="63">
        <v>3.202</v>
      </c>
      <c r="GA10" s="63">
        <v>8.93</v>
      </c>
      <c r="GB10" s="95">
        <f>SUM(FP10:GA10)</f>
        <v>30.036000000000001</v>
      </c>
      <c r="GC10" s="63">
        <v>10.919</v>
      </c>
      <c r="GD10" s="93">
        <v>13.3</v>
      </c>
      <c r="GE10" s="93">
        <v>18.831</v>
      </c>
      <c r="GF10" s="63">
        <v>18.007999999999999</v>
      </c>
      <c r="GG10" s="63">
        <v>12.564</v>
      </c>
      <c r="GH10" s="63">
        <v>3.3610000000000002</v>
      </c>
      <c r="GI10" s="63">
        <v>1.4139999999999999</v>
      </c>
      <c r="GJ10" s="63">
        <v>0.45800000000000002</v>
      </c>
      <c r="GK10" s="63">
        <v>8.2000000000000003E-2</v>
      </c>
      <c r="GL10" s="63">
        <v>0.375</v>
      </c>
      <c r="GM10" s="63">
        <v>8.5999999999999993E-2</v>
      </c>
      <c r="GN10" s="63">
        <v>0.42899999999999999</v>
      </c>
      <c r="GO10" s="95">
        <f>SUM(GC10:GN10)</f>
        <v>79.826999999999984</v>
      </c>
      <c r="GP10" s="63">
        <v>8.1869999999999994</v>
      </c>
      <c r="GQ10" s="93">
        <v>13.724</v>
      </c>
      <c r="GR10" s="93">
        <v>19.489999999999998</v>
      </c>
      <c r="GS10" s="63">
        <v>18.347000000000001</v>
      </c>
      <c r="GT10" s="63">
        <v>7.5410000000000004</v>
      </c>
      <c r="GU10" s="63">
        <v>2.4580000000000002</v>
      </c>
      <c r="GV10" s="63">
        <v>0.54600000000000004</v>
      </c>
      <c r="GW10" s="63">
        <v>0.20599999999999999</v>
      </c>
      <c r="GX10" s="63">
        <v>0.20399999999999999</v>
      </c>
      <c r="GY10" s="63">
        <v>0.16</v>
      </c>
      <c r="GZ10" s="63">
        <v>8.7999999999999995E-2</v>
      </c>
      <c r="HA10" s="63">
        <v>5.8609999999999998</v>
      </c>
      <c r="HB10" s="95">
        <f>SUM(GP10:HA10)</f>
        <v>76.811999999999998</v>
      </c>
      <c r="HC10" s="63">
        <v>8.3360000000000003</v>
      </c>
      <c r="HD10" s="93">
        <v>8.9039999999999999</v>
      </c>
      <c r="HE10" s="93">
        <v>19.623000000000001</v>
      </c>
      <c r="HF10" s="63">
        <v>19.042000000000002</v>
      </c>
      <c r="HG10" s="63">
        <v>9.9489999999999998</v>
      </c>
      <c r="HH10" s="63">
        <v>2.206</v>
      </c>
      <c r="HI10" s="63">
        <v>0.30399999999999999</v>
      </c>
      <c r="HJ10" s="63">
        <v>0</v>
      </c>
      <c r="HK10" s="63">
        <v>0</v>
      </c>
      <c r="HL10" s="63">
        <v>8.5999999999999993E-2</v>
      </c>
      <c r="HM10" s="63">
        <v>2.7E-2</v>
      </c>
      <c r="HN10" s="63">
        <v>1.3129999999999999</v>
      </c>
      <c r="HO10" s="95">
        <f>SUM(HC10:HN10)</f>
        <v>69.790000000000006</v>
      </c>
      <c r="HP10" s="63">
        <v>10.43</v>
      </c>
      <c r="HQ10" s="93">
        <v>14.988</v>
      </c>
      <c r="HR10" s="93">
        <v>15.087</v>
      </c>
      <c r="HS10" s="63">
        <v>6.5039999999999996</v>
      </c>
      <c r="HT10" s="63">
        <v>2.444</v>
      </c>
      <c r="HU10" s="63">
        <v>1.6930000000000001</v>
      </c>
      <c r="HV10" s="63">
        <v>0.25800000000000001</v>
      </c>
      <c r="HW10" s="63">
        <v>5.8999999999999997E-2</v>
      </c>
      <c r="HX10" s="63">
        <v>0.41699999999999998</v>
      </c>
      <c r="HY10" s="63">
        <v>0.36199999999999999</v>
      </c>
      <c r="HZ10" s="63">
        <v>0.57199999999999995</v>
      </c>
      <c r="IA10" s="63">
        <v>10.016</v>
      </c>
      <c r="IB10" s="95">
        <f>SUM(HP10:IA10)</f>
        <v>62.83</v>
      </c>
      <c r="IC10" s="63">
        <v>15.913</v>
      </c>
      <c r="ID10" s="93">
        <v>15.66</v>
      </c>
      <c r="IE10" s="93">
        <v>18.788</v>
      </c>
      <c r="IF10" s="63">
        <v>18.628</v>
      </c>
      <c r="IG10" s="63">
        <v>19.395</v>
      </c>
      <c r="IH10" s="63">
        <v>12.05</v>
      </c>
      <c r="II10" s="63">
        <v>3.8780000000000001</v>
      </c>
      <c r="IJ10" s="63">
        <v>1.1919999999999999</v>
      </c>
      <c r="IK10" s="63">
        <v>0.58599999999999997</v>
      </c>
      <c r="IL10" s="63">
        <v>0.67800000000000005</v>
      </c>
      <c r="IM10" s="63">
        <v>0.60299999999999998</v>
      </c>
      <c r="IN10" s="63">
        <v>0.67800000000000005</v>
      </c>
      <c r="IO10" s="95">
        <f>SUM(IC10:IN10)</f>
        <v>108.04899999999998</v>
      </c>
      <c r="IP10" s="63">
        <v>9.2789999999999999</v>
      </c>
      <c r="IQ10" s="93">
        <v>16.126999999999999</v>
      </c>
      <c r="IR10" s="93">
        <v>17.196000000000002</v>
      </c>
      <c r="IS10" s="63">
        <v>19.050999999999998</v>
      </c>
      <c r="IT10" s="217"/>
      <c r="IU10" s="217"/>
      <c r="IV10" s="63">
        <v>1.879</v>
      </c>
      <c r="IW10" s="63">
        <v>0.69799999999999995</v>
      </c>
      <c r="IX10" s="63">
        <v>0.503</v>
      </c>
      <c r="IY10" s="63">
        <v>0.54300000000000004</v>
      </c>
      <c r="IZ10" s="63">
        <v>0.25600000000000001</v>
      </c>
      <c r="JA10" s="63">
        <v>2.956</v>
      </c>
      <c r="JB10" s="95">
        <f>SUM(IP10:JA10)</f>
        <v>68.488000000000014</v>
      </c>
      <c r="JC10" s="63">
        <v>9.06</v>
      </c>
      <c r="JD10" s="93">
        <v>16.056999999999999</v>
      </c>
      <c r="JE10" s="93">
        <v>18.187000000000001</v>
      </c>
      <c r="JF10" s="63">
        <v>18.122</v>
      </c>
      <c r="JG10" s="63">
        <v>12.691000000000001</v>
      </c>
      <c r="JH10" s="63">
        <v>3.0339999999999998</v>
      </c>
      <c r="JI10" s="63">
        <v>0.97799999999999998</v>
      </c>
      <c r="JJ10" s="63">
        <v>0.46600000000000003</v>
      </c>
      <c r="JK10" s="63">
        <v>0.378</v>
      </c>
      <c r="JL10" s="63">
        <v>0.39200000000000002</v>
      </c>
      <c r="JM10" s="63">
        <v>0.28000000000000003</v>
      </c>
      <c r="JN10" s="63">
        <v>4.4580000000000002</v>
      </c>
      <c r="JO10" s="95">
        <f>SUM(JC10:JN10)</f>
        <v>84.102999999999994</v>
      </c>
      <c r="JP10" s="63">
        <v>5.9770000000000003</v>
      </c>
      <c r="JQ10" s="93">
        <v>12.535</v>
      </c>
      <c r="JR10" s="93">
        <v>17.045000000000002</v>
      </c>
      <c r="JS10" s="63">
        <v>17.094000000000001</v>
      </c>
      <c r="JT10" s="63">
        <v>16.532</v>
      </c>
      <c r="JU10" s="63">
        <v>6.6619999999999999</v>
      </c>
      <c r="JV10" s="63">
        <v>1.823</v>
      </c>
      <c r="JW10" s="63">
        <v>0.26200000000000001</v>
      </c>
      <c r="JX10" s="63">
        <v>9.7000000000000003E-2</v>
      </c>
      <c r="JY10" s="63">
        <v>1.4E-2</v>
      </c>
      <c r="JZ10" s="63">
        <v>7.0000000000000001E-3</v>
      </c>
      <c r="KA10" s="63">
        <v>0.39600000000000002</v>
      </c>
      <c r="KB10" s="95">
        <f>SUM(JP10:KA10)</f>
        <v>78.444000000000003</v>
      </c>
      <c r="KC10" s="63">
        <v>0.873</v>
      </c>
      <c r="KD10" s="93">
        <v>7.0839999999999996</v>
      </c>
      <c r="KE10" s="93">
        <v>17.998999999999999</v>
      </c>
      <c r="KF10" s="63">
        <v>18.053999999999998</v>
      </c>
      <c r="KG10" s="63">
        <v>10.863</v>
      </c>
      <c r="KH10" s="63">
        <v>3.0630000000000002</v>
      </c>
      <c r="KI10" s="63">
        <v>0.96799999999999997</v>
      </c>
      <c r="KJ10" s="63">
        <v>0.48599999999999999</v>
      </c>
      <c r="KK10" s="63">
        <v>0.33800000000000002</v>
      </c>
      <c r="KL10" s="63">
        <v>0.76100000000000001</v>
      </c>
      <c r="KM10" s="63">
        <v>3.2669999999999999</v>
      </c>
      <c r="KN10" s="63">
        <v>10.599</v>
      </c>
      <c r="KO10" s="95">
        <f>SUM(KC10:KN10)</f>
        <v>74.355000000000004</v>
      </c>
      <c r="KP10" s="63">
        <v>15.093</v>
      </c>
      <c r="KQ10" s="63">
        <v>17.145</v>
      </c>
      <c r="KR10" s="93">
        <v>17.126000000000001</v>
      </c>
      <c r="KS10" s="63">
        <v>17.638999999999999</v>
      </c>
      <c r="KT10" s="63">
        <v>9.8550000000000004</v>
      </c>
      <c r="KU10" s="63">
        <v>3.3109999999999999</v>
      </c>
      <c r="KV10" s="63">
        <v>1.665</v>
      </c>
      <c r="KW10" s="63">
        <v>0.59099999999999997</v>
      </c>
      <c r="KX10" s="63">
        <v>3.5000000000000003E-2</v>
      </c>
      <c r="KY10" s="63">
        <v>0.219</v>
      </c>
      <c r="KZ10" s="63">
        <v>0.29199999999999998</v>
      </c>
      <c r="LA10" s="63">
        <v>0.311</v>
      </c>
      <c r="LB10" s="95">
        <f>SUM(KP10:LA10)</f>
        <v>83.282000000000011</v>
      </c>
      <c r="LC10" s="63">
        <v>1.198</v>
      </c>
      <c r="LD10" s="63">
        <v>2.2690000000000001</v>
      </c>
      <c r="LE10" s="93">
        <v>12.816000000000001</v>
      </c>
      <c r="LF10" s="63">
        <v>7.63</v>
      </c>
      <c r="LG10" s="63">
        <v>1.873</v>
      </c>
      <c r="LH10" s="63">
        <v>0.29099999999999998</v>
      </c>
      <c r="LI10" s="63">
        <v>8.5999999999999993E-2</v>
      </c>
      <c r="LJ10" s="63">
        <v>6.5000000000000002E-2</v>
      </c>
      <c r="LK10" s="63">
        <v>6.3E-2</v>
      </c>
      <c r="LL10" s="63">
        <v>7.0000000000000007E-2</v>
      </c>
      <c r="LM10" s="63">
        <v>6.9000000000000006E-2</v>
      </c>
      <c r="LN10" s="63">
        <v>0.18099999999999999</v>
      </c>
      <c r="LO10" s="95">
        <f>SUM(LC10:LN10)</f>
        <v>26.611000000000001</v>
      </c>
    </row>
    <row r="11" spans="1:327" s="1" customFormat="1">
      <c r="A11" s="232"/>
      <c r="B11" s="12" t="s">
        <v>31</v>
      </c>
      <c r="C11" s="63">
        <v>3.3</v>
      </c>
      <c r="D11" s="93">
        <v>5.83</v>
      </c>
      <c r="E11" s="93">
        <v>7</v>
      </c>
      <c r="F11" s="63">
        <v>6</v>
      </c>
      <c r="G11" s="63">
        <v>6.94</v>
      </c>
      <c r="H11" s="63">
        <v>1.82</v>
      </c>
      <c r="I11" s="63">
        <v>0.99</v>
      </c>
      <c r="J11" s="63">
        <v>0.85</v>
      </c>
      <c r="K11" s="63">
        <v>0.94</v>
      </c>
      <c r="L11" s="63">
        <v>1.44</v>
      </c>
      <c r="M11" s="94"/>
      <c r="N11" s="63">
        <v>5.7</v>
      </c>
      <c r="O11" s="95">
        <f>SUM(C11:N11)</f>
        <v>40.809999999999995</v>
      </c>
      <c r="P11" s="63">
        <v>6.71</v>
      </c>
      <c r="Q11" s="93">
        <v>6.899</v>
      </c>
      <c r="R11" s="93">
        <v>6.8490000000000002</v>
      </c>
      <c r="S11" s="63">
        <v>9.8879999999999999</v>
      </c>
      <c r="T11" s="63">
        <v>9.2100000000000009</v>
      </c>
      <c r="U11" s="63">
        <v>4.7699999999999996</v>
      </c>
      <c r="V11" s="63">
        <v>2.71</v>
      </c>
      <c r="W11" s="63">
        <v>1.63</v>
      </c>
      <c r="X11" s="63">
        <v>1.7549999999999999</v>
      </c>
      <c r="Y11" s="63">
        <v>1.89</v>
      </c>
      <c r="Z11" s="63">
        <v>2.41</v>
      </c>
      <c r="AA11" s="63">
        <v>5.17</v>
      </c>
      <c r="AB11" s="95">
        <f>SUM(P11:AA11)</f>
        <v>59.891000000000005</v>
      </c>
      <c r="AC11" s="63">
        <v>8.1300000000000008</v>
      </c>
      <c r="AD11" s="93">
        <v>8.8320000000000007</v>
      </c>
      <c r="AE11" s="93">
        <v>11.718999999999999</v>
      </c>
      <c r="AF11" s="63">
        <v>10.589</v>
      </c>
      <c r="AG11" s="63">
        <v>9.2799999999999994</v>
      </c>
      <c r="AH11" s="63">
        <v>10.144</v>
      </c>
      <c r="AI11" s="63">
        <v>8.2759999999999998</v>
      </c>
      <c r="AJ11" s="63">
        <v>4.34</v>
      </c>
      <c r="AK11" s="63">
        <v>3.0819999999999999</v>
      </c>
      <c r="AL11" s="63">
        <v>3.516</v>
      </c>
      <c r="AM11" s="63">
        <v>3.552</v>
      </c>
      <c r="AN11" s="63">
        <v>3.6539999999999999</v>
      </c>
      <c r="AO11" s="95">
        <f>SUM(AC11:AN11)</f>
        <v>85.114000000000004</v>
      </c>
      <c r="AP11" s="63">
        <v>3.601</v>
      </c>
      <c r="AQ11" s="93">
        <v>5.5259999999999998</v>
      </c>
      <c r="AR11" s="93">
        <v>7.4930000000000003</v>
      </c>
      <c r="AS11" s="63">
        <v>8.7680000000000007</v>
      </c>
      <c r="AT11" s="63">
        <v>8.1199999999999992</v>
      </c>
      <c r="AU11" s="63">
        <v>5.4539999999999997</v>
      </c>
      <c r="AV11" s="63">
        <v>3.0779999999999998</v>
      </c>
      <c r="AW11" s="63">
        <v>2.6859999999999999</v>
      </c>
      <c r="AX11" s="63">
        <v>2.157</v>
      </c>
      <c r="AY11" s="63">
        <v>2.5449999999999999</v>
      </c>
      <c r="AZ11" s="63">
        <v>3.931</v>
      </c>
      <c r="BA11" s="63">
        <v>4.8710000000000004</v>
      </c>
      <c r="BB11" s="95">
        <f>SUM(AP11:BA11)</f>
        <v>58.23</v>
      </c>
      <c r="BC11" s="63">
        <v>5.6219999999999999</v>
      </c>
      <c r="BD11" s="93">
        <v>7.9139999999999997</v>
      </c>
      <c r="BE11" s="93">
        <v>8.3840000000000003</v>
      </c>
      <c r="BF11" s="63">
        <v>8.2910000000000004</v>
      </c>
      <c r="BG11" s="63">
        <v>6.97</v>
      </c>
      <c r="BH11" s="63">
        <v>6.0090000000000003</v>
      </c>
      <c r="BI11" s="63">
        <v>3.1829999999999998</v>
      </c>
      <c r="BJ11" s="63">
        <v>2.3140000000000001</v>
      </c>
      <c r="BK11" s="63">
        <v>2.0950000000000002</v>
      </c>
      <c r="BL11" s="63">
        <v>3.1949999999999998</v>
      </c>
      <c r="BM11" s="63">
        <v>3.867</v>
      </c>
      <c r="BN11" s="63">
        <v>3.8319999999999999</v>
      </c>
      <c r="BO11" s="95">
        <f>SUM(BC11:BN11)</f>
        <v>61.676000000000002</v>
      </c>
      <c r="BP11" s="63">
        <v>5.7839999999999998</v>
      </c>
      <c r="BQ11" s="93">
        <v>6.665</v>
      </c>
      <c r="BR11" s="93">
        <v>6.6390000000000002</v>
      </c>
      <c r="BS11" s="63">
        <v>8.4879999999999995</v>
      </c>
      <c r="BT11" s="63">
        <v>7.37</v>
      </c>
      <c r="BU11" s="63">
        <v>3.02</v>
      </c>
      <c r="BV11" s="63">
        <v>2.4089999999999998</v>
      </c>
      <c r="BW11" s="63">
        <v>1.8149999999999999</v>
      </c>
      <c r="BX11" s="63">
        <v>1.65</v>
      </c>
      <c r="BY11" s="63">
        <v>2.1960000000000002</v>
      </c>
      <c r="BZ11" s="63">
        <v>3.07</v>
      </c>
      <c r="CA11" s="63">
        <v>2.68</v>
      </c>
      <c r="CB11" s="95">
        <f>SUM(BP11:CA11)</f>
        <v>51.785999999999994</v>
      </c>
      <c r="CC11" s="63">
        <v>3.1869999999999998</v>
      </c>
      <c r="CD11" s="93">
        <v>4.5839999999999996</v>
      </c>
      <c r="CE11" s="93">
        <v>5.26</v>
      </c>
      <c r="CF11" s="63">
        <v>6.7229999999999999</v>
      </c>
      <c r="CG11" s="63">
        <v>6.6769999999999996</v>
      </c>
      <c r="CH11" s="63">
        <v>2.573</v>
      </c>
      <c r="CI11" s="63">
        <v>1.63</v>
      </c>
      <c r="CJ11" s="63">
        <v>1.472</v>
      </c>
      <c r="CK11" s="63">
        <v>1.224</v>
      </c>
      <c r="CL11" s="63">
        <v>1.242</v>
      </c>
      <c r="CM11" s="63">
        <v>1.694</v>
      </c>
      <c r="CN11" s="63">
        <v>2.8340000000000001</v>
      </c>
      <c r="CO11" s="95">
        <f>SUM(CC11:CN11)</f>
        <v>39.099999999999994</v>
      </c>
      <c r="CP11" s="63">
        <v>3.012</v>
      </c>
      <c r="CQ11" s="93">
        <v>4.2539999999999996</v>
      </c>
      <c r="CR11" s="93">
        <v>5.9850000000000003</v>
      </c>
      <c r="CS11" s="63">
        <v>5.0780000000000003</v>
      </c>
      <c r="CT11" s="63">
        <v>4.1029999999999998</v>
      </c>
      <c r="CU11" s="63">
        <v>1.905</v>
      </c>
      <c r="CV11" s="63">
        <v>1.427</v>
      </c>
      <c r="CW11" s="63">
        <v>1.1930000000000001</v>
      </c>
      <c r="CX11" s="63">
        <v>1.153</v>
      </c>
      <c r="CY11" s="63">
        <v>1.724</v>
      </c>
      <c r="CZ11" s="63">
        <v>0.56399999999999995</v>
      </c>
      <c r="DA11" s="63">
        <v>2.3450000000000002</v>
      </c>
      <c r="DB11" s="95">
        <f>SUM(CP11:DA11)</f>
        <v>32.743000000000002</v>
      </c>
      <c r="DC11" s="63">
        <v>2.6819999999999999</v>
      </c>
      <c r="DD11" s="93">
        <v>2.6160000000000001</v>
      </c>
      <c r="DE11" s="93">
        <v>5.0359999999999996</v>
      </c>
      <c r="DF11" s="63">
        <v>6.7140000000000004</v>
      </c>
      <c r="DG11" s="63">
        <v>5.8289999999999997</v>
      </c>
      <c r="DH11" s="63">
        <v>3.41</v>
      </c>
      <c r="DI11" s="63">
        <v>2.2989999999999999</v>
      </c>
      <c r="DJ11" s="63">
        <v>1.7869999999999999</v>
      </c>
      <c r="DK11" s="63">
        <v>1.833</v>
      </c>
      <c r="DL11" s="63">
        <v>1.9690000000000001</v>
      </c>
      <c r="DM11" s="63">
        <v>2.5670000000000002</v>
      </c>
      <c r="DN11" s="63">
        <v>3.5059999999999998</v>
      </c>
      <c r="DO11" s="95">
        <f>SUM(DC11:DN11)</f>
        <v>40.248000000000005</v>
      </c>
      <c r="DP11" s="63">
        <v>4.5910000000000002</v>
      </c>
      <c r="DQ11" s="93">
        <v>5.726</v>
      </c>
      <c r="DR11" s="93">
        <v>4.7519999999999998</v>
      </c>
      <c r="DS11" s="63">
        <v>3.2440000000000002</v>
      </c>
      <c r="DT11" s="63">
        <v>2.7629999999999999</v>
      </c>
      <c r="DU11" s="63">
        <v>2.0459999999999998</v>
      </c>
      <c r="DV11" s="63">
        <v>1.373</v>
      </c>
      <c r="DW11" s="63">
        <v>1.004</v>
      </c>
      <c r="DX11" s="63">
        <v>0.91</v>
      </c>
      <c r="DY11" s="63">
        <v>1.034</v>
      </c>
      <c r="DZ11" s="63">
        <v>1.4810000000000001</v>
      </c>
      <c r="EA11" s="63">
        <v>2.19</v>
      </c>
      <c r="EB11" s="95">
        <f>SUM(DP11:EA11)</f>
        <v>31.114000000000004</v>
      </c>
      <c r="EC11" s="63">
        <v>1.377</v>
      </c>
      <c r="ED11" s="93">
        <v>3.7850000000000001</v>
      </c>
      <c r="EE11" s="93">
        <v>6.1210000000000004</v>
      </c>
      <c r="EF11" s="63">
        <v>5.5679999999999996</v>
      </c>
      <c r="EG11" s="63">
        <v>6.1539999999999999</v>
      </c>
      <c r="EH11" s="63">
        <v>3.625</v>
      </c>
      <c r="EI11" s="63">
        <v>1.1180000000000001</v>
      </c>
      <c r="EJ11" s="63">
        <v>0.93600000000000005</v>
      </c>
      <c r="EK11" s="63">
        <v>0.83299999999999996</v>
      </c>
      <c r="EL11" s="63">
        <v>2.0139999999999998</v>
      </c>
      <c r="EM11" s="63">
        <v>2.8929999999999998</v>
      </c>
      <c r="EN11" s="63">
        <v>3.6230000000000002</v>
      </c>
      <c r="EO11" s="95">
        <f>SUM(EC11:EN11)</f>
        <v>38.04699999999999</v>
      </c>
      <c r="EP11" s="63">
        <v>5.1260000000000003</v>
      </c>
      <c r="EQ11" s="93">
        <v>4.8179999999999996</v>
      </c>
      <c r="ER11" s="93">
        <v>10.241</v>
      </c>
      <c r="ES11" s="63">
        <v>10.68</v>
      </c>
      <c r="ET11" s="63">
        <v>9.8109999999999999</v>
      </c>
      <c r="EU11" s="63">
        <v>8.0350000000000001</v>
      </c>
      <c r="EV11" s="63">
        <v>4.1390000000000002</v>
      </c>
      <c r="EW11" s="63">
        <v>2.5110000000000001</v>
      </c>
      <c r="EX11" s="63">
        <v>2.0419999999999998</v>
      </c>
      <c r="EY11" s="63">
        <v>3.1579999999999999</v>
      </c>
      <c r="EZ11" s="63">
        <v>3.2949999999999999</v>
      </c>
      <c r="FA11" s="63">
        <v>4.9139999999999997</v>
      </c>
      <c r="FB11" s="95">
        <f>SUM(EP11:FA11)</f>
        <v>68.77000000000001</v>
      </c>
      <c r="FC11" s="63">
        <v>5.4640000000000004</v>
      </c>
      <c r="FD11" s="93">
        <v>7.6669999999999998</v>
      </c>
      <c r="FE11" s="93">
        <v>8.3780000000000001</v>
      </c>
      <c r="FF11" s="63">
        <v>7.742</v>
      </c>
      <c r="FG11" s="63">
        <v>6.577</v>
      </c>
      <c r="FH11" s="63">
        <v>4.4050000000000002</v>
      </c>
      <c r="FI11" s="63">
        <v>2.5979999999999999</v>
      </c>
      <c r="FJ11" s="63">
        <v>1.857</v>
      </c>
      <c r="FK11" s="63">
        <v>1.7529999999999999</v>
      </c>
      <c r="FL11" s="63">
        <v>2.5070000000000001</v>
      </c>
      <c r="FM11" s="63">
        <v>2.0990000000000002</v>
      </c>
      <c r="FN11" s="63">
        <v>2.319</v>
      </c>
      <c r="FO11" s="95">
        <f>SUM(FC11:FN11)</f>
        <v>53.366</v>
      </c>
      <c r="FP11" s="63">
        <v>2.2000000000000002</v>
      </c>
      <c r="FQ11" s="93">
        <v>1.7829999999999999</v>
      </c>
      <c r="FR11" s="93">
        <v>2.7170000000000001</v>
      </c>
      <c r="FS11" s="63">
        <v>1.7689999999999999</v>
      </c>
      <c r="FT11" s="63">
        <v>1.159</v>
      </c>
      <c r="FU11" s="63">
        <v>0.82599999999999996</v>
      </c>
      <c r="FV11" s="63">
        <v>0.50600000000000001</v>
      </c>
      <c r="FW11" s="63">
        <v>0.64700000000000002</v>
      </c>
      <c r="FX11" s="63">
        <v>0.59</v>
      </c>
      <c r="FY11" s="63">
        <v>1.6890000000000001</v>
      </c>
      <c r="FZ11" s="63">
        <v>2.2250000000000001</v>
      </c>
      <c r="GA11" s="63">
        <v>3.0179999999999998</v>
      </c>
      <c r="GB11" s="95">
        <f>SUM(FP11:GA11)</f>
        <v>19.129000000000001</v>
      </c>
      <c r="GC11" s="63">
        <v>4.2380000000000004</v>
      </c>
      <c r="GD11" s="93">
        <v>4.7469999999999999</v>
      </c>
      <c r="GE11" s="93">
        <v>6.7939999999999996</v>
      </c>
      <c r="GF11" s="63">
        <v>5.4059999999999997</v>
      </c>
      <c r="GG11" s="63">
        <v>5.03</v>
      </c>
      <c r="GH11" s="63">
        <v>2.8809999999999998</v>
      </c>
      <c r="GI11" s="63">
        <v>1.202</v>
      </c>
      <c r="GJ11" s="63">
        <v>0.54700000000000004</v>
      </c>
      <c r="GK11" s="63">
        <v>1.3109999999999999</v>
      </c>
      <c r="GL11" s="63">
        <v>1.8859999999999999</v>
      </c>
      <c r="GM11" s="63">
        <v>2.125</v>
      </c>
      <c r="GN11" s="63">
        <v>2.294</v>
      </c>
      <c r="GO11" s="95">
        <f>SUM(GC11:GN11)</f>
        <v>38.461000000000006</v>
      </c>
      <c r="GP11" s="63">
        <v>4.7850000000000001</v>
      </c>
      <c r="GQ11" s="93">
        <v>4.5910000000000002</v>
      </c>
      <c r="GR11" s="93">
        <v>5.35</v>
      </c>
      <c r="GS11" s="63">
        <v>5.024</v>
      </c>
      <c r="GT11" s="63">
        <v>4.0810000000000004</v>
      </c>
      <c r="GU11" s="63">
        <v>1.56</v>
      </c>
      <c r="GV11" s="63">
        <v>1.0469999999999999</v>
      </c>
      <c r="GW11" s="63">
        <v>1.046</v>
      </c>
      <c r="GX11" s="63">
        <v>0.98499999999999999</v>
      </c>
      <c r="GY11" s="63">
        <v>1.1970000000000001</v>
      </c>
      <c r="GZ11" s="63">
        <v>1.5629999999999999</v>
      </c>
      <c r="HA11" s="63">
        <v>2.6589999999999998</v>
      </c>
      <c r="HB11" s="95">
        <f>SUM(GP11:HA11)</f>
        <v>33.887999999999998</v>
      </c>
      <c r="HC11" s="63">
        <v>2.56</v>
      </c>
      <c r="HD11" s="93">
        <v>3.621</v>
      </c>
      <c r="HE11" s="93">
        <v>6.2469999999999999</v>
      </c>
      <c r="HF11" s="63">
        <v>4.9130000000000003</v>
      </c>
      <c r="HG11" s="63">
        <v>4.609</v>
      </c>
      <c r="HH11" s="63">
        <v>2.19</v>
      </c>
      <c r="HI11" s="63">
        <v>1.2370000000000001</v>
      </c>
      <c r="HJ11" s="63">
        <v>1.0309999999999999</v>
      </c>
      <c r="HK11" s="63">
        <v>0.95299999999999996</v>
      </c>
      <c r="HL11" s="63">
        <v>1.319</v>
      </c>
      <c r="HM11" s="63">
        <v>1.7969999999999999</v>
      </c>
      <c r="HN11" s="63">
        <v>2.7690000000000001</v>
      </c>
      <c r="HO11" s="95">
        <f>SUM(HC11:HN11)</f>
        <v>33.246000000000002</v>
      </c>
      <c r="HP11" s="63">
        <v>2.1160000000000001</v>
      </c>
      <c r="HQ11" s="93">
        <v>4.173</v>
      </c>
      <c r="HR11" s="93">
        <v>4.1349999999999998</v>
      </c>
      <c r="HS11" s="63">
        <v>3.4020000000000001</v>
      </c>
      <c r="HT11" s="63">
        <v>4.5289999999999999</v>
      </c>
      <c r="HU11" s="63">
        <v>2.577</v>
      </c>
      <c r="HV11" s="63">
        <v>1.0269999999999999</v>
      </c>
      <c r="HW11" s="63">
        <v>0.80700000000000005</v>
      </c>
      <c r="HX11" s="63">
        <v>1.4419999999999999</v>
      </c>
      <c r="HY11" s="63">
        <v>1.6479999999999999</v>
      </c>
      <c r="HZ11" s="63">
        <v>1.9810000000000001</v>
      </c>
      <c r="IA11" s="63">
        <v>3.1520000000000001</v>
      </c>
      <c r="IB11" s="95">
        <f>SUM(HP11:IA11)</f>
        <v>30.989000000000004</v>
      </c>
      <c r="IC11" s="63">
        <v>5.702</v>
      </c>
      <c r="ID11" s="93">
        <v>5.09</v>
      </c>
      <c r="IE11" s="93">
        <v>7.36</v>
      </c>
      <c r="IF11" s="63">
        <v>7.8739999999999997</v>
      </c>
      <c r="IG11" s="63">
        <v>6.7320000000000002</v>
      </c>
      <c r="IH11" s="63">
        <v>5.6440000000000001</v>
      </c>
      <c r="II11" s="63">
        <v>3.5030000000000001</v>
      </c>
      <c r="IJ11" s="63">
        <v>2.492</v>
      </c>
      <c r="IK11" s="63">
        <v>1.913</v>
      </c>
      <c r="IL11" s="63">
        <v>2.9209999999999998</v>
      </c>
      <c r="IM11" s="63">
        <v>2.8580000000000001</v>
      </c>
      <c r="IN11" s="63">
        <v>3.3079999999999998</v>
      </c>
      <c r="IO11" s="95">
        <f>SUM(IC11:IN11)</f>
        <v>55.396999999999991</v>
      </c>
      <c r="IP11" s="63">
        <v>4.6740000000000004</v>
      </c>
      <c r="IQ11" s="93">
        <v>5.7949999999999999</v>
      </c>
      <c r="IR11" s="93">
        <v>8.17</v>
      </c>
      <c r="IS11" s="63">
        <v>7.14</v>
      </c>
      <c r="IT11" s="217"/>
      <c r="IU11" s="217"/>
      <c r="IV11" s="63">
        <v>2.3940000000000001</v>
      </c>
      <c r="IW11" s="63">
        <v>1.6679999999999999</v>
      </c>
      <c r="IX11" s="63">
        <v>1.5029999999999999</v>
      </c>
      <c r="IY11" s="63">
        <v>1.17</v>
      </c>
      <c r="IZ11" s="63">
        <v>2.5289999999999999</v>
      </c>
      <c r="JA11" s="63">
        <v>3.2570000000000001</v>
      </c>
      <c r="JB11" s="95">
        <f>SUM(IP11:JA11)</f>
        <v>38.300000000000004</v>
      </c>
      <c r="JC11" s="63">
        <v>4.8150000000000004</v>
      </c>
      <c r="JD11" s="93">
        <v>6.2060000000000004</v>
      </c>
      <c r="JE11" s="93">
        <v>6.6210000000000004</v>
      </c>
      <c r="JF11" s="63">
        <v>8.3000000000000007</v>
      </c>
      <c r="JG11" s="63">
        <v>6.99</v>
      </c>
      <c r="JH11" s="63">
        <v>3.81</v>
      </c>
      <c r="JI11" s="63">
        <v>1.8520000000000001</v>
      </c>
      <c r="JJ11" s="63">
        <v>1.2370000000000001</v>
      </c>
      <c r="JK11" s="63">
        <v>1.5309999999999999</v>
      </c>
      <c r="JL11" s="63">
        <v>1.4930000000000001</v>
      </c>
      <c r="JM11" s="63">
        <v>1.5</v>
      </c>
      <c r="JN11" s="63">
        <v>2.028</v>
      </c>
      <c r="JO11" s="95">
        <f>SUM(JC11:JN11)</f>
        <v>46.383000000000003</v>
      </c>
      <c r="JP11" s="63">
        <v>2.7490000000000001</v>
      </c>
      <c r="JQ11" s="93">
        <v>3.16</v>
      </c>
      <c r="JR11" s="93">
        <v>7.4619999999999997</v>
      </c>
      <c r="JS11" s="63">
        <v>8.8740000000000006</v>
      </c>
      <c r="JT11" s="63">
        <v>5.2370000000000001</v>
      </c>
      <c r="JU11" s="63">
        <v>3.706</v>
      </c>
      <c r="JV11" s="63">
        <v>1.7050000000000001</v>
      </c>
      <c r="JW11" s="63">
        <v>1.3169999999999999</v>
      </c>
      <c r="JX11" s="63">
        <v>0.47699999999999998</v>
      </c>
      <c r="JY11" s="63">
        <v>0.42899999999999999</v>
      </c>
      <c r="JZ11" s="63">
        <v>1.45</v>
      </c>
      <c r="KA11" s="63">
        <v>0</v>
      </c>
      <c r="KB11" s="95">
        <f>SUM(JP11:KA11)</f>
        <v>36.566000000000003</v>
      </c>
      <c r="KC11" s="63">
        <v>0</v>
      </c>
      <c r="KD11" s="93">
        <v>2.97</v>
      </c>
      <c r="KE11" s="93">
        <v>0</v>
      </c>
      <c r="KF11" s="63">
        <v>0</v>
      </c>
      <c r="KG11" s="63">
        <v>0</v>
      </c>
      <c r="KH11" s="63">
        <v>3.31</v>
      </c>
      <c r="KI11" s="63">
        <v>0.59599999999999997</v>
      </c>
      <c r="KJ11" s="63">
        <v>0.746</v>
      </c>
      <c r="KK11" s="63">
        <v>0.66</v>
      </c>
      <c r="KL11" s="63">
        <v>1.18</v>
      </c>
      <c r="KM11" s="63">
        <v>1.544</v>
      </c>
      <c r="KN11" s="63">
        <v>2.5089999999999999</v>
      </c>
      <c r="KO11" s="95">
        <f>SUM(KC11:KN11)</f>
        <v>13.515000000000001</v>
      </c>
      <c r="KP11" s="63">
        <v>4.0670000000000002</v>
      </c>
      <c r="KQ11" s="63">
        <v>6.4160000000000004</v>
      </c>
      <c r="KR11" s="93">
        <v>5.4420000000000002</v>
      </c>
      <c r="KS11" s="63">
        <v>5.3940000000000001</v>
      </c>
      <c r="KT11" s="63">
        <v>4.5789999999999997</v>
      </c>
      <c r="KU11" s="63">
        <v>2.472</v>
      </c>
      <c r="KV11" s="63">
        <v>1.4119999999999999</v>
      </c>
      <c r="KW11" s="63">
        <v>1.0089999999999999</v>
      </c>
      <c r="KX11" s="63">
        <v>1.0369999999999999</v>
      </c>
      <c r="KY11" s="63">
        <v>1.2709999999999999</v>
      </c>
      <c r="KZ11" s="63">
        <v>1.633</v>
      </c>
      <c r="LA11" s="63">
        <v>1.5309999999999999</v>
      </c>
      <c r="LB11" s="95">
        <f>SUM(KP11:LA11)</f>
        <v>36.263000000000005</v>
      </c>
      <c r="LC11" s="63">
        <v>1.278</v>
      </c>
      <c r="LD11" s="63">
        <v>2.2850000000000001</v>
      </c>
      <c r="LE11" s="93">
        <v>3.5289999999999999</v>
      </c>
      <c r="LF11" s="63">
        <v>3.5920000000000001</v>
      </c>
      <c r="LG11" s="63">
        <v>2.1949999999999998</v>
      </c>
      <c r="LH11" s="63">
        <v>0.753</v>
      </c>
      <c r="LI11" s="63">
        <v>0.442</v>
      </c>
      <c r="LJ11" s="63">
        <v>0.35899999999999999</v>
      </c>
      <c r="LK11" s="63">
        <v>0.16200000000000001</v>
      </c>
      <c r="LL11" s="63">
        <v>1.0820000000000001</v>
      </c>
      <c r="LM11" s="63">
        <v>0.98899999999999999</v>
      </c>
      <c r="LN11" s="63">
        <v>1.8320000000000001</v>
      </c>
      <c r="LO11" s="95">
        <f>SUM(LC11:LN11)</f>
        <v>18.498000000000005</v>
      </c>
    </row>
    <row r="12" spans="1:327" s="1" customFormat="1">
      <c r="A12" s="232"/>
      <c r="B12" s="12" t="s">
        <v>133</v>
      </c>
      <c r="C12" s="63">
        <v>1</v>
      </c>
      <c r="D12" s="93">
        <v>3.54</v>
      </c>
      <c r="E12" s="93">
        <v>2.4</v>
      </c>
      <c r="F12" s="63">
        <v>0.9</v>
      </c>
      <c r="G12" s="63">
        <v>0.54</v>
      </c>
      <c r="H12" s="63">
        <v>0.18</v>
      </c>
      <c r="I12" s="63">
        <v>0</v>
      </c>
      <c r="J12" s="63">
        <v>0</v>
      </c>
      <c r="K12" s="63">
        <v>0</v>
      </c>
      <c r="L12" s="63">
        <v>0.19</v>
      </c>
      <c r="M12" s="94"/>
      <c r="N12" s="63">
        <v>2.1</v>
      </c>
      <c r="O12" s="95">
        <f>SUM(C12:N12)</f>
        <v>10.849999999999998</v>
      </c>
      <c r="P12" s="63">
        <v>3.46</v>
      </c>
      <c r="Q12" s="93">
        <v>4.1210000000000004</v>
      </c>
      <c r="R12" s="93">
        <v>4.5119999999999996</v>
      </c>
      <c r="S12" s="63">
        <v>5.4779999999999998</v>
      </c>
      <c r="T12" s="63">
        <v>3.09</v>
      </c>
      <c r="U12" s="63">
        <v>1.2</v>
      </c>
      <c r="V12" s="63">
        <v>0.42</v>
      </c>
      <c r="W12" s="63">
        <v>0.02</v>
      </c>
      <c r="X12" s="63">
        <v>0</v>
      </c>
      <c r="Y12" s="63">
        <v>0.13</v>
      </c>
      <c r="Z12" s="63">
        <v>0.5</v>
      </c>
      <c r="AA12" s="63">
        <v>2.58</v>
      </c>
      <c r="AB12" s="95">
        <f>SUM(P12:AA12)</f>
        <v>25.510999999999996</v>
      </c>
      <c r="AC12" s="63">
        <v>4.84</v>
      </c>
      <c r="AD12" s="93">
        <v>5.7869999999999999</v>
      </c>
      <c r="AE12" s="93">
        <v>4.0990000000000002</v>
      </c>
      <c r="AF12" s="63">
        <v>6.4530000000000003</v>
      </c>
      <c r="AG12" s="63">
        <v>5.79</v>
      </c>
      <c r="AH12" s="63">
        <v>3.5379999999999998</v>
      </c>
      <c r="AI12" s="63">
        <v>2.012</v>
      </c>
      <c r="AJ12" s="63">
        <v>1.05</v>
      </c>
      <c r="AK12" s="63">
        <v>0.57899999999999996</v>
      </c>
      <c r="AL12" s="63">
        <v>0.70599999999999996</v>
      </c>
      <c r="AM12" s="63">
        <v>0.96599999999999997</v>
      </c>
      <c r="AN12" s="63">
        <v>1.405</v>
      </c>
      <c r="AO12" s="95">
        <f>SUM(AC12:AN12)</f>
        <v>37.225000000000001</v>
      </c>
      <c r="AP12" s="63">
        <v>3.8639999999999999</v>
      </c>
      <c r="AQ12" s="93">
        <v>5.4809999999999999</v>
      </c>
      <c r="AR12" s="93">
        <v>5.6139999999999999</v>
      </c>
      <c r="AS12" s="63">
        <v>3.8029999999999999</v>
      </c>
      <c r="AT12" s="63">
        <v>2.0979999999999999</v>
      </c>
      <c r="AU12" s="63">
        <v>1.0369999999999999</v>
      </c>
      <c r="AV12" s="63">
        <v>0.47499999999999998</v>
      </c>
      <c r="AW12" s="63">
        <v>6.3E-2</v>
      </c>
      <c r="AX12" s="63">
        <v>3.7999999999999999E-2</v>
      </c>
      <c r="AY12" s="63">
        <v>3.7999999999999999E-2</v>
      </c>
      <c r="AZ12" s="63">
        <v>0.89900000000000002</v>
      </c>
      <c r="BA12" s="63">
        <v>1.5069999999999999</v>
      </c>
      <c r="BB12" s="95">
        <f>SUM(AP12:BA12)</f>
        <v>24.917000000000002</v>
      </c>
      <c r="BC12" s="63">
        <v>3.0419999999999998</v>
      </c>
      <c r="BD12" s="93">
        <v>4.2350000000000003</v>
      </c>
      <c r="BE12" s="93">
        <v>5.0110000000000001</v>
      </c>
      <c r="BF12" s="63">
        <v>4.0609999999999999</v>
      </c>
      <c r="BG12" s="63">
        <v>1.9359999999999999</v>
      </c>
      <c r="BH12" s="63">
        <v>0.60099999999999998</v>
      </c>
      <c r="BI12" s="63">
        <v>0.45400000000000001</v>
      </c>
      <c r="BJ12" s="63">
        <v>0.185</v>
      </c>
      <c r="BK12" s="63">
        <v>2.9000000000000001E-2</v>
      </c>
      <c r="BL12" s="63">
        <v>0.26800000000000002</v>
      </c>
      <c r="BM12" s="63">
        <v>1.091</v>
      </c>
      <c r="BN12" s="63">
        <v>1.41</v>
      </c>
      <c r="BO12" s="95">
        <f>SUM(BC12:BN12)</f>
        <v>22.323</v>
      </c>
      <c r="BP12" s="63">
        <v>3.7650000000000001</v>
      </c>
      <c r="BQ12" s="93">
        <v>4.8280000000000003</v>
      </c>
      <c r="BR12" s="93">
        <v>4.5119999999999996</v>
      </c>
      <c r="BS12" s="63">
        <v>4.9749999999999996</v>
      </c>
      <c r="BT12" s="63">
        <v>2.8519999999999999</v>
      </c>
      <c r="BU12" s="63">
        <v>0.89800000000000002</v>
      </c>
      <c r="BV12" s="63">
        <v>0.43</v>
      </c>
      <c r="BW12" s="63">
        <v>0.10100000000000001</v>
      </c>
      <c r="BX12" s="63">
        <v>0</v>
      </c>
      <c r="BY12" s="63">
        <v>0.32200000000000001</v>
      </c>
      <c r="BZ12" s="63">
        <v>1.1639999999999999</v>
      </c>
      <c r="CA12" s="63">
        <v>0.80100000000000005</v>
      </c>
      <c r="CB12" s="95">
        <f>SUM(BP12:CA12)</f>
        <v>24.647999999999996</v>
      </c>
      <c r="CC12" s="63">
        <v>1.7290000000000001</v>
      </c>
      <c r="CD12" s="93">
        <v>2.246</v>
      </c>
      <c r="CE12" s="93">
        <v>5.2489999999999997</v>
      </c>
      <c r="CF12" s="63">
        <v>4.1820000000000004</v>
      </c>
      <c r="CG12" s="63">
        <v>2.069</v>
      </c>
      <c r="CH12" s="63">
        <v>0.53800000000000003</v>
      </c>
      <c r="CI12" s="63">
        <v>0.161</v>
      </c>
      <c r="CJ12" s="63">
        <v>2.5000000000000001E-2</v>
      </c>
      <c r="CK12" s="63">
        <v>5.0000000000000001E-3</v>
      </c>
      <c r="CL12" s="63">
        <v>0</v>
      </c>
      <c r="CM12" s="63">
        <v>0.442</v>
      </c>
      <c r="CN12" s="63">
        <v>1.679</v>
      </c>
      <c r="CO12" s="95">
        <f>SUM(CC12:CN12)</f>
        <v>18.324999999999999</v>
      </c>
      <c r="CP12" s="63">
        <v>1.266</v>
      </c>
      <c r="CQ12" s="93">
        <v>3.9529999999999998</v>
      </c>
      <c r="CR12" s="93">
        <v>4.1619999999999999</v>
      </c>
      <c r="CS12" s="63">
        <v>1.7869999999999999</v>
      </c>
      <c r="CT12" s="63">
        <v>0.78300000000000003</v>
      </c>
      <c r="CU12" s="63">
        <v>3.9E-2</v>
      </c>
      <c r="CV12" s="63">
        <v>0</v>
      </c>
      <c r="CW12" s="63">
        <v>0</v>
      </c>
      <c r="CX12" s="63">
        <v>0</v>
      </c>
      <c r="CY12" s="63">
        <v>0.29499999999999998</v>
      </c>
      <c r="CZ12" s="63">
        <v>0.36399999999999999</v>
      </c>
      <c r="DA12" s="63">
        <v>0.92200000000000004</v>
      </c>
      <c r="DB12" s="95">
        <f>SUM(CP12:DA12)</f>
        <v>13.571</v>
      </c>
      <c r="DC12" s="63">
        <v>0.94199999999999995</v>
      </c>
      <c r="DD12" s="93">
        <v>3.7650000000000001</v>
      </c>
      <c r="DE12" s="93">
        <v>6.3380000000000001</v>
      </c>
      <c r="DF12" s="63">
        <v>3.637</v>
      </c>
      <c r="DG12" s="63">
        <v>2.8210000000000002</v>
      </c>
      <c r="DH12" s="63">
        <v>0.89800000000000002</v>
      </c>
      <c r="DI12" s="63">
        <v>0.14899999999999999</v>
      </c>
      <c r="DJ12" s="63">
        <v>0</v>
      </c>
      <c r="DK12" s="63">
        <v>4.9000000000000002E-2</v>
      </c>
      <c r="DL12" s="63">
        <v>0.115</v>
      </c>
      <c r="DM12" s="63">
        <v>0.755</v>
      </c>
      <c r="DN12" s="63">
        <v>2.1339999999999999</v>
      </c>
      <c r="DO12" s="95">
        <f>SUM(DC12:DN12)</f>
        <v>21.602999999999998</v>
      </c>
      <c r="DP12" s="63">
        <v>3.492</v>
      </c>
      <c r="DQ12" s="93">
        <v>2.508</v>
      </c>
      <c r="DR12" s="93">
        <v>3.0310000000000001</v>
      </c>
      <c r="DS12" s="63">
        <v>2.21</v>
      </c>
      <c r="DT12" s="63">
        <v>0.59699999999999998</v>
      </c>
      <c r="DU12" s="63">
        <v>7.0000000000000007E-2</v>
      </c>
      <c r="DV12" s="63">
        <v>0</v>
      </c>
      <c r="DW12" s="63">
        <v>0</v>
      </c>
      <c r="DX12" s="63">
        <v>0</v>
      </c>
      <c r="DY12" s="63">
        <v>0</v>
      </c>
      <c r="DZ12" s="63">
        <v>3.3000000000000002E-2</v>
      </c>
      <c r="EA12" s="63">
        <v>1.1020000000000001</v>
      </c>
      <c r="EB12" s="95">
        <f>SUM(DP12:EA12)</f>
        <v>13.042999999999999</v>
      </c>
      <c r="EC12" s="63">
        <v>1.2410000000000001</v>
      </c>
      <c r="ED12" s="93">
        <v>3.3029999999999999</v>
      </c>
      <c r="EE12" s="93">
        <v>4.3689999999999998</v>
      </c>
      <c r="EF12" s="63">
        <v>3.5830000000000002</v>
      </c>
      <c r="EG12" s="63">
        <v>1.802</v>
      </c>
      <c r="EH12" s="63">
        <v>0.24399999999999999</v>
      </c>
      <c r="EI12" s="63">
        <v>0</v>
      </c>
      <c r="EJ12" s="63">
        <v>0</v>
      </c>
      <c r="EK12" s="63">
        <v>0</v>
      </c>
      <c r="EL12" s="63">
        <v>6.6000000000000003E-2</v>
      </c>
      <c r="EM12" s="63">
        <v>0.57599999999999996</v>
      </c>
      <c r="EN12" s="63">
        <v>1.006</v>
      </c>
      <c r="EO12" s="95">
        <f>SUM(EC12:EN12)</f>
        <v>16.190000000000001</v>
      </c>
      <c r="EP12" s="63">
        <v>3.5030000000000001</v>
      </c>
      <c r="EQ12" s="93">
        <v>3.548</v>
      </c>
      <c r="ER12" s="93">
        <v>4.0759999999999996</v>
      </c>
      <c r="ES12" s="63">
        <v>3.9710000000000001</v>
      </c>
      <c r="ET12" s="63">
        <v>2.9550000000000001</v>
      </c>
      <c r="EU12" s="63">
        <v>1.238</v>
      </c>
      <c r="EV12" s="63">
        <v>0.42299999999999999</v>
      </c>
      <c r="EW12" s="63">
        <v>0.127</v>
      </c>
      <c r="EX12" s="63">
        <v>0</v>
      </c>
      <c r="EY12" s="63">
        <v>0.14199999999999999</v>
      </c>
      <c r="EZ12" s="63">
        <v>0.86799999999999999</v>
      </c>
      <c r="FA12" s="63">
        <v>3.1909999999999998</v>
      </c>
      <c r="FB12" s="95">
        <f>SUM(EP12:FA12)</f>
        <v>24.041999999999991</v>
      </c>
      <c r="FC12" s="63">
        <v>0.66700000000000004</v>
      </c>
      <c r="FD12" s="93">
        <v>4.7060000000000004</v>
      </c>
      <c r="FE12" s="93">
        <v>4.415</v>
      </c>
      <c r="FF12" s="63">
        <v>3.9209999999999998</v>
      </c>
      <c r="FG12" s="63">
        <v>2.2010000000000001</v>
      </c>
      <c r="FH12" s="63">
        <v>0.47899999999999998</v>
      </c>
      <c r="FI12" s="63">
        <v>0</v>
      </c>
      <c r="FJ12" s="63">
        <v>0</v>
      </c>
      <c r="FK12" s="63">
        <v>3.4000000000000002E-2</v>
      </c>
      <c r="FL12" s="63">
        <v>0.20100000000000001</v>
      </c>
      <c r="FM12" s="63">
        <v>0.184</v>
      </c>
      <c r="FN12" s="63">
        <v>0.73699999999999999</v>
      </c>
      <c r="FO12" s="95">
        <f>SUM(FC12:FN12)</f>
        <v>17.544999999999998</v>
      </c>
      <c r="FP12" s="63">
        <v>0.45200000000000001</v>
      </c>
      <c r="FQ12" s="93">
        <v>0.38800000000000001</v>
      </c>
      <c r="FR12" s="93">
        <v>1.351</v>
      </c>
      <c r="FS12" s="63">
        <v>0.30399999999999999</v>
      </c>
      <c r="FT12" s="63">
        <v>0.127</v>
      </c>
      <c r="FU12" s="63">
        <v>0</v>
      </c>
      <c r="FV12" s="63">
        <v>0</v>
      </c>
      <c r="FW12" s="63">
        <v>0</v>
      </c>
      <c r="FX12" s="63">
        <v>5.0000000000000001E-3</v>
      </c>
      <c r="FY12" s="63">
        <v>0.24</v>
      </c>
      <c r="FZ12" s="63">
        <v>0.88700000000000001</v>
      </c>
      <c r="GA12" s="63">
        <v>0.68600000000000005</v>
      </c>
      <c r="GB12" s="95">
        <f>SUM(FP12:GA12)</f>
        <v>4.4400000000000004</v>
      </c>
      <c r="GC12" s="63">
        <v>2.04</v>
      </c>
      <c r="GD12" s="93">
        <v>2.0750000000000002</v>
      </c>
      <c r="GE12" s="93">
        <v>3.3109999999999999</v>
      </c>
      <c r="GF12" s="63">
        <v>2.2759999999999998</v>
      </c>
      <c r="GG12" s="63">
        <v>1.1819999999999999</v>
      </c>
      <c r="GH12" s="63">
        <v>0</v>
      </c>
      <c r="GI12" s="63">
        <v>0</v>
      </c>
      <c r="GJ12" s="63">
        <v>0</v>
      </c>
      <c r="GK12" s="63">
        <v>0</v>
      </c>
      <c r="GL12" s="63">
        <v>8.3000000000000004E-2</v>
      </c>
      <c r="GM12" s="63">
        <v>0.45900000000000002</v>
      </c>
      <c r="GN12" s="63">
        <v>0.379</v>
      </c>
      <c r="GO12" s="95">
        <f>SUM(GC12:GN12)</f>
        <v>11.805</v>
      </c>
      <c r="GP12" s="63">
        <v>1.893</v>
      </c>
      <c r="GQ12" s="93">
        <v>2.3650000000000002</v>
      </c>
      <c r="GR12" s="93">
        <v>2.766</v>
      </c>
      <c r="GS12" s="63">
        <v>1.82</v>
      </c>
      <c r="GT12" s="63">
        <v>0.64700000000000002</v>
      </c>
      <c r="GU12" s="63">
        <v>0</v>
      </c>
      <c r="GV12" s="63">
        <v>0</v>
      </c>
      <c r="GW12" s="63">
        <v>0</v>
      </c>
      <c r="GX12" s="63">
        <v>0</v>
      </c>
      <c r="GY12" s="63">
        <v>0</v>
      </c>
      <c r="GZ12" s="63">
        <v>1.4410000000000001</v>
      </c>
      <c r="HA12" s="63">
        <v>1.655</v>
      </c>
      <c r="HB12" s="95">
        <f>SUM(GP12:HA12)</f>
        <v>12.587</v>
      </c>
      <c r="HC12" s="63">
        <v>2.3759999999999999</v>
      </c>
      <c r="HD12" s="93">
        <v>2.1349999999999998</v>
      </c>
      <c r="HE12" s="93">
        <v>3.0750000000000002</v>
      </c>
      <c r="HF12" s="63">
        <v>1.589</v>
      </c>
      <c r="HG12" s="63">
        <v>0.35099999999999998</v>
      </c>
      <c r="HH12" s="63">
        <v>1.4E-2</v>
      </c>
      <c r="HI12" s="63">
        <v>0</v>
      </c>
      <c r="HJ12" s="63">
        <v>0</v>
      </c>
      <c r="HK12" s="63">
        <v>0</v>
      </c>
      <c r="HL12" s="63">
        <v>3.6999999999999998E-2</v>
      </c>
      <c r="HM12" s="63">
        <v>0.22500000000000001</v>
      </c>
      <c r="HN12" s="63">
        <v>0.55300000000000005</v>
      </c>
      <c r="HO12" s="95">
        <f>SUM(HC12:HN12)</f>
        <v>10.355</v>
      </c>
      <c r="HP12" s="63">
        <v>1.554</v>
      </c>
      <c r="HQ12" s="93">
        <v>1.845</v>
      </c>
      <c r="HR12" s="93">
        <v>1.397</v>
      </c>
      <c r="HS12" s="63">
        <v>0.71799999999999997</v>
      </c>
      <c r="HT12" s="63">
        <v>0.28699999999999998</v>
      </c>
      <c r="HU12" s="63">
        <v>0</v>
      </c>
      <c r="HV12" s="63">
        <v>0</v>
      </c>
      <c r="HW12" s="63">
        <v>0</v>
      </c>
      <c r="HX12" s="63">
        <v>0</v>
      </c>
      <c r="HY12" s="63">
        <v>0.28299999999999997</v>
      </c>
      <c r="HZ12" s="63">
        <v>0.47199999999999998</v>
      </c>
      <c r="IA12" s="63">
        <v>2.4929999999999999</v>
      </c>
      <c r="IB12" s="95">
        <f>SUM(HP12:IA12)</f>
        <v>9.0490000000000013</v>
      </c>
      <c r="IC12" s="63">
        <v>1.7470000000000001</v>
      </c>
      <c r="ID12" s="93">
        <v>0</v>
      </c>
      <c r="IE12" s="93">
        <v>0</v>
      </c>
      <c r="IF12" s="63">
        <v>0</v>
      </c>
      <c r="IG12" s="63">
        <v>0</v>
      </c>
      <c r="IH12" s="63">
        <v>0</v>
      </c>
      <c r="II12" s="63">
        <v>0</v>
      </c>
      <c r="IJ12" s="63">
        <v>0</v>
      </c>
      <c r="IK12" s="63">
        <v>0</v>
      </c>
      <c r="IL12" s="63">
        <v>0</v>
      </c>
      <c r="IM12" s="63">
        <v>0</v>
      </c>
      <c r="IN12" s="63">
        <v>0</v>
      </c>
      <c r="IO12" s="95">
        <f>SUM(IC12:IN12)</f>
        <v>1.7470000000000001</v>
      </c>
      <c r="IP12" s="63">
        <v>0</v>
      </c>
      <c r="IQ12" s="93">
        <v>0</v>
      </c>
      <c r="IR12" s="93">
        <v>0</v>
      </c>
      <c r="IS12" s="63">
        <v>0</v>
      </c>
      <c r="IT12" s="217"/>
      <c r="IU12" s="217"/>
      <c r="IV12" s="63">
        <v>0</v>
      </c>
      <c r="IW12" s="63">
        <v>0</v>
      </c>
      <c r="IX12" s="63">
        <v>0</v>
      </c>
      <c r="IY12" s="63">
        <v>0</v>
      </c>
      <c r="IZ12" s="63">
        <v>0</v>
      </c>
      <c r="JA12" s="63">
        <v>0</v>
      </c>
      <c r="JB12" s="95">
        <f>SUM(IP12:JA12)</f>
        <v>0</v>
      </c>
      <c r="JC12" s="63">
        <v>0</v>
      </c>
      <c r="JD12" s="93">
        <v>0</v>
      </c>
      <c r="JE12" s="93">
        <v>0</v>
      </c>
      <c r="JF12" s="63">
        <v>0</v>
      </c>
      <c r="JG12" s="63">
        <v>0</v>
      </c>
      <c r="JH12" s="63">
        <v>0</v>
      </c>
      <c r="JI12" s="63">
        <v>0</v>
      </c>
      <c r="JJ12" s="63">
        <v>0</v>
      </c>
      <c r="JK12" s="63">
        <v>0</v>
      </c>
      <c r="JL12" s="63">
        <v>0</v>
      </c>
      <c r="JM12" s="63">
        <v>0</v>
      </c>
      <c r="JN12" s="63">
        <v>0</v>
      </c>
      <c r="JO12" s="95">
        <f>SUM(JC12:JN12)</f>
        <v>0</v>
      </c>
      <c r="JP12" s="63">
        <v>0</v>
      </c>
      <c r="JQ12" s="93">
        <v>0</v>
      </c>
      <c r="JR12" s="93">
        <v>0</v>
      </c>
      <c r="JS12" s="63">
        <v>0</v>
      </c>
      <c r="JT12" s="63">
        <v>0</v>
      </c>
      <c r="JU12" s="63">
        <v>0</v>
      </c>
      <c r="JV12" s="63">
        <v>0</v>
      </c>
      <c r="JW12" s="63">
        <v>0</v>
      </c>
      <c r="JX12" s="63">
        <v>0</v>
      </c>
      <c r="JY12" s="63">
        <v>0</v>
      </c>
      <c r="JZ12" s="63">
        <v>0</v>
      </c>
      <c r="KA12" s="63">
        <v>0</v>
      </c>
      <c r="KB12" s="95">
        <f>SUM(JP12:KA12)</f>
        <v>0</v>
      </c>
      <c r="KC12" s="63">
        <v>0</v>
      </c>
      <c r="KD12" s="93">
        <v>0</v>
      </c>
      <c r="KE12" s="93">
        <v>0</v>
      </c>
      <c r="KF12" s="63">
        <v>0</v>
      </c>
      <c r="KG12" s="63">
        <v>0</v>
      </c>
      <c r="KH12" s="63">
        <v>0</v>
      </c>
      <c r="KI12" s="63">
        <v>0</v>
      </c>
      <c r="KJ12" s="63">
        <v>0</v>
      </c>
      <c r="KK12" s="63">
        <v>0</v>
      </c>
      <c r="KL12" s="63">
        <v>0</v>
      </c>
      <c r="KM12" s="63">
        <v>0</v>
      </c>
      <c r="KN12" s="63">
        <v>0</v>
      </c>
      <c r="KO12" s="95">
        <f>SUM(KC12:KN12)</f>
        <v>0</v>
      </c>
      <c r="KP12" s="63">
        <v>0</v>
      </c>
      <c r="KQ12" s="63">
        <v>0</v>
      </c>
      <c r="KR12" s="93">
        <v>0</v>
      </c>
      <c r="KS12" s="63">
        <v>0</v>
      </c>
      <c r="KT12" s="63">
        <v>0</v>
      </c>
      <c r="KU12" s="63">
        <v>0</v>
      </c>
      <c r="KV12" s="63">
        <v>0</v>
      </c>
      <c r="KW12" s="63">
        <v>0</v>
      </c>
      <c r="KX12" s="63">
        <v>0</v>
      </c>
      <c r="KY12" s="63">
        <v>0</v>
      </c>
      <c r="KZ12" s="63">
        <v>0</v>
      </c>
      <c r="LA12" s="63">
        <v>0</v>
      </c>
      <c r="LB12" s="95">
        <f>SUM(KP12:LA12)</f>
        <v>0</v>
      </c>
      <c r="LC12" s="63">
        <v>0</v>
      </c>
      <c r="LD12" s="63">
        <v>1.1020000000000001</v>
      </c>
      <c r="LE12" s="93">
        <v>0.74</v>
      </c>
      <c r="LF12" s="63">
        <v>0.44400000000000001</v>
      </c>
      <c r="LG12" s="63">
        <v>0</v>
      </c>
      <c r="LH12" s="63">
        <v>0</v>
      </c>
      <c r="LI12" s="63">
        <v>0</v>
      </c>
      <c r="LJ12" s="63">
        <v>0</v>
      </c>
      <c r="LK12" s="63">
        <v>0</v>
      </c>
      <c r="LL12" s="63">
        <v>0.01</v>
      </c>
      <c r="LM12" s="63">
        <v>8.0000000000000002E-3</v>
      </c>
      <c r="LN12" s="63">
        <v>0.32</v>
      </c>
      <c r="LO12" s="95">
        <f>SUM(LC12:LN12)</f>
        <v>2.6239999999999997</v>
      </c>
    </row>
    <row r="13" spans="1:327" s="1" customFormat="1" ht="13.8" thickBot="1">
      <c r="A13" s="232"/>
      <c r="B13" s="15" t="s">
        <v>9</v>
      </c>
      <c r="C13" s="96">
        <v>3.3</v>
      </c>
      <c r="D13" s="66">
        <v>5.87</v>
      </c>
      <c r="E13" s="66">
        <v>11.5</v>
      </c>
      <c r="F13" s="96">
        <v>11.2</v>
      </c>
      <c r="G13" s="96">
        <v>9.33</v>
      </c>
      <c r="H13" s="96">
        <v>2.9</v>
      </c>
      <c r="I13" s="96">
        <v>2.02</v>
      </c>
      <c r="J13" s="96">
        <v>1.48</v>
      </c>
      <c r="K13" s="96">
        <v>1.32</v>
      </c>
      <c r="L13" s="96">
        <v>1.65</v>
      </c>
      <c r="M13" s="97"/>
      <c r="N13" s="96">
        <v>6.1</v>
      </c>
      <c r="O13" s="98">
        <f>SUM(C13:N13)</f>
        <v>56.67</v>
      </c>
      <c r="P13" s="96">
        <v>7.32</v>
      </c>
      <c r="Q13" s="66">
        <v>8.8829999999999991</v>
      </c>
      <c r="R13" s="66">
        <v>10.932</v>
      </c>
      <c r="S13" s="96">
        <v>10.94</v>
      </c>
      <c r="T13" s="96">
        <v>11.61</v>
      </c>
      <c r="U13" s="96">
        <v>6.48</v>
      </c>
      <c r="V13" s="96">
        <v>3.16</v>
      </c>
      <c r="W13" s="96">
        <v>2.2599999999999998</v>
      </c>
      <c r="X13" s="96">
        <v>2.0110000000000001</v>
      </c>
      <c r="Y13" s="96">
        <v>2.39</v>
      </c>
      <c r="Z13" s="96">
        <v>2.64</v>
      </c>
      <c r="AA13" s="96">
        <v>5.8</v>
      </c>
      <c r="AB13" s="98">
        <f>SUM(P13:AA13)</f>
        <v>74.425999999999988</v>
      </c>
      <c r="AC13" s="96">
        <v>9.35</v>
      </c>
      <c r="AD13" s="66">
        <v>8.8010000000000002</v>
      </c>
      <c r="AE13" s="66">
        <v>10.404999999999999</v>
      </c>
      <c r="AF13" s="96">
        <v>11.33</v>
      </c>
      <c r="AG13" s="96">
        <v>11.94</v>
      </c>
      <c r="AH13" s="96">
        <v>11.635999999999999</v>
      </c>
      <c r="AI13" s="96">
        <v>9.0259999999999998</v>
      </c>
      <c r="AJ13" s="96">
        <v>4.6500000000000004</v>
      </c>
      <c r="AK13" s="96">
        <v>3.5870000000000002</v>
      </c>
      <c r="AL13" s="96">
        <v>3.621</v>
      </c>
      <c r="AM13" s="96">
        <v>3.7389999999999999</v>
      </c>
      <c r="AN13" s="96">
        <v>4.0970000000000004</v>
      </c>
      <c r="AO13" s="98">
        <f>SUM(AC13:AN13)</f>
        <v>92.181999999999988</v>
      </c>
      <c r="AP13" s="96">
        <v>7.4649999999999999</v>
      </c>
      <c r="AQ13" s="66">
        <v>8.3670000000000009</v>
      </c>
      <c r="AR13" s="66">
        <v>11.414</v>
      </c>
      <c r="AS13" s="96">
        <v>10.94</v>
      </c>
      <c r="AT13" s="96">
        <v>10.933</v>
      </c>
      <c r="AU13" s="96">
        <v>8.1170000000000009</v>
      </c>
      <c r="AV13" s="96">
        <v>3.8690000000000002</v>
      </c>
      <c r="AW13" s="96">
        <v>2.7669999999999999</v>
      </c>
      <c r="AX13" s="96">
        <v>2.16</v>
      </c>
      <c r="AY13" s="96">
        <v>2.4420000000000002</v>
      </c>
      <c r="AZ13" s="96">
        <v>4.0640000000000001</v>
      </c>
      <c r="BA13" s="96">
        <v>7.7220000000000004</v>
      </c>
      <c r="BB13" s="98">
        <f>SUM(AP13:BA13)</f>
        <v>80.260000000000005</v>
      </c>
      <c r="BC13" s="96">
        <v>8.0489999999999995</v>
      </c>
      <c r="BD13" s="66">
        <v>8.8829999999999991</v>
      </c>
      <c r="BE13" s="66">
        <v>12.089</v>
      </c>
      <c r="BF13" s="96">
        <v>11.789</v>
      </c>
      <c r="BG13" s="96">
        <v>12.188000000000001</v>
      </c>
      <c r="BH13" s="96">
        <v>8.4130000000000003</v>
      </c>
      <c r="BI13" s="96">
        <v>4.0620000000000003</v>
      </c>
      <c r="BJ13" s="96">
        <v>2.7829999999999999</v>
      </c>
      <c r="BK13" s="96">
        <v>2.298</v>
      </c>
      <c r="BL13" s="96">
        <v>3.0110000000000001</v>
      </c>
      <c r="BM13" s="96">
        <v>4.1100000000000003</v>
      </c>
      <c r="BN13" s="96">
        <v>4.4880000000000004</v>
      </c>
      <c r="BO13" s="98">
        <f>SUM(BC13:BN13)</f>
        <v>82.162999999999997</v>
      </c>
      <c r="BP13" s="96">
        <v>8.4339999999999993</v>
      </c>
      <c r="BQ13" s="66">
        <v>9.5820000000000007</v>
      </c>
      <c r="BR13" s="66">
        <v>11.929</v>
      </c>
      <c r="BS13" s="96">
        <v>11.756</v>
      </c>
      <c r="BT13" s="96">
        <v>11.709</v>
      </c>
      <c r="BU13" s="96">
        <v>5.8360000000000003</v>
      </c>
      <c r="BV13" s="96">
        <v>3.4630000000000001</v>
      </c>
      <c r="BW13" s="96">
        <v>2.4289999999999998</v>
      </c>
      <c r="BX13" s="96">
        <v>2.081</v>
      </c>
      <c r="BY13" s="96">
        <v>2.7509999999999999</v>
      </c>
      <c r="BZ13" s="96">
        <v>4.032</v>
      </c>
      <c r="CA13" s="96">
        <v>3.177</v>
      </c>
      <c r="CB13" s="98">
        <f>SUM(BP13:CA13)</f>
        <v>77.179000000000002</v>
      </c>
      <c r="CC13" s="96">
        <v>4.0519999999999996</v>
      </c>
      <c r="CD13" s="66">
        <v>6.7789999999999999</v>
      </c>
      <c r="CE13" s="66">
        <v>11.031000000000001</v>
      </c>
      <c r="CF13" s="96">
        <v>11.707000000000001</v>
      </c>
      <c r="CG13" s="96">
        <v>11.72</v>
      </c>
      <c r="CH13" s="96">
        <v>4.9580000000000002</v>
      </c>
      <c r="CI13" s="96">
        <v>2.9790000000000001</v>
      </c>
      <c r="CJ13" s="96">
        <v>2.1800000000000002</v>
      </c>
      <c r="CK13" s="96">
        <v>1.75</v>
      </c>
      <c r="CL13" s="96">
        <v>1.9690000000000001</v>
      </c>
      <c r="CM13" s="96">
        <v>2.0819999999999999</v>
      </c>
      <c r="CN13" s="96">
        <v>3.536</v>
      </c>
      <c r="CO13" s="98">
        <f>SUM(CC13:CN13)</f>
        <v>64.742999999999995</v>
      </c>
      <c r="CP13" s="96">
        <v>3.5979999999999999</v>
      </c>
      <c r="CQ13" s="66">
        <v>5.6360000000000001</v>
      </c>
      <c r="CR13" s="66">
        <v>11.025</v>
      </c>
      <c r="CS13" s="96">
        <v>11.32</v>
      </c>
      <c r="CT13" s="96">
        <v>7.3390000000000004</v>
      </c>
      <c r="CU13" s="96">
        <v>3.24</v>
      </c>
      <c r="CV13" s="96">
        <v>2.06</v>
      </c>
      <c r="CW13" s="96">
        <v>1.4670000000000001</v>
      </c>
      <c r="CX13" s="96">
        <v>1.2629999999999999</v>
      </c>
      <c r="CY13" s="96">
        <v>1.976</v>
      </c>
      <c r="CZ13" s="96">
        <v>1.9239999999999999</v>
      </c>
      <c r="DA13" s="96">
        <v>3.0390000000000001</v>
      </c>
      <c r="DB13" s="98">
        <f>SUM(CP13:DA13)</f>
        <v>53.887</v>
      </c>
      <c r="DC13" s="96">
        <v>4.3529999999999998</v>
      </c>
      <c r="DD13" s="66">
        <v>5.319</v>
      </c>
      <c r="DE13" s="66">
        <v>9.3450000000000006</v>
      </c>
      <c r="DF13" s="96">
        <v>10.999000000000001</v>
      </c>
      <c r="DG13" s="96">
        <v>11.442</v>
      </c>
      <c r="DH13" s="96">
        <v>8.57</v>
      </c>
      <c r="DI13" s="96">
        <v>4.1150000000000002</v>
      </c>
      <c r="DJ13" s="96">
        <v>2.532</v>
      </c>
      <c r="DK13" s="96">
        <v>2.5369999999999999</v>
      </c>
      <c r="DL13" s="96">
        <v>2.645</v>
      </c>
      <c r="DM13" s="96">
        <v>3.6859999999999999</v>
      </c>
      <c r="DN13" s="96">
        <v>6.2830000000000004</v>
      </c>
      <c r="DO13" s="98">
        <f>SUM(DC13:DN13)</f>
        <v>71.826000000000008</v>
      </c>
      <c r="DP13" s="96">
        <v>8.6389999999999993</v>
      </c>
      <c r="DQ13" s="66">
        <v>10.034000000000001</v>
      </c>
      <c r="DR13" s="66">
        <v>11.667</v>
      </c>
      <c r="DS13" s="96">
        <v>10.191000000000001</v>
      </c>
      <c r="DT13" s="96">
        <v>6.6120000000000001</v>
      </c>
      <c r="DU13" s="96">
        <v>3.532</v>
      </c>
      <c r="DV13" s="96">
        <v>2.0960000000000001</v>
      </c>
      <c r="DW13" s="96">
        <v>1.2789999999999999</v>
      </c>
      <c r="DX13" s="96">
        <v>1.28</v>
      </c>
      <c r="DY13" s="96">
        <v>1.6950000000000001</v>
      </c>
      <c r="DZ13" s="96">
        <v>1.667</v>
      </c>
      <c r="EA13" s="96">
        <v>2.7170000000000001</v>
      </c>
      <c r="EB13" s="98">
        <f>SUM(DP13:EA13)</f>
        <v>61.409000000000013</v>
      </c>
      <c r="EC13" s="96">
        <v>3.2629999999999999</v>
      </c>
      <c r="ED13" s="66">
        <v>6.8559999999999999</v>
      </c>
      <c r="EE13" s="66">
        <v>9.9969999999999999</v>
      </c>
      <c r="EF13" s="96">
        <v>11.29</v>
      </c>
      <c r="EG13" s="96">
        <v>11.61</v>
      </c>
      <c r="EH13" s="96">
        <v>8.0960000000000001</v>
      </c>
      <c r="EI13" s="96">
        <v>3.1949999999999998</v>
      </c>
      <c r="EJ13" s="96">
        <v>2.1930000000000001</v>
      </c>
      <c r="EK13" s="96">
        <v>1.6919999999999999</v>
      </c>
      <c r="EL13" s="96">
        <v>2.4790000000000001</v>
      </c>
      <c r="EM13" s="96">
        <v>3.9790000000000001</v>
      </c>
      <c r="EN13" s="96">
        <v>4.556</v>
      </c>
      <c r="EO13" s="98">
        <f>SUM(EC13:EN13)</f>
        <v>69.205999999999989</v>
      </c>
      <c r="EP13" s="96">
        <v>6.7960000000000003</v>
      </c>
      <c r="EQ13" s="66">
        <v>8.1809999999999992</v>
      </c>
      <c r="ER13" s="66">
        <v>9.3130000000000006</v>
      </c>
      <c r="ES13" s="96">
        <v>10.669</v>
      </c>
      <c r="ET13" s="96">
        <v>11.227</v>
      </c>
      <c r="EU13" s="96">
        <v>9.7319999999999993</v>
      </c>
      <c r="EV13" s="96">
        <v>5.1870000000000003</v>
      </c>
      <c r="EW13" s="96">
        <v>3.2759999999999998</v>
      </c>
      <c r="EX13" s="96">
        <v>2.4380000000000002</v>
      </c>
      <c r="EY13" s="96">
        <v>3.0489999999999999</v>
      </c>
      <c r="EZ13" s="96">
        <v>3.3479999999999999</v>
      </c>
      <c r="FA13" s="96">
        <v>7.0490000000000004</v>
      </c>
      <c r="FB13" s="98">
        <f>SUM(EP13:FA13)</f>
        <v>80.265000000000015</v>
      </c>
      <c r="FC13" s="96">
        <v>8.3149999999999995</v>
      </c>
      <c r="FD13" s="66">
        <v>8.8960000000000008</v>
      </c>
      <c r="FE13" s="66">
        <v>10.917999999999999</v>
      </c>
      <c r="FF13" s="96">
        <v>10.994</v>
      </c>
      <c r="FG13" s="96">
        <v>11.441000000000001</v>
      </c>
      <c r="FH13" s="96">
        <v>7.6529999999999996</v>
      </c>
      <c r="FI13" s="96">
        <v>3.9060000000000001</v>
      </c>
      <c r="FJ13" s="96">
        <v>2.5510000000000002</v>
      </c>
      <c r="FK13" s="96">
        <v>2.2599999999999998</v>
      </c>
      <c r="FL13" s="96">
        <v>2.65</v>
      </c>
      <c r="FM13" s="96">
        <v>2.242</v>
      </c>
      <c r="FN13" s="96">
        <v>2.9860000000000002</v>
      </c>
      <c r="FO13" s="98">
        <f>SUM(FC13:FN13)</f>
        <v>74.812000000000012</v>
      </c>
      <c r="FP13" s="96">
        <v>2.581</v>
      </c>
      <c r="FQ13" s="66">
        <v>2.2389999999999999</v>
      </c>
      <c r="FR13" s="66">
        <v>5.391</v>
      </c>
      <c r="FS13" s="96">
        <v>4.1840000000000002</v>
      </c>
      <c r="FT13" s="96">
        <v>2.4169999999999998</v>
      </c>
      <c r="FU13" s="96">
        <v>0.86599999999999999</v>
      </c>
      <c r="FV13" s="96">
        <v>0.51400000000000001</v>
      </c>
      <c r="FW13" s="96">
        <v>0.41099999999999998</v>
      </c>
      <c r="FX13" s="96">
        <v>0.57299999999999995</v>
      </c>
      <c r="FY13" s="96">
        <v>1.431</v>
      </c>
      <c r="FZ13" s="96">
        <v>2.238</v>
      </c>
      <c r="GA13" s="96">
        <v>4.5629999999999997</v>
      </c>
      <c r="GB13" s="98">
        <f>SUM(FP13:GA13)</f>
        <v>27.407999999999998</v>
      </c>
      <c r="GC13" s="96">
        <v>6.5810000000000004</v>
      </c>
      <c r="GD13" s="66">
        <v>7.625</v>
      </c>
      <c r="GE13" s="66">
        <v>7.75</v>
      </c>
      <c r="GF13" s="96">
        <v>7.3449999999999998</v>
      </c>
      <c r="GG13" s="96">
        <v>10.426</v>
      </c>
      <c r="GH13" s="96">
        <v>5.931</v>
      </c>
      <c r="GI13" s="96">
        <v>3.0409999999999999</v>
      </c>
      <c r="GJ13" s="96">
        <v>2.0329999999999999</v>
      </c>
      <c r="GK13" s="96">
        <v>1.627</v>
      </c>
      <c r="GL13" s="96">
        <v>2.101</v>
      </c>
      <c r="GM13" s="96">
        <v>2.2469999999999999</v>
      </c>
      <c r="GN13" s="96">
        <v>1.746</v>
      </c>
      <c r="GO13" s="98">
        <f>SUM(GC13:GN13)</f>
        <v>58.452999999999996</v>
      </c>
      <c r="GP13" s="96">
        <v>4.3079999999999998</v>
      </c>
      <c r="GQ13" s="66">
        <v>6.11</v>
      </c>
      <c r="GR13" s="66">
        <v>10.246</v>
      </c>
      <c r="GS13" s="96">
        <v>10.603</v>
      </c>
      <c r="GT13" s="96">
        <v>8.9</v>
      </c>
      <c r="GU13" s="96">
        <v>3.4350000000000001</v>
      </c>
      <c r="GV13" s="96">
        <v>2.133</v>
      </c>
      <c r="GW13" s="96">
        <v>1.4630000000000001</v>
      </c>
      <c r="GX13" s="96">
        <v>1.464</v>
      </c>
      <c r="GY13" s="96">
        <v>1.528</v>
      </c>
      <c r="GZ13" s="96">
        <v>1.7010000000000001</v>
      </c>
      <c r="HA13" s="96">
        <v>4.8630000000000004</v>
      </c>
      <c r="HB13" s="98">
        <f>SUM(GP13:HA13)</f>
        <v>56.754000000000005</v>
      </c>
      <c r="HC13" s="96">
        <v>5.32</v>
      </c>
      <c r="HD13" s="66">
        <v>6.3319999999999999</v>
      </c>
      <c r="HE13" s="66">
        <v>10.637</v>
      </c>
      <c r="HF13" s="96">
        <v>11.673999999999999</v>
      </c>
      <c r="HG13" s="96">
        <v>11.1</v>
      </c>
      <c r="HH13" s="96">
        <v>4.9729999999999999</v>
      </c>
      <c r="HI13" s="96">
        <v>2.7879999999999998</v>
      </c>
      <c r="HJ13" s="96">
        <v>1.9319999999999999</v>
      </c>
      <c r="HK13" s="96">
        <v>1.595</v>
      </c>
      <c r="HL13" s="96">
        <v>2.0009999999999999</v>
      </c>
      <c r="HM13" s="96">
        <v>2.21</v>
      </c>
      <c r="HN13" s="96">
        <v>2.93</v>
      </c>
      <c r="HO13" s="98">
        <f>SUM(HC13:HN13)</f>
        <v>63.491999999999997</v>
      </c>
      <c r="HP13" s="96">
        <v>5.4450000000000003</v>
      </c>
      <c r="HQ13" s="66">
        <v>7.2590000000000003</v>
      </c>
      <c r="HR13" s="66">
        <v>10.994</v>
      </c>
      <c r="HS13" s="96">
        <v>9.5359999999999996</v>
      </c>
      <c r="HT13" s="96">
        <v>7.1870000000000003</v>
      </c>
      <c r="HU13" s="96">
        <v>4.0590000000000002</v>
      </c>
      <c r="HV13" s="96">
        <v>2.1539999999999999</v>
      </c>
      <c r="HW13" s="96">
        <v>1.57</v>
      </c>
      <c r="HX13" s="96">
        <v>1.417</v>
      </c>
      <c r="HY13" s="96">
        <v>1.9279999999999999</v>
      </c>
      <c r="HZ13" s="96">
        <v>2.3149999999999999</v>
      </c>
      <c r="IA13" s="96">
        <v>4.3479999999999999</v>
      </c>
      <c r="IB13" s="98">
        <f>SUM(HP13:IA13)</f>
        <v>58.211999999999996</v>
      </c>
      <c r="IC13" s="96">
        <v>6.1029999999999998</v>
      </c>
      <c r="ID13" s="66">
        <v>4.8490000000000002</v>
      </c>
      <c r="IE13" s="66">
        <v>6.7450000000000001</v>
      </c>
      <c r="IF13" s="96">
        <v>7.2990000000000004</v>
      </c>
      <c r="IG13" s="96">
        <v>8.0749999999999993</v>
      </c>
      <c r="IH13" s="96">
        <v>6.8029999999999999</v>
      </c>
      <c r="II13" s="96">
        <v>3.1739999999999999</v>
      </c>
      <c r="IJ13" s="96">
        <v>2.2770000000000001</v>
      </c>
      <c r="IK13" s="96">
        <v>1.5169999999999999</v>
      </c>
      <c r="IL13" s="96">
        <v>1.909</v>
      </c>
      <c r="IM13" s="96">
        <v>1.845</v>
      </c>
      <c r="IN13" s="96">
        <v>2.2370000000000001</v>
      </c>
      <c r="IO13" s="98">
        <f>SUM(IC13:IN13)</f>
        <v>52.832999999999998</v>
      </c>
      <c r="IP13" s="96">
        <v>4.1539999999999999</v>
      </c>
      <c r="IQ13" s="66">
        <v>4.7590000000000003</v>
      </c>
      <c r="IR13" s="66">
        <v>6.4039999999999999</v>
      </c>
      <c r="IS13" s="96">
        <v>7.2039999999999997</v>
      </c>
      <c r="IT13" s="218"/>
      <c r="IU13" s="218"/>
      <c r="IV13" s="96">
        <v>2.778</v>
      </c>
      <c r="IW13" s="96">
        <v>1.8009999999999999</v>
      </c>
      <c r="IX13" s="96">
        <v>1.373</v>
      </c>
      <c r="IY13" s="96">
        <v>1.4119999999999999</v>
      </c>
      <c r="IZ13" s="96">
        <v>1.548</v>
      </c>
      <c r="JA13" s="96">
        <v>1.9570000000000001</v>
      </c>
      <c r="JB13" s="98">
        <f>SUM(IP13:JA13)</f>
        <v>33.39</v>
      </c>
      <c r="JC13" s="96">
        <v>3.0630000000000002</v>
      </c>
      <c r="JD13" s="66">
        <v>4.3239999999999998</v>
      </c>
      <c r="JE13" s="66">
        <v>6.8390000000000004</v>
      </c>
      <c r="JF13" s="96">
        <v>6.4960000000000004</v>
      </c>
      <c r="JG13" s="96">
        <v>6.0609999999999999</v>
      </c>
      <c r="JH13" s="96">
        <v>3.504</v>
      </c>
      <c r="JI13" s="96">
        <v>1.9319999999999999</v>
      </c>
      <c r="JJ13" s="96">
        <v>1.4139999999999999</v>
      </c>
      <c r="JK13" s="96">
        <v>1.0449999999999999</v>
      </c>
      <c r="JL13" s="96">
        <v>1.0509999999999999</v>
      </c>
      <c r="JM13" s="96">
        <v>1.079</v>
      </c>
      <c r="JN13" s="96">
        <v>1.4770000000000001</v>
      </c>
      <c r="JO13" s="98">
        <f>SUM(JC13:JN13)</f>
        <v>38.285000000000004</v>
      </c>
      <c r="JP13" s="96">
        <v>2.0640000000000001</v>
      </c>
      <c r="JQ13" s="66">
        <v>2.7450000000000001</v>
      </c>
      <c r="JR13" s="66">
        <v>5.202</v>
      </c>
      <c r="JS13" s="96">
        <v>4.7779999999999996</v>
      </c>
      <c r="JT13" s="96">
        <v>3.956</v>
      </c>
      <c r="JU13" s="218">
        <v>4.0830000000000002</v>
      </c>
      <c r="JV13" s="96">
        <v>1.6240000000000001</v>
      </c>
      <c r="JW13" s="96">
        <v>0.91800000000000004</v>
      </c>
      <c r="JX13" s="96">
        <v>0.52200000000000002</v>
      </c>
      <c r="JY13" s="96">
        <v>0.69399999999999995</v>
      </c>
      <c r="JZ13" s="96">
        <v>0.77800000000000002</v>
      </c>
      <c r="KA13" s="96">
        <v>0.89700000000000002</v>
      </c>
      <c r="KB13" s="98">
        <f>SUM(JP13:KA13)</f>
        <v>28.260999999999989</v>
      </c>
      <c r="KC13" s="96">
        <v>1.1100000000000001</v>
      </c>
      <c r="KD13" s="66">
        <v>3.988</v>
      </c>
      <c r="KE13" s="66">
        <v>6.4939999999999998</v>
      </c>
      <c r="KF13" s="96">
        <v>7.835</v>
      </c>
      <c r="KG13" s="96">
        <v>8.2159999999999993</v>
      </c>
      <c r="KH13" s="96">
        <v>4.827</v>
      </c>
      <c r="KI13" s="96">
        <v>2.7690000000000001</v>
      </c>
      <c r="KJ13" s="96">
        <v>2.0670000000000002</v>
      </c>
      <c r="KK13" s="96">
        <v>1.4690000000000001</v>
      </c>
      <c r="KL13" s="96">
        <v>2.0819999999999999</v>
      </c>
      <c r="KM13" s="96">
        <v>2.34</v>
      </c>
      <c r="KN13" s="96">
        <v>3.9820000000000002</v>
      </c>
      <c r="KO13" s="98">
        <f>SUM(KC13:KN13)</f>
        <v>47.179000000000002</v>
      </c>
      <c r="KP13" s="96">
        <v>5.5990000000000002</v>
      </c>
      <c r="KQ13" s="96">
        <v>6.5449999999999999</v>
      </c>
      <c r="KR13" s="66">
        <v>7.9249999999999998</v>
      </c>
      <c r="KS13" s="96">
        <v>9.5139999999999993</v>
      </c>
      <c r="KT13" s="96">
        <v>9.4830000000000005</v>
      </c>
      <c r="KU13" s="96">
        <v>5.2290000000000001</v>
      </c>
      <c r="KV13" s="96">
        <v>2.9790000000000001</v>
      </c>
      <c r="KW13" s="96">
        <v>1.8759999999999999</v>
      </c>
      <c r="KX13" s="96">
        <v>1.8440000000000001</v>
      </c>
      <c r="KY13" s="96">
        <v>1.92</v>
      </c>
      <c r="KZ13" s="96">
        <v>2.2669999999999999</v>
      </c>
      <c r="LA13" s="96">
        <v>2.387</v>
      </c>
      <c r="LB13" s="98">
        <f>SUM(KP13:LA13)</f>
        <v>57.568000000000005</v>
      </c>
      <c r="LC13" s="96">
        <v>1.052</v>
      </c>
      <c r="LD13" s="96">
        <v>3.1320000000000001</v>
      </c>
      <c r="LE13" s="66">
        <v>6.4909999999999997</v>
      </c>
      <c r="LF13" s="96">
        <v>7.0090000000000003</v>
      </c>
      <c r="LG13" s="96">
        <v>4.7460000000000004</v>
      </c>
      <c r="LH13" s="96">
        <v>1.9379999999999999</v>
      </c>
      <c r="LI13" s="96">
        <v>1.266</v>
      </c>
      <c r="LJ13" s="96">
        <v>0.85399999999999998</v>
      </c>
      <c r="LK13" s="96">
        <v>0.89</v>
      </c>
      <c r="LL13" s="96">
        <v>1.218</v>
      </c>
      <c r="LM13" s="96">
        <v>1.18</v>
      </c>
      <c r="LN13" s="96">
        <v>1.4690000000000001</v>
      </c>
      <c r="LO13" s="98">
        <f>SUM(LC13:LN13)</f>
        <v>31.245000000000001</v>
      </c>
    </row>
    <row r="14" spans="1:327" s="1" customFormat="1" ht="21" thickBot="1">
      <c r="A14" s="232"/>
      <c r="B14" s="19" t="s">
        <v>32</v>
      </c>
      <c r="C14" s="99">
        <f t="shared" ref="C14:L14" si="39">SUM(C15:C23)</f>
        <v>694</v>
      </c>
      <c r="D14" s="99">
        <f t="shared" si="39"/>
        <v>583.55999999999995</v>
      </c>
      <c r="E14" s="99">
        <f t="shared" si="39"/>
        <v>609.99999999999989</v>
      </c>
      <c r="F14" s="99">
        <f t="shared" si="39"/>
        <v>627.5</v>
      </c>
      <c r="G14" s="99">
        <f t="shared" si="39"/>
        <v>684.18999999999994</v>
      </c>
      <c r="H14" s="99">
        <f t="shared" si="39"/>
        <v>616.55999999999995</v>
      </c>
      <c r="I14" s="99">
        <f t="shared" si="39"/>
        <v>647.20000000000005</v>
      </c>
      <c r="J14" s="99">
        <f t="shared" si="39"/>
        <v>726.29000000000008</v>
      </c>
      <c r="K14" s="99">
        <f t="shared" si="39"/>
        <v>633</v>
      </c>
      <c r="L14" s="99">
        <f t="shared" si="39"/>
        <v>690.05</v>
      </c>
      <c r="M14" s="86"/>
      <c r="N14" s="99">
        <f t="shared" ref="N14:AO14" si="40">SUM(N15:N23)</f>
        <v>704.17</v>
      </c>
      <c r="O14" s="99">
        <f t="shared" si="40"/>
        <v>7216.52</v>
      </c>
      <c r="P14" s="99">
        <f t="shared" si="40"/>
        <v>660.37</v>
      </c>
      <c r="Q14" s="99">
        <f t="shared" si="40"/>
        <v>624.45499999999993</v>
      </c>
      <c r="R14" s="99">
        <f t="shared" si="40"/>
        <v>661.02899999999988</v>
      </c>
      <c r="S14" s="99">
        <f t="shared" si="40"/>
        <v>615.74099999999999</v>
      </c>
      <c r="T14" s="99">
        <f t="shared" si="40"/>
        <v>618.26</v>
      </c>
      <c r="U14" s="99">
        <f t="shared" si="40"/>
        <v>707.56000000000006</v>
      </c>
      <c r="V14" s="99">
        <f t="shared" si="40"/>
        <v>936.24999999999989</v>
      </c>
      <c r="W14" s="99">
        <f t="shared" si="40"/>
        <v>919.59</v>
      </c>
      <c r="X14" s="99">
        <f t="shared" si="40"/>
        <v>816.24699999999984</v>
      </c>
      <c r="Y14" s="99">
        <f t="shared" si="40"/>
        <v>831.66000000000008</v>
      </c>
      <c r="Z14" s="99">
        <f t="shared" si="40"/>
        <v>782.70999999999992</v>
      </c>
      <c r="AA14" s="99">
        <f t="shared" si="40"/>
        <v>808.58</v>
      </c>
      <c r="AB14" s="99">
        <f t="shared" si="40"/>
        <v>8982.4519999999975</v>
      </c>
      <c r="AC14" s="99">
        <f t="shared" si="40"/>
        <v>828.8</v>
      </c>
      <c r="AD14" s="99">
        <f t="shared" si="40"/>
        <v>662.14199999999994</v>
      </c>
      <c r="AE14" s="99">
        <f t="shared" si="40"/>
        <v>758.173</v>
      </c>
      <c r="AF14" s="99">
        <f t="shared" si="40"/>
        <v>671.14100000000008</v>
      </c>
      <c r="AG14" s="99">
        <f t="shared" si="40"/>
        <v>736.57999999999993</v>
      </c>
      <c r="AH14" s="99">
        <f t="shared" si="40"/>
        <v>764.97900000000004</v>
      </c>
      <c r="AI14" s="99">
        <f t="shared" si="40"/>
        <v>873.26600000000008</v>
      </c>
      <c r="AJ14" s="99">
        <f t="shared" si="40"/>
        <v>767.55000000000007</v>
      </c>
      <c r="AK14" s="99">
        <f t="shared" si="40"/>
        <v>771.88599999999997</v>
      </c>
      <c r="AL14" s="99">
        <f t="shared" si="40"/>
        <v>744.55000000000007</v>
      </c>
      <c r="AM14" s="99">
        <f t="shared" si="40"/>
        <v>724.33299999999997</v>
      </c>
      <c r="AN14" s="99">
        <f t="shared" si="40"/>
        <v>873.02300000000002</v>
      </c>
      <c r="AO14" s="99">
        <f t="shared" si="40"/>
        <v>9176.4230000000025</v>
      </c>
      <c r="AP14" s="99">
        <f t="shared" ref="AP14:BB14" si="41">SUM(AP15:AP23)</f>
        <v>893.27599999999995</v>
      </c>
      <c r="AQ14" s="99">
        <f t="shared" si="41"/>
        <v>742.98700000000008</v>
      </c>
      <c r="AR14" s="99">
        <f t="shared" si="41"/>
        <v>685.92300000000012</v>
      </c>
      <c r="AS14" s="99">
        <f t="shared" si="41"/>
        <v>642.93499999999983</v>
      </c>
      <c r="AT14" s="99">
        <f t="shared" si="41"/>
        <v>650.70399999999995</v>
      </c>
      <c r="AU14" s="99">
        <f t="shared" si="41"/>
        <v>620.40700000000004</v>
      </c>
      <c r="AV14" s="99">
        <f t="shared" si="41"/>
        <v>789.25300000000004</v>
      </c>
      <c r="AW14" s="99">
        <f t="shared" si="41"/>
        <v>914.67000000000007</v>
      </c>
      <c r="AX14" s="99">
        <f t="shared" si="41"/>
        <v>810.5200000000001</v>
      </c>
      <c r="AY14" s="99">
        <f t="shared" si="41"/>
        <v>683.60099999999989</v>
      </c>
      <c r="AZ14" s="99">
        <f t="shared" si="41"/>
        <v>722.32400000000007</v>
      </c>
      <c r="BA14" s="99">
        <f t="shared" si="41"/>
        <v>816.08600000000001</v>
      </c>
      <c r="BB14" s="99">
        <f t="shared" si="41"/>
        <v>8972.6859999999997</v>
      </c>
      <c r="BC14" s="99">
        <f t="shared" ref="BC14:BO14" si="42">SUM(BC15:BC23)</f>
        <v>790.57799999999986</v>
      </c>
      <c r="BD14" s="99">
        <f t="shared" si="42"/>
        <v>651.62900000000013</v>
      </c>
      <c r="BE14" s="99">
        <f t="shared" si="42"/>
        <v>666.60599999999999</v>
      </c>
      <c r="BF14" s="99">
        <f t="shared" si="42"/>
        <v>660.39799999999991</v>
      </c>
      <c r="BG14" s="99">
        <f t="shared" si="42"/>
        <v>693.32299999999998</v>
      </c>
      <c r="BH14" s="99">
        <f t="shared" si="42"/>
        <v>704.71400000000006</v>
      </c>
      <c r="BI14" s="99">
        <f t="shared" si="42"/>
        <v>837.90499999999986</v>
      </c>
      <c r="BJ14" s="99">
        <f t="shared" si="42"/>
        <v>997.74499999999989</v>
      </c>
      <c r="BK14" s="99">
        <f t="shared" si="42"/>
        <v>818.79300000000001</v>
      </c>
      <c r="BL14" s="99">
        <f t="shared" si="42"/>
        <v>773.66599999999994</v>
      </c>
      <c r="BM14" s="99">
        <f t="shared" si="42"/>
        <v>736.08300000000008</v>
      </c>
      <c r="BN14" s="99">
        <f t="shared" si="42"/>
        <v>747.17599999999993</v>
      </c>
      <c r="BO14" s="100">
        <f t="shared" si="42"/>
        <v>9078.616</v>
      </c>
      <c r="BP14" s="99">
        <f t="shared" ref="BP14:CB14" si="43">SUM(BP15:BP23)</f>
        <v>815.5200000000001</v>
      </c>
      <c r="BQ14" s="99">
        <f t="shared" si="43"/>
        <v>719.42399999999986</v>
      </c>
      <c r="BR14" s="99">
        <f t="shared" si="43"/>
        <v>757.46100000000001</v>
      </c>
      <c r="BS14" s="99">
        <f t="shared" si="43"/>
        <v>641.38699999999994</v>
      </c>
      <c r="BT14" s="99">
        <f t="shared" si="43"/>
        <v>664.98599999999999</v>
      </c>
      <c r="BU14" s="99">
        <f t="shared" si="43"/>
        <v>772.19499999999994</v>
      </c>
      <c r="BV14" s="99">
        <f t="shared" si="43"/>
        <v>665.24199999999996</v>
      </c>
      <c r="BW14" s="99">
        <f t="shared" si="43"/>
        <v>554.70800000000008</v>
      </c>
      <c r="BX14" s="99">
        <f t="shared" si="43"/>
        <v>773.34900000000005</v>
      </c>
      <c r="BY14" s="99">
        <f t="shared" si="43"/>
        <v>776.90800000000013</v>
      </c>
      <c r="BZ14" s="99">
        <f t="shared" si="43"/>
        <v>738.05599999999993</v>
      </c>
      <c r="CA14" s="99">
        <f t="shared" si="43"/>
        <v>715.57299999999998</v>
      </c>
      <c r="CB14" s="99">
        <f t="shared" si="43"/>
        <v>8594.8090000000011</v>
      </c>
      <c r="CC14" s="99">
        <f t="shared" ref="CC14:CO14" si="44">SUM(CC15:CC23)</f>
        <v>715.63199999999995</v>
      </c>
      <c r="CD14" s="99">
        <f t="shared" si="44"/>
        <v>625.65200000000004</v>
      </c>
      <c r="CE14" s="99">
        <f t="shared" si="44"/>
        <v>713.96</v>
      </c>
      <c r="CF14" s="99">
        <f t="shared" si="44"/>
        <v>706.02399999999989</v>
      </c>
      <c r="CG14" s="99">
        <f t="shared" si="44"/>
        <v>716.53200000000015</v>
      </c>
      <c r="CH14" s="99">
        <f t="shared" si="44"/>
        <v>725.17600000000004</v>
      </c>
      <c r="CI14" s="99">
        <f t="shared" si="44"/>
        <v>838.59199999999998</v>
      </c>
      <c r="CJ14" s="99">
        <f t="shared" si="44"/>
        <v>831.01600000000008</v>
      </c>
      <c r="CK14" s="99">
        <f t="shared" si="44"/>
        <v>844.44899999999984</v>
      </c>
      <c r="CL14" s="99">
        <f t="shared" si="44"/>
        <v>757.03399999999999</v>
      </c>
      <c r="CM14" s="99">
        <f t="shared" si="44"/>
        <v>712.32899999999995</v>
      </c>
      <c r="CN14" s="99">
        <f t="shared" si="44"/>
        <v>802.7890000000001</v>
      </c>
      <c r="CO14" s="101">
        <f t="shared" si="44"/>
        <v>8989.1849999999995</v>
      </c>
      <c r="CP14" s="99">
        <f t="shared" ref="CP14:DB14" si="45">SUM(CP15:CP23)</f>
        <v>857.44200000000001</v>
      </c>
      <c r="CQ14" s="99">
        <f t="shared" si="45"/>
        <v>763.28</v>
      </c>
      <c r="CR14" s="99">
        <f t="shared" si="45"/>
        <v>789.97099999999989</v>
      </c>
      <c r="CS14" s="99">
        <f t="shared" si="45"/>
        <v>769.98899999999992</v>
      </c>
      <c r="CT14" s="99">
        <f t="shared" si="45"/>
        <v>728.58400000000006</v>
      </c>
      <c r="CU14" s="99">
        <f t="shared" si="45"/>
        <v>762.82300000000009</v>
      </c>
      <c r="CV14" s="99">
        <f t="shared" si="45"/>
        <v>978.95999999999981</v>
      </c>
      <c r="CW14" s="99">
        <f t="shared" si="45"/>
        <v>1010.44</v>
      </c>
      <c r="CX14" s="99">
        <f t="shared" si="45"/>
        <v>931.44099999999992</v>
      </c>
      <c r="CY14" s="99">
        <f t="shared" si="45"/>
        <v>874.07399999999996</v>
      </c>
      <c r="CZ14" s="99">
        <f t="shared" si="45"/>
        <v>841.11</v>
      </c>
      <c r="DA14" s="99">
        <f t="shared" si="45"/>
        <v>945.35900000000004</v>
      </c>
      <c r="DB14" s="101">
        <f t="shared" si="45"/>
        <v>10253.472999999998</v>
      </c>
      <c r="DC14" s="99">
        <f t="shared" ref="DC14:DO14" si="46">SUM(DC15:DC23)</f>
        <v>895.98099999999999</v>
      </c>
      <c r="DD14" s="99">
        <f t="shared" si="46"/>
        <v>793.44500000000005</v>
      </c>
      <c r="DE14" s="99">
        <f t="shared" si="46"/>
        <v>847.51700000000005</v>
      </c>
      <c r="DF14" s="99">
        <f t="shared" si="46"/>
        <v>787.71400000000006</v>
      </c>
      <c r="DG14" s="99">
        <f t="shared" si="46"/>
        <v>724.83900000000006</v>
      </c>
      <c r="DH14" s="99">
        <f t="shared" si="46"/>
        <v>901.18</v>
      </c>
      <c r="DI14" s="99">
        <f t="shared" si="46"/>
        <v>985.05200000000002</v>
      </c>
      <c r="DJ14" s="99">
        <f t="shared" si="46"/>
        <v>969.97400000000005</v>
      </c>
      <c r="DK14" s="99">
        <f t="shared" si="46"/>
        <v>889.29100000000005</v>
      </c>
      <c r="DL14" s="99">
        <f t="shared" si="46"/>
        <v>841.70700000000011</v>
      </c>
      <c r="DM14" s="99">
        <f t="shared" si="46"/>
        <v>733.17399999999986</v>
      </c>
      <c r="DN14" s="99">
        <f t="shared" si="46"/>
        <v>818.56099999999992</v>
      </c>
      <c r="DO14" s="101">
        <f t="shared" si="46"/>
        <v>10188.434999999999</v>
      </c>
      <c r="DP14" s="99">
        <f t="shared" ref="DP14:EB14" si="47">SUM(DP15:DP23)</f>
        <v>888.05500000000018</v>
      </c>
      <c r="DQ14" s="99">
        <f t="shared" si="47"/>
        <v>858.50799999999992</v>
      </c>
      <c r="DR14" s="99">
        <f t="shared" si="47"/>
        <v>843.84100000000012</v>
      </c>
      <c r="DS14" s="99">
        <f t="shared" si="47"/>
        <v>636.577</v>
      </c>
      <c r="DT14" s="99">
        <f t="shared" si="47"/>
        <v>757.553</v>
      </c>
      <c r="DU14" s="99">
        <f t="shared" si="47"/>
        <v>881.93899999999996</v>
      </c>
      <c r="DV14" s="99">
        <f t="shared" si="47"/>
        <v>1041.6400000000001</v>
      </c>
      <c r="DW14" s="99">
        <f t="shared" si="47"/>
        <v>1083.18</v>
      </c>
      <c r="DX14" s="99">
        <f t="shared" si="47"/>
        <v>975.07300000000009</v>
      </c>
      <c r="DY14" s="99">
        <f t="shared" si="47"/>
        <v>839.38800000000003</v>
      </c>
      <c r="DZ14" s="99">
        <f t="shared" si="47"/>
        <v>767.10599999999999</v>
      </c>
      <c r="EA14" s="99">
        <f t="shared" si="47"/>
        <v>805.51600000000008</v>
      </c>
      <c r="EB14" s="101">
        <f t="shared" si="47"/>
        <v>10378.376000000002</v>
      </c>
      <c r="EC14" s="99">
        <f t="shared" ref="EC14:EO14" si="48">SUM(EC15:EC23)</f>
        <v>895.75699999999995</v>
      </c>
      <c r="ED14" s="99">
        <f t="shared" si="48"/>
        <v>825.94299999999998</v>
      </c>
      <c r="EE14" s="99">
        <f t="shared" si="48"/>
        <v>893.95899999999995</v>
      </c>
      <c r="EF14" s="99">
        <f t="shared" si="48"/>
        <v>857.65500000000009</v>
      </c>
      <c r="EG14" s="99">
        <f t="shared" si="48"/>
        <v>837.2059999999999</v>
      </c>
      <c r="EH14" s="99">
        <f t="shared" si="48"/>
        <v>918.17900000000009</v>
      </c>
      <c r="EI14" s="99">
        <f t="shared" si="48"/>
        <v>1028.548</v>
      </c>
      <c r="EJ14" s="99">
        <f t="shared" si="48"/>
        <v>1057.0899999999999</v>
      </c>
      <c r="EK14" s="99">
        <f t="shared" si="48"/>
        <v>938.0809999999999</v>
      </c>
      <c r="EL14" s="99">
        <f t="shared" si="48"/>
        <v>883.87899999999991</v>
      </c>
      <c r="EM14" s="99">
        <f t="shared" si="48"/>
        <v>776.02400000000011</v>
      </c>
      <c r="EN14" s="99">
        <f t="shared" si="48"/>
        <v>839.59</v>
      </c>
      <c r="EO14" s="101">
        <f t="shared" si="48"/>
        <v>10469.444999999998</v>
      </c>
      <c r="EP14" s="99">
        <f t="shared" ref="EP14:FB14" si="49">SUM(EP15:EP23)</f>
        <v>859.18100000000004</v>
      </c>
      <c r="EQ14" s="99">
        <f t="shared" si="49"/>
        <v>826.15300000000013</v>
      </c>
      <c r="ER14" s="99">
        <f t="shared" si="49"/>
        <v>830.80399999999997</v>
      </c>
      <c r="ES14" s="99">
        <f t="shared" si="49"/>
        <v>684.66200000000003</v>
      </c>
      <c r="ET14" s="99">
        <f t="shared" si="49"/>
        <v>643.28200000000004</v>
      </c>
      <c r="EU14" s="99">
        <f t="shared" si="49"/>
        <v>714.29099999999994</v>
      </c>
      <c r="EV14" s="99">
        <f t="shared" si="49"/>
        <v>818.54399999999998</v>
      </c>
      <c r="EW14" s="99">
        <f t="shared" si="49"/>
        <v>804.78699999999992</v>
      </c>
      <c r="EX14" s="99">
        <f t="shared" si="49"/>
        <v>800.00800000000004</v>
      </c>
      <c r="EY14" s="99">
        <f t="shared" si="49"/>
        <v>837.62000000000012</v>
      </c>
      <c r="EZ14" s="99">
        <f t="shared" si="49"/>
        <v>800.32899999999995</v>
      </c>
      <c r="FA14" s="99">
        <f t="shared" si="49"/>
        <v>844.72500000000002</v>
      </c>
      <c r="FB14" s="101">
        <f t="shared" si="49"/>
        <v>9237.5789999999997</v>
      </c>
      <c r="FC14" s="99">
        <f t="shared" ref="FC14:FO14" si="50">SUM(FC15:FC23)</f>
        <v>754.47299999999996</v>
      </c>
      <c r="FD14" s="99">
        <f t="shared" si="50"/>
        <v>687.08800000000008</v>
      </c>
      <c r="FE14" s="99">
        <f t="shared" si="50"/>
        <v>753.52699999999993</v>
      </c>
      <c r="FF14" s="99">
        <f t="shared" si="50"/>
        <v>657.17499999999995</v>
      </c>
      <c r="FG14" s="99">
        <f t="shared" si="50"/>
        <v>728.34799999999996</v>
      </c>
      <c r="FH14" s="99">
        <f t="shared" si="50"/>
        <v>725.43799999999999</v>
      </c>
      <c r="FI14" s="99">
        <f t="shared" si="50"/>
        <v>879.52500000000009</v>
      </c>
      <c r="FJ14" s="99">
        <f t="shared" si="50"/>
        <v>873.05899999999997</v>
      </c>
      <c r="FK14" s="99">
        <f t="shared" si="50"/>
        <v>769.88099999999997</v>
      </c>
      <c r="FL14" s="99">
        <f t="shared" si="50"/>
        <v>838.11299999999994</v>
      </c>
      <c r="FM14" s="99">
        <f t="shared" si="50"/>
        <v>784.3839999999999</v>
      </c>
      <c r="FN14" s="99">
        <f t="shared" si="50"/>
        <v>767.06499999999994</v>
      </c>
      <c r="FO14" s="101">
        <f t="shared" si="50"/>
        <v>9113.2840000000015</v>
      </c>
      <c r="FP14" s="99">
        <f t="shared" ref="FP14:GB14" si="51">SUM(FP15:FP23)</f>
        <v>870.97599999999989</v>
      </c>
      <c r="FQ14" s="99">
        <f t="shared" si="51"/>
        <v>759.66600000000005</v>
      </c>
      <c r="FR14" s="99">
        <f t="shared" si="51"/>
        <v>785.30799999999999</v>
      </c>
      <c r="FS14" s="99">
        <f t="shared" si="51"/>
        <v>813.76599999999996</v>
      </c>
      <c r="FT14" s="99">
        <f t="shared" si="51"/>
        <v>823.85399999999993</v>
      </c>
      <c r="FU14" s="99">
        <f t="shared" si="51"/>
        <v>775.46999999999991</v>
      </c>
      <c r="FV14" s="99">
        <f t="shared" si="51"/>
        <v>884.47800000000007</v>
      </c>
      <c r="FW14" s="99">
        <f t="shared" si="51"/>
        <v>842.18600000000015</v>
      </c>
      <c r="FX14" s="99">
        <f t="shared" si="51"/>
        <v>787.22400000000005</v>
      </c>
      <c r="FY14" s="99">
        <f t="shared" si="51"/>
        <v>792.76499999999987</v>
      </c>
      <c r="FZ14" s="99">
        <f t="shared" si="51"/>
        <v>729.85599999999999</v>
      </c>
      <c r="GA14" s="99">
        <f t="shared" si="51"/>
        <v>849.9620000000001</v>
      </c>
      <c r="GB14" s="101">
        <f t="shared" si="51"/>
        <v>9583.5509999999995</v>
      </c>
      <c r="GC14" s="99">
        <f t="shared" ref="GC14:GO14" si="52">SUM(GC15:GC23)</f>
        <v>786.28499999999985</v>
      </c>
      <c r="GD14" s="99">
        <f t="shared" si="52"/>
        <v>664.24199999999996</v>
      </c>
      <c r="GE14" s="99">
        <f t="shared" si="52"/>
        <v>870.51300000000003</v>
      </c>
      <c r="GF14" s="99">
        <f t="shared" si="52"/>
        <v>828.90800000000002</v>
      </c>
      <c r="GG14" s="99">
        <f t="shared" si="52"/>
        <v>753.74900000000014</v>
      </c>
      <c r="GH14" s="99">
        <f t="shared" si="52"/>
        <v>756.53600000000006</v>
      </c>
      <c r="GI14" s="99">
        <f t="shared" si="52"/>
        <v>775.71100000000001</v>
      </c>
      <c r="GJ14" s="99">
        <f t="shared" si="52"/>
        <v>756.06099999999992</v>
      </c>
      <c r="GK14" s="99">
        <f t="shared" si="52"/>
        <v>722.18499999999995</v>
      </c>
      <c r="GL14" s="99">
        <f t="shared" si="52"/>
        <v>736.2</v>
      </c>
      <c r="GM14" s="99">
        <f t="shared" si="52"/>
        <v>657.09900000000005</v>
      </c>
      <c r="GN14" s="99">
        <f t="shared" si="52"/>
        <v>775.87</v>
      </c>
      <c r="GO14" s="101">
        <f t="shared" si="52"/>
        <v>9083.3590000000004</v>
      </c>
      <c r="GP14" s="99">
        <f t="shared" ref="GP14:HO14" si="53">SUM(GP15:GP23)</f>
        <v>748.27600000000007</v>
      </c>
      <c r="GQ14" s="99">
        <f t="shared" si="53"/>
        <v>660.25200000000007</v>
      </c>
      <c r="GR14" s="99">
        <f t="shared" si="53"/>
        <v>771.82599999999991</v>
      </c>
      <c r="GS14" s="99">
        <f t="shared" si="53"/>
        <v>675.34100000000012</v>
      </c>
      <c r="GT14" s="99">
        <f t="shared" si="53"/>
        <v>825.8130000000001</v>
      </c>
      <c r="GU14" s="99">
        <f t="shared" si="53"/>
        <v>863.92400000000009</v>
      </c>
      <c r="GV14" s="99">
        <f t="shared" si="53"/>
        <v>850.35500000000002</v>
      </c>
      <c r="GW14" s="99">
        <f t="shared" si="53"/>
        <v>861.66000000000008</v>
      </c>
      <c r="GX14" s="99">
        <f t="shared" si="53"/>
        <v>884.56799999999998</v>
      </c>
      <c r="GY14" s="99">
        <f t="shared" si="53"/>
        <v>861.89099999999996</v>
      </c>
      <c r="GZ14" s="99">
        <f t="shared" si="53"/>
        <v>747.72900000000004</v>
      </c>
      <c r="HA14" s="99">
        <f t="shared" si="53"/>
        <v>829.904</v>
      </c>
      <c r="HB14" s="101">
        <f t="shared" si="53"/>
        <v>9507.2719999999972</v>
      </c>
      <c r="HC14" s="99">
        <f t="shared" si="53"/>
        <v>861.72299999999996</v>
      </c>
      <c r="HD14" s="99">
        <f t="shared" si="53"/>
        <v>759.99599999999998</v>
      </c>
      <c r="HE14" s="99">
        <f t="shared" si="53"/>
        <v>854.34299999999996</v>
      </c>
      <c r="HF14" s="99">
        <f t="shared" si="53"/>
        <v>800.8610000000001</v>
      </c>
      <c r="HG14" s="99">
        <f t="shared" si="53"/>
        <v>856.77700000000004</v>
      </c>
      <c r="HH14" s="99">
        <f t="shared" si="53"/>
        <v>933.71399999999983</v>
      </c>
      <c r="HI14" s="99">
        <f t="shared" si="53"/>
        <v>1169.635</v>
      </c>
      <c r="HJ14" s="99">
        <f t="shared" si="53"/>
        <v>1125.6379999999997</v>
      </c>
      <c r="HK14" s="99">
        <f t="shared" si="53"/>
        <v>952.47200000000021</v>
      </c>
      <c r="HL14" s="99">
        <f t="shared" si="53"/>
        <v>867.37699999999995</v>
      </c>
      <c r="HM14" s="99">
        <f t="shared" si="53"/>
        <v>810.65299999999991</v>
      </c>
      <c r="HN14" s="99">
        <f t="shared" si="53"/>
        <v>1017.288</v>
      </c>
      <c r="HO14" s="101">
        <f t="shared" si="53"/>
        <v>11010.477000000001</v>
      </c>
      <c r="HP14" s="99">
        <f t="shared" ref="HP14:IB14" si="54">SUM(HP15:HP23)</f>
        <v>956.16999999999985</v>
      </c>
      <c r="HQ14" s="99">
        <f t="shared" si="54"/>
        <v>867.00900000000001</v>
      </c>
      <c r="HR14" s="99">
        <f t="shared" si="54"/>
        <v>913.875</v>
      </c>
      <c r="HS14" s="99">
        <f t="shared" si="54"/>
        <v>867.38499999999988</v>
      </c>
      <c r="HT14" s="99">
        <f t="shared" si="54"/>
        <v>952.33199999999988</v>
      </c>
      <c r="HU14" s="99">
        <f t="shared" si="54"/>
        <v>974.85</v>
      </c>
      <c r="HV14" s="99">
        <f t="shared" si="54"/>
        <v>1113.71</v>
      </c>
      <c r="HW14" s="99">
        <f t="shared" si="54"/>
        <v>1147.6379999999999</v>
      </c>
      <c r="HX14" s="99">
        <f t="shared" si="54"/>
        <v>965.08100000000013</v>
      </c>
      <c r="HY14" s="99">
        <f t="shared" si="54"/>
        <v>921.09799999999996</v>
      </c>
      <c r="HZ14" s="99">
        <f t="shared" si="54"/>
        <v>860.33400000000006</v>
      </c>
      <c r="IA14" s="99">
        <f t="shared" si="54"/>
        <v>1057.6000000000001</v>
      </c>
      <c r="IB14" s="101">
        <f t="shared" si="54"/>
        <v>11597.082</v>
      </c>
      <c r="IC14" s="99">
        <f t="shared" ref="IC14:IO14" si="55">SUM(IC15:IC23)</f>
        <v>1003.702</v>
      </c>
      <c r="ID14" s="99">
        <f t="shared" si="55"/>
        <v>823.94599999999991</v>
      </c>
      <c r="IE14" s="99">
        <f t="shared" si="55"/>
        <v>820.73</v>
      </c>
      <c r="IF14" s="99">
        <f t="shared" si="55"/>
        <v>819.75699999999995</v>
      </c>
      <c r="IG14" s="99">
        <f t="shared" si="55"/>
        <v>764.13900000000012</v>
      </c>
      <c r="IH14" s="99">
        <f t="shared" si="55"/>
        <v>896.42499999999995</v>
      </c>
      <c r="II14" s="99">
        <f t="shared" si="55"/>
        <v>1033.0219999999999</v>
      </c>
      <c r="IJ14" s="99">
        <f t="shared" si="55"/>
        <v>1093.07</v>
      </c>
      <c r="IK14" s="99">
        <f t="shared" si="55"/>
        <v>1032.48</v>
      </c>
      <c r="IL14" s="99">
        <f t="shared" si="55"/>
        <v>928.39599999999996</v>
      </c>
      <c r="IM14" s="99">
        <f t="shared" si="55"/>
        <v>851.55899999999997</v>
      </c>
      <c r="IN14" s="99">
        <f t="shared" si="55"/>
        <v>915.66700000000003</v>
      </c>
      <c r="IO14" s="101">
        <f t="shared" si="55"/>
        <v>10982.893</v>
      </c>
      <c r="IP14" s="99">
        <f t="shared" ref="IP14:JC14" si="56">SUM(IP15:IP23)</f>
        <v>857.47900000000004</v>
      </c>
      <c r="IQ14" s="99">
        <f t="shared" si="56"/>
        <v>752.8889999999999</v>
      </c>
      <c r="IR14" s="99">
        <f t="shared" si="56"/>
        <v>718.27199999999993</v>
      </c>
      <c r="IS14" s="99">
        <f t="shared" si="56"/>
        <v>790.46699999999998</v>
      </c>
      <c r="IT14" s="215">
        <f t="shared" si="56"/>
        <v>0</v>
      </c>
      <c r="IU14" s="215">
        <f t="shared" si="56"/>
        <v>0</v>
      </c>
      <c r="IV14" s="99">
        <f t="shared" si="56"/>
        <v>455.39</v>
      </c>
      <c r="IW14" s="99">
        <f t="shared" si="56"/>
        <v>861.36099999999999</v>
      </c>
      <c r="IX14" s="99">
        <f t="shared" si="56"/>
        <v>790.71399999999994</v>
      </c>
      <c r="IY14" s="99">
        <f t="shared" si="56"/>
        <v>881.61299999999994</v>
      </c>
      <c r="IZ14" s="99">
        <f t="shared" si="56"/>
        <v>814.42399999999986</v>
      </c>
      <c r="JA14" s="99">
        <f t="shared" si="56"/>
        <v>788.1049999999999</v>
      </c>
      <c r="JB14" s="101">
        <f t="shared" si="56"/>
        <v>7710.7139999999999</v>
      </c>
      <c r="JC14" s="99">
        <f t="shared" si="56"/>
        <v>782.96100000000001</v>
      </c>
      <c r="JD14" s="99">
        <f t="shared" ref="JD14:JP14" si="57">SUM(JD15:JD23)</f>
        <v>590.13</v>
      </c>
      <c r="JE14" s="99">
        <f t="shared" si="57"/>
        <v>785.60400000000016</v>
      </c>
      <c r="JF14" s="99">
        <f t="shared" si="57"/>
        <v>508.47399999999999</v>
      </c>
      <c r="JG14" s="99">
        <f t="shared" si="57"/>
        <v>626.07299999999998</v>
      </c>
      <c r="JH14" s="99">
        <f t="shared" si="57"/>
        <v>467.43100000000004</v>
      </c>
      <c r="JI14" s="99">
        <f t="shared" si="57"/>
        <v>275.39600000000002</v>
      </c>
      <c r="JJ14" s="99">
        <f t="shared" si="57"/>
        <v>354.88499999999999</v>
      </c>
      <c r="JK14" s="99">
        <f t="shared" si="57"/>
        <v>349.15</v>
      </c>
      <c r="JL14" s="99">
        <f t="shared" si="57"/>
        <v>317.36700000000002</v>
      </c>
      <c r="JM14" s="99">
        <f t="shared" si="57"/>
        <v>328.99699999999996</v>
      </c>
      <c r="JN14" s="99">
        <f t="shared" si="57"/>
        <v>414.37399999999997</v>
      </c>
      <c r="JO14" s="101">
        <f t="shared" si="57"/>
        <v>5800.8419999999996</v>
      </c>
      <c r="JP14" s="99">
        <f t="shared" si="57"/>
        <v>306.71600000000001</v>
      </c>
      <c r="JQ14" s="99">
        <f t="shared" ref="JQ14:KC14" si="58">SUM(JQ15:JQ23)</f>
        <v>234.86199999999999</v>
      </c>
      <c r="JR14" s="99">
        <f t="shared" si="58"/>
        <v>280.04499999999996</v>
      </c>
      <c r="JS14" s="99">
        <f t="shared" si="58"/>
        <v>211.56500000000003</v>
      </c>
      <c r="JT14" s="99">
        <f t="shared" si="58"/>
        <v>193.09399999999999</v>
      </c>
      <c r="JU14" s="99">
        <f t="shared" si="58"/>
        <v>247.56299999999999</v>
      </c>
      <c r="JV14" s="99">
        <f t="shared" si="58"/>
        <v>165.26099999999997</v>
      </c>
      <c r="JW14" s="99">
        <f t="shared" si="58"/>
        <v>140.55000000000001</v>
      </c>
      <c r="JX14" s="99">
        <f t="shared" si="58"/>
        <v>31.496000000000002</v>
      </c>
      <c r="JY14" s="99">
        <f t="shared" si="58"/>
        <v>29.870999999999995</v>
      </c>
      <c r="JZ14" s="99">
        <f t="shared" si="58"/>
        <v>131.61600000000001</v>
      </c>
      <c r="KA14" s="99">
        <f t="shared" si="58"/>
        <v>153.15499999999997</v>
      </c>
      <c r="KB14" s="99">
        <f>SUM(KB15:KB23)</f>
        <v>2125.7940000000003</v>
      </c>
      <c r="KC14" s="99">
        <f t="shared" si="58"/>
        <v>58.567000000000007</v>
      </c>
      <c r="KD14" s="99">
        <f t="shared" ref="KD14:KP14" si="59">SUM(KD15:KD23)</f>
        <v>222.41300000000001</v>
      </c>
      <c r="KE14" s="99">
        <f t="shared" si="59"/>
        <v>259.59100000000001</v>
      </c>
      <c r="KF14" s="99">
        <f t="shared" si="59"/>
        <v>263.01</v>
      </c>
      <c r="KG14" s="99">
        <f t="shared" si="59"/>
        <v>219.929</v>
      </c>
      <c r="KH14" s="99">
        <f t="shared" si="59"/>
        <v>309.904</v>
      </c>
      <c r="KI14" s="99">
        <f t="shared" si="59"/>
        <v>320.15100000000001</v>
      </c>
      <c r="KJ14" s="99">
        <f t="shared" si="59"/>
        <v>430.04500000000002</v>
      </c>
      <c r="KK14" s="99">
        <f t="shared" si="59"/>
        <v>370.09499999999997</v>
      </c>
      <c r="KL14" s="99">
        <f t="shared" si="59"/>
        <v>374.05900000000003</v>
      </c>
      <c r="KM14" s="99">
        <f t="shared" si="59"/>
        <v>381.42700000000002</v>
      </c>
      <c r="KN14" s="99">
        <f t="shared" si="59"/>
        <v>244.63600000000002</v>
      </c>
      <c r="KO14" s="101">
        <f t="shared" si="59"/>
        <v>3453.8269999999998</v>
      </c>
      <c r="KP14" s="99">
        <f t="shared" si="59"/>
        <v>253.70099999999999</v>
      </c>
      <c r="KQ14" s="99">
        <f t="shared" ref="KQ14:LC14" si="60">SUM(KQ15:KQ23)</f>
        <v>267.26400000000001</v>
      </c>
      <c r="KR14" s="99">
        <f t="shared" si="60"/>
        <v>298.52</v>
      </c>
      <c r="KS14" s="99">
        <f t="shared" si="60"/>
        <v>282.34399999999999</v>
      </c>
      <c r="KT14" s="99">
        <f t="shared" si="60"/>
        <v>299.601</v>
      </c>
      <c r="KU14" s="99">
        <f t="shared" si="60"/>
        <v>347.68200000000002</v>
      </c>
      <c r="KV14" s="99">
        <f t="shared" si="60"/>
        <v>320.839</v>
      </c>
      <c r="KW14" s="99">
        <f t="shared" si="60"/>
        <v>106.827</v>
      </c>
      <c r="KX14" s="99">
        <f t="shared" si="60"/>
        <v>288.47199999999998</v>
      </c>
      <c r="KY14" s="99">
        <f t="shared" si="60"/>
        <v>249.61500000000001</v>
      </c>
      <c r="KZ14" s="99">
        <f t="shared" si="60"/>
        <v>270.50099999999998</v>
      </c>
      <c r="LA14" s="99">
        <f t="shared" si="60"/>
        <v>345.15599999999995</v>
      </c>
      <c r="LB14" s="101">
        <f t="shared" si="60"/>
        <v>3330.5219999999999</v>
      </c>
      <c r="LC14" s="99">
        <f t="shared" si="60"/>
        <v>471.43100000000004</v>
      </c>
      <c r="LD14" s="99">
        <f t="shared" ref="LD14:LO14" si="61">SUM(LD15:LD23)</f>
        <v>313.387</v>
      </c>
      <c r="LE14" s="99">
        <f t="shared" si="61"/>
        <v>419.81899999999996</v>
      </c>
      <c r="LF14" s="99">
        <f t="shared" si="61"/>
        <v>394.70000000000005</v>
      </c>
      <c r="LG14" s="99">
        <f t="shared" si="61"/>
        <v>375.64699999999999</v>
      </c>
      <c r="LH14" s="99">
        <f t="shared" si="61"/>
        <v>400.23699999999997</v>
      </c>
      <c r="LI14" s="99">
        <f t="shared" si="61"/>
        <v>493.97199999999998</v>
      </c>
      <c r="LJ14" s="99">
        <f t="shared" si="61"/>
        <v>477.02</v>
      </c>
      <c r="LK14" s="99">
        <f t="shared" si="61"/>
        <v>471.36200000000002</v>
      </c>
      <c r="LL14" s="99">
        <f t="shared" si="61"/>
        <v>435.79499999999996</v>
      </c>
      <c r="LM14" s="99">
        <f t="shared" si="61"/>
        <v>393.28899999999999</v>
      </c>
      <c r="LN14" s="99">
        <f t="shared" si="61"/>
        <v>341.04899999999998</v>
      </c>
      <c r="LO14" s="101">
        <f t="shared" si="61"/>
        <v>4987.7079999999996</v>
      </c>
    </row>
    <row r="15" spans="1:327" s="1" customFormat="1">
      <c r="A15" s="232"/>
      <c r="B15" s="14" t="s">
        <v>33</v>
      </c>
      <c r="C15" s="89">
        <v>265.2</v>
      </c>
      <c r="D15" s="90">
        <v>237.12</v>
      </c>
      <c r="E15" s="90">
        <v>255.2</v>
      </c>
      <c r="F15" s="89">
        <v>250.6</v>
      </c>
      <c r="G15" s="89">
        <v>269.11</v>
      </c>
      <c r="H15" s="89">
        <v>251.59</v>
      </c>
      <c r="I15" s="89">
        <v>251.54</v>
      </c>
      <c r="J15" s="89">
        <v>251.74</v>
      </c>
      <c r="K15" s="89">
        <v>218.4</v>
      </c>
      <c r="L15" s="89">
        <v>248.91</v>
      </c>
      <c r="M15" s="91"/>
      <c r="N15" s="89">
        <v>264.83999999999997</v>
      </c>
      <c r="O15" s="92">
        <f t="shared" ref="O15:O22" si="62">SUM(C15:N15)</f>
        <v>2764.25</v>
      </c>
      <c r="P15" s="89">
        <v>258.81</v>
      </c>
      <c r="Q15" s="90">
        <v>234.19</v>
      </c>
      <c r="R15" s="90">
        <v>253.39</v>
      </c>
      <c r="S15" s="89">
        <v>289.60000000000002</v>
      </c>
      <c r="T15" s="89">
        <v>257.26</v>
      </c>
      <c r="U15" s="89">
        <v>267.18</v>
      </c>
      <c r="V15" s="89">
        <v>327.27</v>
      </c>
      <c r="W15" s="89">
        <v>312.95999999999998</v>
      </c>
      <c r="X15" s="89">
        <v>213.32</v>
      </c>
      <c r="Y15" s="89">
        <v>260.62</v>
      </c>
      <c r="Z15" s="89">
        <v>247.95</v>
      </c>
      <c r="AA15" s="89">
        <v>251.15</v>
      </c>
      <c r="AB15" s="92">
        <f t="shared" ref="AB15:AB22" si="63">SUM(P15:AA15)</f>
        <v>3173.7</v>
      </c>
      <c r="AC15" s="89">
        <v>247.06</v>
      </c>
      <c r="AD15" s="90">
        <v>213.88</v>
      </c>
      <c r="AE15" s="90">
        <v>247.06</v>
      </c>
      <c r="AF15" s="89">
        <v>150.28</v>
      </c>
      <c r="AG15" s="89">
        <v>247.99</v>
      </c>
      <c r="AH15" s="89">
        <v>231.93</v>
      </c>
      <c r="AI15" s="89">
        <v>286.02</v>
      </c>
      <c r="AJ15" s="89">
        <v>225.33</v>
      </c>
      <c r="AK15" s="89">
        <v>225.03</v>
      </c>
      <c r="AL15" s="89">
        <v>255.08</v>
      </c>
      <c r="AM15" s="89">
        <v>187.18</v>
      </c>
      <c r="AN15" s="89">
        <v>238.5</v>
      </c>
      <c r="AO15" s="92">
        <f t="shared" ref="AO15:AO22" si="64">SUM(AC15:AN15)</f>
        <v>2755.3399999999997</v>
      </c>
      <c r="AP15" s="89">
        <v>249.56</v>
      </c>
      <c r="AQ15" s="90">
        <v>199.18</v>
      </c>
      <c r="AR15" s="90">
        <v>196.66</v>
      </c>
      <c r="AS15" s="89">
        <v>186.18</v>
      </c>
      <c r="AT15" s="89">
        <v>183.06</v>
      </c>
      <c r="AU15" s="89">
        <v>151.32599999999999</v>
      </c>
      <c r="AV15" s="89">
        <v>193.84399999999999</v>
      </c>
      <c r="AW15" s="89">
        <v>310.62</v>
      </c>
      <c r="AX15" s="89">
        <v>212.09</v>
      </c>
      <c r="AY15" s="89">
        <v>125.83</v>
      </c>
      <c r="AZ15" s="89">
        <v>205.54</v>
      </c>
      <c r="BA15" s="89">
        <v>244.35</v>
      </c>
      <c r="BB15" s="92">
        <f t="shared" ref="BB15:BB22" si="65">SUM(AP15:BA15)</f>
        <v>2458.2399999999998</v>
      </c>
      <c r="BC15" s="89">
        <v>256.70999999999998</v>
      </c>
      <c r="BD15" s="90">
        <v>199.91</v>
      </c>
      <c r="BE15" s="90">
        <v>185.52</v>
      </c>
      <c r="BF15" s="89">
        <v>252.55</v>
      </c>
      <c r="BG15" s="89">
        <v>224.03</v>
      </c>
      <c r="BH15" s="89">
        <v>245.46</v>
      </c>
      <c r="BI15" s="89">
        <v>304.81</v>
      </c>
      <c r="BJ15" s="89">
        <v>330.71</v>
      </c>
      <c r="BK15" s="89">
        <v>262</v>
      </c>
      <c r="BL15" s="89">
        <v>211.22</v>
      </c>
      <c r="BM15" s="89">
        <v>161.62</v>
      </c>
      <c r="BN15" s="89">
        <v>171.41</v>
      </c>
      <c r="BO15" s="92">
        <f t="shared" ref="BO15:BO22" si="66">SUM(BC15:BN15)</f>
        <v>2805.9499999999994</v>
      </c>
      <c r="BP15" s="89">
        <v>235.44</v>
      </c>
      <c r="BQ15" s="90">
        <v>192.04</v>
      </c>
      <c r="BR15" s="90">
        <v>191.81</v>
      </c>
      <c r="BS15" s="89">
        <v>194.35</v>
      </c>
      <c r="BT15" s="89">
        <v>197.75</v>
      </c>
      <c r="BU15" s="89">
        <v>177.86</v>
      </c>
      <c r="BV15" s="89">
        <v>147.38</v>
      </c>
      <c r="BW15" s="89">
        <v>111.28</v>
      </c>
      <c r="BX15" s="89">
        <v>178.16</v>
      </c>
      <c r="BY15" s="89">
        <v>176.46</v>
      </c>
      <c r="BZ15" s="89">
        <v>180.12</v>
      </c>
      <c r="CA15" s="89">
        <v>221.14</v>
      </c>
      <c r="CB15" s="92">
        <f t="shared" ref="CB15:CB22" si="67">SUM(BP15:CA15)</f>
        <v>2203.79</v>
      </c>
      <c r="CC15" s="89">
        <v>269.39</v>
      </c>
      <c r="CD15" s="90">
        <v>157.75</v>
      </c>
      <c r="CE15" s="90">
        <v>178.82</v>
      </c>
      <c r="CF15" s="89">
        <v>189.8</v>
      </c>
      <c r="CG15" s="89">
        <v>169.52</v>
      </c>
      <c r="CH15" s="89">
        <v>157.58000000000001</v>
      </c>
      <c r="CI15" s="89">
        <v>212.08</v>
      </c>
      <c r="CJ15" s="89">
        <v>243.2</v>
      </c>
      <c r="CK15" s="89">
        <v>176.72</v>
      </c>
      <c r="CL15" s="89">
        <v>151.38999999999999</v>
      </c>
      <c r="CM15" s="89">
        <v>155.53</v>
      </c>
      <c r="CN15" s="89">
        <v>141.99</v>
      </c>
      <c r="CO15" s="92">
        <f t="shared" ref="CO15:CO23" si="68">SUM(CC15:CN15)</f>
        <v>2203.7700000000004</v>
      </c>
      <c r="CP15" s="89">
        <v>157.43</v>
      </c>
      <c r="CQ15" s="90">
        <v>184.91</v>
      </c>
      <c r="CR15" s="90">
        <v>218.64</v>
      </c>
      <c r="CS15" s="89">
        <v>159.57</v>
      </c>
      <c r="CT15" s="89">
        <v>191.64</v>
      </c>
      <c r="CU15" s="89">
        <v>145.97</v>
      </c>
      <c r="CV15" s="89">
        <v>186.64</v>
      </c>
      <c r="CW15" s="89">
        <v>178.78</v>
      </c>
      <c r="CX15" s="89">
        <v>159.33000000000001</v>
      </c>
      <c r="CY15" s="89">
        <v>177.38</v>
      </c>
      <c r="CZ15" s="89">
        <v>168.81</v>
      </c>
      <c r="DA15" s="89">
        <v>149.5</v>
      </c>
      <c r="DB15" s="92">
        <f t="shared" ref="DB15:DB23" si="69">SUM(CP15:DA15)</f>
        <v>2078.5999999999995</v>
      </c>
      <c r="DC15" s="89">
        <v>190.17</v>
      </c>
      <c r="DD15" s="90">
        <v>207.93</v>
      </c>
      <c r="DE15" s="90">
        <v>190.21</v>
      </c>
      <c r="DF15" s="89">
        <v>169.93</v>
      </c>
      <c r="DG15" s="89">
        <v>163.06</v>
      </c>
      <c r="DH15" s="89">
        <v>229.99</v>
      </c>
      <c r="DI15" s="89">
        <v>233.2</v>
      </c>
      <c r="DJ15" s="89">
        <v>222.32</v>
      </c>
      <c r="DK15" s="89">
        <v>205.21</v>
      </c>
      <c r="DL15" s="89">
        <v>218.73</v>
      </c>
      <c r="DM15" s="89">
        <v>230.76</v>
      </c>
      <c r="DN15" s="89">
        <v>238.12</v>
      </c>
      <c r="DO15" s="92">
        <f t="shared" ref="DO15:DO23" si="70">SUM(DC15:DN15)</f>
        <v>2499.63</v>
      </c>
      <c r="DP15" s="89">
        <v>239.17</v>
      </c>
      <c r="DQ15" s="90">
        <v>216.38</v>
      </c>
      <c r="DR15" s="90">
        <v>233.28</v>
      </c>
      <c r="DS15" s="89">
        <v>181.88</v>
      </c>
      <c r="DT15" s="89">
        <v>159.25</v>
      </c>
      <c r="DU15" s="89">
        <v>202.5</v>
      </c>
      <c r="DV15" s="89">
        <v>242.85</v>
      </c>
      <c r="DW15" s="89">
        <v>260.98</v>
      </c>
      <c r="DX15" s="89">
        <v>232.96</v>
      </c>
      <c r="DY15" s="89">
        <v>199.22</v>
      </c>
      <c r="DZ15" s="89">
        <v>204.48</v>
      </c>
      <c r="EA15" s="89">
        <v>142.84</v>
      </c>
      <c r="EB15" s="92">
        <f t="shared" ref="EB15:EB23" si="71">SUM(DP15:EA15)</f>
        <v>2515.79</v>
      </c>
      <c r="EC15" s="89">
        <v>209.06</v>
      </c>
      <c r="ED15" s="90">
        <v>135.1</v>
      </c>
      <c r="EE15" s="90">
        <v>158.72999999999999</v>
      </c>
      <c r="EF15" s="89">
        <v>170.73</v>
      </c>
      <c r="EG15" s="89">
        <v>175.7</v>
      </c>
      <c r="EH15" s="89">
        <v>243.08</v>
      </c>
      <c r="EI15" s="89">
        <v>264.23</v>
      </c>
      <c r="EJ15" s="89">
        <v>267.70999999999998</v>
      </c>
      <c r="EK15" s="89">
        <v>212.44</v>
      </c>
      <c r="EL15" s="89">
        <v>173.72</v>
      </c>
      <c r="EM15" s="89">
        <v>204.7</v>
      </c>
      <c r="EN15" s="89">
        <v>182.69</v>
      </c>
      <c r="EO15" s="92">
        <f t="shared" ref="EO15:EO22" si="72">SUM(EC15:EN15)</f>
        <v>2397.89</v>
      </c>
      <c r="EP15" s="89">
        <v>156.38999999999999</v>
      </c>
      <c r="EQ15" s="90">
        <v>157.81</v>
      </c>
      <c r="ER15" s="90">
        <v>152.51</v>
      </c>
      <c r="ES15" s="89">
        <v>119.54</v>
      </c>
      <c r="ET15" s="89">
        <v>103.5</v>
      </c>
      <c r="EU15" s="89">
        <v>143.21</v>
      </c>
      <c r="EV15" s="89">
        <v>125.14</v>
      </c>
      <c r="EW15" s="89">
        <v>160.72</v>
      </c>
      <c r="EX15" s="89">
        <v>141.91</v>
      </c>
      <c r="EY15" s="89">
        <v>154.74</v>
      </c>
      <c r="EZ15" s="89">
        <v>180.83</v>
      </c>
      <c r="FA15" s="89">
        <v>152.32</v>
      </c>
      <c r="FB15" s="92">
        <f t="shared" ref="FB15:FB22" si="73">SUM(EP15:FA15)</f>
        <v>1748.62</v>
      </c>
      <c r="FC15" s="89">
        <v>183.88</v>
      </c>
      <c r="FD15" s="90">
        <v>181.4</v>
      </c>
      <c r="FE15" s="90">
        <v>180.7</v>
      </c>
      <c r="FF15" s="89">
        <v>128.28</v>
      </c>
      <c r="FG15" s="89">
        <v>133.69999999999999</v>
      </c>
      <c r="FH15" s="89">
        <v>105.11</v>
      </c>
      <c r="FI15" s="89">
        <v>211.66</v>
      </c>
      <c r="FJ15" s="89">
        <v>206.68</v>
      </c>
      <c r="FK15" s="89">
        <v>183.21</v>
      </c>
      <c r="FL15" s="89">
        <v>201.17</v>
      </c>
      <c r="FM15" s="89">
        <v>240.04</v>
      </c>
      <c r="FN15" s="89">
        <v>193.85</v>
      </c>
      <c r="FO15" s="92">
        <f t="shared" ref="FO15:FO22" si="74">SUM(FC15:FN15)</f>
        <v>2149.6800000000003</v>
      </c>
      <c r="FP15" s="89">
        <v>217.93</v>
      </c>
      <c r="FQ15" s="90">
        <v>175.31</v>
      </c>
      <c r="FR15" s="90">
        <v>131.35</v>
      </c>
      <c r="FS15" s="89">
        <v>204.19</v>
      </c>
      <c r="FT15" s="89">
        <v>199.17</v>
      </c>
      <c r="FU15" s="89">
        <v>130.49</v>
      </c>
      <c r="FV15" s="89">
        <v>150.31</v>
      </c>
      <c r="FW15" s="89">
        <v>144.41399999999999</v>
      </c>
      <c r="FX15" s="89">
        <v>149.96700000000001</v>
      </c>
      <c r="FY15" s="89">
        <v>162.36199999999999</v>
      </c>
      <c r="FZ15" s="89">
        <v>138.922</v>
      </c>
      <c r="GA15" s="89">
        <v>169.79</v>
      </c>
      <c r="GB15" s="92">
        <f t="shared" ref="GB15:GB22" si="75">SUM(FP15:GA15)</f>
        <v>1974.2050000000002</v>
      </c>
      <c r="GC15" s="89">
        <v>165.68</v>
      </c>
      <c r="GD15" s="90">
        <v>117.56</v>
      </c>
      <c r="GE15" s="90">
        <v>154.82</v>
      </c>
      <c r="GF15" s="89">
        <v>150.84</v>
      </c>
      <c r="GG15" s="89">
        <v>153.32</v>
      </c>
      <c r="GH15" s="89">
        <v>133.01</v>
      </c>
      <c r="GI15" s="89">
        <v>166.63</v>
      </c>
      <c r="GJ15" s="89">
        <v>153.44999999999999</v>
      </c>
      <c r="GK15" s="89">
        <v>98.96</v>
      </c>
      <c r="GL15" s="89">
        <v>67.31</v>
      </c>
      <c r="GM15" s="89">
        <v>116.88</v>
      </c>
      <c r="GN15" s="89">
        <v>162.34</v>
      </c>
      <c r="GO15" s="92">
        <f t="shared" ref="GO15:GO23" si="76">SUM(GC15:GN15)</f>
        <v>1640.8</v>
      </c>
      <c r="GP15" s="89">
        <v>156.22</v>
      </c>
      <c r="GQ15" s="90">
        <v>98.81</v>
      </c>
      <c r="GR15" s="90">
        <v>114.2</v>
      </c>
      <c r="GS15" s="89">
        <v>108.64</v>
      </c>
      <c r="GT15" s="89">
        <v>124.92</v>
      </c>
      <c r="GU15" s="89">
        <v>106.54</v>
      </c>
      <c r="GV15" s="89">
        <v>197.13</v>
      </c>
      <c r="GW15" s="89">
        <v>182.22</v>
      </c>
      <c r="GX15" s="89">
        <v>212.94</v>
      </c>
      <c r="GY15" s="89">
        <v>190.15</v>
      </c>
      <c r="GZ15" s="89">
        <v>130.33000000000001</v>
      </c>
      <c r="HA15" s="89">
        <v>172.89</v>
      </c>
      <c r="HB15" s="92">
        <f t="shared" ref="HB15:HB22" si="77">SUM(GP15:HA15)</f>
        <v>1794.9899999999998</v>
      </c>
      <c r="HC15" s="89">
        <v>201.62</v>
      </c>
      <c r="HD15" s="90">
        <v>169.47</v>
      </c>
      <c r="HE15" s="90">
        <v>172.53</v>
      </c>
      <c r="HF15" s="89">
        <v>160.59</v>
      </c>
      <c r="HG15" s="89">
        <v>139.85</v>
      </c>
      <c r="HH15" s="89">
        <v>174.29</v>
      </c>
      <c r="HI15" s="89">
        <v>268.19</v>
      </c>
      <c r="HJ15" s="89">
        <v>202.91</v>
      </c>
      <c r="HK15" s="89">
        <v>179.46</v>
      </c>
      <c r="HL15" s="89">
        <v>140.6</v>
      </c>
      <c r="HM15" s="89">
        <v>153.41999999999999</v>
      </c>
      <c r="HN15" s="89">
        <v>139.91</v>
      </c>
      <c r="HO15" s="92">
        <f t="shared" ref="HO15:HO23" si="78">SUM(HC15:HN15)</f>
        <v>2102.84</v>
      </c>
      <c r="HP15" s="89">
        <v>126.8</v>
      </c>
      <c r="HQ15" s="90">
        <v>123.5</v>
      </c>
      <c r="HR15" s="90">
        <v>119.94</v>
      </c>
      <c r="HS15" s="89">
        <v>110.12</v>
      </c>
      <c r="HT15" s="89">
        <v>128.30000000000001</v>
      </c>
      <c r="HU15" s="89">
        <v>170.82</v>
      </c>
      <c r="HV15" s="89">
        <v>190.39</v>
      </c>
      <c r="HW15" s="89">
        <v>197.66</v>
      </c>
      <c r="HX15" s="89">
        <v>151.55000000000001</v>
      </c>
      <c r="HY15" s="89">
        <v>150.19999999999999</v>
      </c>
      <c r="HZ15" s="89">
        <v>157.46</v>
      </c>
      <c r="IA15" s="89">
        <v>140.66</v>
      </c>
      <c r="IB15" s="92">
        <f t="shared" ref="IB15:IB23" si="79">SUM(HP15:IA15)</f>
        <v>1767.4</v>
      </c>
      <c r="IC15" s="89">
        <v>157.79</v>
      </c>
      <c r="ID15" s="90">
        <v>160.9</v>
      </c>
      <c r="IE15" s="90">
        <v>128.07</v>
      </c>
      <c r="IF15" s="89">
        <v>168.36</v>
      </c>
      <c r="IG15" s="89">
        <v>136.9</v>
      </c>
      <c r="IH15" s="89">
        <v>200.98</v>
      </c>
      <c r="II15" s="89">
        <v>218.51</v>
      </c>
      <c r="IJ15" s="89">
        <v>228.61</v>
      </c>
      <c r="IK15" s="89">
        <v>211.87</v>
      </c>
      <c r="IL15" s="89">
        <v>204.87</v>
      </c>
      <c r="IM15" s="89">
        <v>131.05000000000001</v>
      </c>
      <c r="IN15" s="89">
        <v>191.37</v>
      </c>
      <c r="IO15" s="92">
        <f t="shared" ref="IO15:IO23" si="80">SUM(IC15:IN15)</f>
        <v>2139.2799999999997</v>
      </c>
      <c r="IP15" s="89">
        <v>193.02</v>
      </c>
      <c r="IQ15" s="90">
        <v>127.74</v>
      </c>
      <c r="IR15" s="90">
        <v>123.02</v>
      </c>
      <c r="IS15" s="89">
        <v>180.86</v>
      </c>
      <c r="IT15" s="216"/>
      <c r="IU15" s="216"/>
      <c r="IV15" s="89">
        <v>44.56</v>
      </c>
      <c r="IW15" s="89">
        <v>135.69999999999999</v>
      </c>
      <c r="IX15" s="89">
        <v>99.94</v>
      </c>
      <c r="IY15" s="89">
        <v>126.01</v>
      </c>
      <c r="IZ15" s="89">
        <v>167.76</v>
      </c>
      <c r="JA15" s="89">
        <v>132.52000000000001</v>
      </c>
      <c r="JB15" s="92">
        <f t="shared" ref="JB15:JB23" si="81">SUM(IP15:JA15)</f>
        <v>1331.13</v>
      </c>
      <c r="JC15" s="89">
        <v>69.8</v>
      </c>
      <c r="JD15" s="90">
        <v>27.36</v>
      </c>
      <c r="JE15" s="216">
        <v>277.43</v>
      </c>
      <c r="JF15" s="89">
        <v>127.55</v>
      </c>
      <c r="JG15" s="89">
        <v>133.52000000000001</v>
      </c>
      <c r="JH15" s="89">
        <v>143.80000000000001</v>
      </c>
      <c r="JI15" s="89">
        <v>11.89</v>
      </c>
      <c r="JJ15" s="89">
        <v>58.38</v>
      </c>
      <c r="JK15" s="89">
        <v>48.36</v>
      </c>
      <c r="JL15" s="89">
        <v>48.88</v>
      </c>
      <c r="JM15" s="89">
        <v>17.37</v>
      </c>
      <c r="JN15" s="89">
        <v>24.06</v>
      </c>
      <c r="JO15" s="92">
        <f t="shared" ref="JO15:JO23" si="82">SUM(JC15:JN15)</f>
        <v>988.4</v>
      </c>
      <c r="JP15" s="89">
        <v>45.5</v>
      </c>
      <c r="JQ15" s="90">
        <v>0</v>
      </c>
      <c r="JR15" s="90">
        <v>0</v>
      </c>
      <c r="JS15" s="89">
        <v>0</v>
      </c>
      <c r="JT15" s="89">
        <v>0</v>
      </c>
      <c r="JU15" s="89">
        <v>0</v>
      </c>
      <c r="JV15" s="89">
        <v>0</v>
      </c>
      <c r="JW15" s="89">
        <v>0</v>
      </c>
      <c r="JX15" s="89">
        <v>23.82</v>
      </c>
      <c r="JY15" s="89">
        <v>22.38</v>
      </c>
      <c r="JZ15" s="89">
        <v>0</v>
      </c>
      <c r="KA15" s="89">
        <v>0</v>
      </c>
      <c r="KB15" s="92">
        <f t="shared" ref="KB15:KB23" si="83">SUM(JP15:KA15)</f>
        <v>91.699999999999989</v>
      </c>
      <c r="KC15" s="89">
        <v>16.260000000000002</v>
      </c>
      <c r="KD15" s="90">
        <v>3.24</v>
      </c>
      <c r="KE15" s="90">
        <v>37.86</v>
      </c>
      <c r="KF15" s="89">
        <v>6.46</v>
      </c>
      <c r="KG15" s="89">
        <v>12.58</v>
      </c>
      <c r="KH15" s="89">
        <v>0</v>
      </c>
      <c r="KI15" s="89">
        <v>0</v>
      </c>
      <c r="KJ15" s="89">
        <v>0</v>
      </c>
      <c r="KK15" s="89">
        <v>0</v>
      </c>
      <c r="KL15" s="89">
        <v>0</v>
      </c>
      <c r="KM15" s="89">
        <v>0</v>
      </c>
      <c r="KN15" s="89">
        <v>0</v>
      </c>
      <c r="KO15" s="92">
        <f t="shared" ref="KO15:KO23" si="84">SUM(KC15:KN15)</f>
        <v>76.400000000000006</v>
      </c>
      <c r="KP15" s="89">
        <v>0</v>
      </c>
      <c r="KQ15" s="89">
        <v>0</v>
      </c>
      <c r="KR15" s="90">
        <v>0</v>
      </c>
      <c r="KS15" s="89">
        <v>0</v>
      </c>
      <c r="KT15" s="89">
        <v>0</v>
      </c>
      <c r="KU15" s="89">
        <v>0</v>
      </c>
      <c r="KV15" s="89">
        <v>0</v>
      </c>
      <c r="KW15" s="89">
        <v>0</v>
      </c>
      <c r="KX15" s="89">
        <v>0</v>
      </c>
      <c r="KY15" s="89">
        <v>0</v>
      </c>
      <c r="KZ15" s="89">
        <v>0</v>
      </c>
      <c r="LA15" s="89">
        <v>0</v>
      </c>
      <c r="LB15" s="92">
        <f t="shared" ref="LB15:LB23" si="85">SUM(KP15:LA15)</f>
        <v>0</v>
      </c>
      <c r="LC15" s="89">
        <v>0</v>
      </c>
      <c r="LD15" s="89">
        <v>0</v>
      </c>
      <c r="LE15" s="90">
        <v>0</v>
      </c>
      <c r="LF15" s="89">
        <v>0</v>
      </c>
      <c r="LG15" s="89">
        <v>0</v>
      </c>
      <c r="LH15" s="89">
        <v>0</v>
      </c>
      <c r="LI15" s="89">
        <v>0</v>
      </c>
      <c r="LJ15" s="89">
        <v>0</v>
      </c>
      <c r="LK15" s="89">
        <v>0</v>
      </c>
      <c r="LL15" s="89">
        <v>0</v>
      </c>
      <c r="LM15" s="89">
        <v>0</v>
      </c>
      <c r="LN15" s="89">
        <v>0</v>
      </c>
      <c r="LO15" s="92">
        <f t="shared" ref="LO15:LO23" si="86">SUM(LC15:LN15)</f>
        <v>0</v>
      </c>
    </row>
    <row r="16" spans="1:327" s="1" customFormat="1">
      <c r="A16" s="232"/>
      <c r="B16" s="11" t="s">
        <v>34</v>
      </c>
      <c r="C16" s="102">
        <v>174.4</v>
      </c>
      <c r="D16" s="103">
        <v>131.77000000000001</v>
      </c>
      <c r="E16" s="103">
        <v>108.9</v>
      </c>
      <c r="F16" s="102">
        <v>127.2</v>
      </c>
      <c r="G16" s="102">
        <v>139.06</v>
      </c>
      <c r="H16" s="102">
        <v>135.69999999999999</v>
      </c>
      <c r="I16" s="102">
        <v>171.58</v>
      </c>
      <c r="J16" s="102">
        <v>172.28</v>
      </c>
      <c r="K16" s="102">
        <v>166</v>
      </c>
      <c r="L16" s="102">
        <v>154.97999999999999</v>
      </c>
      <c r="M16" s="104"/>
      <c r="N16" s="102">
        <v>189.87</v>
      </c>
      <c r="O16" s="105">
        <f t="shared" si="62"/>
        <v>1671.7400000000002</v>
      </c>
      <c r="P16" s="102">
        <v>186.6</v>
      </c>
      <c r="Q16" s="103">
        <v>144.77799999999999</v>
      </c>
      <c r="R16" s="103">
        <v>156.80699999999999</v>
      </c>
      <c r="S16" s="102">
        <v>139.79900000000001</v>
      </c>
      <c r="T16" s="102">
        <v>136.35</v>
      </c>
      <c r="U16" s="102">
        <v>164.26</v>
      </c>
      <c r="V16" s="102">
        <v>179.79</v>
      </c>
      <c r="W16" s="102">
        <v>164</v>
      </c>
      <c r="X16" s="102">
        <v>155.78899999999999</v>
      </c>
      <c r="Y16" s="102">
        <v>136.30000000000001</v>
      </c>
      <c r="Z16" s="102">
        <v>119.59</v>
      </c>
      <c r="AA16" s="102">
        <v>166.32</v>
      </c>
      <c r="AB16" s="105">
        <f t="shared" si="63"/>
        <v>1850.3829999999998</v>
      </c>
      <c r="AC16" s="102">
        <v>127.32</v>
      </c>
      <c r="AD16" s="103">
        <v>88.206999999999994</v>
      </c>
      <c r="AE16" s="103">
        <v>118.148</v>
      </c>
      <c r="AF16" s="102">
        <v>56.927999999999997</v>
      </c>
      <c r="AG16" s="102">
        <v>90.31</v>
      </c>
      <c r="AH16" s="102">
        <v>108.345</v>
      </c>
      <c r="AI16" s="102">
        <v>113.396</v>
      </c>
      <c r="AJ16" s="102">
        <v>124.82</v>
      </c>
      <c r="AK16" s="102">
        <v>79.114000000000004</v>
      </c>
      <c r="AL16" s="102">
        <v>84.31</v>
      </c>
      <c r="AM16" s="102">
        <v>78.816999999999993</v>
      </c>
      <c r="AN16" s="102">
        <v>76.45</v>
      </c>
      <c r="AO16" s="105">
        <f t="shared" si="64"/>
        <v>1146.165</v>
      </c>
      <c r="AP16" s="102">
        <v>113.85899999999999</v>
      </c>
      <c r="AQ16" s="103">
        <v>114.155</v>
      </c>
      <c r="AR16" s="103">
        <v>110.407</v>
      </c>
      <c r="AS16" s="102">
        <v>94.147999999999996</v>
      </c>
      <c r="AT16" s="102">
        <v>137.64099999999999</v>
      </c>
      <c r="AU16" s="102">
        <v>78.908000000000001</v>
      </c>
      <c r="AV16" s="102">
        <v>161.011</v>
      </c>
      <c r="AW16" s="102">
        <v>176.273</v>
      </c>
      <c r="AX16" s="102">
        <v>115.797</v>
      </c>
      <c r="AY16" s="102">
        <v>64.197999999999993</v>
      </c>
      <c r="AZ16" s="102">
        <v>121.43</v>
      </c>
      <c r="BA16" s="102">
        <v>153.011</v>
      </c>
      <c r="BB16" s="105">
        <f t="shared" si="65"/>
        <v>1440.838</v>
      </c>
      <c r="BC16" s="102">
        <v>175.541</v>
      </c>
      <c r="BD16" s="103">
        <v>123.31</v>
      </c>
      <c r="BE16" s="103">
        <v>170.68</v>
      </c>
      <c r="BF16" s="102">
        <v>132.71799999999999</v>
      </c>
      <c r="BG16" s="102">
        <v>146.38900000000001</v>
      </c>
      <c r="BH16" s="102">
        <v>140.96600000000001</v>
      </c>
      <c r="BI16" s="102">
        <v>152.93199999999999</v>
      </c>
      <c r="BJ16" s="102">
        <v>165.649</v>
      </c>
      <c r="BK16" s="102">
        <v>139.28299999999999</v>
      </c>
      <c r="BL16" s="102">
        <v>146.15299999999999</v>
      </c>
      <c r="BM16" s="102">
        <v>146.078</v>
      </c>
      <c r="BN16" s="102">
        <v>160.71700000000001</v>
      </c>
      <c r="BO16" s="105">
        <f t="shared" si="66"/>
        <v>1800.4159999999999</v>
      </c>
      <c r="BP16" s="102">
        <v>172.429</v>
      </c>
      <c r="BQ16" s="103">
        <v>99.936999999999998</v>
      </c>
      <c r="BR16" s="103">
        <v>138.66499999999999</v>
      </c>
      <c r="BS16" s="102">
        <v>137.48599999999999</v>
      </c>
      <c r="BT16" s="102">
        <v>145.57300000000001</v>
      </c>
      <c r="BU16" s="102">
        <v>164.535</v>
      </c>
      <c r="BV16" s="102">
        <v>69.325000000000003</v>
      </c>
      <c r="BW16" s="102">
        <v>2.5649999999999999</v>
      </c>
      <c r="BX16" s="102">
        <v>48.780999999999999</v>
      </c>
      <c r="BY16" s="102">
        <v>47.805</v>
      </c>
      <c r="BZ16" s="102">
        <v>67.882000000000005</v>
      </c>
      <c r="CA16" s="102">
        <v>152.89099999999999</v>
      </c>
      <c r="CB16" s="105">
        <f t="shared" si="67"/>
        <v>1247.874</v>
      </c>
      <c r="CC16" s="102">
        <v>111.929</v>
      </c>
      <c r="CD16" s="103">
        <v>95.114000000000004</v>
      </c>
      <c r="CE16" s="103">
        <v>95.534999999999997</v>
      </c>
      <c r="CF16" s="102">
        <v>72.569999999999993</v>
      </c>
      <c r="CG16" s="102">
        <v>78.129000000000005</v>
      </c>
      <c r="CH16" s="102">
        <v>104.41</v>
      </c>
      <c r="CI16" s="102">
        <v>135.79300000000001</v>
      </c>
      <c r="CJ16" s="102">
        <v>146.42400000000001</v>
      </c>
      <c r="CK16" s="102">
        <v>135.07599999999999</v>
      </c>
      <c r="CL16" s="102">
        <v>132.35499999999999</v>
      </c>
      <c r="CM16" s="102">
        <v>106.90300000000001</v>
      </c>
      <c r="CN16" s="102">
        <v>96.864999999999995</v>
      </c>
      <c r="CO16" s="105">
        <f t="shared" si="68"/>
        <v>1311.1030000000001</v>
      </c>
      <c r="CP16" s="102">
        <v>103.917</v>
      </c>
      <c r="CQ16" s="103">
        <v>90.814999999999998</v>
      </c>
      <c r="CR16" s="103">
        <v>91.888999999999996</v>
      </c>
      <c r="CS16" s="102">
        <v>121.76600000000001</v>
      </c>
      <c r="CT16" s="102">
        <v>118.869</v>
      </c>
      <c r="CU16" s="102">
        <v>114.09699999999999</v>
      </c>
      <c r="CV16" s="102">
        <v>139.83799999999999</v>
      </c>
      <c r="CW16" s="102">
        <v>167.578</v>
      </c>
      <c r="CX16" s="102">
        <v>156.465</v>
      </c>
      <c r="CY16" s="102">
        <v>105.395</v>
      </c>
      <c r="CZ16" s="102">
        <v>143.24199999999999</v>
      </c>
      <c r="DA16" s="102">
        <v>152.75800000000001</v>
      </c>
      <c r="DB16" s="105">
        <f t="shared" si="69"/>
        <v>1506.6289999999999</v>
      </c>
      <c r="DC16" s="102">
        <v>98.986000000000004</v>
      </c>
      <c r="DD16" s="103">
        <v>130.87799999999999</v>
      </c>
      <c r="DE16" s="103">
        <v>121.286</v>
      </c>
      <c r="DF16" s="102">
        <v>109.405</v>
      </c>
      <c r="DG16" s="102">
        <v>98.688000000000002</v>
      </c>
      <c r="DH16" s="102">
        <v>134.21100000000001</v>
      </c>
      <c r="DI16" s="102">
        <v>161.96700000000001</v>
      </c>
      <c r="DJ16" s="102">
        <v>157.447</v>
      </c>
      <c r="DK16" s="102">
        <v>123.821</v>
      </c>
      <c r="DL16" s="102">
        <v>104.352</v>
      </c>
      <c r="DM16" s="102">
        <v>102.059</v>
      </c>
      <c r="DN16" s="102">
        <v>132.00299999999999</v>
      </c>
      <c r="DO16" s="105">
        <f t="shared" si="70"/>
        <v>1475.1029999999998</v>
      </c>
      <c r="DP16" s="102">
        <v>138.52199999999999</v>
      </c>
      <c r="DQ16" s="103">
        <v>101.22</v>
      </c>
      <c r="DR16" s="103">
        <v>128.08099999999999</v>
      </c>
      <c r="DS16" s="102">
        <v>143.73400000000001</v>
      </c>
      <c r="DT16" s="102">
        <v>162</v>
      </c>
      <c r="DU16" s="102">
        <v>153.87700000000001</v>
      </c>
      <c r="DV16" s="102">
        <v>150.149</v>
      </c>
      <c r="DW16" s="102">
        <v>164.87700000000001</v>
      </c>
      <c r="DX16" s="102">
        <v>115.268</v>
      </c>
      <c r="DY16" s="102">
        <v>86.897999999999996</v>
      </c>
      <c r="DZ16" s="102">
        <v>111.917</v>
      </c>
      <c r="EA16" s="102">
        <v>87.819000000000003</v>
      </c>
      <c r="EB16" s="105">
        <f t="shared" si="71"/>
        <v>1544.3619999999999</v>
      </c>
      <c r="EC16" s="102">
        <v>137.47300000000001</v>
      </c>
      <c r="ED16" s="103">
        <v>112.86799999999999</v>
      </c>
      <c r="EE16" s="103">
        <v>116.149</v>
      </c>
      <c r="EF16" s="102">
        <v>113.005</v>
      </c>
      <c r="EG16" s="102">
        <v>116.94799999999999</v>
      </c>
      <c r="EH16" s="102">
        <v>136.87700000000001</v>
      </c>
      <c r="EI16" s="102">
        <v>142.565</v>
      </c>
      <c r="EJ16" s="102">
        <v>155.511</v>
      </c>
      <c r="EK16" s="102">
        <v>120.83499999999999</v>
      </c>
      <c r="EL16" s="102">
        <v>118.565</v>
      </c>
      <c r="EM16" s="102">
        <v>123.059</v>
      </c>
      <c r="EN16" s="102">
        <v>114.90600000000001</v>
      </c>
      <c r="EO16" s="105">
        <f t="shared" si="72"/>
        <v>1508.761</v>
      </c>
      <c r="EP16" s="102">
        <v>112.16500000000001</v>
      </c>
      <c r="EQ16" s="103">
        <v>121.271</v>
      </c>
      <c r="ER16" s="103">
        <v>96.38</v>
      </c>
      <c r="ES16" s="102">
        <v>103.367</v>
      </c>
      <c r="ET16" s="102">
        <v>91.222999999999999</v>
      </c>
      <c r="EU16" s="102">
        <v>70.799000000000007</v>
      </c>
      <c r="EV16" s="102">
        <v>97.603999999999999</v>
      </c>
      <c r="EW16" s="102">
        <v>111.92400000000001</v>
      </c>
      <c r="EX16" s="102">
        <v>65.733999999999995</v>
      </c>
      <c r="EY16" s="102">
        <v>89.864000000000004</v>
      </c>
      <c r="EZ16" s="102">
        <v>95.238</v>
      </c>
      <c r="FA16" s="102">
        <v>66.254999999999995</v>
      </c>
      <c r="FB16" s="105">
        <f t="shared" si="73"/>
        <v>1121.8240000000001</v>
      </c>
      <c r="FC16" s="102">
        <v>61.389000000000003</v>
      </c>
      <c r="FD16" s="103">
        <v>68.382999999999996</v>
      </c>
      <c r="FE16" s="103">
        <v>59.524999999999999</v>
      </c>
      <c r="FF16" s="102">
        <v>67.873999999999995</v>
      </c>
      <c r="FG16" s="102">
        <v>73.16</v>
      </c>
      <c r="FH16" s="102">
        <v>71.156999999999996</v>
      </c>
      <c r="FI16" s="102">
        <v>104.348</v>
      </c>
      <c r="FJ16" s="102">
        <v>76.710999999999999</v>
      </c>
      <c r="FK16" s="102">
        <v>39.533000000000001</v>
      </c>
      <c r="FL16" s="102">
        <v>71.799000000000007</v>
      </c>
      <c r="FM16" s="102">
        <v>68.421000000000006</v>
      </c>
      <c r="FN16" s="102">
        <v>86.28</v>
      </c>
      <c r="FO16" s="105">
        <f t="shared" si="74"/>
        <v>848.58</v>
      </c>
      <c r="FP16" s="102">
        <v>78.614999999999995</v>
      </c>
      <c r="FQ16" s="103">
        <v>79.887</v>
      </c>
      <c r="FR16" s="103">
        <v>76.44</v>
      </c>
      <c r="FS16" s="102">
        <v>92.805999999999997</v>
      </c>
      <c r="FT16" s="102">
        <v>97.18</v>
      </c>
      <c r="FU16" s="102">
        <v>74.891000000000005</v>
      </c>
      <c r="FV16" s="102">
        <v>99.043999999999997</v>
      </c>
      <c r="FW16" s="102">
        <v>76.537999999999997</v>
      </c>
      <c r="FX16" s="102">
        <v>55.753</v>
      </c>
      <c r="FY16" s="102">
        <v>61.860999999999997</v>
      </c>
      <c r="FZ16" s="102">
        <v>61.722000000000001</v>
      </c>
      <c r="GA16" s="102">
        <v>55.156999999999996</v>
      </c>
      <c r="GB16" s="105">
        <f t="shared" si="75"/>
        <v>909.89400000000012</v>
      </c>
      <c r="GC16" s="102">
        <v>67.081000000000003</v>
      </c>
      <c r="GD16" s="103">
        <v>63.921999999999997</v>
      </c>
      <c r="GE16" s="103">
        <v>80.564999999999998</v>
      </c>
      <c r="GF16" s="102">
        <v>82.179000000000002</v>
      </c>
      <c r="GG16" s="102">
        <v>65.793000000000006</v>
      </c>
      <c r="GH16" s="102">
        <v>78.763999999999996</v>
      </c>
      <c r="GI16" s="102">
        <v>76.259</v>
      </c>
      <c r="GJ16" s="102">
        <v>49.445999999999998</v>
      </c>
      <c r="GK16" s="102">
        <v>56.768000000000001</v>
      </c>
      <c r="GL16" s="102">
        <v>87.19</v>
      </c>
      <c r="GM16" s="102">
        <v>62.320999999999998</v>
      </c>
      <c r="GN16" s="102">
        <v>63.408000000000001</v>
      </c>
      <c r="GO16" s="105">
        <f t="shared" si="76"/>
        <v>833.69600000000014</v>
      </c>
      <c r="GP16" s="102">
        <v>52.575000000000003</v>
      </c>
      <c r="GQ16" s="103">
        <v>42.085000000000001</v>
      </c>
      <c r="GR16" s="103">
        <v>52.412999999999997</v>
      </c>
      <c r="GS16" s="102">
        <v>38.831000000000003</v>
      </c>
      <c r="GT16" s="102">
        <v>39.823</v>
      </c>
      <c r="GU16" s="102">
        <v>66.454999999999998</v>
      </c>
      <c r="GV16" s="102">
        <v>87.347999999999999</v>
      </c>
      <c r="GW16" s="102">
        <v>76.885000000000005</v>
      </c>
      <c r="GX16" s="102">
        <v>77.203000000000003</v>
      </c>
      <c r="GY16" s="102">
        <v>62.996000000000002</v>
      </c>
      <c r="GZ16" s="102">
        <v>68.176000000000002</v>
      </c>
      <c r="HA16" s="102">
        <v>79.007999999999996</v>
      </c>
      <c r="HB16" s="105">
        <f t="shared" si="77"/>
        <v>743.79800000000012</v>
      </c>
      <c r="HC16" s="102">
        <v>80.944999999999993</v>
      </c>
      <c r="HD16" s="103">
        <v>66.185000000000002</v>
      </c>
      <c r="HE16" s="103">
        <v>58.920999999999999</v>
      </c>
      <c r="HF16" s="102">
        <v>66.625</v>
      </c>
      <c r="HG16" s="102">
        <v>43.631</v>
      </c>
      <c r="HH16" s="102">
        <v>39.85</v>
      </c>
      <c r="HI16" s="102">
        <v>44.488999999999997</v>
      </c>
      <c r="HJ16" s="102">
        <v>92.322999999999993</v>
      </c>
      <c r="HK16" s="102">
        <v>75.174999999999997</v>
      </c>
      <c r="HL16" s="102">
        <v>65.897999999999996</v>
      </c>
      <c r="HM16" s="102">
        <v>60.77</v>
      </c>
      <c r="HN16" s="102">
        <v>70.397999999999996</v>
      </c>
      <c r="HO16" s="105">
        <f t="shared" si="78"/>
        <v>765.21</v>
      </c>
      <c r="HP16" s="102">
        <v>59.045000000000002</v>
      </c>
      <c r="HQ16" s="103">
        <v>49.290999999999997</v>
      </c>
      <c r="HR16" s="103">
        <v>41.593000000000004</v>
      </c>
      <c r="HS16" s="102">
        <v>48.76</v>
      </c>
      <c r="HT16" s="102">
        <v>68.373999999999995</v>
      </c>
      <c r="HU16" s="102">
        <v>56.944000000000003</v>
      </c>
      <c r="HV16" s="102">
        <v>90.933999999999997</v>
      </c>
      <c r="HW16" s="102">
        <v>111.01300000000001</v>
      </c>
      <c r="HX16" s="102">
        <v>103.1</v>
      </c>
      <c r="HY16" s="102">
        <v>73.59</v>
      </c>
      <c r="HZ16" s="102">
        <v>58.058999999999997</v>
      </c>
      <c r="IA16" s="102">
        <v>69.171999999999997</v>
      </c>
      <c r="IB16" s="105">
        <f t="shared" si="79"/>
        <v>829.87500000000011</v>
      </c>
      <c r="IC16" s="102">
        <v>71.867000000000004</v>
      </c>
      <c r="ID16" s="103">
        <v>63.82</v>
      </c>
      <c r="IE16" s="103">
        <v>74.590999999999994</v>
      </c>
      <c r="IF16" s="102">
        <v>49.216999999999999</v>
      </c>
      <c r="IG16" s="102">
        <v>58.09</v>
      </c>
      <c r="IH16" s="102">
        <v>88.787000000000006</v>
      </c>
      <c r="II16" s="102">
        <v>97.478999999999999</v>
      </c>
      <c r="IJ16" s="102">
        <v>73.698999999999998</v>
      </c>
      <c r="IK16" s="102">
        <v>76.766999999999996</v>
      </c>
      <c r="IL16" s="102">
        <v>54.850999999999999</v>
      </c>
      <c r="IM16" s="102">
        <v>60.646999999999998</v>
      </c>
      <c r="IN16" s="102">
        <v>72.793999999999997</v>
      </c>
      <c r="IO16" s="105">
        <f t="shared" si="80"/>
        <v>842.60900000000004</v>
      </c>
      <c r="IP16" s="102">
        <v>57.256</v>
      </c>
      <c r="IQ16" s="103">
        <v>91.933999999999997</v>
      </c>
      <c r="IR16" s="103">
        <v>56.290999999999997</v>
      </c>
      <c r="IS16" s="102">
        <v>85.033000000000001</v>
      </c>
      <c r="IT16" s="219"/>
      <c r="IU16" s="219"/>
      <c r="IV16" s="102">
        <v>42.814</v>
      </c>
      <c r="IW16" s="102">
        <v>21.366</v>
      </c>
      <c r="IX16" s="102">
        <v>33.936999999999998</v>
      </c>
      <c r="IY16" s="102">
        <v>36.773000000000003</v>
      </c>
      <c r="IZ16" s="102">
        <v>44.683</v>
      </c>
      <c r="JA16" s="102">
        <v>50.569000000000003</v>
      </c>
      <c r="JB16" s="105">
        <f t="shared" si="81"/>
        <v>520.65600000000006</v>
      </c>
      <c r="JC16" s="102">
        <v>34.965000000000003</v>
      </c>
      <c r="JD16" s="103">
        <v>52.55</v>
      </c>
      <c r="JE16" s="103">
        <v>47.3</v>
      </c>
      <c r="JF16" s="102">
        <v>53.273000000000003</v>
      </c>
      <c r="JG16" s="102">
        <v>67.41</v>
      </c>
      <c r="JH16" s="102">
        <v>50.412999999999997</v>
      </c>
      <c r="JI16" s="102">
        <v>20.747</v>
      </c>
      <c r="JJ16" s="102">
        <v>32.872999999999998</v>
      </c>
      <c r="JK16" s="102">
        <v>7.4480000000000004</v>
      </c>
      <c r="JL16" s="102">
        <v>12.356</v>
      </c>
      <c r="JM16" s="102">
        <v>17.811</v>
      </c>
      <c r="JN16" s="102">
        <v>0</v>
      </c>
      <c r="JO16" s="105">
        <f t="shared" si="82"/>
        <v>397.14599999999996</v>
      </c>
      <c r="JP16" s="102">
        <v>14.92</v>
      </c>
      <c r="JQ16" s="103">
        <v>5.4050000000000002</v>
      </c>
      <c r="JR16" s="103">
        <v>0</v>
      </c>
      <c r="JS16" s="102">
        <v>0</v>
      </c>
      <c r="JT16" s="102">
        <v>0</v>
      </c>
      <c r="JU16" s="102">
        <v>0</v>
      </c>
      <c r="JV16" s="102">
        <v>0</v>
      </c>
      <c r="JW16" s="102">
        <v>0</v>
      </c>
      <c r="JX16" s="102">
        <v>7.3259999999999996</v>
      </c>
      <c r="JY16" s="102">
        <v>6.0049999999999999</v>
      </c>
      <c r="JZ16" s="102">
        <v>6.0049999999999999</v>
      </c>
      <c r="KA16" s="102">
        <v>0</v>
      </c>
      <c r="KB16" s="105">
        <f t="shared" si="83"/>
        <v>39.661000000000001</v>
      </c>
      <c r="KC16" s="102">
        <v>0.34300000000000003</v>
      </c>
      <c r="KD16" s="103">
        <v>6.0389999999999997</v>
      </c>
      <c r="KE16" s="103">
        <v>6.0439999999999996</v>
      </c>
      <c r="KF16" s="102">
        <v>6.32</v>
      </c>
      <c r="KG16" s="102">
        <v>7.2750000000000004</v>
      </c>
      <c r="KH16" s="102">
        <v>0.35799999999999998</v>
      </c>
      <c r="KI16" s="102">
        <v>0.35799999999999998</v>
      </c>
      <c r="KJ16" s="102">
        <v>0</v>
      </c>
      <c r="KK16" s="102">
        <v>0</v>
      </c>
      <c r="KL16" s="102">
        <v>0</v>
      </c>
      <c r="KM16" s="102">
        <v>0</v>
      </c>
      <c r="KN16" s="102">
        <v>0</v>
      </c>
      <c r="KO16" s="105">
        <f t="shared" si="84"/>
        <v>26.737000000000002</v>
      </c>
      <c r="KP16" s="102">
        <v>0.66</v>
      </c>
      <c r="KQ16" s="102">
        <v>0.66100000000000003</v>
      </c>
      <c r="KR16" s="103">
        <v>0</v>
      </c>
      <c r="KS16" s="102">
        <v>0</v>
      </c>
      <c r="KT16" s="102">
        <v>0</v>
      </c>
      <c r="KU16" s="102">
        <v>0</v>
      </c>
      <c r="KV16" s="102">
        <v>0</v>
      </c>
      <c r="KW16" s="102">
        <v>0</v>
      </c>
      <c r="KX16" s="102">
        <v>0</v>
      </c>
      <c r="KY16" s="102">
        <v>0</v>
      </c>
      <c r="KZ16" s="102">
        <v>0</v>
      </c>
      <c r="LA16" s="102">
        <v>0.371</v>
      </c>
      <c r="LB16" s="105">
        <f t="shared" si="85"/>
        <v>1.6920000000000002</v>
      </c>
      <c r="LC16" s="102">
        <v>3.129</v>
      </c>
      <c r="LD16" s="102">
        <v>3.2639999999999998</v>
      </c>
      <c r="LE16" s="103">
        <v>0</v>
      </c>
      <c r="LF16" s="102">
        <v>0</v>
      </c>
      <c r="LG16" s="102">
        <v>0</v>
      </c>
      <c r="LH16" s="102">
        <v>0</v>
      </c>
      <c r="LI16" s="102">
        <v>0</v>
      </c>
      <c r="LJ16" s="102">
        <v>0</v>
      </c>
      <c r="LK16" s="102">
        <v>0</v>
      </c>
      <c r="LL16" s="102">
        <v>0</v>
      </c>
      <c r="LM16" s="102">
        <v>0</v>
      </c>
      <c r="LN16" s="102">
        <v>0</v>
      </c>
      <c r="LO16" s="105">
        <f t="shared" si="86"/>
        <v>6.3929999999999998</v>
      </c>
    </row>
    <row r="17" spans="1:327" s="1" customFormat="1" ht="20.399999999999999">
      <c r="A17" s="232"/>
      <c r="B17" s="11" t="s">
        <v>84</v>
      </c>
      <c r="C17" s="102"/>
      <c r="D17" s="103"/>
      <c r="E17" s="103"/>
      <c r="F17" s="102"/>
      <c r="G17" s="102"/>
      <c r="H17" s="102"/>
      <c r="I17" s="102"/>
      <c r="J17" s="102"/>
      <c r="K17" s="102"/>
      <c r="L17" s="102"/>
      <c r="M17" s="104"/>
      <c r="N17" s="102"/>
      <c r="O17" s="105"/>
      <c r="P17" s="102"/>
      <c r="Q17" s="103"/>
      <c r="R17" s="103"/>
      <c r="S17" s="102"/>
      <c r="T17" s="102"/>
      <c r="U17" s="102"/>
      <c r="V17" s="102"/>
      <c r="W17" s="102"/>
      <c r="X17" s="102"/>
      <c r="Y17" s="102"/>
      <c r="Z17" s="102"/>
      <c r="AA17" s="102"/>
      <c r="AB17" s="105"/>
      <c r="AC17" s="102"/>
      <c r="AD17" s="103"/>
      <c r="AE17" s="103"/>
      <c r="AF17" s="102"/>
      <c r="AG17" s="102"/>
      <c r="AH17" s="102"/>
      <c r="AI17" s="102"/>
      <c r="AJ17" s="102"/>
      <c r="AK17" s="102"/>
      <c r="AL17" s="102"/>
      <c r="AM17" s="102"/>
      <c r="AN17" s="102"/>
      <c r="AO17" s="105"/>
      <c r="AP17" s="102"/>
      <c r="AQ17" s="103"/>
      <c r="AR17" s="103"/>
      <c r="AS17" s="102"/>
      <c r="AT17" s="102"/>
      <c r="AU17" s="102"/>
      <c r="AV17" s="102"/>
      <c r="AW17" s="102"/>
      <c r="AX17" s="102"/>
      <c r="AY17" s="102"/>
      <c r="AZ17" s="102"/>
      <c r="BA17" s="102"/>
      <c r="BB17" s="105"/>
      <c r="BC17" s="102"/>
      <c r="BD17" s="103"/>
      <c r="BE17" s="103"/>
      <c r="BF17" s="102"/>
      <c r="BG17" s="102"/>
      <c r="BH17" s="102"/>
      <c r="BI17" s="102"/>
      <c r="BJ17" s="102"/>
      <c r="BK17" s="102"/>
      <c r="BL17" s="102"/>
      <c r="BM17" s="102"/>
      <c r="BN17" s="102"/>
      <c r="BO17" s="105"/>
      <c r="BP17" s="102"/>
      <c r="BQ17" s="103"/>
      <c r="BR17" s="103"/>
      <c r="BS17" s="102"/>
      <c r="BT17" s="102"/>
      <c r="BU17" s="102"/>
      <c r="BV17" s="102"/>
      <c r="BW17" s="102"/>
      <c r="BX17" s="102"/>
      <c r="BY17" s="102"/>
      <c r="BZ17" s="102"/>
      <c r="CA17" s="102"/>
      <c r="CB17" s="105"/>
      <c r="CC17" s="102"/>
      <c r="CD17" s="103"/>
      <c r="CE17" s="103"/>
      <c r="CF17" s="102"/>
      <c r="CG17" s="102"/>
      <c r="CH17" s="102"/>
      <c r="CI17" s="102"/>
      <c r="CJ17" s="102"/>
      <c r="CK17" s="102"/>
      <c r="CL17" s="102"/>
      <c r="CM17" s="102"/>
      <c r="CN17" s="102"/>
      <c r="CO17" s="105"/>
      <c r="CP17" s="102"/>
      <c r="CQ17" s="103"/>
      <c r="CR17" s="103"/>
      <c r="CS17" s="102"/>
      <c r="CT17" s="102"/>
      <c r="CU17" s="102"/>
      <c r="CV17" s="102"/>
      <c r="CW17" s="102"/>
      <c r="CX17" s="102"/>
      <c r="CY17" s="102"/>
      <c r="CZ17" s="102"/>
      <c r="DA17" s="102"/>
      <c r="DB17" s="105"/>
      <c r="DC17" s="102"/>
      <c r="DD17" s="103"/>
      <c r="DE17" s="103"/>
      <c r="DF17" s="102"/>
      <c r="DG17" s="102"/>
      <c r="DH17" s="102"/>
      <c r="DI17" s="102"/>
      <c r="DJ17" s="102"/>
      <c r="DK17" s="102"/>
      <c r="DL17" s="102"/>
      <c r="DM17" s="102"/>
      <c r="DN17" s="102"/>
      <c r="DO17" s="105"/>
      <c r="DP17" s="102"/>
      <c r="DQ17" s="103"/>
      <c r="DR17" s="103"/>
      <c r="DS17" s="102"/>
      <c r="DT17" s="102"/>
      <c r="DU17" s="102"/>
      <c r="DV17" s="102"/>
      <c r="DW17" s="102"/>
      <c r="DX17" s="102"/>
      <c r="DY17" s="102"/>
      <c r="DZ17" s="102"/>
      <c r="EA17" s="102"/>
      <c r="EB17" s="105"/>
      <c r="EC17" s="102"/>
      <c r="ED17" s="103"/>
      <c r="EE17" s="103"/>
      <c r="EF17" s="102"/>
      <c r="EG17" s="102"/>
      <c r="EH17" s="102"/>
      <c r="EI17" s="102"/>
      <c r="EJ17" s="102"/>
      <c r="EK17" s="102"/>
      <c r="EL17" s="102"/>
      <c r="EM17" s="102"/>
      <c r="EN17" s="102"/>
      <c r="EO17" s="105"/>
      <c r="EP17" s="102"/>
      <c r="EQ17" s="103"/>
      <c r="ER17" s="103"/>
      <c r="ES17" s="102"/>
      <c r="ET17" s="102"/>
      <c r="EU17" s="102"/>
      <c r="EV17" s="102"/>
      <c r="EW17" s="102"/>
      <c r="EX17" s="102"/>
      <c r="EY17" s="102"/>
      <c r="EZ17" s="102"/>
      <c r="FA17" s="102"/>
      <c r="FB17" s="105"/>
      <c r="FC17" s="102"/>
      <c r="FD17" s="103"/>
      <c r="FE17" s="103"/>
      <c r="FF17" s="102"/>
      <c r="FG17" s="102"/>
      <c r="FH17" s="102"/>
      <c r="FI17" s="102"/>
      <c r="FJ17" s="102"/>
      <c r="FK17" s="102"/>
      <c r="FL17" s="102"/>
      <c r="FM17" s="102"/>
      <c r="FN17" s="102"/>
      <c r="FO17" s="105"/>
      <c r="FP17" s="102"/>
      <c r="FQ17" s="103"/>
      <c r="FR17" s="103"/>
      <c r="FS17" s="102"/>
      <c r="FT17" s="102"/>
      <c r="FU17" s="102"/>
      <c r="FV17" s="102"/>
      <c r="FW17" s="102"/>
      <c r="FX17" s="102"/>
      <c r="FY17" s="102"/>
      <c r="FZ17" s="102"/>
      <c r="GA17" s="102"/>
      <c r="GB17" s="105"/>
      <c r="GC17" s="102"/>
      <c r="GD17" s="103"/>
      <c r="GE17" s="103"/>
      <c r="GF17" s="102"/>
      <c r="GG17" s="102"/>
      <c r="GH17" s="102"/>
      <c r="GI17" s="102"/>
      <c r="GJ17" s="102"/>
      <c r="GK17" s="102"/>
      <c r="GL17" s="102"/>
      <c r="GM17" s="102"/>
      <c r="GN17" s="102"/>
      <c r="GO17" s="105"/>
      <c r="GP17" s="102"/>
      <c r="GQ17" s="103"/>
      <c r="GR17" s="103">
        <v>0.78200000000000003</v>
      </c>
      <c r="GS17" s="102">
        <v>43.75</v>
      </c>
      <c r="GT17" s="102">
        <v>116.87</v>
      </c>
      <c r="GU17" s="102">
        <v>106.316</v>
      </c>
      <c r="GV17" s="102">
        <v>50.045000000000002</v>
      </c>
      <c r="GW17" s="102">
        <v>0</v>
      </c>
      <c r="GX17" s="102">
        <v>0</v>
      </c>
      <c r="GY17" s="102">
        <v>0</v>
      </c>
      <c r="GZ17" s="102">
        <v>0</v>
      </c>
      <c r="HA17" s="102">
        <v>0</v>
      </c>
      <c r="HB17" s="105">
        <f t="shared" si="77"/>
        <v>317.76299999999998</v>
      </c>
      <c r="HC17" s="102">
        <v>0</v>
      </c>
      <c r="HD17" s="103">
        <v>0</v>
      </c>
      <c r="HE17" s="103">
        <v>67.554000000000002</v>
      </c>
      <c r="HF17" s="102">
        <v>67.554000000000002</v>
      </c>
      <c r="HG17" s="102">
        <v>133.529</v>
      </c>
      <c r="HH17" s="102">
        <v>136.35</v>
      </c>
      <c r="HI17" s="102">
        <v>141.41900000000001</v>
      </c>
      <c r="HJ17" s="102">
        <v>139.65799999999999</v>
      </c>
      <c r="HK17" s="102">
        <v>129.53700000000001</v>
      </c>
      <c r="HL17" s="102">
        <v>127.875</v>
      </c>
      <c r="HM17" s="102">
        <v>11.978999999999999</v>
      </c>
      <c r="HN17" s="102">
        <v>135.488</v>
      </c>
      <c r="HO17" s="105">
        <f t="shared" si="78"/>
        <v>1090.943</v>
      </c>
      <c r="HP17" s="102">
        <v>140.089</v>
      </c>
      <c r="HQ17" s="103">
        <v>128.13200000000001</v>
      </c>
      <c r="HR17" s="103">
        <v>136.29599999999999</v>
      </c>
      <c r="HS17" s="102">
        <v>135.072</v>
      </c>
      <c r="HT17" s="102">
        <v>140.51</v>
      </c>
      <c r="HU17" s="102">
        <v>133.68299999999999</v>
      </c>
      <c r="HV17" s="102">
        <v>125.63800000000001</v>
      </c>
      <c r="HW17" s="102">
        <v>96.872</v>
      </c>
      <c r="HX17" s="102">
        <v>95.792000000000002</v>
      </c>
      <c r="HY17" s="102">
        <v>130.078</v>
      </c>
      <c r="HZ17" s="102">
        <v>104.86</v>
      </c>
      <c r="IA17" s="102">
        <v>129.715</v>
      </c>
      <c r="IB17" s="105">
        <f t="shared" si="79"/>
        <v>1496.7369999999996</v>
      </c>
      <c r="IC17" s="102">
        <v>85.677999999999997</v>
      </c>
      <c r="ID17" s="103">
        <v>70.561000000000007</v>
      </c>
      <c r="IE17" s="103">
        <v>120.51900000000001</v>
      </c>
      <c r="IF17" s="102">
        <v>92.308000000000007</v>
      </c>
      <c r="IG17" s="102">
        <v>66.766000000000005</v>
      </c>
      <c r="IH17" s="102">
        <v>64.403999999999996</v>
      </c>
      <c r="II17" s="102">
        <v>54.671999999999997</v>
      </c>
      <c r="IJ17" s="102">
        <v>91.825000000000003</v>
      </c>
      <c r="IK17" s="102">
        <v>99.554000000000002</v>
      </c>
      <c r="IL17" s="102">
        <v>100.827</v>
      </c>
      <c r="IM17" s="102">
        <v>90.225999999999999</v>
      </c>
      <c r="IN17" s="102">
        <v>57.185000000000002</v>
      </c>
      <c r="IO17" s="105">
        <f t="shared" si="80"/>
        <v>994.52500000000009</v>
      </c>
      <c r="IP17" s="102">
        <v>76.680000000000007</v>
      </c>
      <c r="IQ17" s="103">
        <v>58.112000000000002</v>
      </c>
      <c r="IR17" s="103">
        <v>37.122999999999998</v>
      </c>
      <c r="IS17" s="102">
        <v>26.661999999999999</v>
      </c>
      <c r="IT17" s="219"/>
      <c r="IU17" s="219"/>
      <c r="IV17" s="102">
        <v>27.18</v>
      </c>
      <c r="IW17" s="102">
        <v>49.255000000000003</v>
      </c>
      <c r="IX17" s="102">
        <v>68.072000000000003</v>
      </c>
      <c r="IY17" s="102">
        <v>72.421000000000006</v>
      </c>
      <c r="IZ17" s="102">
        <v>37.237000000000002</v>
      </c>
      <c r="JA17" s="102">
        <v>20.873000000000001</v>
      </c>
      <c r="JB17" s="105">
        <f t="shared" si="81"/>
        <v>473.61500000000001</v>
      </c>
      <c r="JC17" s="102">
        <v>48.363</v>
      </c>
      <c r="JD17" s="103">
        <v>54.145000000000003</v>
      </c>
      <c r="JE17" s="103">
        <v>52.218000000000004</v>
      </c>
      <c r="JF17" s="102">
        <v>49.604999999999997</v>
      </c>
      <c r="JG17" s="102">
        <v>81.665000000000006</v>
      </c>
      <c r="JH17" s="102">
        <v>32.76</v>
      </c>
      <c r="JI17" s="102">
        <v>11.045</v>
      </c>
      <c r="JJ17" s="102">
        <v>13.83</v>
      </c>
      <c r="JK17" s="102">
        <v>27.742000000000001</v>
      </c>
      <c r="JL17" s="102">
        <v>79.930000000000007</v>
      </c>
      <c r="JM17" s="102">
        <v>34.634</v>
      </c>
      <c r="JN17" s="102">
        <v>63.332000000000001</v>
      </c>
      <c r="JO17" s="105">
        <f t="shared" si="82"/>
        <v>549.26900000000001</v>
      </c>
      <c r="JP17" s="102">
        <v>47.911999999999999</v>
      </c>
      <c r="JQ17" s="103">
        <v>6.2489999999999997</v>
      </c>
      <c r="JR17" s="103">
        <v>1.0249999999999999</v>
      </c>
      <c r="JS17" s="102">
        <v>-0.17799999999999999</v>
      </c>
      <c r="JT17" s="102">
        <v>-0.17699999999999999</v>
      </c>
      <c r="JU17" s="102">
        <v>-0.186</v>
      </c>
      <c r="JV17" s="102">
        <v>-0.16900000000000001</v>
      </c>
      <c r="JW17" s="102">
        <v>0</v>
      </c>
      <c r="JX17" s="102">
        <v>0</v>
      </c>
      <c r="JY17" s="102">
        <v>0</v>
      </c>
      <c r="JZ17" s="102">
        <v>0</v>
      </c>
      <c r="KA17" s="102">
        <v>0</v>
      </c>
      <c r="KB17" s="105">
        <f t="shared" si="83"/>
        <v>54.476000000000006</v>
      </c>
      <c r="KC17" s="102">
        <v>0</v>
      </c>
      <c r="KD17" s="103">
        <v>0</v>
      </c>
      <c r="KE17" s="103">
        <v>0</v>
      </c>
      <c r="KF17" s="102">
        <v>0</v>
      </c>
      <c r="KG17" s="102">
        <v>0</v>
      </c>
      <c r="KH17" s="102">
        <v>0</v>
      </c>
      <c r="KI17" s="102">
        <v>0</v>
      </c>
      <c r="KJ17" s="102">
        <v>0</v>
      </c>
      <c r="KK17" s="102">
        <v>0</v>
      </c>
      <c r="KL17" s="102">
        <v>0</v>
      </c>
      <c r="KM17" s="102">
        <v>0</v>
      </c>
      <c r="KN17" s="102">
        <v>0</v>
      </c>
      <c r="KO17" s="105">
        <f t="shared" si="84"/>
        <v>0</v>
      </c>
      <c r="KP17" s="102">
        <v>0</v>
      </c>
      <c r="KQ17" s="102">
        <v>0</v>
      </c>
      <c r="KR17" s="103">
        <v>0</v>
      </c>
      <c r="KS17" s="102">
        <v>0</v>
      </c>
      <c r="KT17" s="102">
        <v>0</v>
      </c>
      <c r="KU17" s="102">
        <v>0</v>
      </c>
      <c r="KV17" s="102">
        <v>0</v>
      </c>
      <c r="KW17" s="102">
        <v>0</v>
      </c>
      <c r="KX17" s="102">
        <v>0</v>
      </c>
      <c r="KY17" s="102">
        <v>0</v>
      </c>
      <c r="KZ17" s="102">
        <v>0</v>
      </c>
      <c r="LA17" s="102">
        <v>14.026</v>
      </c>
      <c r="LB17" s="105">
        <f t="shared" si="85"/>
        <v>14.026</v>
      </c>
      <c r="LC17" s="102">
        <v>55.42</v>
      </c>
      <c r="LD17" s="102">
        <v>50.238</v>
      </c>
      <c r="LE17" s="103">
        <v>119.11</v>
      </c>
      <c r="LF17" s="102">
        <v>98.082999999999998</v>
      </c>
      <c r="LG17" s="102">
        <v>43.805</v>
      </c>
      <c r="LH17" s="102">
        <v>103.822</v>
      </c>
      <c r="LI17" s="102">
        <v>102.407</v>
      </c>
      <c r="LJ17" s="102">
        <v>95.77</v>
      </c>
      <c r="LK17" s="102">
        <v>45.805999999999997</v>
      </c>
      <c r="LL17" s="102">
        <v>105.08499999999999</v>
      </c>
      <c r="LM17" s="102">
        <v>86.117000000000004</v>
      </c>
      <c r="LN17" s="102">
        <v>12.426</v>
      </c>
      <c r="LO17" s="105">
        <f t="shared" si="86"/>
        <v>918.08900000000006</v>
      </c>
    </row>
    <row r="18" spans="1:327" s="1" customFormat="1" ht="20.399999999999999">
      <c r="A18" s="232"/>
      <c r="B18" s="11" t="s">
        <v>85</v>
      </c>
      <c r="C18" s="102"/>
      <c r="D18" s="103"/>
      <c r="E18" s="103"/>
      <c r="F18" s="102"/>
      <c r="G18" s="102"/>
      <c r="H18" s="102"/>
      <c r="I18" s="102"/>
      <c r="J18" s="102"/>
      <c r="K18" s="102"/>
      <c r="L18" s="102"/>
      <c r="M18" s="104"/>
      <c r="N18" s="102"/>
      <c r="O18" s="105"/>
      <c r="P18" s="102"/>
      <c r="Q18" s="103"/>
      <c r="R18" s="103"/>
      <c r="S18" s="102"/>
      <c r="T18" s="102"/>
      <c r="U18" s="102"/>
      <c r="V18" s="102"/>
      <c r="W18" s="102"/>
      <c r="X18" s="102"/>
      <c r="Y18" s="102"/>
      <c r="Z18" s="102"/>
      <c r="AA18" s="102"/>
      <c r="AB18" s="105"/>
      <c r="AC18" s="102"/>
      <c r="AD18" s="103"/>
      <c r="AE18" s="103"/>
      <c r="AF18" s="102"/>
      <c r="AG18" s="102"/>
      <c r="AH18" s="102"/>
      <c r="AI18" s="102"/>
      <c r="AJ18" s="102"/>
      <c r="AK18" s="102"/>
      <c r="AL18" s="102"/>
      <c r="AM18" s="102"/>
      <c r="AN18" s="102"/>
      <c r="AO18" s="105"/>
      <c r="AP18" s="102"/>
      <c r="AQ18" s="103"/>
      <c r="AR18" s="103"/>
      <c r="AS18" s="102"/>
      <c r="AT18" s="102"/>
      <c r="AU18" s="102"/>
      <c r="AV18" s="102"/>
      <c r="AW18" s="102"/>
      <c r="AX18" s="102"/>
      <c r="AY18" s="102"/>
      <c r="AZ18" s="102"/>
      <c r="BA18" s="102"/>
      <c r="BB18" s="105"/>
      <c r="BC18" s="102"/>
      <c r="BD18" s="103"/>
      <c r="BE18" s="103"/>
      <c r="BF18" s="102"/>
      <c r="BG18" s="102"/>
      <c r="BH18" s="102"/>
      <c r="BI18" s="102"/>
      <c r="BJ18" s="102"/>
      <c r="BK18" s="102"/>
      <c r="BL18" s="102"/>
      <c r="BM18" s="102"/>
      <c r="BN18" s="102"/>
      <c r="BO18" s="105"/>
      <c r="BP18" s="102"/>
      <c r="BQ18" s="103"/>
      <c r="BR18" s="103"/>
      <c r="BS18" s="102"/>
      <c r="BT18" s="102"/>
      <c r="BU18" s="102"/>
      <c r="BV18" s="102"/>
      <c r="BW18" s="102"/>
      <c r="BX18" s="102"/>
      <c r="BY18" s="102"/>
      <c r="BZ18" s="102"/>
      <c r="CA18" s="102"/>
      <c r="CB18" s="105"/>
      <c r="CC18" s="102"/>
      <c r="CD18" s="103"/>
      <c r="CE18" s="103"/>
      <c r="CF18" s="102"/>
      <c r="CG18" s="102"/>
      <c r="CH18" s="102"/>
      <c r="CI18" s="102"/>
      <c r="CJ18" s="102"/>
      <c r="CK18" s="102"/>
      <c r="CL18" s="102"/>
      <c r="CM18" s="102"/>
      <c r="CN18" s="102"/>
      <c r="CO18" s="105"/>
      <c r="CP18" s="102"/>
      <c r="CQ18" s="103"/>
      <c r="CR18" s="103"/>
      <c r="CS18" s="102"/>
      <c r="CT18" s="102"/>
      <c r="CU18" s="102"/>
      <c r="CV18" s="102"/>
      <c r="CW18" s="102"/>
      <c r="CX18" s="102"/>
      <c r="CY18" s="102"/>
      <c r="CZ18" s="102"/>
      <c r="DA18" s="102"/>
      <c r="DB18" s="105"/>
      <c r="DC18" s="102"/>
      <c r="DD18" s="103"/>
      <c r="DE18" s="103"/>
      <c r="DF18" s="102"/>
      <c r="DG18" s="102"/>
      <c r="DH18" s="102"/>
      <c r="DI18" s="102"/>
      <c r="DJ18" s="102"/>
      <c r="DK18" s="102"/>
      <c r="DL18" s="102"/>
      <c r="DM18" s="102"/>
      <c r="DN18" s="102"/>
      <c r="DO18" s="105"/>
      <c r="DP18" s="102"/>
      <c r="DQ18" s="103"/>
      <c r="DR18" s="103"/>
      <c r="DS18" s="102"/>
      <c r="DT18" s="102"/>
      <c r="DU18" s="102"/>
      <c r="DV18" s="102"/>
      <c r="DW18" s="102"/>
      <c r="DX18" s="102"/>
      <c r="DY18" s="102"/>
      <c r="DZ18" s="102"/>
      <c r="EA18" s="102"/>
      <c r="EB18" s="105"/>
      <c r="EC18" s="102"/>
      <c r="ED18" s="103"/>
      <c r="EE18" s="103"/>
      <c r="EF18" s="102"/>
      <c r="EG18" s="102"/>
      <c r="EH18" s="102"/>
      <c r="EI18" s="102"/>
      <c r="EJ18" s="102"/>
      <c r="EK18" s="102"/>
      <c r="EL18" s="102"/>
      <c r="EM18" s="102"/>
      <c r="EN18" s="102"/>
      <c r="EO18" s="105"/>
      <c r="EP18" s="102"/>
      <c r="EQ18" s="103"/>
      <c r="ER18" s="103"/>
      <c r="ES18" s="102"/>
      <c r="ET18" s="102"/>
      <c r="EU18" s="102"/>
      <c r="EV18" s="102"/>
      <c r="EW18" s="102"/>
      <c r="EX18" s="102"/>
      <c r="EY18" s="102"/>
      <c r="EZ18" s="102"/>
      <c r="FA18" s="102"/>
      <c r="FB18" s="105"/>
      <c r="FC18" s="102"/>
      <c r="FD18" s="103"/>
      <c r="FE18" s="103"/>
      <c r="FF18" s="102"/>
      <c r="FG18" s="102"/>
      <c r="FH18" s="102"/>
      <c r="FI18" s="102"/>
      <c r="FJ18" s="102"/>
      <c r="FK18" s="102"/>
      <c r="FL18" s="102"/>
      <c r="FM18" s="102"/>
      <c r="FN18" s="102"/>
      <c r="FO18" s="105"/>
      <c r="FP18" s="102"/>
      <c r="FQ18" s="103"/>
      <c r="FR18" s="103"/>
      <c r="FS18" s="102"/>
      <c r="FT18" s="102"/>
      <c r="FU18" s="102"/>
      <c r="FV18" s="102"/>
      <c r="FW18" s="102"/>
      <c r="FX18" s="102"/>
      <c r="FY18" s="102"/>
      <c r="FZ18" s="102"/>
      <c r="GA18" s="102"/>
      <c r="GB18" s="105"/>
      <c r="GC18" s="102"/>
      <c r="GD18" s="103"/>
      <c r="GE18" s="103"/>
      <c r="GF18" s="102"/>
      <c r="GG18" s="102"/>
      <c r="GH18" s="102"/>
      <c r="GI18" s="102"/>
      <c r="GJ18" s="102"/>
      <c r="GK18" s="102"/>
      <c r="GL18" s="102"/>
      <c r="GM18" s="102"/>
      <c r="GN18" s="102"/>
      <c r="GO18" s="105"/>
      <c r="GP18" s="102"/>
      <c r="GQ18" s="103"/>
      <c r="GR18" s="103">
        <v>41.12</v>
      </c>
      <c r="GS18" s="102">
        <v>6.282</v>
      </c>
      <c r="GT18" s="102">
        <v>0</v>
      </c>
      <c r="GU18" s="102">
        <v>0</v>
      </c>
      <c r="GV18" s="102">
        <v>0</v>
      </c>
      <c r="GW18" s="102">
        <v>0</v>
      </c>
      <c r="GX18" s="102">
        <v>0</v>
      </c>
      <c r="GY18" s="102">
        <v>0</v>
      </c>
      <c r="GZ18" s="102">
        <v>0</v>
      </c>
      <c r="HA18" s="102">
        <v>0</v>
      </c>
      <c r="HB18" s="105">
        <f t="shared" si="77"/>
        <v>47.402000000000001</v>
      </c>
      <c r="HC18" s="102">
        <v>0</v>
      </c>
      <c r="HD18" s="103">
        <v>5.6289999999999996</v>
      </c>
      <c r="HE18" s="103">
        <v>51.103999999999999</v>
      </c>
      <c r="HF18" s="102">
        <v>41.796999999999997</v>
      </c>
      <c r="HG18" s="102">
        <v>51.652000000000001</v>
      </c>
      <c r="HH18" s="102">
        <v>51.603999999999999</v>
      </c>
      <c r="HI18" s="102">
        <v>55.698</v>
      </c>
      <c r="HJ18" s="102">
        <v>47.832999999999998</v>
      </c>
      <c r="HK18" s="102">
        <v>44.039000000000001</v>
      </c>
      <c r="HL18" s="102">
        <v>52.165999999999997</v>
      </c>
      <c r="HM18" s="102">
        <v>45.673999999999999</v>
      </c>
      <c r="HN18" s="102">
        <v>48.777999999999999</v>
      </c>
      <c r="HO18" s="105">
        <f t="shared" si="78"/>
        <v>495.97399999999999</v>
      </c>
      <c r="HP18" s="102">
        <v>45.761000000000003</v>
      </c>
      <c r="HQ18" s="103">
        <v>46.860999999999997</v>
      </c>
      <c r="HR18" s="103">
        <v>54.398000000000003</v>
      </c>
      <c r="HS18" s="102">
        <v>54.113</v>
      </c>
      <c r="HT18" s="102">
        <v>41.206000000000003</v>
      </c>
      <c r="HU18" s="102">
        <v>53.014000000000003</v>
      </c>
      <c r="HV18" s="102">
        <v>54.948</v>
      </c>
      <c r="HW18" s="102">
        <v>52.649000000000001</v>
      </c>
      <c r="HX18" s="102">
        <v>53.625</v>
      </c>
      <c r="HY18" s="102">
        <v>42.530999999999999</v>
      </c>
      <c r="HZ18" s="102">
        <v>45.337000000000003</v>
      </c>
      <c r="IA18" s="102">
        <v>51.284999999999997</v>
      </c>
      <c r="IB18" s="105">
        <f t="shared" si="79"/>
        <v>595.72799999999995</v>
      </c>
      <c r="IC18" s="102">
        <v>39.929000000000002</v>
      </c>
      <c r="ID18" s="103">
        <v>27.81</v>
      </c>
      <c r="IE18" s="103">
        <v>39.167999999999999</v>
      </c>
      <c r="IF18" s="102">
        <v>34.970999999999997</v>
      </c>
      <c r="IG18" s="102">
        <v>28.835999999999999</v>
      </c>
      <c r="IH18" s="102">
        <v>21.053999999999998</v>
      </c>
      <c r="II18" s="102">
        <v>20.236000000000001</v>
      </c>
      <c r="IJ18" s="102">
        <v>50.195</v>
      </c>
      <c r="IK18" s="102">
        <v>38.262999999999998</v>
      </c>
      <c r="IL18" s="102">
        <v>37.265000000000001</v>
      </c>
      <c r="IM18" s="102">
        <v>48.52</v>
      </c>
      <c r="IN18" s="102">
        <v>21.045000000000002</v>
      </c>
      <c r="IO18" s="105">
        <f t="shared" si="80"/>
        <v>407.29199999999997</v>
      </c>
      <c r="IP18" s="102">
        <v>18.856999999999999</v>
      </c>
      <c r="IQ18" s="103">
        <v>26.058</v>
      </c>
      <c r="IR18" s="103">
        <v>13.888</v>
      </c>
      <c r="IS18" s="102">
        <v>4.3250000000000002</v>
      </c>
      <c r="IT18" s="219"/>
      <c r="IU18" s="219"/>
      <c r="IV18" s="102">
        <v>19.085999999999999</v>
      </c>
      <c r="IW18" s="102">
        <v>25.262</v>
      </c>
      <c r="IX18" s="102">
        <v>36.923999999999999</v>
      </c>
      <c r="IY18" s="102">
        <v>41.148000000000003</v>
      </c>
      <c r="IZ18" s="102">
        <v>26.311</v>
      </c>
      <c r="JA18" s="102">
        <v>14.787000000000001</v>
      </c>
      <c r="JB18" s="105">
        <f t="shared" si="81"/>
        <v>226.64600000000002</v>
      </c>
      <c r="JC18" s="102">
        <v>23.632000000000001</v>
      </c>
      <c r="JD18" s="103">
        <v>22.888999999999999</v>
      </c>
      <c r="JE18" s="103">
        <v>16.533999999999999</v>
      </c>
      <c r="JF18" s="102">
        <v>29.24</v>
      </c>
      <c r="JG18" s="102">
        <v>38.055999999999997</v>
      </c>
      <c r="JH18" s="102">
        <v>11.702</v>
      </c>
      <c r="JI18" s="102">
        <v>11.288</v>
      </c>
      <c r="JJ18" s="102">
        <v>14.026999999999999</v>
      </c>
      <c r="JK18" s="102">
        <v>16.68</v>
      </c>
      <c r="JL18" s="102">
        <v>28.442</v>
      </c>
      <c r="JM18" s="102">
        <v>25.206</v>
      </c>
      <c r="JN18" s="102">
        <v>20.771999999999998</v>
      </c>
      <c r="JO18" s="105">
        <f t="shared" si="82"/>
        <v>258.46800000000002</v>
      </c>
      <c r="JP18" s="102">
        <v>25.710999999999999</v>
      </c>
      <c r="JQ18" s="103">
        <v>-0.125</v>
      </c>
      <c r="JR18" s="103">
        <v>-0.113</v>
      </c>
      <c r="JS18" s="102">
        <v>-9.4E-2</v>
      </c>
      <c r="JT18" s="102">
        <v>-8.3000000000000004E-2</v>
      </c>
      <c r="JU18" s="102">
        <v>-7.2999999999999995E-2</v>
      </c>
      <c r="JV18" s="102">
        <v>-6.8000000000000005E-2</v>
      </c>
      <c r="JW18" s="102">
        <v>-6.8000000000000005E-2</v>
      </c>
      <c r="JX18" s="102">
        <v>-7.1999999999999995E-2</v>
      </c>
      <c r="JY18" s="102">
        <v>-4.3999999999999997E-2</v>
      </c>
      <c r="JZ18" s="102">
        <v>-6.0999999999999999E-2</v>
      </c>
      <c r="KA18" s="102">
        <v>-3.9E-2</v>
      </c>
      <c r="KB18" s="105">
        <f t="shared" si="83"/>
        <v>24.870999999999995</v>
      </c>
      <c r="KC18" s="102">
        <v>-5.5E-2</v>
      </c>
      <c r="KD18" s="103">
        <v>-0.06</v>
      </c>
      <c r="KE18" s="103">
        <v>-6.5000000000000002E-2</v>
      </c>
      <c r="KF18" s="102">
        <v>-6.3E-2</v>
      </c>
      <c r="KG18" s="102">
        <v>-6.4000000000000001E-2</v>
      </c>
      <c r="KH18" s="102">
        <v>-6.6000000000000003E-2</v>
      </c>
      <c r="KI18" s="102">
        <v>-7.0000000000000007E-2</v>
      </c>
      <c r="KJ18" s="102">
        <v>-7.2999999999999995E-2</v>
      </c>
      <c r="KK18" s="102">
        <v>-7.1999999999999995E-2</v>
      </c>
      <c r="KL18" s="102">
        <v>-7.0000000000000007E-2</v>
      </c>
      <c r="KM18" s="102">
        <v>-6.9000000000000006E-2</v>
      </c>
      <c r="KN18" s="102">
        <v>-6.4000000000000001E-2</v>
      </c>
      <c r="KO18" s="105">
        <f t="shared" si="84"/>
        <v>-0.79099999999999993</v>
      </c>
      <c r="KP18" s="102">
        <v>-6.6000000000000003E-2</v>
      </c>
      <c r="KQ18" s="102">
        <v>-6.3E-2</v>
      </c>
      <c r="KR18" s="103">
        <v>-6.4000000000000001E-2</v>
      </c>
      <c r="KS18" s="102">
        <v>-6.0999999999999999E-2</v>
      </c>
      <c r="KT18" s="102">
        <v>-6.6000000000000003E-2</v>
      </c>
      <c r="KU18" s="102">
        <v>-6.7000000000000004E-2</v>
      </c>
      <c r="KV18" s="102">
        <v>7.0999999999999994E-2</v>
      </c>
      <c r="KW18" s="102">
        <v>-7.8E-2</v>
      </c>
      <c r="KX18" s="102">
        <v>-6.7000000000000004E-2</v>
      </c>
      <c r="KY18" s="102">
        <v>-6.4000000000000001E-2</v>
      </c>
      <c r="KZ18" s="102">
        <v>-7.5999999999999998E-2</v>
      </c>
      <c r="LA18" s="102">
        <v>-6.6000000000000003E-2</v>
      </c>
      <c r="LB18" s="105">
        <f t="shared" si="85"/>
        <v>-0.66700000000000004</v>
      </c>
      <c r="LC18" s="102">
        <v>11.856</v>
      </c>
      <c r="LD18" s="102">
        <v>29.388999999999999</v>
      </c>
      <c r="LE18" s="103">
        <v>17.507000000000001</v>
      </c>
      <c r="LF18" s="102">
        <v>37.667999999999999</v>
      </c>
      <c r="LG18" s="102">
        <v>34.923999999999999</v>
      </c>
      <c r="LH18" s="102">
        <v>24.814</v>
      </c>
      <c r="LI18" s="102">
        <v>37.896000000000001</v>
      </c>
      <c r="LJ18" s="102">
        <v>36.500999999999998</v>
      </c>
      <c r="LK18" s="102">
        <v>24.456</v>
      </c>
      <c r="LL18" s="102">
        <v>20.809000000000001</v>
      </c>
      <c r="LM18" s="102">
        <v>34.83</v>
      </c>
      <c r="LN18" s="102">
        <v>34.012999999999998</v>
      </c>
      <c r="LO18" s="105">
        <f t="shared" si="86"/>
        <v>344.66299999999995</v>
      </c>
    </row>
    <row r="19" spans="1:327" s="1" customFormat="1">
      <c r="A19" s="232"/>
      <c r="B19" s="11" t="s">
        <v>35</v>
      </c>
      <c r="C19" s="102">
        <v>97.3</v>
      </c>
      <c r="D19" s="103">
        <v>85.1</v>
      </c>
      <c r="E19" s="103">
        <v>90.9</v>
      </c>
      <c r="F19" s="102">
        <v>88.8</v>
      </c>
      <c r="G19" s="102">
        <v>90.76</v>
      </c>
      <c r="H19" s="102">
        <v>82.12</v>
      </c>
      <c r="I19" s="102">
        <v>84.14</v>
      </c>
      <c r="J19" s="102">
        <v>123.93</v>
      </c>
      <c r="K19" s="102">
        <v>118.1</v>
      </c>
      <c r="L19" s="102">
        <v>164.92</v>
      </c>
      <c r="M19" s="104"/>
      <c r="N19" s="102">
        <v>100.09</v>
      </c>
      <c r="O19" s="105">
        <f t="shared" si="62"/>
        <v>1126.1599999999999</v>
      </c>
      <c r="P19" s="102">
        <v>102.34</v>
      </c>
      <c r="Q19" s="103">
        <v>143.77500000000001</v>
      </c>
      <c r="R19" s="103">
        <v>138.34399999999999</v>
      </c>
      <c r="S19" s="102">
        <v>124.05200000000001</v>
      </c>
      <c r="T19" s="102">
        <v>118.93</v>
      </c>
      <c r="U19" s="102">
        <v>146.22</v>
      </c>
      <c r="V19" s="102">
        <v>254.67</v>
      </c>
      <c r="W19" s="102">
        <v>248.24</v>
      </c>
      <c r="X19" s="102">
        <v>250.30199999999999</v>
      </c>
      <c r="Y19" s="102">
        <v>227.45</v>
      </c>
      <c r="Z19" s="102">
        <v>167.52</v>
      </c>
      <c r="AA19" s="102">
        <v>120.71</v>
      </c>
      <c r="AB19" s="105">
        <f t="shared" si="63"/>
        <v>2042.5530000000001</v>
      </c>
      <c r="AC19" s="102">
        <v>138.93</v>
      </c>
      <c r="AD19" s="103">
        <v>131.83099999999999</v>
      </c>
      <c r="AE19" s="103">
        <v>145.179</v>
      </c>
      <c r="AF19" s="102">
        <v>218.114</v>
      </c>
      <c r="AG19" s="102">
        <v>201.3</v>
      </c>
      <c r="AH19" s="102">
        <v>243.333</v>
      </c>
      <c r="AI19" s="102">
        <v>250.47</v>
      </c>
      <c r="AJ19" s="102">
        <v>218.3</v>
      </c>
      <c r="AK19" s="102">
        <v>228.22300000000001</v>
      </c>
      <c r="AL19" s="102">
        <v>193.46</v>
      </c>
      <c r="AM19" s="102">
        <v>175.042</v>
      </c>
      <c r="AN19" s="102">
        <v>246.166</v>
      </c>
      <c r="AO19" s="105">
        <f t="shared" si="64"/>
        <v>2390.3480000000004</v>
      </c>
      <c r="AP19" s="102">
        <v>209.929</v>
      </c>
      <c r="AQ19" s="103">
        <v>115.783</v>
      </c>
      <c r="AR19" s="103">
        <v>100.169</v>
      </c>
      <c r="AS19" s="102">
        <v>96.710999999999999</v>
      </c>
      <c r="AT19" s="102">
        <v>165.501</v>
      </c>
      <c r="AU19" s="102">
        <v>188.22300000000001</v>
      </c>
      <c r="AV19" s="102">
        <v>248.11099999999999</v>
      </c>
      <c r="AW19" s="102">
        <v>172.26</v>
      </c>
      <c r="AX19" s="102">
        <v>200.41900000000001</v>
      </c>
      <c r="AY19" s="102">
        <v>231.59800000000001</v>
      </c>
      <c r="AZ19" s="102">
        <v>221.02699999999999</v>
      </c>
      <c r="BA19" s="102">
        <v>217.85599999999999</v>
      </c>
      <c r="BB19" s="105">
        <f t="shared" si="65"/>
        <v>2167.5870000000004</v>
      </c>
      <c r="BC19" s="102">
        <v>165.245</v>
      </c>
      <c r="BD19" s="103">
        <v>81.183000000000007</v>
      </c>
      <c r="BE19" s="103">
        <v>137.49299999999999</v>
      </c>
      <c r="BF19" s="102">
        <v>121.563</v>
      </c>
      <c r="BG19" s="102">
        <v>139.63</v>
      </c>
      <c r="BH19" s="102">
        <v>111.461</v>
      </c>
      <c r="BI19" s="102">
        <v>69.247</v>
      </c>
      <c r="BJ19" s="102">
        <v>137.26499999999999</v>
      </c>
      <c r="BK19" s="102">
        <v>134.232</v>
      </c>
      <c r="BL19" s="102">
        <v>134.54499999999999</v>
      </c>
      <c r="BM19" s="102">
        <v>149.547</v>
      </c>
      <c r="BN19" s="102">
        <v>174.58699999999999</v>
      </c>
      <c r="BO19" s="105">
        <f t="shared" si="66"/>
        <v>1555.998</v>
      </c>
      <c r="BP19" s="102">
        <v>251.11</v>
      </c>
      <c r="BQ19" s="103">
        <v>262.14499999999998</v>
      </c>
      <c r="BR19" s="103">
        <v>263.99400000000003</v>
      </c>
      <c r="BS19" s="102">
        <v>143.28800000000001</v>
      </c>
      <c r="BT19" s="102">
        <v>147.68199999999999</v>
      </c>
      <c r="BU19" s="102">
        <v>268.63400000000001</v>
      </c>
      <c r="BV19" s="102">
        <v>199.60300000000001</v>
      </c>
      <c r="BW19" s="102">
        <v>177.99700000000001</v>
      </c>
      <c r="BX19" s="102">
        <v>232.69200000000001</v>
      </c>
      <c r="BY19" s="102">
        <v>262.09899999999999</v>
      </c>
      <c r="BZ19" s="102">
        <v>231.553</v>
      </c>
      <c r="CA19" s="102">
        <v>88.834000000000003</v>
      </c>
      <c r="CB19" s="105">
        <f t="shared" si="67"/>
        <v>2529.6309999999999</v>
      </c>
      <c r="CC19" s="102">
        <v>88.087999999999994</v>
      </c>
      <c r="CD19" s="103">
        <v>72.277000000000001</v>
      </c>
      <c r="CE19" s="103">
        <v>146.71100000000001</v>
      </c>
      <c r="CF19" s="102">
        <v>262.10599999999999</v>
      </c>
      <c r="CG19" s="102">
        <v>284.06900000000002</v>
      </c>
      <c r="CH19" s="102">
        <v>271.553</v>
      </c>
      <c r="CI19" s="102">
        <v>256.05099999999999</v>
      </c>
      <c r="CJ19" s="102">
        <v>280.73599999999999</v>
      </c>
      <c r="CK19" s="102">
        <v>233.661</v>
      </c>
      <c r="CL19" s="102">
        <v>248.559</v>
      </c>
      <c r="CM19" s="102">
        <v>263.86500000000001</v>
      </c>
      <c r="CN19" s="102">
        <v>280.40800000000002</v>
      </c>
      <c r="CO19" s="105">
        <f t="shared" si="68"/>
        <v>2688.0840000000003</v>
      </c>
      <c r="CP19" s="102">
        <v>249.76900000000001</v>
      </c>
      <c r="CQ19" s="103">
        <v>179.24</v>
      </c>
      <c r="CR19" s="103">
        <v>169.09899999999999</v>
      </c>
      <c r="CS19" s="102">
        <v>248.964</v>
      </c>
      <c r="CT19" s="102">
        <v>97.888999999999996</v>
      </c>
      <c r="CU19" s="102">
        <v>171.239</v>
      </c>
      <c r="CV19" s="102">
        <v>276.02</v>
      </c>
      <c r="CW19" s="102">
        <v>276.21499999999997</v>
      </c>
      <c r="CX19" s="102">
        <v>262.11900000000003</v>
      </c>
      <c r="CY19" s="102">
        <v>266.226</v>
      </c>
      <c r="CZ19" s="102">
        <v>228</v>
      </c>
      <c r="DA19" s="102">
        <v>277.041</v>
      </c>
      <c r="DB19" s="105">
        <f t="shared" si="69"/>
        <v>2701.8209999999999</v>
      </c>
      <c r="DC19" s="102">
        <v>229.941</v>
      </c>
      <c r="DD19" s="103">
        <v>210.71700000000001</v>
      </c>
      <c r="DE19" s="103">
        <v>199.38300000000001</v>
      </c>
      <c r="DF19" s="102">
        <v>248.803</v>
      </c>
      <c r="DG19" s="102">
        <v>268.411</v>
      </c>
      <c r="DH19" s="102">
        <v>253.476</v>
      </c>
      <c r="DI19" s="102">
        <v>255.727</v>
      </c>
      <c r="DJ19" s="102">
        <v>245.006</v>
      </c>
      <c r="DK19" s="102">
        <v>254.46600000000001</v>
      </c>
      <c r="DL19" s="102">
        <v>257.86599999999999</v>
      </c>
      <c r="DM19" s="102">
        <v>105.735</v>
      </c>
      <c r="DN19" s="102">
        <v>114.905</v>
      </c>
      <c r="DO19" s="105">
        <f t="shared" si="70"/>
        <v>2644.4360000000006</v>
      </c>
      <c r="DP19" s="102">
        <v>257.01600000000002</v>
      </c>
      <c r="DQ19" s="103">
        <v>232.02600000000001</v>
      </c>
      <c r="DR19" s="103">
        <v>174.07</v>
      </c>
      <c r="DS19" s="102">
        <v>117.245</v>
      </c>
      <c r="DT19" s="102">
        <v>261.18599999999998</v>
      </c>
      <c r="DU19" s="102">
        <v>263.18799999999999</v>
      </c>
      <c r="DV19" s="102">
        <v>272.89299999999997</v>
      </c>
      <c r="DW19" s="102">
        <v>264.75700000000001</v>
      </c>
      <c r="DX19" s="102">
        <v>266.96199999999999</v>
      </c>
      <c r="DY19" s="102">
        <v>287.61099999999999</v>
      </c>
      <c r="DZ19" s="102">
        <v>266.92700000000002</v>
      </c>
      <c r="EA19" s="102">
        <v>245.60400000000001</v>
      </c>
      <c r="EB19" s="105">
        <f t="shared" si="71"/>
        <v>2909.4850000000001</v>
      </c>
      <c r="EC19" s="102">
        <v>192.2</v>
      </c>
      <c r="ED19" s="103">
        <v>255.9</v>
      </c>
      <c r="EE19" s="103">
        <v>289.75700000000001</v>
      </c>
      <c r="EF19" s="102">
        <v>273.86500000000001</v>
      </c>
      <c r="EG19" s="102">
        <v>290.42099999999999</v>
      </c>
      <c r="EH19" s="102">
        <v>219.37799999999999</v>
      </c>
      <c r="EI19" s="102">
        <v>267.33499999999998</v>
      </c>
      <c r="EJ19" s="102">
        <v>276.59699999999998</v>
      </c>
      <c r="EK19" s="102">
        <v>267.55200000000002</v>
      </c>
      <c r="EL19" s="102">
        <v>274.565</v>
      </c>
      <c r="EM19" s="102">
        <v>259.19900000000001</v>
      </c>
      <c r="EN19" s="102">
        <v>264.149</v>
      </c>
      <c r="EO19" s="105">
        <f t="shared" si="72"/>
        <v>3130.9180000000001</v>
      </c>
      <c r="EP19" s="102">
        <v>246.959</v>
      </c>
      <c r="EQ19" s="103">
        <v>269.51400000000001</v>
      </c>
      <c r="ER19" s="103">
        <v>255.45</v>
      </c>
      <c r="ES19" s="102">
        <v>164.79300000000001</v>
      </c>
      <c r="ET19" s="102">
        <v>226.98500000000001</v>
      </c>
      <c r="EU19" s="102">
        <v>269.88299999999998</v>
      </c>
      <c r="EV19" s="102">
        <v>253.92699999999999</v>
      </c>
      <c r="EW19" s="102">
        <v>244.21700000000001</v>
      </c>
      <c r="EX19" s="102">
        <v>258.02100000000002</v>
      </c>
      <c r="EY19" s="102">
        <v>254.505</v>
      </c>
      <c r="EZ19" s="102">
        <v>197.136</v>
      </c>
      <c r="FA19" s="102">
        <v>266.06700000000001</v>
      </c>
      <c r="FB19" s="105">
        <f t="shared" si="73"/>
        <v>2907.4570000000003</v>
      </c>
      <c r="FC19" s="102">
        <v>134.84299999999999</v>
      </c>
      <c r="FD19" s="103">
        <v>117.66200000000001</v>
      </c>
      <c r="FE19" s="103">
        <v>232.03800000000001</v>
      </c>
      <c r="FF19" s="102">
        <v>157.11699999999999</v>
      </c>
      <c r="FG19" s="102">
        <v>223.90700000000001</v>
      </c>
      <c r="FH19" s="102">
        <v>251.09899999999999</v>
      </c>
      <c r="FI19" s="102">
        <v>260.791</v>
      </c>
      <c r="FJ19" s="102">
        <v>279.44200000000001</v>
      </c>
      <c r="FK19" s="102">
        <v>262.05</v>
      </c>
      <c r="FL19" s="102">
        <v>277.68</v>
      </c>
      <c r="FM19" s="102">
        <v>275.75099999999998</v>
      </c>
      <c r="FN19" s="102">
        <v>291.91000000000003</v>
      </c>
      <c r="FO19" s="105">
        <f t="shared" si="74"/>
        <v>2764.29</v>
      </c>
      <c r="FP19" s="102">
        <v>286.40899999999999</v>
      </c>
      <c r="FQ19" s="103">
        <v>245.89699999999999</v>
      </c>
      <c r="FR19" s="103">
        <v>276.89499999999998</v>
      </c>
      <c r="FS19" s="102">
        <v>273.255</v>
      </c>
      <c r="FT19" s="102">
        <v>298.57400000000001</v>
      </c>
      <c r="FU19" s="102">
        <v>297.24099999999999</v>
      </c>
      <c r="FV19" s="102">
        <v>300.16199999999998</v>
      </c>
      <c r="FW19" s="102">
        <v>288.327</v>
      </c>
      <c r="FX19" s="102">
        <v>261.29899999999998</v>
      </c>
      <c r="FY19" s="102">
        <v>280.29300000000001</v>
      </c>
      <c r="FZ19" s="102">
        <v>279.46699999999998</v>
      </c>
      <c r="GA19" s="102">
        <v>312.55900000000003</v>
      </c>
      <c r="GB19" s="105">
        <f t="shared" si="75"/>
        <v>3400.3780000000006</v>
      </c>
      <c r="GC19" s="102">
        <v>237.46600000000001</v>
      </c>
      <c r="GD19" s="103">
        <v>291.53399999999999</v>
      </c>
      <c r="GE19" s="103">
        <v>317.35500000000002</v>
      </c>
      <c r="GF19" s="102">
        <v>306.85000000000002</v>
      </c>
      <c r="GG19" s="102">
        <v>224.86699999999999</v>
      </c>
      <c r="GH19" s="102">
        <v>190.04300000000001</v>
      </c>
      <c r="GI19" s="102">
        <v>176.946</v>
      </c>
      <c r="GJ19" s="102">
        <v>178.99199999999999</v>
      </c>
      <c r="GK19" s="102">
        <v>209.76400000000001</v>
      </c>
      <c r="GL19" s="102">
        <v>268.005</v>
      </c>
      <c r="GM19" s="102">
        <v>294.41300000000001</v>
      </c>
      <c r="GN19" s="102">
        <v>301.71699999999998</v>
      </c>
      <c r="GO19" s="105">
        <f t="shared" si="76"/>
        <v>2997.9519999999998</v>
      </c>
      <c r="GP19" s="102">
        <v>233.16499999999999</v>
      </c>
      <c r="GQ19" s="103">
        <v>258.07499999999999</v>
      </c>
      <c r="GR19" s="103">
        <v>296.83600000000001</v>
      </c>
      <c r="GS19" s="102">
        <v>279.96600000000001</v>
      </c>
      <c r="GT19" s="102">
        <v>303.71300000000002</v>
      </c>
      <c r="GU19" s="102">
        <v>243.89099999999999</v>
      </c>
      <c r="GV19" s="102">
        <v>149.98599999999999</v>
      </c>
      <c r="GW19" s="102">
        <v>278.32</v>
      </c>
      <c r="GX19" s="102">
        <v>280.77100000000002</v>
      </c>
      <c r="GY19" s="102">
        <v>279.57799999999997</v>
      </c>
      <c r="GZ19" s="102">
        <v>293.83100000000002</v>
      </c>
      <c r="HA19" s="102">
        <v>291.084</v>
      </c>
      <c r="HB19" s="105">
        <f t="shared" si="77"/>
        <v>3189.2159999999999</v>
      </c>
      <c r="HC19" s="102">
        <v>298.08300000000003</v>
      </c>
      <c r="HD19" s="103">
        <v>251.49</v>
      </c>
      <c r="HE19" s="103">
        <v>191.45699999999999</v>
      </c>
      <c r="HF19" s="102">
        <v>131.672</v>
      </c>
      <c r="HG19" s="102">
        <v>136.06700000000001</v>
      </c>
      <c r="HH19" s="102">
        <v>149.864</v>
      </c>
      <c r="HI19" s="102">
        <v>287.34500000000003</v>
      </c>
      <c r="HJ19" s="102">
        <v>291.197</v>
      </c>
      <c r="HK19" s="102">
        <v>218.00700000000001</v>
      </c>
      <c r="HL19" s="102">
        <v>146.81200000000001</v>
      </c>
      <c r="HM19" s="102">
        <v>229.655</v>
      </c>
      <c r="HN19" s="102">
        <v>301.32799999999997</v>
      </c>
      <c r="HO19" s="105">
        <f t="shared" si="78"/>
        <v>2632.9770000000003</v>
      </c>
      <c r="HP19" s="102">
        <v>301.52999999999997</v>
      </c>
      <c r="HQ19" s="103">
        <v>281.96600000000001</v>
      </c>
      <c r="HR19" s="103">
        <v>295.44499999999999</v>
      </c>
      <c r="HS19" s="102">
        <v>279.47399999999999</v>
      </c>
      <c r="HT19" s="102">
        <v>300.70800000000003</v>
      </c>
      <c r="HU19" s="102">
        <v>287.03899999999999</v>
      </c>
      <c r="HV19" s="102">
        <v>293.34899999999999</v>
      </c>
      <c r="HW19" s="102">
        <v>284.62400000000002</v>
      </c>
      <c r="HX19" s="102">
        <v>266.29399999999998</v>
      </c>
      <c r="HY19" s="102">
        <v>294.58699999999999</v>
      </c>
      <c r="HZ19" s="102">
        <v>231.90700000000001</v>
      </c>
      <c r="IA19" s="102">
        <v>313.84800000000001</v>
      </c>
      <c r="IB19" s="105">
        <f t="shared" si="79"/>
        <v>3430.7710000000002</v>
      </c>
      <c r="IC19" s="102">
        <v>270.70800000000003</v>
      </c>
      <c r="ID19" s="103">
        <v>191.49199999999999</v>
      </c>
      <c r="IE19" s="103">
        <v>155.91800000000001</v>
      </c>
      <c r="IF19" s="102">
        <v>147.52000000000001</v>
      </c>
      <c r="IG19" s="102">
        <v>167.68799999999999</v>
      </c>
      <c r="IH19" s="102">
        <v>192.39099999999999</v>
      </c>
      <c r="II19" s="102">
        <v>267.77</v>
      </c>
      <c r="IJ19" s="102">
        <v>303.22199999999998</v>
      </c>
      <c r="IK19" s="102">
        <v>284.04000000000002</v>
      </c>
      <c r="IL19" s="102">
        <v>193.56399999999999</v>
      </c>
      <c r="IM19" s="102">
        <v>207.19800000000001</v>
      </c>
      <c r="IN19" s="102">
        <v>224.739</v>
      </c>
      <c r="IO19" s="105">
        <f t="shared" si="80"/>
        <v>2606.25</v>
      </c>
      <c r="IP19" s="102">
        <v>185.32</v>
      </c>
      <c r="IQ19" s="103">
        <v>207.864</v>
      </c>
      <c r="IR19" s="103">
        <v>219.142</v>
      </c>
      <c r="IS19" s="102">
        <v>186.63499999999999</v>
      </c>
      <c r="IT19" s="219"/>
      <c r="IU19" s="219"/>
      <c r="IV19" s="102">
        <v>176.387</v>
      </c>
      <c r="IW19" s="102">
        <v>285.45600000000002</v>
      </c>
      <c r="IX19" s="102">
        <v>296.637</v>
      </c>
      <c r="IY19" s="102">
        <v>302.21699999999998</v>
      </c>
      <c r="IZ19" s="102">
        <v>278.57900000000001</v>
      </c>
      <c r="JA19" s="102">
        <v>278.79399999999998</v>
      </c>
      <c r="JB19" s="105">
        <f t="shared" si="81"/>
        <v>2417.0309999999999</v>
      </c>
      <c r="JC19" s="102">
        <v>288.00099999999998</v>
      </c>
      <c r="JD19" s="103">
        <v>224.91499999999999</v>
      </c>
      <c r="JE19" s="103">
        <v>135.679</v>
      </c>
      <c r="JF19" s="102">
        <v>114.502</v>
      </c>
      <c r="JG19" s="102">
        <v>169.255</v>
      </c>
      <c r="JH19" s="102">
        <v>107.31</v>
      </c>
      <c r="JI19" s="102">
        <v>101.105</v>
      </c>
      <c r="JJ19" s="102">
        <v>112.54300000000001</v>
      </c>
      <c r="JK19" s="102">
        <v>151.66499999999999</v>
      </c>
      <c r="JL19" s="102">
        <v>87.537000000000006</v>
      </c>
      <c r="JM19" s="102">
        <v>108.715</v>
      </c>
      <c r="JN19" s="102">
        <v>181.96799999999999</v>
      </c>
      <c r="JO19" s="105">
        <f t="shared" si="82"/>
        <v>1783.1949999999999</v>
      </c>
      <c r="JP19" s="102">
        <v>93.942999999999998</v>
      </c>
      <c r="JQ19" s="103">
        <v>95.271000000000001</v>
      </c>
      <c r="JR19" s="103">
        <v>137.80600000000001</v>
      </c>
      <c r="JS19" s="102">
        <v>122.539</v>
      </c>
      <c r="JT19" s="102">
        <v>94.18</v>
      </c>
      <c r="JU19" s="102">
        <v>118.27</v>
      </c>
      <c r="JV19" s="102">
        <v>62.396000000000001</v>
      </c>
      <c r="JW19" s="102">
        <v>77.649000000000001</v>
      </c>
      <c r="JX19" s="102">
        <v>0</v>
      </c>
      <c r="JY19" s="102">
        <v>1.383</v>
      </c>
      <c r="JZ19" s="102">
        <v>106.123</v>
      </c>
      <c r="KA19" s="102">
        <v>91.762</v>
      </c>
      <c r="KB19" s="105">
        <f t="shared" si="83"/>
        <v>1001.3220000000001</v>
      </c>
      <c r="KC19" s="102">
        <v>12.414999999999999</v>
      </c>
      <c r="KD19" s="103">
        <v>91.784000000000006</v>
      </c>
      <c r="KE19" s="103">
        <v>49.893000000000001</v>
      </c>
      <c r="KF19" s="102">
        <v>107.276</v>
      </c>
      <c r="KG19" s="102">
        <v>64.382000000000005</v>
      </c>
      <c r="KH19" s="102">
        <v>107.419</v>
      </c>
      <c r="KI19" s="102">
        <v>99.744</v>
      </c>
      <c r="KJ19" s="102">
        <v>189.63200000000001</v>
      </c>
      <c r="KK19" s="102">
        <v>136.47399999999999</v>
      </c>
      <c r="KL19" s="102">
        <v>137.29</v>
      </c>
      <c r="KM19" s="102">
        <v>143.01</v>
      </c>
      <c r="KN19" s="102">
        <v>115.428</v>
      </c>
      <c r="KO19" s="105">
        <f t="shared" si="84"/>
        <v>1254.7469999999998</v>
      </c>
      <c r="KP19" s="102">
        <v>106.86</v>
      </c>
      <c r="KQ19" s="102">
        <v>135.72499999999999</v>
      </c>
      <c r="KR19" s="103">
        <v>142.28299999999999</v>
      </c>
      <c r="KS19" s="102">
        <v>145.78800000000001</v>
      </c>
      <c r="KT19" s="102">
        <v>154.691</v>
      </c>
      <c r="KU19" s="102">
        <v>202.53</v>
      </c>
      <c r="KV19" s="102">
        <v>210.625</v>
      </c>
      <c r="KW19" s="102">
        <v>75.936000000000007</v>
      </c>
      <c r="KX19" s="102">
        <v>191.75899999999999</v>
      </c>
      <c r="KY19" s="102">
        <v>161.239</v>
      </c>
      <c r="KZ19" s="102">
        <v>215.279</v>
      </c>
      <c r="LA19" s="102">
        <v>141.94999999999999</v>
      </c>
      <c r="LB19" s="105">
        <f t="shared" si="85"/>
        <v>1884.665</v>
      </c>
      <c r="LC19" s="102">
        <v>254.21899999999999</v>
      </c>
      <c r="LD19" s="102">
        <v>145.85499999999999</v>
      </c>
      <c r="LE19" s="103">
        <v>139.947</v>
      </c>
      <c r="LF19" s="102">
        <v>151.608</v>
      </c>
      <c r="LG19" s="102">
        <v>155.50800000000001</v>
      </c>
      <c r="LH19" s="102">
        <v>150.364</v>
      </c>
      <c r="LI19" s="102">
        <v>188.21199999999999</v>
      </c>
      <c r="LJ19" s="102">
        <v>181.83199999999999</v>
      </c>
      <c r="LK19" s="102">
        <v>213.703</v>
      </c>
      <c r="LL19" s="102">
        <v>71.358000000000004</v>
      </c>
      <c r="LM19" s="102">
        <v>149.583</v>
      </c>
      <c r="LN19" s="102">
        <v>177.089</v>
      </c>
      <c r="LO19" s="105">
        <f t="shared" si="86"/>
        <v>1979.278</v>
      </c>
    </row>
    <row r="20" spans="1:327" s="1" customFormat="1">
      <c r="A20" s="232"/>
      <c r="B20" s="11" t="s">
        <v>36</v>
      </c>
      <c r="C20" s="102">
        <v>84.5</v>
      </c>
      <c r="D20" s="103">
        <v>68.319999999999993</v>
      </c>
      <c r="E20" s="103">
        <v>90.8</v>
      </c>
      <c r="F20" s="102">
        <v>88.3</v>
      </c>
      <c r="G20" s="102">
        <v>88.91</v>
      </c>
      <c r="H20" s="102">
        <v>68.34</v>
      </c>
      <c r="I20" s="102">
        <v>80.010000000000005</v>
      </c>
      <c r="J20" s="102">
        <v>87.96</v>
      </c>
      <c r="K20" s="102">
        <v>62.2</v>
      </c>
      <c r="L20" s="102">
        <v>74.400000000000006</v>
      </c>
      <c r="M20" s="104"/>
      <c r="N20" s="102">
        <v>87.56</v>
      </c>
      <c r="O20" s="105">
        <f t="shared" si="62"/>
        <v>881.30000000000018</v>
      </c>
      <c r="P20" s="102">
        <v>80.930000000000007</v>
      </c>
      <c r="Q20" s="103">
        <v>75.712999999999994</v>
      </c>
      <c r="R20" s="103">
        <v>82.756</v>
      </c>
      <c r="S20" s="102">
        <v>41.466999999999999</v>
      </c>
      <c r="T20" s="102">
        <v>89.13</v>
      </c>
      <c r="U20" s="102">
        <v>92.23</v>
      </c>
      <c r="V20" s="102">
        <v>99.26</v>
      </c>
      <c r="W20" s="102">
        <v>118.41</v>
      </c>
      <c r="X20" s="102">
        <v>136.244</v>
      </c>
      <c r="Y20" s="102">
        <v>165.86</v>
      </c>
      <c r="Z20" s="102">
        <v>212.6</v>
      </c>
      <c r="AA20" s="102">
        <v>221.76</v>
      </c>
      <c r="AB20" s="105">
        <f t="shared" si="63"/>
        <v>1416.36</v>
      </c>
      <c r="AC20" s="102">
        <v>272.49</v>
      </c>
      <c r="AD20" s="103">
        <v>179.99199999999999</v>
      </c>
      <c r="AE20" s="103">
        <v>199.739</v>
      </c>
      <c r="AF20" s="102">
        <v>209.84399999999999</v>
      </c>
      <c r="AG20" s="102">
        <v>151.15</v>
      </c>
      <c r="AH20" s="102">
        <v>138.154</v>
      </c>
      <c r="AI20" s="102">
        <v>178.10400000000001</v>
      </c>
      <c r="AJ20" s="102">
        <v>163.96</v>
      </c>
      <c r="AK20" s="102">
        <v>211.25800000000001</v>
      </c>
      <c r="AL20" s="102">
        <v>193.22</v>
      </c>
      <c r="AM20" s="102">
        <v>241.762</v>
      </c>
      <c r="AN20" s="102">
        <v>274.37200000000001</v>
      </c>
      <c r="AO20" s="105">
        <f t="shared" si="64"/>
        <v>2414.0450000000001</v>
      </c>
      <c r="AP20" s="102">
        <v>274.34199999999998</v>
      </c>
      <c r="AQ20" s="103">
        <v>272.791</v>
      </c>
      <c r="AR20" s="103">
        <v>227.53100000000001</v>
      </c>
      <c r="AS20" s="102">
        <v>220.78100000000001</v>
      </c>
      <c r="AT20" s="102">
        <v>130.63499999999999</v>
      </c>
      <c r="AU20" s="102">
        <v>149.46600000000001</v>
      </c>
      <c r="AV20" s="102">
        <v>134.511</v>
      </c>
      <c r="AW20" s="102">
        <v>206.22900000000001</v>
      </c>
      <c r="AX20" s="102">
        <v>240.095</v>
      </c>
      <c r="AY20" s="102">
        <v>238.375</v>
      </c>
      <c r="AZ20" s="102">
        <v>133.74199999999999</v>
      </c>
      <c r="BA20" s="102">
        <v>155.71100000000001</v>
      </c>
      <c r="BB20" s="105">
        <f t="shared" si="65"/>
        <v>2384.2089999999998</v>
      </c>
      <c r="BC20" s="102">
        <v>148.97</v>
      </c>
      <c r="BD20" s="103">
        <v>210.26400000000001</v>
      </c>
      <c r="BE20" s="103">
        <v>135.428</v>
      </c>
      <c r="BF20" s="102">
        <v>141.72800000000001</v>
      </c>
      <c r="BG20" s="102">
        <v>148.99100000000001</v>
      </c>
      <c r="BH20" s="102">
        <v>151.215</v>
      </c>
      <c r="BI20" s="102">
        <v>228.34100000000001</v>
      </c>
      <c r="BJ20" s="102">
        <v>275.07</v>
      </c>
      <c r="BK20" s="102">
        <v>224.84</v>
      </c>
      <c r="BL20" s="102">
        <v>240.78899999999999</v>
      </c>
      <c r="BM20" s="102">
        <v>244.733</v>
      </c>
      <c r="BN20" s="102">
        <v>204.262</v>
      </c>
      <c r="BO20" s="105">
        <f t="shared" si="66"/>
        <v>2354.6310000000003</v>
      </c>
      <c r="BP20" s="102">
        <v>123.015</v>
      </c>
      <c r="BQ20" s="103">
        <v>131.91999999999999</v>
      </c>
      <c r="BR20" s="103">
        <v>138.22200000000001</v>
      </c>
      <c r="BS20" s="102">
        <v>131.23699999999999</v>
      </c>
      <c r="BT20" s="102">
        <v>129.78299999999999</v>
      </c>
      <c r="BU20" s="102">
        <v>100.479</v>
      </c>
      <c r="BV20" s="102">
        <v>189.85900000000001</v>
      </c>
      <c r="BW20" s="102">
        <v>224.52199999999999</v>
      </c>
      <c r="BX20" s="102">
        <v>259.38099999999997</v>
      </c>
      <c r="BY20" s="102">
        <v>250.33</v>
      </c>
      <c r="BZ20" s="102">
        <v>196.70599999999999</v>
      </c>
      <c r="CA20" s="102">
        <v>162.65</v>
      </c>
      <c r="CB20" s="105">
        <f t="shared" si="67"/>
        <v>2038.104</v>
      </c>
      <c r="CC20" s="102">
        <v>153.80699999999999</v>
      </c>
      <c r="CD20" s="103">
        <v>216.22200000000001</v>
      </c>
      <c r="CE20" s="103">
        <v>209.88300000000001</v>
      </c>
      <c r="CF20" s="102">
        <v>115.92400000000001</v>
      </c>
      <c r="CG20" s="102">
        <v>137.624</v>
      </c>
      <c r="CH20" s="102">
        <v>133.59200000000001</v>
      </c>
      <c r="CI20" s="102">
        <v>181.52</v>
      </c>
      <c r="CJ20" s="102">
        <v>80.947999999999993</v>
      </c>
      <c r="CK20" s="102">
        <v>227.24799999999999</v>
      </c>
      <c r="CL20" s="102">
        <v>155.70500000000001</v>
      </c>
      <c r="CM20" s="102">
        <v>124.806</v>
      </c>
      <c r="CN20" s="102">
        <v>230.64</v>
      </c>
      <c r="CO20" s="105">
        <f t="shared" si="68"/>
        <v>1967.9190000000003</v>
      </c>
      <c r="CP20" s="102">
        <v>289.89800000000002</v>
      </c>
      <c r="CQ20" s="103">
        <v>258.03399999999999</v>
      </c>
      <c r="CR20" s="103">
        <v>271.82400000000001</v>
      </c>
      <c r="CS20" s="102">
        <v>209.12200000000001</v>
      </c>
      <c r="CT20" s="102">
        <v>263.27100000000002</v>
      </c>
      <c r="CU20" s="102">
        <v>259.02600000000001</v>
      </c>
      <c r="CV20" s="102">
        <v>279.113</v>
      </c>
      <c r="CW20" s="102">
        <v>279.149</v>
      </c>
      <c r="CX20" s="102">
        <v>270.13499999999999</v>
      </c>
      <c r="CY20" s="102">
        <v>266.60000000000002</v>
      </c>
      <c r="CZ20" s="102">
        <v>237.416</v>
      </c>
      <c r="DA20" s="102">
        <v>291.26499999999999</v>
      </c>
      <c r="DB20" s="105">
        <f t="shared" si="69"/>
        <v>3174.8530000000001</v>
      </c>
      <c r="DC20" s="102">
        <v>289.73700000000002</v>
      </c>
      <c r="DD20" s="103">
        <v>171.119</v>
      </c>
      <c r="DE20" s="103">
        <v>242.45400000000001</v>
      </c>
      <c r="DF20" s="102">
        <v>216.03</v>
      </c>
      <c r="DG20" s="102">
        <v>149.18600000000001</v>
      </c>
      <c r="DH20" s="102">
        <v>245.95599999999999</v>
      </c>
      <c r="DI20" s="102">
        <v>278.29700000000003</v>
      </c>
      <c r="DJ20" s="102">
        <v>279.37700000000001</v>
      </c>
      <c r="DK20" s="102">
        <v>245.387</v>
      </c>
      <c r="DL20" s="102">
        <v>209.89500000000001</v>
      </c>
      <c r="DM20" s="102">
        <v>235.31100000000001</v>
      </c>
      <c r="DN20" s="102">
        <v>268.512</v>
      </c>
      <c r="DO20" s="105">
        <f t="shared" si="70"/>
        <v>2831.261</v>
      </c>
      <c r="DP20" s="102">
        <v>214.21299999999999</v>
      </c>
      <c r="DQ20" s="103">
        <v>271.26100000000002</v>
      </c>
      <c r="DR20" s="103">
        <v>264.13200000000001</v>
      </c>
      <c r="DS20" s="102">
        <v>147.49100000000001</v>
      </c>
      <c r="DT20" s="102">
        <v>138.43600000000001</v>
      </c>
      <c r="DU20" s="102">
        <v>201.56899999999999</v>
      </c>
      <c r="DV20" s="102">
        <v>289.995</v>
      </c>
      <c r="DW20" s="102">
        <v>284.46199999999999</v>
      </c>
      <c r="DX20" s="102">
        <v>272.93200000000002</v>
      </c>
      <c r="DY20" s="102">
        <v>190.273</v>
      </c>
      <c r="DZ20" s="102">
        <v>118.925</v>
      </c>
      <c r="EA20" s="102">
        <v>266.666</v>
      </c>
      <c r="EB20" s="105">
        <f t="shared" si="71"/>
        <v>2660.3550000000005</v>
      </c>
      <c r="EC20" s="102">
        <v>290.39600000000002</v>
      </c>
      <c r="ED20" s="103">
        <v>257.096</v>
      </c>
      <c r="EE20" s="103">
        <v>283.875</v>
      </c>
      <c r="EF20" s="102">
        <v>276.27100000000002</v>
      </c>
      <c r="EG20" s="102">
        <v>218.083</v>
      </c>
      <c r="EH20" s="102">
        <v>242.93799999999999</v>
      </c>
      <c r="EI20" s="102">
        <v>261.024</v>
      </c>
      <c r="EJ20" s="102">
        <v>258.887</v>
      </c>
      <c r="EK20" s="102">
        <v>254.05799999999999</v>
      </c>
      <c r="EL20" s="102">
        <v>240.40700000000001</v>
      </c>
      <c r="EM20" s="102">
        <v>117.51900000000001</v>
      </c>
      <c r="EN20" s="102">
        <v>194.78200000000001</v>
      </c>
      <c r="EO20" s="105">
        <f t="shared" si="72"/>
        <v>2895.3360000000002</v>
      </c>
      <c r="EP20" s="102">
        <v>256.57299999999998</v>
      </c>
      <c r="EQ20" s="103">
        <v>241.85499999999999</v>
      </c>
      <c r="ER20" s="103">
        <v>277.59800000000001</v>
      </c>
      <c r="ES20" s="102">
        <v>234.803</v>
      </c>
      <c r="ET20" s="102">
        <v>121.193</v>
      </c>
      <c r="EU20" s="102">
        <v>130.18199999999999</v>
      </c>
      <c r="EV20" s="102">
        <v>248.44200000000001</v>
      </c>
      <c r="EW20" s="102">
        <v>206.642</v>
      </c>
      <c r="EX20" s="102">
        <v>260.64600000000002</v>
      </c>
      <c r="EY20" s="102">
        <v>264.61500000000001</v>
      </c>
      <c r="EZ20" s="102">
        <v>271.05399999999997</v>
      </c>
      <c r="FA20" s="102">
        <v>289.36700000000002</v>
      </c>
      <c r="FB20" s="105">
        <f t="shared" si="73"/>
        <v>2802.9700000000003</v>
      </c>
      <c r="FC20" s="102">
        <v>301.87900000000002</v>
      </c>
      <c r="FD20" s="103">
        <v>246.37</v>
      </c>
      <c r="FE20" s="103">
        <v>213.90100000000001</v>
      </c>
      <c r="FF20" s="102">
        <v>253.77799999999999</v>
      </c>
      <c r="FG20" s="102">
        <v>235.90700000000001</v>
      </c>
      <c r="FH20" s="102">
        <v>252.20099999999999</v>
      </c>
      <c r="FI20" s="102">
        <v>271.52600000000001</v>
      </c>
      <c r="FJ20" s="102">
        <v>279.08</v>
      </c>
      <c r="FK20" s="102">
        <v>253.44200000000001</v>
      </c>
      <c r="FL20" s="102">
        <v>286.154</v>
      </c>
      <c r="FM20" s="102">
        <v>185.67400000000001</v>
      </c>
      <c r="FN20" s="102">
        <v>156.685</v>
      </c>
      <c r="FO20" s="105">
        <f t="shared" si="74"/>
        <v>2936.5970000000002</v>
      </c>
      <c r="FP20" s="102">
        <v>287.98399999999998</v>
      </c>
      <c r="FQ20" s="103">
        <v>255.625</v>
      </c>
      <c r="FR20" s="103">
        <v>253.404</v>
      </c>
      <c r="FS20" s="102">
        <v>187.85499999999999</v>
      </c>
      <c r="FT20" s="102">
        <v>194.39599999999999</v>
      </c>
      <c r="FU20" s="102">
        <v>263.01400000000001</v>
      </c>
      <c r="FV20" s="102">
        <v>287.63799999999998</v>
      </c>
      <c r="FW20" s="102">
        <v>292.53500000000003</v>
      </c>
      <c r="FX20" s="102">
        <v>278.23099999999999</v>
      </c>
      <c r="FY20" s="102">
        <v>276.45999999999998</v>
      </c>
      <c r="FZ20" s="102">
        <v>232.98</v>
      </c>
      <c r="GA20" s="102">
        <v>295.87599999999998</v>
      </c>
      <c r="GB20" s="105">
        <f t="shared" si="75"/>
        <v>3105.9979999999996</v>
      </c>
      <c r="GC20" s="102">
        <v>292.35199999999998</v>
      </c>
      <c r="GD20" s="103">
        <v>177.93600000000001</v>
      </c>
      <c r="GE20" s="103">
        <v>293.10700000000003</v>
      </c>
      <c r="GF20" s="102">
        <v>248.71799999999999</v>
      </c>
      <c r="GG20" s="102">
        <v>273.75700000000001</v>
      </c>
      <c r="GH20" s="102">
        <v>293.15800000000002</v>
      </c>
      <c r="GI20" s="102">
        <v>293.28199999999998</v>
      </c>
      <c r="GJ20" s="102">
        <v>276.69400000000002</v>
      </c>
      <c r="GK20" s="102">
        <v>281.31400000000002</v>
      </c>
      <c r="GL20" s="102">
        <v>258.86900000000003</v>
      </c>
      <c r="GM20" s="102">
        <v>157.392</v>
      </c>
      <c r="GN20" s="102">
        <v>200.81200000000001</v>
      </c>
      <c r="GO20" s="105">
        <f t="shared" si="76"/>
        <v>3047.3909999999996</v>
      </c>
      <c r="GP20" s="102">
        <v>221.21600000000001</v>
      </c>
      <c r="GQ20" s="103">
        <v>203.709</v>
      </c>
      <c r="GR20" s="103">
        <v>261.71800000000002</v>
      </c>
      <c r="GS20" s="102">
        <v>197.87200000000001</v>
      </c>
      <c r="GT20" s="102">
        <v>228.98500000000001</v>
      </c>
      <c r="GU20" s="102">
        <v>287.745</v>
      </c>
      <c r="GV20" s="102">
        <v>287.11700000000002</v>
      </c>
      <c r="GW20" s="102">
        <v>260.19900000000001</v>
      </c>
      <c r="GX20" s="102">
        <v>283.548</v>
      </c>
      <c r="GY20" s="102">
        <v>267.62599999999998</v>
      </c>
      <c r="GZ20" s="102">
        <v>177.72900000000001</v>
      </c>
      <c r="HA20" s="102">
        <v>212.59100000000001</v>
      </c>
      <c r="HB20" s="105">
        <f t="shared" si="77"/>
        <v>2890.0549999999994</v>
      </c>
      <c r="HC20" s="102">
        <v>220.458</v>
      </c>
      <c r="HD20" s="103">
        <v>205.73699999999999</v>
      </c>
      <c r="HE20" s="103">
        <v>278.75200000000001</v>
      </c>
      <c r="HF20" s="102">
        <v>289.50799999999998</v>
      </c>
      <c r="HG20" s="102">
        <v>275.29700000000003</v>
      </c>
      <c r="HH20" s="102">
        <v>280.51799999999997</v>
      </c>
      <c r="HI20" s="102">
        <v>273.089</v>
      </c>
      <c r="HJ20" s="102">
        <v>268.255</v>
      </c>
      <c r="HK20" s="102">
        <v>224.97800000000001</v>
      </c>
      <c r="HL20" s="102">
        <v>273.96699999999998</v>
      </c>
      <c r="HM20" s="102">
        <v>269.08300000000003</v>
      </c>
      <c r="HN20" s="102">
        <v>297.416</v>
      </c>
      <c r="HO20" s="105">
        <f t="shared" si="78"/>
        <v>3157.0580000000004</v>
      </c>
      <c r="HP20" s="102">
        <v>230.53800000000001</v>
      </c>
      <c r="HQ20" s="103">
        <v>220.15899999999999</v>
      </c>
      <c r="HR20" s="103">
        <v>255.92400000000001</v>
      </c>
      <c r="HS20" s="102">
        <v>204.47399999999999</v>
      </c>
      <c r="HT20" s="102">
        <v>215.22399999999999</v>
      </c>
      <c r="HU20" s="102">
        <v>167.673</v>
      </c>
      <c r="HV20" s="102">
        <v>243.08799999999999</v>
      </c>
      <c r="HW20" s="102">
        <v>300.935</v>
      </c>
      <c r="HX20" s="102">
        <v>226.64699999999999</v>
      </c>
      <c r="HY20" s="102">
        <v>154.56</v>
      </c>
      <c r="HZ20" s="102">
        <v>217.52699999999999</v>
      </c>
      <c r="IA20" s="102">
        <v>325.90499999999997</v>
      </c>
      <c r="IB20" s="105">
        <f t="shared" si="79"/>
        <v>2762.6539999999995</v>
      </c>
      <c r="IC20" s="102">
        <v>332.483</v>
      </c>
      <c r="ID20" s="103">
        <v>274.26499999999999</v>
      </c>
      <c r="IE20" s="103">
        <v>259.09899999999999</v>
      </c>
      <c r="IF20" s="102">
        <v>286.60899999999998</v>
      </c>
      <c r="IG20" s="102">
        <v>293.947</v>
      </c>
      <c r="IH20" s="102">
        <v>288.35000000000002</v>
      </c>
      <c r="II20" s="102">
        <v>292.66899999999998</v>
      </c>
      <c r="IJ20" s="102">
        <v>281.38900000000001</v>
      </c>
      <c r="IK20" s="102">
        <v>261.01499999999999</v>
      </c>
      <c r="IL20" s="102">
        <v>309.23500000000001</v>
      </c>
      <c r="IM20" s="102">
        <v>305.72399999999999</v>
      </c>
      <c r="IN20" s="102">
        <v>324.03699999999998</v>
      </c>
      <c r="IO20" s="105">
        <f t="shared" si="80"/>
        <v>3508.8219999999997</v>
      </c>
      <c r="IP20" s="102">
        <v>306.72800000000001</v>
      </c>
      <c r="IQ20" s="103">
        <v>234.40899999999999</v>
      </c>
      <c r="IR20" s="103">
        <v>226.63900000000001</v>
      </c>
      <c r="IS20" s="102">
        <v>301.226</v>
      </c>
      <c r="IT20" s="219"/>
      <c r="IU20" s="219"/>
      <c r="IV20" s="102">
        <v>145.363</v>
      </c>
      <c r="IW20" s="102">
        <v>344.322</v>
      </c>
      <c r="IX20" s="102">
        <v>255.20400000000001</v>
      </c>
      <c r="IY20" s="102">
        <v>303.04399999999998</v>
      </c>
      <c r="IZ20" s="102">
        <v>258.85199999999998</v>
      </c>
      <c r="JA20" s="102">
        <v>279.18900000000002</v>
      </c>
      <c r="JB20" s="105">
        <f t="shared" si="81"/>
        <v>2654.9759999999997</v>
      </c>
      <c r="JC20" s="102">
        <v>316.93099999999998</v>
      </c>
      <c r="JD20" s="103">
        <v>195.77500000000001</v>
      </c>
      <c r="JE20" s="103">
        <v>220.12</v>
      </c>
      <c r="JF20" s="102">
        <v>112.47499999999999</v>
      </c>
      <c r="JG20" s="102">
        <v>111.99</v>
      </c>
      <c r="JH20" s="102">
        <v>116.52800000000001</v>
      </c>
      <c r="JI20" s="102">
        <v>110.301</v>
      </c>
      <c r="JJ20" s="102">
        <v>123.208</v>
      </c>
      <c r="JK20" s="102">
        <v>97.058999999999997</v>
      </c>
      <c r="JL20" s="102">
        <v>59.972999999999999</v>
      </c>
      <c r="JM20" s="102">
        <v>123.78</v>
      </c>
      <c r="JN20" s="102">
        <v>124.242</v>
      </c>
      <c r="JO20" s="105">
        <f t="shared" si="82"/>
        <v>1712.3819999999998</v>
      </c>
      <c r="JP20" s="102">
        <v>72.888000000000005</v>
      </c>
      <c r="JQ20" s="103">
        <v>121.188</v>
      </c>
      <c r="JR20" s="103">
        <v>140.20099999999999</v>
      </c>
      <c r="JS20" s="102">
        <v>88.956000000000003</v>
      </c>
      <c r="JT20" s="102">
        <v>97.597999999999999</v>
      </c>
      <c r="JU20" s="102">
        <v>125.226</v>
      </c>
      <c r="JV20" s="102">
        <v>90.313999999999993</v>
      </c>
      <c r="JW20" s="102">
        <v>59.246000000000002</v>
      </c>
      <c r="JX20" s="102">
        <v>0</v>
      </c>
      <c r="JY20" s="102">
        <v>0</v>
      </c>
      <c r="JZ20" s="102">
        <v>19.446000000000002</v>
      </c>
      <c r="KA20" s="102">
        <v>54.506999999999998</v>
      </c>
      <c r="KB20" s="105">
        <f t="shared" si="83"/>
        <v>869.56999999999994</v>
      </c>
      <c r="KC20" s="102">
        <v>24.782</v>
      </c>
      <c r="KD20" s="103">
        <v>121.41</v>
      </c>
      <c r="KE20" s="103">
        <v>161.09700000000001</v>
      </c>
      <c r="KF20" s="102">
        <v>141.45699999999999</v>
      </c>
      <c r="KG20" s="102">
        <v>128.36099999999999</v>
      </c>
      <c r="KH20" s="102">
        <v>199.79400000000001</v>
      </c>
      <c r="KI20" s="102">
        <v>215.965</v>
      </c>
      <c r="KJ20" s="102">
        <v>238.20400000000001</v>
      </c>
      <c r="KK20" s="102">
        <v>231.71600000000001</v>
      </c>
      <c r="KL20" s="102">
        <v>233.83500000000001</v>
      </c>
      <c r="KM20" s="102">
        <v>238.023</v>
      </c>
      <c r="KN20" s="102">
        <v>113.563</v>
      </c>
      <c r="KO20" s="105">
        <f t="shared" si="84"/>
        <v>2048.2069999999999</v>
      </c>
      <c r="KP20" s="102">
        <v>144.251</v>
      </c>
      <c r="KQ20" s="102">
        <v>130.941</v>
      </c>
      <c r="KR20" s="103">
        <v>156.30099999999999</v>
      </c>
      <c r="KS20" s="102">
        <v>136.61699999999999</v>
      </c>
      <c r="KT20" s="102">
        <v>144.976</v>
      </c>
      <c r="KU20" s="102">
        <v>145.21899999999999</v>
      </c>
      <c r="KV20" s="102">
        <v>110.143</v>
      </c>
      <c r="KW20" s="102">
        <v>30.969000000000001</v>
      </c>
      <c r="KX20" s="102">
        <v>96.78</v>
      </c>
      <c r="KY20" s="102">
        <v>88.44</v>
      </c>
      <c r="KZ20" s="102">
        <v>55.298000000000002</v>
      </c>
      <c r="LA20" s="102">
        <v>188.875</v>
      </c>
      <c r="LB20" s="105">
        <f t="shared" si="85"/>
        <v>1428.8100000000002</v>
      </c>
      <c r="LC20" s="102">
        <v>146.80699999999999</v>
      </c>
      <c r="LD20" s="102">
        <v>84.641000000000005</v>
      </c>
      <c r="LE20" s="103">
        <v>143.255</v>
      </c>
      <c r="LF20" s="102">
        <v>107.04</v>
      </c>
      <c r="LG20" s="102">
        <v>139.05199999999999</v>
      </c>
      <c r="LH20" s="102">
        <v>120.72199999999999</v>
      </c>
      <c r="LI20" s="102">
        <v>164.86600000000001</v>
      </c>
      <c r="LJ20" s="102">
        <v>160.90700000000001</v>
      </c>
      <c r="LK20" s="102">
        <v>187.39699999999999</v>
      </c>
      <c r="LL20" s="102">
        <v>234.27799999999999</v>
      </c>
      <c r="LM20" s="102">
        <v>122.759</v>
      </c>
      <c r="LN20" s="102">
        <v>117.437</v>
      </c>
      <c r="LO20" s="105">
        <f t="shared" si="86"/>
        <v>1729.1609999999998</v>
      </c>
    </row>
    <row r="21" spans="1:327" s="1" customFormat="1">
      <c r="A21" s="232"/>
      <c r="B21" s="12" t="s">
        <v>0</v>
      </c>
      <c r="C21" s="63">
        <v>0</v>
      </c>
      <c r="D21" s="93">
        <v>0</v>
      </c>
      <c r="E21" s="93">
        <v>3.9</v>
      </c>
      <c r="F21" s="63">
        <v>18.8</v>
      </c>
      <c r="G21" s="63">
        <v>29.15</v>
      </c>
      <c r="H21" s="63">
        <v>21.11</v>
      </c>
      <c r="I21" s="63">
        <v>8.15</v>
      </c>
      <c r="J21" s="63">
        <v>34.35</v>
      </c>
      <c r="K21" s="63">
        <v>25</v>
      </c>
      <c r="L21" s="63">
        <v>16.34</v>
      </c>
      <c r="M21" s="94"/>
      <c r="N21" s="63">
        <v>20.96</v>
      </c>
      <c r="O21" s="105">
        <f t="shared" si="62"/>
        <v>177.76000000000002</v>
      </c>
      <c r="P21" s="63">
        <v>7.42</v>
      </c>
      <c r="Q21" s="93">
        <v>3.702</v>
      </c>
      <c r="R21" s="93">
        <v>5.0140000000000002</v>
      </c>
      <c r="S21" s="63">
        <v>2.1429999999999998</v>
      </c>
      <c r="T21" s="63">
        <v>3.34</v>
      </c>
      <c r="U21" s="63">
        <v>22.96</v>
      </c>
      <c r="V21" s="63">
        <v>32.979999999999997</v>
      </c>
      <c r="W21" s="63">
        <v>30.74</v>
      </c>
      <c r="X21" s="63">
        <v>20.298999999999999</v>
      </c>
      <c r="Y21" s="63">
        <v>5.57</v>
      </c>
      <c r="Z21" s="63">
        <v>1.81</v>
      </c>
      <c r="AA21" s="63">
        <v>9.27</v>
      </c>
      <c r="AB21" s="105">
        <f t="shared" si="63"/>
        <v>145.24799999999999</v>
      </c>
      <c r="AC21" s="63">
        <v>3.07</v>
      </c>
      <c r="AD21" s="93">
        <v>8.7590000000000003</v>
      </c>
      <c r="AE21" s="93">
        <v>7.0620000000000003</v>
      </c>
      <c r="AF21" s="63">
        <v>4.1280000000000001</v>
      </c>
      <c r="AG21" s="63">
        <v>9.0500000000000007</v>
      </c>
      <c r="AH21" s="63">
        <v>8.9619999999999997</v>
      </c>
      <c r="AI21" s="63">
        <v>11.164</v>
      </c>
      <c r="AJ21" s="63">
        <v>6.06</v>
      </c>
      <c r="AK21" s="63">
        <v>3.2330000000000001</v>
      </c>
      <c r="AL21" s="63">
        <v>4.62</v>
      </c>
      <c r="AM21" s="63">
        <v>6.4080000000000004</v>
      </c>
      <c r="AN21" s="63">
        <v>6.8959999999999999</v>
      </c>
      <c r="AO21" s="105">
        <f t="shared" si="64"/>
        <v>79.412000000000006</v>
      </c>
      <c r="AP21" s="63">
        <v>7.1340000000000003</v>
      </c>
      <c r="AQ21" s="93">
        <v>5.5129999999999999</v>
      </c>
      <c r="AR21" s="93">
        <v>7.2320000000000002</v>
      </c>
      <c r="AS21" s="63">
        <v>6.5250000000000004</v>
      </c>
      <c r="AT21" s="63">
        <v>8.3000000000000007</v>
      </c>
      <c r="AU21" s="63">
        <v>10.689</v>
      </c>
      <c r="AV21" s="63">
        <v>17.84</v>
      </c>
      <c r="AW21" s="63">
        <v>12.736000000000001</v>
      </c>
      <c r="AX21" s="63">
        <v>8.7710000000000008</v>
      </c>
      <c r="AY21" s="63">
        <v>1.7709999999999999</v>
      </c>
      <c r="AZ21" s="63">
        <v>7.1929999999999996</v>
      </c>
      <c r="BA21" s="63">
        <v>9.3960000000000008</v>
      </c>
      <c r="BB21" s="105">
        <f t="shared" si="65"/>
        <v>103.10000000000001</v>
      </c>
      <c r="BC21" s="63">
        <v>9.0210000000000008</v>
      </c>
      <c r="BD21" s="93">
        <v>4.133</v>
      </c>
      <c r="BE21" s="93">
        <v>8.6750000000000007</v>
      </c>
      <c r="BF21" s="63">
        <v>5.0019999999999998</v>
      </c>
      <c r="BG21" s="63">
        <v>5.782</v>
      </c>
      <c r="BH21" s="63">
        <v>18.724</v>
      </c>
      <c r="BI21" s="63">
        <v>28.797000000000001</v>
      </c>
      <c r="BJ21" s="63">
        <v>26.779</v>
      </c>
      <c r="BK21" s="63">
        <v>15.19</v>
      </c>
      <c r="BL21" s="63">
        <v>5.593</v>
      </c>
      <c r="BM21" s="63">
        <v>9.4410000000000007</v>
      </c>
      <c r="BN21" s="63">
        <v>0.21199999999999999</v>
      </c>
      <c r="BO21" s="105">
        <f t="shared" si="66"/>
        <v>137.34899999999999</v>
      </c>
      <c r="BP21" s="63">
        <v>0</v>
      </c>
      <c r="BQ21" s="93">
        <v>0</v>
      </c>
      <c r="BR21" s="93">
        <v>0</v>
      </c>
      <c r="BS21" s="63">
        <v>0</v>
      </c>
      <c r="BT21" s="63">
        <v>0</v>
      </c>
      <c r="BU21" s="63">
        <v>20.059999999999999</v>
      </c>
      <c r="BV21" s="63">
        <v>20.366</v>
      </c>
      <c r="BW21" s="63">
        <v>8.36</v>
      </c>
      <c r="BX21" s="63">
        <v>18.515000000000001</v>
      </c>
      <c r="BY21" s="63">
        <v>10.791</v>
      </c>
      <c r="BZ21" s="63">
        <v>27.923999999999999</v>
      </c>
      <c r="CA21" s="63">
        <v>44.082999999999998</v>
      </c>
      <c r="CB21" s="105">
        <f t="shared" si="67"/>
        <v>150.09899999999999</v>
      </c>
      <c r="CC21" s="63">
        <v>43.793999999999997</v>
      </c>
      <c r="CD21" s="93">
        <v>42.319000000000003</v>
      </c>
      <c r="CE21" s="93">
        <v>34.996000000000002</v>
      </c>
      <c r="CF21" s="63">
        <v>25.896000000000001</v>
      </c>
      <c r="CG21" s="63">
        <v>39.32</v>
      </c>
      <c r="CH21" s="63">
        <v>32.75</v>
      </c>
      <c r="CI21" s="63">
        <v>28.728999999999999</v>
      </c>
      <c r="CJ21" s="63">
        <v>39.872999999999998</v>
      </c>
      <c r="CK21" s="63">
        <v>32.918999999999997</v>
      </c>
      <c r="CL21" s="63">
        <v>27.366</v>
      </c>
      <c r="CM21" s="63">
        <v>26.042999999999999</v>
      </c>
      <c r="CN21" s="63">
        <v>20.73</v>
      </c>
      <c r="CO21" s="105">
        <f t="shared" si="68"/>
        <v>394.73499999999996</v>
      </c>
      <c r="CP21" s="63">
        <v>21.94</v>
      </c>
      <c r="CQ21" s="93">
        <v>19.587</v>
      </c>
      <c r="CR21" s="93">
        <v>13.103</v>
      </c>
      <c r="CS21" s="63">
        <v>9.6370000000000005</v>
      </c>
      <c r="CT21" s="63">
        <v>13.465</v>
      </c>
      <c r="CU21" s="63">
        <v>24.103999999999999</v>
      </c>
      <c r="CV21" s="63">
        <v>31.457000000000001</v>
      </c>
      <c r="CW21" s="63">
        <v>38.051000000000002</v>
      </c>
      <c r="CX21" s="63">
        <v>23.233000000000001</v>
      </c>
      <c r="CY21" s="63">
        <v>21.545000000000002</v>
      </c>
      <c r="CZ21" s="63">
        <v>24.846</v>
      </c>
      <c r="DA21" s="63">
        <v>25.378</v>
      </c>
      <c r="DB21" s="105">
        <f t="shared" si="69"/>
        <v>266.346</v>
      </c>
      <c r="DC21" s="63">
        <v>26.443000000000001</v>
      </c>
      <c r="DD21" s="93">
        <v>21.547000000000001</v>
      </c>
      <c r="DE21" s="93">
        <v>33.972999999999999</v>
      </c>
      <c r="DF21" s="63">
        <v>18.283999999999999</v>
      </c>
      <c r="DG21" s="63">
        <v>0.39</v>
      </c>
      <c r="DH21" s="63">
        <v>0.626</v>
      </c>
      <c r="DI21" s="63">
        <v>4.4539999999999997</v>
      </c>
      <c r="DJ21" s="63">
        <v>0.184</v>
      </c>
      <c r="DK21" s="63">
        <v>2.4790000000000001</v>
      </c>
      <c r="DL21" s="63">
        <v>2.8540000000000001</v>
      </c>
      <c r="DM21" s="63">
        <v>0.30499999999999999</v>
      </c>
      <c r="DN21" s="63">
        <v>1.7</v>
      </c>
      <c r="DO21" s="105">
        <f t="shared" si="70"/>
        <v>113.23899999999999</v>
      </c>
      <c r="DP21" s="63">
        <v>4.3920000000000003</v>
      </c>
      <c r="DQ21" s="93">
        <v>9.5690000000000008</v>
      </c>
      <c r="DR21" s="93">
        <v>5.17</v>
      </c>
      <c r="DS21" s="63">
        <v>2.5339999999999998</v>
      </c>
      <c r="DT21" s="63">
        <v>8.7750000000000004</v>
      </c>
      <c r="DU21" s="63">
        <v>19.783999999999999</v>
      </c>
      <c r="DV21" s="63">
        <v>33.761000000000003</v>
      </c>
      <c r="DW21" s="63">
        <v>40.978999999999999</v>
      </c>
      <c r="DX21" s="63">
        <v>37.356999999999999</v>
      </c>
      <c r="DY21" s="63">
        <v>31.699000000000002</v>
      </c>
      <c r="DZ21" s="63">
        <v>23.16</v>
      </c>
      <c r="EA21" s="63">
        <v>19.724</v>
      </c>
      <c r="EB21" s="105">
        <f t="shared" si="71"/>
        <v>236.904</v>
      </c>
      <c r="EC21" s="63">
        <v>12.2</v>
      </c>
      <c r="ED21" s="93">
        <v>11.49</v>
      </c>
      <c r="EE21" s="93">
        <v>4.8609999999999998</v>
      </c>
      <c r="EF21" s="63">
        <v>0</v>
      </c>
      <c r="EG21" s="63">
        <v>7.7859999999999996</v>
      </c>
      <c r="EH21" s="63">
        <v>17.657</v>
      </c>
      <c r="EI21" s="63">
        <v>31.283999999999999</v>
      </c>
      <c r="EJ21" s="63">
        <v>35.843000000000004</v>
      </c>
      <c r="EK21" s="63">
        <v>25.154</v>
      </c>
      <c r="EL21" s="63">
        <v>16.117000000000001</v>
      </c>
      <c r="EM21" s="63">
        <v>16.931999999999999</v>
      </c>
      <c r="EN21" s="63">
        <v>21.539000000000001</v>
      </c>
      <c r="EO21" s="105">
        <f t="shared" si="72"/>
        <v>200.863</v>
      </c>
      <c r="EP21" s="63">
        <v>22.192</v>
      </c>
      <c r="EQ21" s="93">
        <v>12.339</v>
      </c>
      <c r="ER21" s="93">
        <v>4.9980000000000002</v>
      </c>
      <c r="ES21" s="63">
        <v>16.492000000000001</v>
      </c>
      <c r="ET21" s="63">
        <v>37.540999999999997</v>
      </c>
      <c r="EU21" s="63">
        <v>38.527000000000001</v>
      </c>
      <c r="EV21" s="63">
        <v>32.137</v>
      </c>
      <c r="EW21" s="63">
        <v>31.739000000000001</v>
      </c>
      <c r="EX21" s="63">
        <v>26.155000000000001</v>
      </c>
      <c r="EY21" s="63">
        <v>29.257999999999999</v>
      </c>
      <c r="EZ21" s="63">
        <v>23.55</v>
      </c>
      <c r="FA21" s="63">
        <v>25.521999999999998</v>
      </c>
      <c r="FB21" s="105">
        <f t="shared" si="73"/>
        <v>300.45</v>
      </c>
      <c r="FC21" s="63">
        <v>22.895</v>
      </c>
      <c r="FD21" s="93">
        <v>34.128</v>
      </c>
      <c r="FE21" s="93">
        <v>28.126000000000001</v>
      </c>
      <c r="FF21" s="63">
        <v>21.623000000000001</v>
      </c>
      <c r="FG21" s="63">
        <v>31.55</v>
      </c>
      <c r="FH21" s="63">
        <v>17.407</v>
      </c>
      <c r="FI21" s="63">
        <v>18.789000000000001</v>
      </c>
      <c r="FJ21" s="63">
        <v>19.745999999999999</v>
      </c>
      <c r="FK21" s="63">
        <v>19.446999999999999</v>
      </c>
      <c r="FL21" s="63">
        <v>1.31</v>
      </c>
      <c r="FM21" s="63">
        <v>6.17</v>
      </c>
      <c r="FN21" s="63">
        <v>18.657</v>
      </c>
      <c r="FO21" s="105">
        <f t="shared" si="74"/>
        <v>239.84800000000004</v>
      </c>
      <c r="FP21" s="63">
        <v>0</v>
      </c>
      <c r="FQ21" s="93">
        <v>2.3E-2</v>
      </c>
      <c r="FR21" s="93">
        <v>18.847000000000001</v>
      </c>
      <c r="FS21" s="63">
        <v>15.755000000000001</v>
      </c>
      <c r="FT21" s="63">
        <v>0.85299999999999998</v>
      </c>
      <c r="FU21" s="63">
        <v>2.5070000000000001</v>
      </c>
      <c r="FV21" s="63">
        <v>12.714</v>
      </c>
      <c r="FW21" s="63">
        <v>13.353999999999999</v>
      </c>
      <c r="FX21" s="63">
        <v>15.523</v>
      </c>
      <c r="FY21" s="63">
        <v>3.609</v>
      </c>
      <c r="FZ21" s="63">
        <v>6.0579999999999998</v>
      </c>
      <c r="GA21" s="63">
        <v>4.5960000000000001</v>
      </c>
      <c r="GB21" s="105">
        <f t="shared" si="75"/>
        <v>93.838999999999999</v>
      </c>
      <c r="GC21" s="63">
        <v>11.906000000000001</v>
      </c>
      <c r="GD21" s="93">
        <v>0</v>
      </c>
      <c r="GE21" s="93">
        <v>0</v>
      </c>
      <c r="GF21" s="63">
        <v>6.5650000000000004</v>
      </c>
      <c r="GG21" s="63">
        <v>8.5370000000000008</v>
      </c>
      <c r="GH21" s="63">
        <v>19.780999999999999</v>
      </c>
      <c r="GI21" s="63">
        <v>24.995000000000001</v>
      </c>
      <c r="GJ21" s="63">
        <v>39.472000000000001</v>
      </c>
      <c r="GK21" s="63">
        <v>39.338999999999999</v>
      </c>
      <c r="GL21" s="63">
        <v>16.556000000000001</v>
      </c>
      <c r="GM21" s="63">
        <v>7.37</v>
      </c>
      <c r="GN21" s="63">
        <v>22.219000000000001</v>
      </c>
      <c r="GO21" s="105">
        <f t="shared" si="76"/>
        <v>196.74</v>
      </c>
      <c r="GP21" s="63">
        <v>41.926000000000002</v>
      </c>
      <c r="GQ21" s="93">
        <v>23.56</v>
      </c>
      <c r="GR21" s="93">
        <v>2.5150000000000001</v>
      </c>
      <c r="GS21" s="63">
        <v>0</v>
      </c>
      <c r="GT21" s="63">
        <v>4.8440000000000003</v>
      </c>
      <c r="GU21" s="63">
        <v>25.132999999999999</v>
      </c>
      <c r="GV21" s="63">
        <v>39.615000000000002</v>
      </c>
      <c r="GW21" s="63">
        <v>36.902000000000001</v>
      </c>
      <c r="GX21" s="63">
        <v>14.057</v>
      </c>
      <c r="GY21" s="63">
        <v>15.034000000000001</v>
      </c>
      <c r="GZ21" s="63">
        <v>16.779</v>
      </c>
      <c r="HA21" s="63">
        <v>26.068999999999999</v>
      </c>
      <c r="HB21" s="105">
        <f t="shared" si="77"/>
        <v>246.43399999999997</v>
      </c>
      <c r="HC21" s="63">
        <v>17.494</v>
      </c>
      <c r="HD21" s="93">
        <v>19.132999999999999</v>
      </c>
      <c r="HE21" s="93">
        <v>11.465</v>
      </c>
      <c r="HF21" s="63">
        <v>5.74</v>
      </c>
      <c r="HG21" s="63">
        <v>22.553000000000001</v>
      </c>
      <c r="HH21" s="63">
        <v>20.387</v>
      </c>
      <c r="HI21" s="63">
        <v>21.423999999999999</v>
      </c>
      <c r="HJ21" s="63">
        <v>21.946999999999999</v>
      </c>
      <c r="HK21" s="63">
        <v>12.792</v>
      </c>
      <c r="HL21" s="63">
        <v>3.855</v>
      </c>
      <c r="HM21" s="63">
        <v>7.6639999999999997</v>
      </c>
      <c r="HN21" s="63">
        <v>6.4880000000000004</v>
      </c>
      <c r="HO21" s="105">
        <f t="shared" si="78"/>
        <v>170.94199999999998</v>
      </c>
      <c r="HP21" s="63">
        <v>11.112</v>
      </c>
      <c r="HQ21" s="93">
        <v>1.78</v>
      </c>
      <c r="HR21" s="93">
        <v>7.6420000000000003</v>
      </c>
      <c r="HS21" s="63">
        <v>25.79</v>
      </c>
      <c r="HT21" s="63">
        <v>13.676</v>
      </c>
      <c r="HU21" s="63">
        <v>26.687000000000001</v>
      </c>
      <c r="HV21" s="63">
        <v>30.236000000000001</v>
      </c>
      <c r="HW21" s="63">
        <v>25.308</v>
      </c>
      <c r="HX21" s="63">
        <v>13.09</v>
      </c>
      <c r="HY21" s="63">
        <v>22.352</v>
      </c>
      <c r="HZ21" s="63">
        <v>15.755000000000001</v>
      </c>
      <c r="IA21" s="63">
        <v>0.27600000000000002</v>
      </c>
      <c r="IB21" s="105">
        <f t="shared" si="79"/>
        <v>193.70400000000001</v>
      </c>
      <c r="IC21" s="63">
        <v>2.5190000000000001</v>
      </c>
      <c r="ID21" s="93">
        <v>7.83</v>
      </c>
      <c r="IE21" s="93">
        <v>0</v>
      </c>
      <c r="IF21" s="63">
        <v>1.49</v>
      </c>
      <c r="IG21" s="63">
        <v>0.99199999999999999</v>
      </c>
      <c r="IH21" s="63">
        <v>0.66900000000000004</v>
      </c>
      <c r="II21" s="63">
        <v>12.347</v>
      </c>
      <c r="IJ21" s="63">
        <v>5.9859999999999998</v>
      </c>
      <c r="IK21" s="63">
        <v>11.173999999999999</v>
      </c>
      <c r="IL21" s="63">
        <v>2.6120000000000001</v>
      </c>
      <c r="IM21" s="63">
        <v>0.72099999999999997</v>
      </c>
      <c r="IN21" s="63">
        <v>5.5789999999999997</v>
      </c>
      <c r="IO21" s="105">
        <f t="shared" si="80"/>
        <v>51.919000000000004</v>
      </c>
      <c r="IP21" s="63">
        <v>4.5350000000000001</v>
      </c>
      <c r="IQ21" s="93">
        <v>1.972</v>
      </c>
      <c r="IR21" s="93">
        <v>3.984</v>
      </c>
      <c r="IS21" s="63">
        <v>2.9889999999999999</v>
      </c>
      <c r="IT21" s="217"/>
      <c r="IU21" s="217"/>
      <c r="IV21" s="63">
        <v>0</v>
      </c>
      <c r="IW21" s="63">
        <v>0</v>
      </c>
      <c r="IX21" s="63">
        <v>0</v>
      </c>
      <c r="IY21" s="63">
        <v>0</v>
      </c>
      <c r="IZ21" s="63">
        <v>0</v>
      </c>
      <c r="JA21" s="63">
        <v>6.6020000000000003</v>
      </c>
      <c r="JB21" s="105">
        <f t="shared" si="81"/>
        <v>20.082000000000001</v>
      </c>
      <c r="JC21" s="63">
        <v>0.629</v>
      </c>
      <c r="JD21" s="93">
        <v>3.0569999999999999</v>
      </c>
      <c r="JE21" s="93">
        <v>5.2720000000000002</v>
      </c>
      <c r="JF21" s="63">
        <v>5.73</v>
      </c>
      <c r="JG21" s="63">
        <v>0</v>
      </c>
      <c r="JH21" s="63">
        <v>0</v>
      </c>
      <c r="JI21" s="63">
        <v>1.629</v>
      </c>
      <c r="JJ21" s="63">
        <v>0</v>
      </c>
      <c r="JK21" s="63">
        <v>0</v>
      </c>
      <c r="JL21" s="63">
        <v>0</v>
      </c>
      <c r="JM21" s="63">
        <v>0</v>
      </c>
      <c r="JN21" s="63">
        <v>0</v>
      </c>
      <c r="JO21" s="105">
        <f t="shared" si="82"/>
        <v>16.317</v>
      </c>
      <c r="JP21" s="63">
        <v>0</v>
      </c>
      <c r="JQ21" s="93">
        <v>0</v>
      </c>
      <c r="JR21" s="93">
        <v>0</v>
      </c>
      <c r="JS21" s="63">
        <v>0</v>
      </c>
      <c r="JT21" s="63">
        <v>0</v>
      </c>
      <c r="JU21" s="63">
        <v>0</v>
      </c>
      <c r="JV21" s="63">
        <v>3.14</v>
      </c>
      <c r="JW21" s="63">
        <v>0</v>
      </c>
      <c r="JX21" s="63">
        <v>0</v>
      </c>
      <c r="JY21" s="63">
        <v>0</v>
      </c>
      <c r="JZ21" s="63">
        <v>2.9000000000000001E-2</v>
      </c>
      <c r="KA21" s="63">
        <v>0.51100000000000001</v>
      </c>
      <c r="KB21" s="105">
        <f t="shared" si="83"/>
        <v>3.68</v>
      </c>
      <c r="KC21" s="63">
        <v>0</v>
      </c>
      <c r="KD21" s="93">
        <v>0</v>
      </c>
      <c r="KE21" s="93">
        <v>0</v>
      </c>
      <c r="KF21" s="63">
        <v>0</v>
      </c>
      <c r="KG21" s="63">
        <v>0</v>
      </c>
      <c r="KH21" s="63">
        <v>0</v>
      </c>
      <c r="KI21" s="63">
        <v>0</v>
      </c>
      <c r="KJ21" s="63">
        <v>0</v>
      </c>
      <c r="KK21" s="63">
        <v>0</v>
      </c>
      <c r="KL21" s="63">
        <v>0</v>
      </c>
      <c r="KM21" s="63">
        <v>0</v>
      </c>
      <c r="KN21" s="63">
        <v>0</v>
      </c>
      <c r="KO21" s="105">
        <f t="shared" si="84"/>
        <v>0</v>
      </c>
      <c r="KP21" s="63">
        <v>0</v>
      </c>
      <c r="KQ21" s="63">
        <v>0</v>
      </c>
      <c r="KR21" s="93">
        <v>0</v>
      </c>
      <c r="KS21" s="63">
        <v>0</v>
      </c>
      <c r="KT21" s="63">
        <v>0</v>
      </c>
      <c r="KU21" s="63">
        <v>0</v>
      </c>
      <c r="KV21" s="63">
        <v>0</v>
      </c>
      <c r="KW21" s="63">
        <v>0</v>
      </c>
      <c r="KX21" s="63">
        <v>0</v>
      </c>
      <c r="KY21" s="63">
        <v>0</v>
      </c>
      <c r="KZ21" s="63">
        <v>0</v>
      </c>
      <c r="LA21" s="63">
        <v>0</v>
      </c>
      <c r="LB21" s="105">
        <f t="shared" si="85"/>
        <v>0</v>
      </c>
      <c r="LC21" s="63">
        <v>0</v>
      </c>
      <c r="LD21" s="63">
        <v>0</v>
      </c>
      <c r="LE21" s="93">
        <v>0</v>
      </c>
      <c r="LF21" s="63">
        <v>0</v>
      </c>
      <c r="LG21" s="63">
        <v>0</v>
      </c>
      <c r="LH21" s="63">
        <v>0</v>
      </c>
      <c r="LI21" s="63">
        <v>0</v>
      </c>
      <c r="LJ21" s="63">
        <v>0</v>
      </c>
      <c r="LK21" s="63">
        <v>0</v>
      </c>
      <c r="LL21" s="63">
        <v>0</v>
      </c>
      <c r="LM21" s="63">
        <v>0</v>
      </c>
      <c r="LN21" s="63">
        <v>0</v>
      </c>
      <c r="LO21" s="105">
        <f t="shared" si="86"/>
        <v>0</v>
      </c>
    </row>
    <row r="22" spans="1:327" s="1" customFormat="1">
      <c r="A22" s="232"/>
      <c r="B22" s="17" t="s">
        <v>37</v>
      </c>
      <c r="C22" s="63">
        <v>40</v>
      </c>
      <c r="D22" s="93">
        <v>35.07</v>
      </c>
      <c r="E22" s="93">
        <v>36.799999999999997</v>
      </c>
      <c r="F22" s="63">
        <v>38.1</v>
      </c>
      <c r="G22" s="63">
        <v>36.549999999999997</v>
      </c>
      <c r="H22" s="63">
        <v>35.69</v>
      </c>
      <c r="I22" s="63">
        <v>26.84</v>
      </c>
      <c r="J22" s="63">
        <v>35.799999999999997</v>
      </c>
      <c r="K22" s="63">
        <v>26.4</v>
      </c>
      <c r="L22" s="63">
        <v>12.71</v>
      </c>
      <c r="M22" s="94"/>
      <c r="N22" s="63">
        <v>15.72</v>
      </c>
      <c r="O22" s="95">
        <f t="shared" si="62"/>
        <v>339.67999999999995</v>
      </c>
      <c r="P22" s="63">
        <v>0</v>
      </c>
      <c r="Q22" s="93">
        <v>0.91700000000000004</v>
      </c>
      <c r="R22" s="93">
        <v>2.93</v>
      </c>
      <c r="S22" s="63">
        <v>3.411</v>
      </c>
      <c r="T22" s="63">
        <v>9.89</v>
      </c>
      <c r="U22" s="63">
        <v>13.75</v>
      </c>
      <c r="V22" s="63">
        <v>1.56</v>
      </c>
      <c r="W22" s="63">
        <v>4.95</v>
      </c>
      <c r="X22" s="63">
        <v>2.2810000000000001</v>
      </c>
      <c r="Y22" s="63">
        <v>1.3</v>
      </c>
      <c r="Z22" s="63">
        <v>2.95</v>
      </c>
      <c r="AA22" s="63">
        <v>7.13</v>
      </c>
      <c r="AB22" s="95">
        <f t="shared" si="63"/>
        <v>51.06900000000001</v>
      </c>
      <c r="AC22" s="63">
        <v>5.15</v>
      </c>
      <c r="AD22" s="93">
        <v>9.01</v>
      </c>
      <c r="AE22" s="93">
        <v>7.1769999999999996</v>
      </c>
      <c r="AF22" s="63">
        <v>0.92600000000000005</v>
      </c>
      <c r="AG22" s="63">
        <v>2.9</v>
      </c>
      <c r="AH22" s="63">
        <v>4.0410000000000004</v>
      </c>
      <c r="AI22" s="63">
        <v>4.633</v>
      </c>
      <c r="AJ22" s="63">
        <v>1.2</v>
      </c>
      <c r="AK22" s="63">
        <v>2.1230000000000002</v>
      </c>
      <c r="AL22" s="63">
        <v>2.69</v>
      </c>
      <c r="AM22" s="63">
        <v>3.6779999999999999</v>
      </c>
      <c r="AN22" s="63">
        <v>2.0209999999999999</v>
      </c>
      <c r="AO22" s="95">
        <f t="shared" si="64"/>
        <v>45.548999999999992</v>
      </c>
      <c r="AP22" s="63">
        <v>4.55</v>
      </c>
      <c r="AQ22" s="93">
        <v>3.9809999999999999</v>
      </c>
      <c r="AR22" s="93">
        <v>4.532</v>
      </c>
      <c r="AS22" s="63">
        <v>3.9249999999999998</v>
      </c>
      <c r="AT22" s="63">
        <v>2.3410000000000002</v>
      </c>
      <c r="AU22" s="63">
        <v>4.8490000000000002</v>
      </c>
      <c r="AV22" s="63">
        <v>6.4409999999999998</v>
      </c>
      <c r="AW22" s="63">
        <v>11.379</v>
      </c>
      <c r="AX22" s="63">
        <v>4.59</v>
      </c>
      <c r="AY22" s="63">
        <v>3.2280000000000002</v>
      </c>
      <c r="AZ22" s="63">
        <v>5.6970000000000001</v>
      </c>
      <c r="BA22" s="63">
        <v>5.7149999999999999</v>
      </c>
      <c r="BB22" s="95">
        <f t="shared" si="65"/>
        <v>61.227999999999994</v>
      </c>
      <c r="BC22" s="63">
        <v>6.2619999999999996</v>
      </c>
      <c r="BD22" s="93">
        <v>8.7829999999999995</v>
      </c>
      <c r="BE22" s="93">
        <v>0.21199999999999999</v>
      </c>
      <c r="BF22" s="63">
        <v>1.032</v>
      </c>
      <c r="BG22" s="63">
        <v>0.10100000000000001</v>
      </c>
      <c r="BH22" s="63">
        <v>15.608000000000001</v>
      </c>
      <c r="BI22" s="63">
        <v>26.251999999999999</v>
      </c>
      <c r="BJ22" s="63">
        <v>36.533999999999999</v>
      </c>
      <c r="BK22" s="63">
        <v>16.818000000000001</v>
      </c>
      <c r="BL22" s="63">
        <v>9.7439999999999998</v>
      </c>
      <c r="BM22" s="63">
        <v>7.8330000000000002</v>
      </c>
      <c r="BN22" s="63">
        <v>9.0530000000000008</v>
      </c>
      <c r="BO22" s="95">
        <f t="shared" si="66"/>
        <v>138.232</v>
      </c>
      <c r="BP22" s="63">
        <v>8.1959999999999997</v>
      </c>
      <c r="BQ22" s="93">
        <v>12.207000000000001</v>
      </c>
      <c r="BR22" s="93">
        <v>5.1609999999999996</v>
      </c>
      <c r="BS22" s="63">
        <v>16.425000000000001</v>
      </c>
      <c r="BT22" s="63">
        <v>18.154</v>
      </c>
      <c r="BU22" s="63">
        <v>17.899000000000001</v>
      </c>
      <c r="BV22" s="63">
        <v>13.117000000000001</v>
      </c>
      <c r="BW22" s="63">
        <v>4.2869999999999999</v>
      </c>
      <c r="BX22" s="63">
        <v>7.5369999999999999</v>
      </c>
      <c r="BY22" s="63">
        <v>3.3719999999999999</v>
      </c>
      <c r="BZ22" s="63">
        <v>8.0630000000000006</v>
      </c>
      <c r="CA22" s="63">
        <v>18.759</v>
      </c>
      <c r="CB22" s="95">
        <f t="shared" si="67"/>
        <v>133.17700000000002</v>
      </c>
      <c r="CC22" s="63">
        <v>21.596</v>
      </c>
      <c r="CD22" s="93">
        <v>19.466000000000001</v>
      </c>
      <c r="CE22" s="93">
        <v>19.533999999999999</v>
      </c>
      <c r="CF22" s="63">
        <v>12.231</v>
      </c>
      <c r="CG22" s="63">
        <v>0</v>
      </c>
      <c r="CH22" s="63">
        <v>0</v>
      </c>
      <c r="CI22" s="63">
        <v>0</v>
      </c>
      <c r="CJ22" s="63">
        <v>15.105</v>
      </c>
      <c r="CK22" s="63">
        <v>19.774999999999999</v>
      </c>
      <c r="CL22" s="63">
        <v>16.550999999999998</v>
      </c>
      <c r="CM22" s="63">
        <v>11.824</v>
      </c>
      <c r="CN22" s="63">
        <v>9.4600000000000009</v>
      </c>
      <c r="CO22" s="95">
        <f t="shared" si="68"/>
        <v>145.542</v>
      </c>
      <c r="CP22" s="63">
        <v>12.279</v>
      </c>
      <c r="CQ22" s="93">
        <v>11.135</v>
      </c>
      <c r="CR22" s="93">
        <v>6.7619999999999996</v>
      </c>
      <c r="CS22" s="63">
        <v>8.3480000000000008</v>
      </c>
      <c r="CT22" s="63">
        <v>17.097999999999999</v>
      </c>
      <c r="CU22" s="63">
        <v>21.283999999999999</v>
      </c>
      <c r="CV22" s="63">
        <v>37.472999999999999</v>
      </c>
      <c r="CW22" s="63">
        <v>43.4</v>
      </c>
      <c r="CX22" s="63">
        <v>36.231999999999999</v>
      </c>
      <c r="CY22" s="63">
        <v>22.724</v>
      </c>
      <c r="CZ22" s="63">
        <v>19.814</v>
      </c>
      <c r="DA22" s="63">
        <v>21.827000000000002</v>
      </c>
      <c r="DB22" s="95">
        <f t="shared" si="69"/>
        <v>258.37599999999998</v>
      </c>
      <c r="DC22" s="63">
        <v>37.024000000000001</v>
      </c>
      <c r="DD22" s="93">
        <v>34.590000000000003</v>
      </c>
      <c r="DE22" s="93">
        <v>38.414000000000001</v>
      </c>
      <c r="DF22" s="63">
        <v>16.216000000000001</v>
      </c>
      <c r="DG22" s="63">
        <v>18.158000000000001</v>
      </c>
      <c r="DH22" s="63">
        <v>10.762</v>
      </c>
      <c r="DI22" s="63">
        <v>30.076000000000001</v>
      </c>
      <c r="DJ22" s="63">
        <v>42.441000000000003</v>
      </c>
      <c r="DK22" s="63">
        <v>36.043999999999997</v>
      </c>
      <c r="DL22" s="63">
        <v>29.338999999999999</v>
      </c>
      <c r="DM22" s="63">
        <v>36.247</v>
      </c>
      <c r="DN22" s="63">
        <v>39.026000000000003</v>
      </c>
      <c r="DO22" s="95">
        <f t="shared" si="70"/>
        <v>368.33699999999999</v>
      </c>
      <c r="DP22" s="63">
        <v>11.378</v>
      </c>
      <c r="DQ22" s="93">
        <v>11.516999999999999</v>
      </c>
      <c r="DR22" s="93">
        <v>16.292999999999999</v>
      </c>
      <c r="DS22" s="63">
        <v>18.856000000000002</v>
      </c>
      <c r="DT22" s="63">
        <v>16.302</v>
      </c>
      <c r="DU22" s="63">
        <v>18.097999999999999</v>
      </c>
      <c r="DV22" s="63">
        <v>32.433</v>
      </c>
      <c r="DW22" s="63">
        <v>41.036999999999999</v>
      </c>
      <c r="DX22" s="63">
        <v>25.07</v>
      </c>
      <c r="DY22" s="63">
        <v>19.405000000000001</v>
      </c>
      <c r="DZ22" s="63">
        <v>16.321000000000002</v>
      </c>
      <c r="EA22" s="63">
        <v>21.448</v>
      </c>
      <c r="EB22" s="95">
        <f t="shared" si="71"/>
        <v>248.15800000000002</v>
      </c>
      <c r="EC22" s="63">
        <v>29.212</v>
      </c>
      <c r="ED22" s="93">
        <v>31.391999999999999</v>
      </c>
      <c r="EE22" s="93">
        <v>15.257999999999999</v>
      </c>
      <c r="EF22" s="63">
        <v>1.58</v>
      </c>
      <c r="EG22" s="63">
        <v>14.817</v>
      </c>
      <c r="EH22" s="63">
        <v>35.051000000000002</v>
      </c>
      <c r="EI22" s="63">
        <v>35.320999999999998</v>
      </c>
      <c r="EJ22" s="63">
        <v>35.578000000000003</v>
      </c>
      <c r="EK22" s="63">
        <v>34.914999999999999</v>
      </c>
      <c r="EL22" s="63">
        <v>35.825000000000003</v>
      </c>
      <c r="EM22" s="63">
        <v>30.58</v>
      </c>
      <c r="EN22" s="63">
        <v>36.148000000000003</v>
      </c>
      <c r="EO22" s="95">
        <f t="shared" si="72"/>
        <v>335.67699999999996</v>
      </c>
      <c r="EP22" s="63">
        <v>38.298000000000002</v>
      </c>
      <c r="EQ22" s="93">
        <v>18.327000000000002</v>
      </c>
      <c r="ER22" s="93">
        <v>19.908999999999999</v>
      </c>
      <c r="ES22" s="63">
        <v>22.273</v>
      </c>
      <c r="ET22" s="63">
        <v>38.267000000000003</v>
      </c>
      <c r="EU22" s="63">
        <v>36.462000000000003</v>
      </c>
      <c r="EV22" s="63">
        <v>35.563000000000002</v>
      </c>
      <c r="EW22" s="63">
        <v>32.137</v>
      </c>
      <c r="EX22" s="63">
        <v>31.155000000000001</v>
      </c>
      <c r="EY22" s="63">
        <v>32.585999999999999</v>
      </c>
      <c r="EZ22" s="63">
        <v>29.291</v>
      </c>
      <c r="FA22" s="63">
        <v>21.99</v>
      </c>
      <c r="FB22" s="95">
        <f t="shared" si="73"/>
        <v>356.25799999999998</v>
      </c>
      <c r="FC22" s="63">
        <v>28.504000000000001</v>
      </c>
      <c r="FD22" s="93">
        <v>20.213000000000001</v>
      </c>
      <c r="FE22" s="93">
        <v>17.55</v>
      </c>
      <c r="FF22" s="63">
        <v>14.987</v>
      </c>
      <c r="FG22" s="63">
        <v>20.58</v>
      </c>
      <c r="FH22" s="63">
        <v>15.895</v>
      </c>
      <c r="FI22" s="63">
        <v>4.95</v>
      </c>
      <c r="FJ22" s="63">
        <v>11.4</v>
      </c>
      <c r="FK22" s="63">
        <v>12.199</v>
      </c>
      <c r="FL22" s="63">
        <v>0</v>
      </c>
      <c r="FM22" s="63">
        <v>8.3279999999999994</v>
      </c>
      <c r="FN22" s="63">
        <v>19.683</v>
      </c>
      <c r="FO22" s="95">
        <f t="shared" si="74"/>
        <v>174.28899999999999</v>
      </c>
      <c r="FP22" s="63">
        <v>3.7999999999999999E-2</v>
      </c>
      <c r="FQ22" s="93">
        <v>0</v>
      </c>
      <c r="FR22" s="93">
        <v>4.9409999999999998</v>
      </c>
      <c r="FS22" s="63">
        <v>20.097999999999999</v>
      </c>
      <c r="FT22" s="63">
        <v>14.865</v>
      </c>
      <c r="FU22" s="63">
        <v>1.7649999999999999</v>
      </c>
      <c r="FV22" s="63">
        <v>10.132999999999999</v>
      </c>
      <c r="FW22" s="63">
        <v>10.999000000000001</v>
      </c>
      <c r="FX22" s="63">
        <v>5.5270000000000001</v>
      </c>
      <c r="FY22" s="63">
        <v>8.18</v>
      </c>
      <c r="FZ22" s="63">
        <v>10.707000000000001</v>
      </c>
      <c r="GA22" s="63">
        <v>11.984</v>
      </c>
      <c r="GB22" s="95">
        <f t="shared" si="75"/>
        <v>99.236999999999981</v>
      </c>
      <c r="GC22" s="63">
        <v>11.8</v>
      </c>
      <c r="GD22" s="93">
        <v>13.260999999999999</v>
      </c>
      <c r="GE22" s="93">
        <v>0</v>
      </c>
      <c r="GF22" s="63">
        <v>12.035</v>
      </c>
      <c r="GG22" s="63">
        <v>8.5510000000000002</v>
      </c>
      <c r="GH22" s="63">
        <v>20.295999999999999</v>
      </c>
      <c r="GI22" s="63">
        <v>20.273</v>
      </c>
      <c r="GJ22" s="63">
        <v>36.789000000000001</v>
      </c>
      <c r="GK22" s="63">
        <v>20.63</v>
      </c>
      <c r="GL22" s="63">
        <v>16.739000000000001</v>
      </c>
      <c r="GM22" s="63">
        <v>6.2889999999999997</v>
      </c>
      <c r="GN22" s="63">
        <v>25.373999999999999</v>
      </c>
      <c r="GO22" s="95">
        <f t="shared" si="76"/>
        <v>192.03700000000001</v>
      </c>
      <c r="GP22" s="63">
        <v>43.173999999999999</v>
      </c>
      <c r="GQ22" s="93">
        <v>34.012999999999998</v>
      </c>
      <c r="GR22" s="93">
        <v>2.242</v>
      </c>
      <c r="GS22" s="63">
        <v>0</v>
      </c>
      <c r="GT22" s="63">
        <v>6.6580000000000004</v>
      </c>
      <c r="GU22" s="63">
        <v>27.844000000000001</v>
      </c>
      <c r="GV22" s="63">
        <v>39.113999999999997</v>
      </c>
      <c r="GW22" s="63">
        <v>27.134</v>
      </c>
      <c r="GX22" s="63">
        <v>0.186</v>
      </c>
      <c r="GY22" s="63">
        <v>24.076000000000001</v>
      </c>
      <c r="GZ22" s="63">
        <v>39.826999999999998</v>
      </c>
      <c r="HA22" s="63">
        <v>33.345999999999997</v>
      </c>
      <c r="HB22" s="95">
        <f t="shared" si="77"/>
        <v>277.61400000000003</v>
      </c>
      <c r="HC22" s="63">
        <v>21.524999999999999</v>
      </c>
      <c r="HD22" s="93">
        <v>27.370999999999999</v>
      </c>
      <c r="HE22" s="93">
        <v>0</v>
      </c>
      <c r="HF22" s="63">
        <v>23.581</v>
      </c>
      <c r="HG22" s="63">
        <v>41.451000000000001</v>
      </c>
      <c r="HH22" s="63">
        <v>61.793999999999997</v>
      </c>
      <c r="HI22" s="63">
        <v>57.987000000000002</v>
      </c>
      <c r="HJ22" s="63">
        <v>38.942999999999998</v>
      </c>
      <c r="HK22" s="63">
        <v>51.085000000000001</v>
      </c>
      <c r="HL22" s="63">
        <v>34.954000000000001</v>
      </c>
      <c r="HM22" s="63">
        <v>17.899000000000001</v>
      </c>
      <c r="HN22" s="63">
        <v>17.481999999999999</v>
      </c>
      <c r="HO22" s="95">
        <f t="shared" si="78"/>
        <v>394.072</v>
      </c>
      <c r="HP22" s="63">
        <v>41.295000000000002</v>
      </c>
      <c r="HQ22" s="93">
        <v>15.32</v>
      </c>
      <c r="HR22" s="93">
        <v>2.637</v>
      </c>
      <c r="HS22" s="63">
        <v>9.5820000000000007</v>
      </c>
      <c r="HT22" s="63">
        <v>13.577999999999999</v>
      </c>
      <c r="HU22" s="63">
        <v>49.332999999999998</v>
      </c>
      <c r="HV22" s="63">
        <v>53.454000000000001</v>
      </c>
      <c r="HW22" s="63">
        <v>49.960999999999999</v>
      </c>
      <c r="HX22" s="63">
        <v>32.295999999999999</v>
      </c>
      <c r="HY22" s="63">
        <v>31.18</v>
      </c>
      <c r="HZ22" s="63">
        <v>25.998999999999999</v>
      </c>
      <c r="IA22" s="63">
        <v>1.0509999999999999</v>
      </c>
      <c r="IB22" s="95">
        <f t="shared" si="79"/>
        <v>325.68600000000004</v>
      </c>
      <c r="IC22" s="63">
        <v>22.824999999999999</v>
      </c>
      <c r="ID22" s="93">
        <v>19.943999999999999</v>
      </c>
      <c r="IE22" s="93">
        <v>11.154999999999999</v>
      </c>
      <c r="IF22" s="63">
        <v>8.6479999999999997</v>
      </c>
      <c r="IG22" s="63">
        <v>6.1959999999999997</v>
      </c>
      <c r="IH22" s="63">
        <v>8.4339999999999993</v>
      </c>
      <c r="II22" s="63">
        <v>39.332999999999998</v>
      </c>
      <c r="IJ22" s="63">
        <v>44.475999999999999</v>
      </c>
      <c r="IK22" s="63">
        <v>49.796999999999997</v>
      </c>
      <c r="IL22" s="63">
        <v>25.172000000000001</v>
      </c>
      <c r="IM22" s="63">
        <v>7.4729999999999999</v>
      </c>
      <c r="IN22" s="63">
        <v>18.917999999999999</v>
      </c>
      <c r="IO22" s="95">
        <f t="shared" si="80"/>
        <v>262.37099999999998</v>
      </c>
      <c r="IP22" s="63">
        <v>15.083</v>
      </c>
      <c r="IQ22" s="93">
        <v>4.8</v>
      </c>
      <c r="IR22" s="93">
        <v>38.185000000000002</v>
      </c>
      <c r="IS22" s="63">
        <v>2.7370000000000001</v>
      </c>
      <c r="IT22" s="217"/>
      <c r="IU22" s="217"/>
      <c r="IV22" s="63">
        <v>0</v>
      </c>
      <c r="IW22" s="63">
        <v>0</v>
      </c>
      <c r="IX22" s="63">
        <v>0</v>
      </c>
      <c r="IY22" s="63">
        <v>0</v>
      </c>
      <c r="IZ22" s="63">
        <v>1.002</v>
      </c>
      <c r="JA22" s="63">
        <v>4.7709999999999999</v>
      </c>
      <c r="JB22" s="95">
        <f t="shared" si="81"/>
        <v>66.578000000000003</v>
      </c>
      <c r="JC22" s="63">
        <v>0.64</v>
      </c>
      <c r="JD22" s="93">
        <v>9.4390000000000001</v>
      </c>
      <c r="JE22" s="93">
        <v>31.050999999999998</v>
      </c>
      <c r="JF22" s="63">
        <v>16.099</v>
      </c>
      <c r="JG22" s="63">
        <v>24.177</v>
      </c>
      <c r="JH22" s="63">
        <v>4.9180000000000001</v>
      </c>
      <c r="JI22" s="63">
        <v>7.391</v>
      </c>
      <c r="JJ22" s="63">
        <v>2.4E-2</v>
      </c>
      <c r="JK22" s="63">
        <v>0.19600000000000001</v>
      </c>
      <c r="JL22" s="63">
        <v>0.249</v>
      </c>
      <c r="JM22" s="63">
        <v>1.4810000000000001</v>
      </c>
      <c r="JN22" s="63">
        <v>0</v>
      </c>
      <c r="JO22" s="95">
        <f t="shared" si="82"/>
        <v>95.665000000000006</v>
      </c>
      <c r="JP22" s="63">
        <v>5.8419999999999996</v>
      </c>
      <c r="JQ22" s="93">
        <v>6.8739999999999997</v>
      </c>
      <c r="JR22" s="93">
        <v>1.1259999999999999</v>
      </c>
      <c r="JS22" s="63">
        <v>0.34200000000000003</v>
      </c>
      <c r="JT22" s="63">
        <v>1.5760000000000001</v>
      </c>
      <c r="JU22" s="63">
        <v>4.3259999999999996</v>
      </c>
      <c r="JV22" s="63">
        <v>9.6479999999999997</v>
      </c>
      <c r="JW22" s="63">
        <v>3.7229999999999999</v>
      </c>
      <c r="JX22" s="63">
        <v>0.42199999999999999</v>
      </c>
      <c r="JY22" s="63">
        <v>0.14699999999999999</v>
      </c>
      <c r="JZ22" s="63">
        <v>7.3999999999999996E-2</v>
      </c>
      <c r="KA22" s="63">
        <v>6.4139999999999997</v>
      </c>
      <c r="KB22" s="95">
        <f t="shared" si="83"/>
        <v>40.513999999999996</v>
      </c>
      <c r="KC22" s="63">
        <v>4.8220000000000001</v>
      </c>
      <c r="KD22" s="93">
        <v>0</v>
      </c>
      <c r="KE22" s="93">
        <v>4.7619999999999996</v>
      </c>
      <c r="KF22" s="63">
        <v>1.56</v>
      </c>
      <c r="KG22" s="63">
        <v>7.3949999999999996</v>
      </c>
      <c r="KH22" s="63">
        <v>2.399</v>
      </c>
      <c r="KI22" s="63">
        <v>4.1539999999999999</v>
      </c>
      <c r="KJ22" s="63">
        <v>2.282</v>
      </c>
      <c r="KK22" s="63">
        <v>1.9770000000000001</v>
      </c>
      <c r="KL22" s="63">
        <v>3.004</v>
      </c>
      <c r="KM22" s="63">
        <v>0.46300000000000002</v>
      </c>
      <c r="KN22" s="63">
        <v>15.709</v>
      </c>
      <c r="KO22" s="95">
        <f t="shared" si="84"/>
        <v>48.527000000000001</v>
      </c>
      <c r="KP22" s="63">
        <v>1.996</v>
      </c>
      <c r="KQ22" s="63">
        <v>0</v>
      </c>
      <c r="KR22" s="93">
        <v>0</v>
      </c>
      <c r="KS22" s="63">
        <v>0</v>
      </c>
      <c r="KT22" s="63">
        <v>0</v>
      </c>
      <c r="KU22" s="63">
        <v>0</v>
      </c>
      <c r="KV22" s="63">
        <v>0</v>
      </c>
      <c r="KW22" s="63">
        <v>0</v>
      </c>
      <c r="KX22" s="63">
        <v>0</v>
      </c>
      <c r="KY22" s="63">
        <v>0</v>
      </c>
      <c r="KZ22" s="63">
        <v>0</v>
      </c>
      <c r="LA22" s="63">
        <v>0</v>
      </c>
      <c r="LB22" s="95">
        <f t="shared" si="85"/>
        <v>1.996</v>
      </c>
      <c r="LC22" s="63">
        <v>0</v>
      </c>
      <c r="LD22" s="63">
        <v>0</v>
      </c>
      <c r="LE22" s="93">
        <v>0</v>
      </c>
      <c r="LF22" s="63">
        <v>0.30099999999999999</v>
      </c>
      <c r="LG22" s="63">
        <v>2.3580000000000001</v>
      </c>
      <c r="LH22" s="63">
        <v>0.51500000000000001</v>
      </c>
      <c r="LI22" s="63">
        <v>0.59099999999999997</v>
      </c>
      <c r="LJ22" s="63">
        <v>2.0099999999999998</v>
      </c>
      <c r="LK22" s="63">
        <v>0</v>
      </c>
      <c r="LL22" s="63">
        <v>4.2649999999999997</v>
      </c>
      <c r="LM22" s="63">
        <v>0</v>
      </c>
      <c r="LN22" s="63">
        <v>8.4000000000000005E-2</v>
      </c>
      <c r="LO22" s="95">
        <f t="shared" si="86"/>
        <v>10.123999999999999</v>
      </c>
    </row>
    <row r="23" spans="1:327" s="1" customFormat="1" ht="13.8" thickBot="1">
      <c r="A23" s="232"/>
      <c r="B23" s="55" t="s">
        <v>65</v>
      </c>
      <c r="C23" s="66">
        <v>32.6</v>
      </c>
      <c r="D23" s="66">
        <v>26.18</v>
      </c>
      <c r="E23" s="66">
        <v>23.5</v>
      </c>
      <c r="F23" s="66">
        <v>15.7</v>
      </c>
      <c r="G23" s="66">
        <v>30.65</v>
      </c>
      <c r="H23" s="66">
        <v>22.01</v>
      </c>
      <c r="I23" s="66">
        <v>24.94</v>
      </c>
      <c r="J23" s="66">
        <v>20.23</v>
      </c>
      <c r="K23" s="66">
        <v>16.899999999999999</v>
      </c>
      <c r="L23" s="66">
        <v>17.79</v>
      </c>
      <c r="M23" s="97"/>
      <c r="N23" s="66">
        <v>25.13</v>
      </c>
      <c r="O23" s="106">
        <f>SUM(C23:N23)</f>
        <v>255.62999999999997</v>
      </c>
      <c r="P23" s="66">
        <v>24.27</v>
      </c>
      <c r="Q23" s="66">
        <v>21.38</v>
      </c>
      <c r="R23" s="66">
        <v>21.788</v>
      </c>
      <c r="S23" s="66">
        <v>15.269</v>
      </c>
      <c r="T23" s="66">
        <v>3.36</v>
      </c>
      <c r="U23" s="66">
        <v>0.96</v>
      </c>
      <c r="V23" s="66">
        <v>40.72</v>
      </c>
      <c r="W23" s="66">
        <v>40.29</v>
      </c>
      <c r="X23" s="66">
        <v>38.012</v>
      </c>
      <c r="Y23" s="66">
        <v>34.56</v>
      </c>
      <c r="Z23" s="66">
        <v>30.29</v>
      </c>
      <c r="AA23" s="66">
        <v>32.24</v>
      </c>
      <c r="AB23" s="106">
        <f>SUM(P23:AA23)</f>
        <v>303.13900000000001</v>
      </c>
      <c r="AC23" s="66">
        <v>34.78</v>
      </c>
      <c r="AD23" s="66">
        <v>30.463000000000001</v>
      </c>
      <c r="AE23" s="66">
        <v>33.808</v>
      </c>
      <c r="AF23" s="66">
        <v>30.920999999999999</v>
      </c>
      <c r="AG23" s="66">
        <v>33.880000000000003</v>
      </c>
      <c r="AH23" s="66">
        <v>30.213999999999999</v>
      </c>
      <c r="AI23" s="66">
        <v>29.478999999999999</v>
      </c>
      <c r="AJ23" s="66">
        <v>27.88</v>
      </c>
      <c r="AK23" s="66">
        <v>22.905000000000001</v>
      </c>
      <c r="AL23" s="66">
        <v>11.17</v>
      </c>
      <c r="AM23" s="66">
        <v>31.446000000000002</v>
      </c>
      <c r="AN23" s="66">
        <v>28.617999999999999</v>
      </c>
      <c r="AO23" s="106">
        <f>SUM(AC23:AN23)</f>
        <v>345.56399999999996</v>
      </c>
      <c r="AP23" s="66">
        <v>33.902000000000001</v>
      </c>
      <c r="AQ23" s="66">
        <v>31.584</v>
      </c>
      <c r="AR23" s="66">
        <v>39.392000000000003</v>
      </c>
      <c r="AS23" s="66">
        <v>34.664999999999999</v>
      </c>
      <c r="AT23" s="66">
        <v>23.225999999999999</v>
      </c>
      <c r="AU23" s="66">
        <v>36.945999999999998</v>
      </c>
      <c r="AV23" s="66">
        <v>27.495000000000001</v>
      </c>
      <c r="AW23" s="66">
        <v>25.172999999999998</v>
      </c>
      <c r="AX23" s="66">
        <v>28.757999999999999</v>
      </c>
      <c r="AY23" s="66">
        <v>18.600999999999999</v>
      </c>
      <c r="AZ23" s="66">
        <v>27.695</v>
      </c>
      <c r="BA23" s="66">
        <v>30.047000000000001</v>
      </c>
      <c r="BB23" s="106">
        <f>SUM(AP23:BA23)</f>
        <v>357.48400000000004</v>
      </c>
      <c r="BC23" s="66">
        <v>28.829000000000001</v>
      </c>
      <c r="BD23" s="66">
        <v>24.045999999999999</v>
      </c>
      <c r="BE23" s="66">
        <v>28.597999999999999</v>
      </c>
      <c r="BF23" s="66">
        <v>5.8049999999999997</v>
      </c>
      <c r="BG23" s="66">
        <v>28.4</v>
      </c>
      <c r="BH23" s="66">
        <v>21.28</v>
      </c>
      <c r="BI23" s="66">
        <v>27.526</v>
      </c>
      <c r="BJ23" s="66">
        <v>25.738</v>
      </c>
      <c r="BK23" s="66">
        <v>26.43</v>
      </c>
      <c r="BL23" s="66">
        <v>25.622</v>
      </c>
      <c r="BM23" s="66">
        <v>16.831</v>
      </c>
      <c r="BN23" s="66">
        <v>26.934999999999999</v>
      </c>
      <c r="BO23" s="106">
        <f>SUM(BC23:BN23)</f>
        <v>286.04000000000002</v>
      </c>
      <c r="BP23" s="66">
        <v>25.33</v>
      </c>
      <c r="BQ23" s="66">
        <v>21.175000000000001</v>
      </c>
      <c r="BR23" s="66">
        <v>19.609000000000002</v>
      </c>
      <c r="BS23" s="66">
        <v>18.600999999999999</v>
      </c>
      <c r="BT23" s="66">
        <v>26.044</v>
      </c>
      <c r="BU23" s="66">
        <v>22.728000000000002</v>
      </c>
      <c r="BV23" s="66">
        <v>25.591999999999999</v>
      </c>
      <c r="BW23" s="66">
        <v>25.696999999999999</v>
      </c>
      <c r="BX23" s="66">
        <v>28.283000000000001</v>
      </c>
      <c r="BY23" s="66">
        <v>26.050999999999998</v>
      </c>
      <c r="BZ23" s="66">
        <v>25.808</v>
      </c>
      <c r="CA23" s="66">
        <v>27.216000000000001</v>
      </c>
      <c r="CB23" s="106">
        <f>SUM(BP23:CA23)</f>
        <v>292.13400000000001</v>
      </c>
      <c r="CC23" s="66">
        <v>27.027999999999999</v>
      </c>
      <c r="CD23" s="66">
        <v>22.504000000000001</v>
      </c>
      <c r="CE23" s="66">
        <v>28.481000000000002</v>
      </c>
      <c r="CF23" s="66">
        <v>27.497</v>
      </c>
      <c r="CG23" s="66">
        <v>7.87</v>
      </c>
      <c r="CH23" s="66">
        <v>25.291</v>
      </c>
      <c r="CI23" s="66">
        <v>24.419</v>
      </c>
      <c r="CJ23" s="66">
        <v>24.73</v>
      </c>
      <c r="CK23" s="66">
        <v>19.05</v>
      </c>
      <c r="CL23" s="66">
        <v>25.108000000000001</v>
      </c>
      <c r="CM23" s="66">
        <v>23.358000000000001</v>
      </c>
      <c r="CN23" s="66">
        <v>22.696000000000002</v>
      </c>
      <c r="CO23" s="106">
        <f t="shared" si="68"/>
        <v>278.03200000000004</v>
      </c>
      <c r="CP23" s="66">
        <v>22.209</v>
      </c>
      <c r="CQ23" s="66">
        <v>19.559000000000001</v>
      </c>
      <c r="CR23" s="66">
        <v>18.654</v>
      </c>
      <c r="CS23" s="66">
        <v>12.582000000000001</v>
      </c>
      <c r="CT23" s="66">
        <v>26.352</v>
      </c>
      <c r="CU23" s="66">
        <v>27.103000000000002</v>
      </c>
      <c r="CV23" s="66">
        <v>28.419</v>
      </c>
      <c r="CW23" s="66">
        <v>27.266999999999999</v>
      </c>
      <c r="CX23" s="66">
        <v>23.927</v>
      </c>
      <c r="CY23" s="66">
        <v>14.204000000000001</v>
      </c>
      <c r="CZ23" s="66">
        <v>18.981999999999999</v>
      </c>
      <c r="DA23" s="66">
        <v>27.59</v>
      </c>
      <c r="DB23" s="106">
        <f t="shared" si="69"/>
        <v>266.84800000000001</v>
      </c>
      <c r="DC23" s="66">
        <v>23.68</v>
      </c>
      <c r="DD23" s="66">
        <v>16.664000000000001</v>
      </c>
      <c r="DE23" s="66">
        <v>21.797000000000001</v>
      </c>
      <c r="DF23" s="66">
        <v>9.0459999999999994</v>
      </c>
      <c r="DG23" s="66">
        <v>26.946000000000002</v>
      </c>
      <c r="DH23" s="66">
        <v>26.158999999999999</v>
      </c>
      <c r="DI23" s="66">
        <v>21.331</v>
      </c>
      <c r="DJ23" s="66">
        <v>23.199000000000002</v>
      </c>
      <c r="DK23" s="66">
        <v>21.884</v>
      </c>
      <c r="DL23" s="66">
        <v>18.670999999999999</v>
      </c>
      <c r="DM23" s="66">
        <v>22.757000000000001</v>
      </c>
      <c r="DN23" s="66">
        <v>24.295000000000002</v>
      </c>
      <c r="DO23" s="106">
        <f t="shared" si="70"/>
        <v>256.42900000000003</v>
      </c>
      <c r="DP23" s="66">
        <v>23.364000000000001</v>
      </c>
      <c r="DQ23" s="66">
        <v>16.535</v>
      </c>
      <c r="DR23" s="66">
        <v>22.815000000000001</v>
      </c>
      <c r="DS23" s="66">
        <v>24.837</v>
      </c>
      <c r="DT23" s="66">
        <v>11.603999999999999</v>
      </c>
      <c r="DU23" s="66">
        <v>22.922999999999998</v>
      </c>
      <c r="DV23" s="66">
        <v>19.559000000000001</v>
      </c>
      <c r="DW23" s="66">
        <v>26.088000000000001</v>
      </c>
      <c r="DX23" s="66">
        <v>24.524000000000001</v>
      </c>
      <c r="DY23" s="66">
        <v>24.282</v>
      </c>
      <c r="DZ23" s="66">
        <v>25.376000000000001</v>
      </c>
      <c r="EA23" s="66">
        <v>21.414999999999999</v>
      </c>
      <c r="EB23" s="98">
        <f t="shared" si="71"/>
        <v>263.322</v>
      </c>
      <c r="EC23" s="66">
        <v>25.216000000000001</v>
      </c>
      <c r="ED23" s="66">
        <v>22.097000000000001</v>
      </c>
      <c r="EE23" s="66">
        <v>25.329000000000001</v>
      </c>
      <c r="EF23" s="66">
        <v>22.204000000000001</v>
      </c>
      <c r="EG23" s="66">
        <v>13.451000000000001</v>
      </c>
      <c r="EH23" s="66">
        <v>23.198</v>
      </c>
      <c r="EI23" s="66">
        <v>26.789000000000001</v>
      </c>
      <c r="EJ23" s="66">
        <v>26.963999999999999</v>
      </c>
      <c r="EK23" s="66">
        <v>23.126999999999999</v>
      </c>
      <c r="EL23" s="66">
        <v>24.68</v>
      </c>
      <c r="EM23" s="66">
        <v>24.035</v>
      </c>
      <c r="EN23" s="66">
        <v>25.376000000000001</v>
      </c>
      <c r="EO23" s="106"/>
      <c r="EP23" s="66">
        <v>26.603999999999999</v>
      </c>
      <c r="EQ23" s="66">
        <v>5.0369999999999999</v>
      </c>
      <c r="ER23" s="66">
        <v>23.959</v>
      </c>
      <c r="ES23" s="66">
        <v>23.393999999999998</v>
      </c>
      <c r="ET23" s="66">
        <v>24.573</v>
      </c>
      <c r="EU23" s="66">
        <v>25.228000000000002</v>
      </c>
      <c r="EV23" s="66">
        <v>25.731000000000002</v>
      </c>
      <c r="EW23" s="66">
        <v>17.408000000000001</v>
      </c>
      <c r="EX23" s="66">
        <v>16.387</v>
      </c>
      <c r="EY23" s="66">
        <v>12.052</v>
      </c>
      <c r="EZ23" s="66">
        <v>3.23</v>
      </c>
      <c r="FA23" s="66">
        <v>23.204000000000001</v>
      </c>
      <c r="FB23" s="106"/>
      <c r="FC23" s="66">
        <v>21.082999999999998</v>
      </c>
      <c r="FD23" s="66">
        <v>18.931999999999999</v>
      </c>
      <c r="FE23" s="66">
        <v>21.687000000000001</v>
      </c>
      <c r="FF23" s="66">
        <v>13.516</v>
      </c>
      <c r="FG23" s="66">
        <v>9.5440000000000005</v>
      </c>
      <c r="FH23" s="66">
        <v>12.569000000000001</v>
      </c>
      <c r="FI23" s="66">
        <v>7.4610000000000003</v>
      </c>
      <c r="FJ23" s="66">
        <v>0</v>
      </c>
      <c r="FK23" s="66">
        <v>0</v>
      </c>
      <c r="FL23" s="66">
        <v>0</v>
      </c>
      <c r="FM23" s="66">
        <v>0</v>
      </c>
      <c r="FN23" s="66">
        <v>0</v>
      </c>
      <c r="FO23" s="106"/>
      <c r="FP23" s="66">
        <v>0</v>
      </c>
      <c r="FQ23" s="66">
        <v>2.9239999999999999</v>
      </c>
      <c r="FR23" s="66">
        <v>23.431000000000001</v>
      </c>
      <c r="FS23" s="66">
        <v>19.806999999999999</v>
      </c>
      <c r="FT23" s="66">
        <v>18.815999999999999</v>
      </c>
      <c r="FU23" s="66">
        <v>5.5620000000000003</v>
      </c>
      <c r="FV23" s="66">
        <v>24.477</v>
      </c>
      <c r="FW23" s="66">
        <v>16.018999999999998</v>
      </c>
      <c r="FX23" s="66">
        <v>20.923999999999999</v>
      </c>
      <c r="FY23" s="66">
        <v>0</v>
      </c>
      <c r="FZ23" s="66">
        <v>0</v>
      </c>
      <c r="GA23" s="66">
        <v>0</v>
      </c>
      <c r="GB23" s="106"/>
      <c r="GC23" s="66">
        <v>0</v>
      </c>
      <c r="GD23" s="66">
        <v>2.9000000000000001E-2</v>
      </c>
      <c r="GE23" s="66">
        <v>24.666</v>
      </c>
      <c r="GF23" s="66">
        <v>21.721</v>
      </c>
      <c r="GG23" s="66">
        <v>18.923999999999999</v>
      </c>
      <c r="GH23" s="66">
        <v>21.484000000000002</v>
      </c>
      <c r="GI23" s="66">
        <v>17.326000000000001</v>
      </c>
      <c r="GJ23" s="66">
        <v>21.218</v>
      </c>
      <c r="GK23" s="66">
        <v>15.41</v>
      </c>
      <c r="GL23" s="66">
        <v>21.530999999999999</v>
      </c>
      <c r="GM23" s="66">
        <v>12.433999999999999</v>
      </c>
      <c r="GN23" s="66">
        <v>0</v>
      </c>
      <c r="GO23" s="106">
        <f t="shared" si="76"/>
        <v>174.74300000000002</v>
      </c>
      <c r="GP23" s="66">
        <v>0</v>
      </c>
      <c r="GQ23" s="66">
        <v>0</v>
      </c>
      <c r="GR23" s="66">
        <v>0</v>
      </c>
      <c r="GS23" s="66">
        <v>0</v>
      </c>
      <c r="GT23" s="66">
        <v>0</v>
      </c>
      <c r="GU23" s="66">
        <v>0</v>
      </c>
      <c r="GV23" s="66">
        <v>0</v>
      </c>
      <c r="GW23" s="66">
        <v>0</v>
      </c>
      <c r="GX23" s="66">
        <v>15.863</v>
      </c>
      <c r="GY23" s="66">
        <v>22.431000000000001</v>
      </c>
      <c r="GZ23" s="66">
        <v>21.056999999999999</v>
      </c>
      <c r="HA23" s="66">
        <v>14.916</v>
      </c>
      <c r="HB23" s="106"/>
      <c r="HC23" s="66">
        <v>21.597999999999999</v>
      </c>
      <c r="HD23" s="66">
        <v>14.981</v>
      </c>
      <c r="HE23" s="66">
        <v>22.56</v>
      </c>
      <c r="HF23" s="66">
        <v>13.794</v>
      </c>
      <c r="HG23" s="66">
        <v>12.747</v>
      </c>
      <c r="HH23" s="66">
        <v>19.056999999999999</v>
      </c>
      <c r="HI23" s="66">
        <v>19.994</v>
      </c>
      <c r="HJ23" s="66">
        <v>22.571999999999999</v>
      </c>
      <c r="HK23" s="66">
        <v>17.399000000000001</v>
      </c>
      <c r="HL23" s="66">
        <v>21.25</v>
      </c>
      <c r="HM23" s="66">
        <v>14.509</v>
      </c>
      <c r="HN23" s="66">
        <v>0</v>
      </c>
      <c r="HO23" s="106">
        <f t="shared" si="78"/>
        <v>200.46100000000001</v>
      </c>
      <c r="HP23" s="66">
        <v>0</v>
      </c>
      <c r="HQ23" s="66">
        <v>0</v>
      </c>
      <c r="HR23" s="66">
        <v>0</v>
      </c>
      <c r="HS23" s="66">
        <v>0</v>
      </c>
      <c r="HT23" s="66">
        <v>30.756</v>
      </c>
      <c r="HU23" s="66">
        <v>29.657</v>
      </c>
      <c r="HV23" s="66">
        <v>31.672999999999998</v>
      </c>
      <c r="HW23" s="66">
        <v>28.616</v>
      </c>
      <c r="HX23" s="66">
        <v>22.687000000000001</v>
      </c>
      <c r="HY23" s="66">
        <v>22.02</v>
      </c>
      <c r="HZ23" s="66">
        <v>3.43</v>
      </c>
      <c r="IA23" s="66">
        <v>25.687999999999999</v>
      </c>
      <c r="IB23" s="106">
        <f t="shared" si="79"/>
        <v>194.52700000000002</v>
      </c>
      <c r="IC23" s="66">
        <v>19.902999999999999</v>
      </c>
      <c r="ID23" s="66">
        <v>7.3239999999999998</v>
      </c>
      <c r="IE23" s="66">
        <v>32.21</v>
      </c>
      <c r="IF23" s="66">
        <v>30.634</v>
      </c>
      <c r="IG23" s="66">
        <v>4.7240000000000002</v>
      </c>
      <c r="IH23" s="66">
        <v>31.356000000000002</v>
      </c>
      <c r="II23" s="66">
        <v>30.006</v>
      </c>
      <c r="IJ23" s="66">
        <v>13.667999999999999</v>
      </c>
      <c r="IK23" s="66">
        <v>0</v>
      </c>
      <c r="IL23" s="66">
        <v>0</v>
      </c>
      <c r="IM23" s="66">
        <v>0</v>
      </c>
      <c r="IN23" s="66">
        <v>0</v>
      </c>
      <c r="IO23" s="106">
        <f t="shared" si="80"/>
        <v>169.82500000000002</v>
      </c>
      <c r="IP23" s="66">
        <v>0</v>
      </c>
      <c r="IQ23" s="66">
        <v>0</v>
      </c>
      <c r="IR23" s="66">
        <v>0</v>
      </c>
      <c r="IS23" s="66">
        <v>0</v>
      </c>
      <c r="IT23" s="218"/>
      <c r="IU23" s="218"/>
      <c r="IV23" s="66">
        <v>0</v>
      </c>
      <c r="IW23" s="66">
        <v>0</v>
      </c>
      <c r="IX23" s="66">
        <v>0</v>
      </c>
      <c r="IY23" s="66">
        <v>0</v>
      </c>
      <c r="IZ23" s="66">
        <v>0</v>
      </c>
      <c r="JA23" s="66">
        <v>0</v>
      </c>
      <c r="JB23" s="106">
        <f t="shared" si="81"/>
        <v>0</v>
      </c>
      <c r="JC23" s="66">
        <v>0</v>
      </c>
      <c r="JD23" s="66">
        <v>0</v>
      </c>
      <c r="JE23" s="66">
        <v>0</v>
      </c>
      <c r="JF23" s="66">
        <v>0</v>
      </c>
      <c r="JG23" s="66">
        <v>0</v>
      </c>
      <c r="JH23" s="66">
        <v>0</v>
      </c>
      <c r="JI23" s="66">
        <v>0</v>
      </c>
      <c r="JJ23" s="66">
        <v>0</v>
      </c>
      <c r="JK23" s="66">
        <v>0</v>
      </c>
      <c r="JL23" s="66">
        <v>0</v>
      </c>
      <c r="JM23" s="66">
        <v>0</v>
      </c>
      <c r="JN23" s="66">
        <v>0</v>
      </c>
      <c r="JO23" s="106">
        <f t="shared" si="82"/>
        <v>0</v>
      </c>
      <c r="JP23" s="66">
        <v>0</v>
      </c>
      <c r="JQ23" s="66">
        <v>0</v>
      </c>
      <c r="JR23" s="66">
        <v>0</v>
      </c>
      <c r="JS23" s="66">
        <v>0</v>
      </c>
      <c r="JT23" s="66">
        <v>0</v>
      </c>
      <c r="JU23" s="66">
        <v>0</v>
      </c>
      <c r="JV23" s="66">
        <v>0</v>
      </c>
      <c r="JW23" s="66">
        <v>0</v>
      </c>
      <c r="JX23" s="66">
        <v>0</v>
      </c>
      <c r="JY23" s="66">
        <v>0</v>
      </c>
      <c r="JZ23" s="66">
        <v>0</v>
      </c>
      <c r="KA23" s="66">
        <v>0</v>
      </c>
      <c r="KB23" s="106">
        <f t="shared" si="83"/>
        <v>0</v>
      </c>
      <c r="KC23" s="66">
        <v>0</v>
      </c>
      <c r="KD23" s="66">
        <v>0</v>
      </c>
      <c r="KE23" s="66">
        <v>0</v>
      </c>
      <c r="KF23" s="66">
        <v>0</v>
      </c>
      <c r="KG23" s="66">
        <v>0</v>
      </c>
      <c r="KH23" s="66">
        <v>0</v>
      </c>
      <c r="KI23" s="66">
        <v>0</v>
      </c>
      <c r="KJ23" s="66">
        <v>0</v>
      </c>
      <c r="KK23" s="66">
        <v>0</v>
      </c>
      <c r="KL23" s="66">
        <v>0</v>
      </c>
      <c r="KM23" s="66">
        <v>0</v>
      </c>
      <c r="KN23" s="66">
        <v>0</v>
      </c>
      <c r="KO23" s="106">
        <f t="shared" si="84"/>
        <v>0</v>
      </c>
      <c r="KP23" s="66">
        <v>0</v>
      </c>
      <c r="KQ23" s="66">
        <v>0</v>
      </c>
      <c r="KR23" s="66">
        <v>0</v>
      </c>
      <c r="KS23" s="66">
        <v>0</v>
      </c>
      <c r="KT23" s="66">
        <v>0</v>
      </c>
      <c r="KU23" s="66">
        <v>0</v>
      </c>
      <c r="KV23" s="66">
        <v>0</v>
      </c>
      <c r="KW23" s="66">
        <v>0</v>
      </c>
      <c r="KX23" s="66">
        <v>0</v>
      </c>
      <c r="KY23" s="66">
        <v>0</v>
      </c>
      <c r="KZ23" s="66">
        <v>0</v>
      </c>
      <c r="LA23" s="66">
        <v>0</v>
      </c>
      <c r="LB23" s="106">
        <f t="shared" si="85"/>
        <v>0</v>
      </c>
      <c r="LC23" s="66">
        <v>0</v>
      </c>
      <c r="LD23" s="66">
        <v>0</v>
      </c>
      <c r="LE23" s="66">
        <v>0</v>
      </c>
      <c r="LF23" s="66">
        <v>0</v>
      </c>
      <c r="LG23" s="66">
        <v>0</v>
      </c>
      <c r="LH23" s="66">
        <v>0</v>
      </c>
      <c r="LI23" s="66">
        <v>0</v>
      </c>
      <c r="LJ23" s="66">
        <v>0</v>
      </c>
      <c r="LK23" s="66">
        <v>0</v>
      </c>
      <c r="LL23" s="66">
        <v>0</v>
      </c>
      <c r="LM23" s="66">
        <v>0</v>
      </c>
      <c r="LN23" s="66">
        <v>0</v>
      </c>
      <c r="LO23" s="106">
        <f t="shared" si="86"/>
        <v>0</v>
      </c>
    </row>
    <row r="24" spans="1:327" s="1" customFormat="1" ht="21" thickBot="1">
      <c r="A24" s="232"/>
      <c r="B24" s="16" t="s">
        <v>38</v>
      </c>
      <c r="C24" s="107">
        <f>SUM(C25:C27)</f>
        <v>153</v>
      </c>
      <c r="D24" s="107">
        <f t="shared" ref="D24:O24" si="87">SUM(D25:D27)</f>
        <v>104.94</v>
      </c>
      <c r="E24" s="107">
        <f t="shared" si="87"/>
        <v>50.8</v>
      </c>
      <c r="F24" s="107">
        <f t="shared" si="87"/>
        <v>51.4</v>
      </c>
      <c r="G24" s="107">
        <f t="shared" si="87"/>
        <v>50.9</v>
      </c>
      <c r="H24" s="107">
        <f t="shared" si="87"/>
        <v>104.17</v>
      </c>
      <c r="I24" s="107">
        <f t="shared" si="87"/>
        <v>124.69</v>
      </c>
      <c r="J24" s="107">
        <f t="shared" si="87"/>
        <v>95.82</v>
      </c>
      <c r="K24" s="107">
        <f t="shared" si="87"/>
        <v>131.4</v>
      </c>
      <c r="L24" s="107">
        <f t="shared" si="87"/>
        <v>133.13</v>
      </c>
      <c r="M24" s="108"/>
      <c r="N24" s="107">
        <f t="shared" si="87"/>
        <v>132.93</v>
      </c>
      <c r="O24" s="109">
        <f t="shared" si="87"/>
        <v>1133.1799999999998</v>
      </c>
      <c r="P24" s="107">
        <f>SUM(P25:P27)</f>
        <v>96.23</v>
      </c>
      <c r="Q24" s="107">
        <f t="shared" ref="Q24:AB24" si="88">SUM(Q25:Q27)</f>
        <v>96.090999999999994</v>
      </c>
      <c r="R24" s="107">
        <f t="shared" si="88"/>
        <v>81.8</v>
      </c>
      <c r="S24" s="107">
        <f t="shared" si="88"/>
        <v>95.2</v>
      </c>
      <c r="T24" s="107">
        <f t="shared" si="88"/>
        <v>107.74</v>
      </c>
      <c r="U24" s="107">
        <f t="shared" si="88"/>
        <v>54.58</v>
      </c>
      <c r="V24" s="107">
        <f t="shared" si="88"/>
        <v>0</v>
      </c>
      <c r="W24" s="107">
        <f t="shared" si="88"/>
        <v>0</v>
      </c>
      <c r="X24" s="107">
        <f t="shared" si="88"/>
        <v>0</v>
      </c>
      <c r="Y24" s="107">
        <f t="shared" si="88"/>
        <v>0</v>
      </c>
      <c r="Z24" s="107">
        <f t="shared" si="88"/>
        <v>0</v>
      </c>
      <c r="AA24" s="107">
        <f t="shared" si="88"/>
        <v>0</v>
      </c>
      <c r="AB24" s="109">
        <f t="shared" si="88"/>
        <v>531.64099999999996</v>
      </c>
      <c r="AC24" s="107">
        <f>SUM(AC25:AC27)</f>
        <v>0</v>
      </c>
      <c r="AD24" s="107">
        <f t="shared" ref="AD24:AO24" si="89">SUM(AD25:AD27)</f>
        <v>0</v>
      </c>
      <c r="AE24" s="107">
        <f t="shared" si="89"/>
        <v>0</v>
      </c>
      <c r="AF24" s="107">
        <f t="shared" si="89"/>
        <v>0</v>
      </c>
      <c r="AG24" s="107">
        <f t="shared" si="89"/>
        <v>0</v>
      </c>
      <c r="AH24" s="107">
        <f t="shared" si="89"/>
        <v>0</v>
      </c>
      <c r="AI24" s="107">
        <f t="shared" si="89"/>
        <v>0</v>
      </c>
      <c r="AJ24" s="107">
        <f t="shared" si="89"/>
        <v>0</v>
      </c>
      <c r="AK24" s="107">
        <f t="shared" si="89"/>
        <v>0</v>
      </c>
      <c r="AL24" s="107">
        <f t="shared" si="89"/>
        <v>0</v>
      </c>
      <c r="AM24" s="107">
        <f t="shared" si="89"/>
        <v>0</v>
      </c>
      <c r="AN24" s="107">
        <f t="shared" si="89"/>
        <v>0</v>
      </c>
      <c r="AO24" s="109">
        <f t="shared" si="89"/>
        <v>0</v>
      </c>
      <c r="AP24" s="107">
        <f>SUM(AP25:AP27)</f>
        <v>0</v>
      </c>
      <c r="AQ24" s="107">
        <f t="shared" ref="AQ24:BB24" si="90">SUM(AQ25:AQ27)</f>
        <v>0</v>
      </c>
      <c r="AR24" s="107">
        <f t="shared" si="90"/>
        <v>0</v>
      </c>
      <c r="AS24" s="107">
        <f t="shared" si="90"/>
        <v>0</v>
      </c>
      <c r="AT24" s="107">
        <f t="shared" si="90"/>
        <v>0</v>
      </c>
      <c r="AU24" s="107">
        <f t="shared" si="90"/>
        <v>0</v>
      </c>
      <c r="AV24" s="107">
        <f t="shared" si="90"/>
        <v>0</v>
      </c>
      <c r="AW24" s="107">
        <f t="shared" si="90"/>
        <v>0</v>
      </c>
      <c r="AX24" s="107">
        <f t="shared" si="90"/>
        <v>0</v>
      </c>
      <c r="AY24" s="107">
        <f t="shared" si="90"/>
        <v>65.004000000000005</v>
      </c>
      <c r="AZ24" s="107">
        <f t="shared" si="90"/>
        <v>62.264000000000003</v>
      </c>
      <c r="BA24" s="107">
        <f t="shared" si="90"/>
        <v>88.962999999999994</v>
      </c>
      <c r="BB24" s="109">
        <f t="shared" si="90"/>
        <v>216.23099999999999</v>
      </c>
      <c r="BC24" s="107">
        <f>SUM(BC25:BC27)</f>
        <v>91.257000000000005</v>
      </c>
      <c r="BD24" s="107">
        <f t="shared" ref="BD24:BO24" si="91">SUM(BD25:BD27)</f>
        <v>51.55</v>
      </c>
      <c r="BE24" s="107">
        <f t="shared" si="91"/>
        <v>54.792999999999999</v>
      </c>
      <c r="BF24" s="107">
        <f t="shared" si="91"/>
        <v>0</v>
      </c>
      <c r="BG24" s="107">
        <f t="shared" si="91"/>
        <v>0</v>
      </c>
      <c r="BH24" s="107">
        <f t="shared" si="91"/>
        <v>0</v>
      </c>
      <c r="BI24" s="107">
        <f t="shared" si="91"/>
        <v>0</v>
      </c>
      <c r="BJ24" s="107">
        <f t="shared" si="91"/>
        <v>0</v>
      </c>
      <c r="BK24" s="107">
        <f t="shared" si="91"/>
        <v>70.64</v>
      </c>
      <c r="BL24" s="107">
        <f t="shared" si="91"/>
        <v>49.402999999999999</v>
      </c>
      <c r="BM24" s="107">
        <f t="shared" si="91"/>
        <v>49.5</v>
      </c>
      <c r="BN24" s="107">
        <f t="shared" si="91"/>
        <v>87.968000000000004</v>
      </c>
      <c r="BO24" s="109">
        <f t="shared" si="91"/>
        <v>455.11100000000005</v>
      </c>
      <c r="BP24" s="107">
        <f>SUM(BP25:BP27)</f>
        <v>72.22</v>
      </c>
      <c r="BQ24" s="107">
        <f t="shared" ref="BQ24:CB24" si="92">SUM(BQ25:BQ27)</f>
        <v>62.93</v>
      </c>
      <c r="BR24" s="107">
        <f t="shared" si="92"/>
        <v>72.56</v>
      </c>
      <c r="BS24" s="107">
        <f t="shared" si="92"/>
        <v>89.085999999999999</v>
      </c>
      <c r="BT24" s="107">
        <f t="shared" si="92"/>
        <v>109.17</v>
      </c>
      <c r="BU24" s="107">
        <f t="shared" si="92"/>
        <v>85.06</v>
      </c>
      <c r="BV24" s="107">
        <f t="shared" si="92"/>
        <v>81.933000000000007</v>
      </c>
      <c r="BW24" s="107">
        <f t="shared" si="92"/>
        <v>55.305999999999997</v>
      </c>
      <c r="BX24" s="107">
        <f t="shared" si="92"/>
        <v>71.265000000000001</v>
      </c>
      <c r="BY24" s="107">
        <f t="shared" si="92"/>
        <v>68.290000000000006</v>
      </c>
      <c r="BZ24" s="107">
        <f t="shared" si="92"/>
        <v>67.578000000000003</v>
      </c>
      <c r="CA24" s="107">
        <f t="shared" si="92"/>
        <v>93.709000000000003</v>
      </c>
      <c r="CB24" s="109">
        <f t="shared" si="92"/>
        <v>929.10699999999997</v>
      </c>
      <c r="CC24" s="107">
        <f>SUM(CC25:CC27)</f>
        <v>111.279</v>
      </c>
      <c r="CD24" s="107">
        <f t="shared" ref="CD24:CO24" si="93">SUM(CD25:CD27)</f>
        <v>91.8</v>
      </c>
      <c r="CE24" s="107">
        <f t="shared" si="93"/>
        <v>91.2</v>
      </c>
      <c r="CF24" s="107">
        <f t="shared" si="93"/>
        <v>87.213999999999999</v>
      </c>
      <c r="CG24" s="107">
        <f t="shared" si="93"/>
        <v>85.784000000000006</v>
      </c>
      <c r="CH24" s="107">
        <f t="shared" si="93"/>
        <v>84.917000000000002</v>
      </c>
      <c r="CI24" s="107">
        <f t="shared" si="93"/>
        <v>50.753</v>
      </c>
      <c r="CJ24" s="107">
        <f t="shared" si="93"/>
        <v>49.018000000000001</v>
      </c>
      <c r="CK24" s="107">
        <f t="shared" si="93"/>
        <v>58.921999999999997</v>
      </c>
      <c r="CL24" s="107">
        <f t="shared" si="93"/>
        <v>109.136</v>
      </c>
      <c r="CM24" s="107">
        <f t="shared" si="93"/>
        <v>87.120999999999995</v>
      </c>
      <c r="CN24" s="107">
        <f>SUM(CN25:CN27)</f>
        <v>65.263999999999996</v>
      </c>
      <c r="CO24" s="109">
        <f t="shared" si="93"/>
        <v>972.40800000000002</v>
      </c>
      <c r="CP24" s="107">
        <f>SUM(CP25:CP27)</f>
        <v>32.954999999999998</v>
      </c>
      <c r="CQ24" s="107">
        <f t="shared" ref="CQ24:DB24" si="94">SUM(CQ25:CQ27)</f>
        <v>40.283000000000001</v>
      </c>
      <c r="CR24" s="107">
        <f>SUM(CR25:CR27)</f>
        <v>76.450999999999993</v>
      </c>
      <c r="CS24" s="107">
        <f t="shared" si="94"/>
        <v>59.031999999999996</v>
      </c>
      <c r="CT24" s="107">
        <f t="shared" si="94"/>
        <v>83.155000000000001</v>
      </c>
      <c r="CU24" s="107">
        <f>SUM(CU25:CU27)</f>
        <v>50.511000000000003</v>
      </c>
      <c r="CV24" s="107">
        <f t="shared" si="94"/>
        <v>20.736000000000001</v>
      </c>
      <c r="CW24" s="107">
        <f t="shared" si="94"/>
        <v>4.1210000000000004</v>
      </c>
      <c r="CX24" s="107">
        <f t="shared" si="94"/>
        <v>38.142000000000003</v>
      </c>
      <c r="CY24" s="107">
        <f t="shared" si="94"/>
        <v>75.78</v>
      </c>
      <c r="CZ24" s="107">
        <f t="shared" si="94"/>
        <v>59.573999999999998</v>
      </c>
      <c r="DA24" s="107">
        <f t="shared" si="94"/>
        <v>19.954999999999998</v>
      </c>
      <c r="DB24" s="109">
        <f t="shared" si="94"/>
        <v>560.69499999999994</v>
      </c>
      <c r="DC24" s="107">
        <f>SUM(DC25:DC27)</f>
        <v>17.103999999999999</v>
      </c>
      <c r="DD24" s="107">
        <f t="shared" ref="DD24:DO24" si="95">SUM(DD25:DD27)</f>
        <v>37.350999999999999</v>
      </c>
      <c r="DE24" s="107">
        <f t="shared" si="95"/>
        <v>40.814</v>
      </c>
      <c r="DF24" s="107">
        <f t="shared" si="95"/>
        <v>70.641999999999996</v>
      </c>
      <c r="DG24" s="107">
        <f t="shared" si="95"/>
        <v>130.65300000000002</v>
      </c>
      <c r="DH24" s="107">
        <f t="shared" si="95"/>
        <v>97.376000000000005</v>
      </c>
      <c r="DI24" s="107">
        <f t="shared" si="95"/>
        <v>72.274000000000001</v>
      </c>
      <c r="DJ24" s="107">
        <f t="shared" si="95"/>
        <v>71.783000000000001</v>
      </c>
      <c r="DK24" s="107">
        <f t="shared" si="95"/>
        <v>130.53199999999998</v>
      </c>
      <c r="DL24" s="107">
        <f t="shared" si="95"/>
        <v>156.161</v>
      </c>
      <c r="DM24" s="107">
        <f t="shared" si="95"/>
        <v>150.94800000000001</v>
      </c>
      <c r="DN24" s="107">
        <f t="shared" si="95"/>
        <v>130.69</v>
      </c>
      <c r="DO24" s="109">
        <f t="shared" si="95"/>
        <v>1106.328</v>
      </c>
      <c r="DP24" s="107">
        <f>SUM(DP25:DP27)</f>
        <v>103.26400000000001</v>
      </c>
      <c r="DQ24" s="107">
        <f t="shared" ref="DQ24:EB24" si="96">SUM(DQ25:DQ27)</f>
        <v>35.26</v>
      </c>
      <c r="DR24" s="107">
        <f t="shared" si="96"/>
        <v>68.948000000000008</v>
      </c>
      <c r="DS24" s="107">
        <f t="shared" si="96"/>
        <v>149.94900000000001</v>
      </c>
      <c r="DT24" s="107">
        <f t="shared" si="96"/>
        <v>140.61099999999999</v>
      </c>
      <c r="DU24" s="107">
        <f t="shared" si="96"/>
        <v>111.54899999999999</v>
      </c>
      <c r="DV24" s="107">
        <f t="shared" si="96"/>
        <v>92.580999999999989</v>
      </c>
      <c r="DW24" s="107">
        <f t="shared" si="96"/>
        <v>16.812000000000001</v>
      </c>
      <c r="DX24" s="107">
        <f t="shared" si="96"/>
        <v>104.36799999999999</v>
      </c>
      <c r="DY24" s="107">
        <f t="shared" si="96"/>
        <v>140.18</v>
      </c>
      <c r="DZ24" s="107">
        <f t="shared" si="96"/>
        <v>154.261</v>
      </c>
      <c r="EA24" s="107">
        <f t="shared" si="96"/>
        <v>123.22799999999999</v>
      </c>
      <c r="EB24" s="109">
        <f t="shared" si="96"/>
        <v>1241.011</v>
      </c>
      <c r="EC24" s="107">
        <f>SUM(EC25:EC27)</f>
        <v>121.88</v>
      </c>
      <c r="ED24" s="107">
        <f t="shared" ref="ED24:EO24" si="97">SUM(ED25:ED27)</f>
        <v>59.131999999999998</v>
      </c>
      <c r="EE24" s="107">
        <f t="shared" si="97"/>
        <v>56.906999999999996</v>
      </c>
      <c r="EF24" s="107">
        <f t="shared" si="97"/>
        <v>80.066999999999993</v>
      </c>
      <c r="EG24" s="107">
        <f t="shared" si="97"/>
        <v>78.722999999999999</v>
      </c>
      <c r="EH24" s="107">
        <f t="shared" si="97"/>
        <v>72.837999999999994</v>
      </c>
      <c r="EI24" s="107">
        <f t="shared" si="97"/>
        <v>79.100999999999999</v>
      </c>
      <c r="EJ24" s="107">
        <f t="shared" si="97"/>
        <v>43.376999999999995</v>
      </c>
      <c r="EK24" s="107">
        <f t="shared" si="97"/>
        <v>76.933999999999997</v>
      </c>
      <c r="EL24" s="107">
        <f t="shared" si="97"/>
        <v>99.187000000000012</v>
      </c>
      <c r="EM24" s="107">
        <f t="shared" si="97"/>
        <v>62.232999999999997</v>
      </c>
      <c r="EN24" s="107">
        <f t="shared" si="97"/>
        <v>8.786999999999999</v>
      </c>
      <c r="EO24" s="109">
        <f t="shared" si="97"/>
        <v>839.16599999999994</v>
      </c>
      <c r="EP24" s="107">
        <f>SUM(EP25:EP27)</f>
        <v>10.788</v>
      </c>
      <c r="EQ24" s="107">
        <f t="shared" ref="EQ24:FB24" si="98">SUM(EQ25:EQ27)</f>
        <v>36.123999999999995</v>
      </c>
      <c r="ER24" s="107">
        <f t="shared" si="98"/>
        <v>67.808999999999997</v>
      </c>
      <c r="ES24" s="107">
        <f t="shared" si="98"/>
        <v>81.44</v>
      </c>
      <c r="ET24" s="107">
        <f t="shared" si="98"/>
        <v>68.23</v>
      </c>
      <c r="EU24" s="107">
        <f t="shared" si="98"/>
        <v>7.1139999999999999</v>
      </c>
      <c r="EV24" s="107">
        <f t="shared" si="98"/>
        <v>0</v>
      </c>
      <c r="EW24" s="107">
        <f t="shared" si="98"/>
        <v>25.535</v>
      </c>
      <c r="EX24" s="107">
        <f t="shared" si="98"/>
        <v>2.2999999999999998</v>
      </c>
      <c r="EY24" s="107">
        <f t="shared" si="98"/>
        <v>0</v>
      </c>
      <c r="EZ24" s="107">
        <f t="shared" si="98"/>
        <v>4.468</v>
      </c>
      <c r="FA24" s="107">
        <f t="shared" si="98"/>
        <v>0</v>
      </c>
      <c r="FB24" s="109">
        <f t="shared" si="98"/>
        <v>303.80799999999999</v>
      </c>
      <c r="FC24" s="107">
        <f>SUM(FC25:FC27)</f>
        <v>0</v>
      </c>
      <c r="FD24" s="107">
        <f t="shared" ref="FD24:FO24" si="99">SUM(FD25:FD27)</f>
        <v>0</v>
      </c>
      <c r="FE24" s="107">
        <f t="shared" si="99"/>
        <v>79.123999999999995</v>
      </c>
      <c r="FF24" s="107">
        <f t="shared" si="99"/>
        <v>146.983</v>
      </c>
      <c r="FG24" s="107">
        <f t="shared" si="99"/>
        <v>78.540999999999997</v>
      </c>
      <c r="FH24" s="107">
        <f t="shared" si="99"/>
        <v>202.119</v>
      </c>
      <c r="FI24" s="107">
        <f t="shared" si="99"/>
        <v>185.84300000000002</v>
      </c>
      <c r="FJ24" s="107">
        <f t="shared" si="99"/>
        <v>215.05400000000003</v>
      </c>
      <c r="FK24" s="107">
        <f t="shared" si="99"/>
        <v>261.54500000000002</v>
      </c>
      <c r="FL24" s="107">
        <f t="shared" si="99"/>
        <v>212.041</v>
      </c>
      <c r="FM24" s="107">
        <f t="shared" si="99"/>
        <v>201.53</v>
      </c>
      <c r="FN24" s="107">
        <f t="shared" si="99"/>
        <v>261.18700000000001</v>
      </c>
      <c r="FO24" s="109">
        <f t="shared" si="99"/>
        <v>1843.9670000000001</v>
      </c>
      <c r="FP24" s="107">
        <f>SUM(FP25:FP27)</f>
        <v>222.857</v>
      </c>
      <c r="FQ24" s="107">
        <f t="shared" ref="FQ24:GB24" si="100">SUM(FQ25:FQ27)</f>
        <v>208.51499999999999</v>
      </c>
      <c r="FR24" s="107">
        <f t="shared" si="100"/>
        <v>209.095</v>
      </c>
      <c r="FS24" s="107">
        <f t="shared" si="100"/>
        <v>211.61799999999999</v>
      </c>
      <c r="FT24" s="107">
        <f t="shared" si="100"/>
        <v>223.65199999999999</v>
      </c>
      <c r="FU24" s="107">
        <f t="shared" si="100"/>
        <v>212.91500000000002</v>
      </c>
      <c r="FV24" s="107">
        <f t="shared" si="100"/>
        <v>219.715</v>
      </c>
      <c r="FW24" s="107">
        <f t="shared" si="100"/>
        <v>248.19300000000001</v>
      </c>
      <c r="FX24" s="107">
        <f t="shared" si="100"/>
        <v>210.809</v>
      </c>
      <c r="FY24" s="107">
        <f t="shared" si="100"/>
        <v>218.20400000000001</v>
      </c>
      <c r="FZ24" s="107">
        <f t="shared" si="100"/>
        <v>198.23099999999999</v>
      </c>
      <c r="GA24" s="107">
        <f t="shared" si="100"/>
        <v>231.40700000000001</v>
      </c>
      <c r="GB24" s="109">
        <f t="shared" si="100"/>
        <v>2615.2110000000002</v>
      </c>
      <c r="GC24" s="107">
        <f>SUM(GC25:GC27)</f>
        <v>205.209</v>
      </c>
      <c r="GD24" s="107">
        <f t="shared" ref="GD24:GO24" si="101">SUM(GD25:GD27)</f>
        <v>174.851</v>
      </c>
      <c r="GE24" s="107">
        <f t="shared" si="101"/>
        <v>193.98699999999999</v>
      </c>
      <c r="GF24" s="107">
        <f t="shared" si="101"/>
        <v>170.93100000000001</v>
      </c>
      <c r="GG24" s="107">
        <f t="shared" si="101"/>
        <v>261.68299999999999</v>
      </c>
      <c r="GH24" s="107">
        <f t="shared" si="101"/>
        <v>221.28200000000001</v>
      </c>
      <c r="GI24" s="107">
        <f t="shared" si="101"/>
        <v>280.83499999999998</v>
      </c>
      <c r="GJ24" s="107">
        <f t="shared" si="101"/>
        <v>283.899</v>
      </c>
      <c r="GK24" s="107">
        <f t="shared" si="101"/>
        <v>265.73700000000002</v>
      </c>
      <c r="GL24" s="107">
        <f t="shared" si="101"/>
        <v>319.52100000000002</v>
      </c>
      <c r="GM24" s="107">
        <f t="shared" si="101"/>
        <v>296.73899999999998</v>
      </c>
      <c r="GN24" s="107">
        <f t="shared" si="101"/>
        <v>282.95400000000001</v>
      </c>
      <c r="GO24" s="109">
        <f t="shared" si="101"/>
        <v>2957.6280000000006</v>
      </c>
      <c r="GP24" s="107">
        <f>SUM(GP25:GP27)</f>
        <v>266.94499999999999</v>
      </c>
      <c r="GQ24" s="107">
        <f t="shared" ref="GQ24:HB24" si="102">SUM(GQ25:GQ27)</f>
        <v>228.29900000000001</v>
      </c>
      <c r="GR24" s="107">
        <f t="shared" si="102"/>
        <v>252.51</v>
      </c>
      <c r="GS24" s="107">
        <f t="shared" si="102"/>
        <v>230</v>
      </c>
      <c r="GT24" s="107">
        <f t="shared" si="102"/>
        <v>246.273</v>
      </c>
      <c r="GU24" s="107">
        <f t="shared" si="102"/>
        <v>259.00700000000001</v>
      </c>
      <c r="GV24" s="107">
        <f t="shared" si="102"/>
        <v>294.63</v>
      </c>
      <c r="GW24" s="107">
        <f t="shared" si="102"/>
        <v>315.666</v>
      </c>
      <c r="GX24" s="107">
        <f t="shared" si="102"/>
        <v>266.51499999999999</v>
      </c>
      <c r="GY24" s="107">
        <f t="shared" si="102"/>
        <v>271.53099999999995</v>
      </c>
      <c r="GZ24" s="107">
        <f t="shared" si="102"/>
        <v>258.53500000000003</v>
      </c>
      <c r="HA24" s="107">
        <f t="shared" si="102"/>
        <v>275.77699999999999</v>
      </c>
      <c r="HB24" s="109">
        <f t="shared" si="102"/>
        <v>3165.6879999999996</v>
      </c>
      <c r="HC24" s="107">
        <f>SUM(HC25:HC27)</f>
        <v>274.01900000000001</v>
      </c>
      <c r="HD24" s="107">
        <f t="shared" ref="HD24:HO24" si="103">SUM(HD25:HD27)</f>
        <v>249.48500000000001</v>
      </c>
      <c r="HE24" s="107">
        <f t="shared" si="103"/>
        <v>256.91699999999997</v>
      </c>
      <c r="HF24" s="107">
        <f t="shared" si="103"/>
        <v>253.518</v>
      </c>
      <c r="HG24" s="107">
        <f t="shared" si="103"/>
        <v>282.95600000000002</v>
      </c>
      <c r="HH24" s="107">
        <f t="shared" si="103"/>
        <v>326.85199999999998</v>
      </c>
      <c r="HI24" s="107">
        <f t="shared" si="103"/>
        <v>339.33899999999994</v>
      </c>
      <c r="HJ24" s="107">
        <f t="shared" si="103"/>
        <v>338.54200000000003</v>
      </c>
      <c r="HK24" s="107">
        <f t="shared" si="103"/>
        <v>339.50200000000001</v>
      </c>
      <c r="HL24" s="107">
        <f t="shared" si="103"/>
        <v>392.38499999999999</v>
      </c>
      <c r="HM24" s="107">
        <f t="shared" si="103"/>
        <v>292.96600000000001</v>
      </c>
      <c r="HN24" s="107">
        <f t="shared" si="103"/>
        <v>259.84699999999998</v>
      </c>
      <c r="HO24" s="109">
        <f t="shared" si="103"/>
        <v>3606.328</v>
      </c>
      <c r="HP24" s="107">
        <f>SUM(HP25:HP27)</f>
        <v>244.965</v>
      </c>
      <c r="HQ24" s="107">
        <f t="shared" ref="HQ24:IB24" si="104">SUM(HQ25:HQ27)</f>
        <v>224.74199999999999</v>
      </c>
      <c r="HR24" s="107">
        <f t="shared" si="104"/>
        <v>254.17500000000001</v>
      </c>
      <c r="HS24" s="107">
        <f t="shared" si="104"/>
        <v>250.76</v>
      </c>
      <c r="HT24" s="107">
        <f t="shared" si="104"/>
        <v>269.94400000000002</v>
      </c>
      <c r="HU24" s="107">
        <f t="shared" si="104"/>
        <v>267.43299999999999</v>
      </c>
      <c r="HV24" s="107">
        <f t="shared" si="104"/>
        <v>272.90600000000001</v>
      </c>
      <c r="HW24" s="107">
        <f t="shared" si="104"/>
        <v>335.54399999999998</v>
      </c>
      <c r="HX24" s="107">
        <f t="shared" si="104"/>
        <v>377.26000000000005</v>
      </c>
      <c r="HY24" s="107">
        <f t="shared" si="104"/>
        <v>325.49700000000001</v>
      </c>
      <c r="HZ24" s="107">
        <f t="shared" si="104"/>
        <v>224.55500000000001</v>
      </c>
      <c r="IA24" s="107">
        <f t="shared" si="104"/>
        <v>251.928</v>
      </c>
      <c r="IB24" s="109">
        <f t="shared" si="104"/>
        <v>3299.7089999999998</v>
      </c>
      <c r="IC24" s="107">
        <f>SUM(IC25:IC27)</f>
        <v>253.113</v>
      </c>
      <c r="ID24" s="107">
        <f t="shared" ref="ID24:IO24" si="105">SUM(ID25:ID27)</f>
        <v>132.27199999999999</v>
      </c>
      <c r="IE24" s="107">
        <f t="shared" si="105"/>
        <v>266.62099999999998</v>
      </c>
      <c r="IF24" s="107">
        <f t="shared" si="105"/>
        <v>245.42099999999999</v>
      </c>
      <c r="IG24" s="107">
        <f t="shared" si="105"/>
        <v>252.761</v>
      </c>
      <c r="IH24" s="107">
        <f t="shared" si="105"/>
        <v>220.25700000000001</v>
      </c>
      <c r="II24" s="107">
        <f t="shared" si="105"/>
        <v>279.84300000000002</v>
      </c>
      <c r="IJ24" s="107">
        <f t="shared" si="105"/>
        <v>302.55399999999997</v>
      </c>
      <c r="IK24" s="107">
        <f t="shared" si="105"/>
        <v>236.42</v>
      </c>
      <c r="IL24" s="107">
        <f t="shared" si="105"/>
        <v>260.34899999999999</v>
      </c>
      <c r="IM24" s="107">
        <f t="shared" si="105"/>
        <v>219.816</v>
      </c>
      <c r="IN24" s="107">
        <f t="shared" si="105"/>
        <v>139.92500000000001</v>
      </c>
      <c r="IO24" s="109">
        <f t="shared" si="105"/>
        <v>2809.3519999999999</v>
      </c>
      <c r="IP24" s="107">
        <f>SUM(IP25:IP27)</f>
        <v>157.18</v>
      </c>
      <c r="IQ24" s="107">
        <f t="shared" ref="IQ24:JB24" si="106">SUM(IQ25:IQ27)</f>
        <v>233.09299999999999</v>
      </c>
      <c r="IR24" s="107">
        <f t="shared" si="106"/>
        <v>172.19900000000001</v>
      </c>
      <c r="IS24" s="107">
        <f t="shared" si="106"/>
        <v>74.013000000000005</v>
      </c>
      <c r="IT24" s="220">
        <f t="shared" si="106"/>
        <v>0</v>
      </c>
      <c r="IU24" s="220">
        <f t="shared" si="106"/>
        <v>0</v>
      </c>
      <c r="IV24" s="107">
        <f t="shared" si="106"/>
        <v>91.194000000000003</v>
      </c>
      <c r="IW24" s="107">
        <f t="shared" si="106"/>
        <v>198.28200000000001</v>
      </c>
      <c r="IX24" s="107">
        <f t="shared" si="106"/>
        <v>245.98099999999999</v>
      </c>
      <c r="IY24" s="107">
        <f t="shared" si="106"/>
        <v>252.05</v>
      </c>
      <c r="IZ24" s="107">
        <f t="shared" si="106"/>
        <v>233.49299999999999</v>
      </c>
      <c r="JA24" s="107">
        <f t="shared" si="106"/>
        <v>262.21100000000001</v>
      </c>
      <c r="JB24" s="109">
        <f t="shared" si="106"/>
        <v>1919.6959999999999</v>
      </c>
      <c r="JC24" s="107">
        <f>SUM(JC25:JC27)</f>
        <v>257.14499999999998</v>
      </c>
      <c r="JD24" s="107">
        <f t="shared" ref="JD24:JO24" si="107">SUM(JD25:JD27)</f>
        <v>154.42599999999999</v>
      </c>
      <c r="JE24" s="107">
        <f t="shared" si="107"/>
        <v>108.852</v>
      </c>
      <c r="JF24" s="107">
        <f t="shared" si="107"/>
        <v>201.29900000000001</v>
      </c>
      <c r="JG24" s="107">
        <f t="shared" si="107"/>
        <v>75.549000000000007</v>
      </c>
      <c r="JH24" s="107">
        <f t="shared" si="107"/>
        <v>5.6680000000000001</v>
      </c>
      <c r="JI24" s="107">
        <f t="shared" si="107"/>
        <v>244.125</v>
      </c>
      <c r="JJ24" s="107">
        <f t="shared" si="107"/>
        <v>137.03399999999999</v>
      </c>
      <c r="JK24" s="107">
        <f t="shared" si="107"/>
        <v>24.268000000000001</v>
      </c>
      <c r="JL24" s="107">
        <f t="shared" si="107"/>
        <v>0</v>
      </c>
      <c r="JM24" s="107">
        <f t="shared" si="107"/>
        <v>0</v>
      </c>
      <c r="JN24" s="107">
        <f t="shared" si="107"/>
        <v>233.49299999999999</v>
      </c>
      <c r="JO24" s="109">
        <f t="shared" si="107"/>
        <v>1441.8589999999999</v>
      </c>
      <c r="JP24" s="107">
        <f>SUM(JP25:JP27)</f>
        <v>0</v>
      </c>
      <c r="JQ24" s="107">
        <f t="shared" ref="JQ24:KB24" si="108">SUM(JQ25:JQ27)</f>
        <v>0</v>
      </c>
      <c r="JR24" s="107">
        <f t="shared" si="108"/>
        <v>0</v>
      </c>
      <c r="JS24" s="107">
        <f t="shared" si="108"/>
        <v>0</v>
      </c>
      <c r="JT24" s="107">
        <f t="shared" si="108"/>
        <v>0</v>
      </c>
      <c r="JU24" s="107">
        <f t="shared" si="108"/>
        <v>0</v>
      </c>
      <c r="JV24" s="107">
        <f t="shared" si="108"/>
        <v>0</v>
      </c>
      <c r="JW24" s="107">
        <f t="shared" si="108"/>
        <v>0</v>
      </c>
      <c r="JX24" s="107">
        <f t="shared" si="108"/>
        <v>0</v>
      </c>
      <c r="JY24" s="107">
        <f t="shared" si="108"/>
        <v>0</v>
      </c>
      <c r="JZ24" s="107">
        <f t="shared" si="108"/>
        <v>0</v>
      </c>
      <c r="KA24" s="107">
        <f t="shared" si="108"/>
        <v>0</v>
      </c>
      <c r="KB24" s="109">
        <f t="shared" si="108"/>
        <v>0</v>
      </c>
      <c r="KC24" s="107">
        <f>SUM(KC25:KC27)</f>
        <v>0</v>
      </c>
      <c r="KD24" s="107">
        <f t="shared" ref="KD24:KO24" si="109">SUM(KD25:KD27)</f>
        <v>0</v>
      </c>
      <c r="KE24" s="107">
        <f t="shared" si="109"/>
        <v>0</v>
      </c>
      <c r="KF24" s="107">
        <f t="shared" si="109"/>
        <v>0</v>
      </c>
      <c r="KG24" s="107">
        <f t="shared" si="109"/>
        <v>0</v>
      </c>
      <c r="KH24" s="107">
        <f t="shared" si="109"/>
        <v>0</v>
      </c>
      <c r="KI24" s="107">
        <f t="shared" si="109"/>
        <v>0</v>
      </c>
      <c r="KJ24" s="107">
        <f t="shared" si="109"/>
        <v>0</v>
      </c>
      <c r="KK24" s="107">
        <f t="shared" si="109"/>
        <v>0</v>
      </c>
      <c r="KL24" s="107">
        <f t="shared" si="109"/>
        <v>0</v>
      </c>
      <c r="KM24" s="107">
        <f t="shared" si="109"/>
        <v>0</v>
      </c>
      <c r="KN24" s="107">
        <f t="shared" si="109"/>
        <v>0</v>
      </c>
      <c r="KO24" s="109">
        <f t="shared" si="109"/>
        <v>0</v>
      </c>
      <c r="KP24" s="107">
        <f>SUM(KP25:KP27)</f>
        <v>0</v>
      </c>
      <c r="KQ24" s="107">
        <f t="shared" ref="KQ24:LB24" si="110">SUM(KQ25:KQ27)</f>
        <v>0</v>
      </c>
      <c r="KR24" s="107">
        <f t="shared" si="110"/>
        <v>0</v>
      </c>
      <c r="KS24" s="107">
        <f t="shared" si="110"/>
        <v>0</v>
      </c>
      <c r="KT24" s="107">
        <f t="shared" si="110"/>
        <v>0</v>
      </c>
      <c r="KU24" s="107">
        <f t="shared" si="110"/>
        <v>0</v>
      </c>
      <c r="KV24" s="107">
        <f t="shared" si="110"/>
        <v>0</v>
      </c>
      <c r="KW24" s="107">
        <f t="shared" si="110"/>
        <v>0</v>
      </c>
      <c r="KX24" s="107">
        <f t="shared" si="110"/>
        <v>0</v>
      </c>
      <c r="KY24" s="107">
        <f t="shared" si="110"/>
        <v>0</v>
      </c>
      <c r="KZ24" s="107">
        <f t="shared" si="110"/>
        <v>0</v>
      </c>
      <c r="LA24" s="107">
        <f t="shared" si="110"/>
        <v>0</v>
      </c>
      <c r="LB24" s="109">
        <f t="shared" si="110"/>
        <v>0</v>
      </c>
      <c r="LC24" s="107">
        <f>SUM(LC25:LC27)</f>
        <v>0</v>
      </c>
      <c r="LD24" s="107">
        <f t="shared" ref="LD24:LO24" si="111">SUM(LD25:LD27)</f>
        <v>0</v>
      </c>
      <c r="LE24" s="107">
        <f t="shared" si="111"/>
        <v>0</v>
      </c>
      <c r="LF24" s="107">
        <f t="shared" si="111"/>
        <v>0</v>
      </c>
      <c r="LG24" s="107">
        <f t="shared" si="111"/>
        <v>0</v>
      </c>
      <c r="LH24" s="107">
        <f t="shared" si="111"/>
        <v>0</v>
      </c>
      <c r="LI24" s="107">
        <f t="shared" si="111"/>
        <v>0</v>
      </c>
      <c r="LJ24" s="107">
        <f t="shared" si="111"/>
        <v>0</v>
      </c>
      <c r="LK24" s="107">
        <f t="shared" si="111"/>
        <v>0</v>
      </c>
      <c r="LL24" s="107">
        <f t="shared" si="111"/>
        <v>0</v>
      </c>
      <c r="LM24" s="107">
        <f t="shared" si="111"/>
        <v>0</v>
      </c>
      <c r="LN24" s="107">
        <f t="shared" si="111"/>
        <v>0</v>
      </c>
      <c r="LO24" s="109">
        <f t="shared" si="111"/>
        <v>0</v>
      </c>
    </row>
    <row r="25" spans="1:327" s="1" customFormat="1">
      <c r="A25" s="232"/>
      <c r="B25" s="14" t="s">
        <v>39</v>
      </c>
      <c r="C25" s="89">
        <v>153</v>
      </c>
      <c r="D25" s="90">
        <v>104.94</v>
      </c>
      <c r="E25" s="90">
        <v>50.8</v>
      </c>
      <c r="F25" s="89">
        <v>51.4</v>
      </c>
      <c r="G25" s="89">
        <v>50.9</v>
      </c>
      <c r="H25" s="89">
        <v>104.17</v>
      </c>
      <c r="I25" s="89">
        <v>124.69</v>
      </c>
      <c r="J25" s="89">
        <v>95.82</v>
      </c>
      <c r="K25" s="89">
        <v>131.4</v>
      </c>
      <c r="L25" s="89">
        <v>133.13</v>
      </c>
      <c r="M25" s="89"/>
      <c r="N25" s="89">
        <v>132.93</v>
      </c>
      <c r="O25" s="110">
        <f>SUM(C25:N25)</f>
        <v>1133.1799999999998</v>
      </c>
      <c r="P25" s="89">
        <v>96.23</v>
      </c>
      <c r="Q25" s="90">
        <v>96.090999999999994</v>
      </c>
      <c r="R25" s="90">
        <v>81.8</v>
      </c>
      <c r="S25" s="89">
        <v>95.2</v>
      </c>
      <c r="T25" s="89">
        <v>107.74</v>
      </c>
      <c r="U25" s="89">
        <v>54.58</v>
      </c>
      <c r="V25" s="89">
        <v>0</v>
      </c>
      <c r="W25" s="89">
        <v>0</v>
      </c>
      <c r="X25" s="89">
        <v>0</v>
      </c>
      <c r="Y25" s="89">
        <v>0</v>
      </c>
      <c r="Z25" s="89">
        <v>0</v>
      </c>
      <c r="AA25" s="89">
        <v>0</v>
      </c>
      <c r="AB25" s="110">
        <f>SUM(P25:AA25)</f>
        <v>531.64099999999996</v>
      </c>
      <c r="AC25" s="89">
        <v>0</v>
      </c>
      <c r="AD25" s="90">
        <v>0</v>
      </c>
      <c r="AE25" s="90">
        <v>0</v>
      </c>
      <c r="AF25" s="89">
        <v>0</v>
      </c>
      <c r="AG25" s="89">
        <v>0</v>
      </c>
      <c r="AH25" s="89">
        <v>0</v>
      </c>
      <c r="AI25" s="89">
        <v>0</v>
      </c>
      <c r="AJ25" s="89">
        <v>0</v>
      </c>
      <c r="AK25" s="89">
        <v>0</v>
      </c>
      <c r="AL25" s="89">
        <v>0</v>
      </c>
      <c r="AM25" s="89">
        <v>0</v>
      </c>
      <c r="AN25" s="89">
        <v>0</v>
      </c>
      <c r="AO25" s="110">
        <f>SUM(AC25:AN25)</f>
        <v>0</v>
      </c>
      <c r="AP25" s="89">
        <v>0</v>
      </c>
      <c r="AQ25" s="90">
        <v>0</v>
      </c>
      <c r="AR25" s="90">
        <v>0</v>
      </c>
      <c r="AS25" s="89">
        <v>0</v>
      </c>
      <c r="AT25" s="89">
        <v>0</v>
      </c>
      <c r="AU25" s="89">
        <v>0</v>
      </c>
      <c r="AV25" s="89">
        <v>0</v>
      </c>
      <c r="AW25" s="89">
        <v>0</v>
      </c>
      <c r="AX25" s="89">
        <v>0</v>
      </c>
      <c r="AY25" s="89">
        <v>65.004000000000005</v>
      </c>
      <c r="AZ25" s="89">
        <v>62.264000000000003</v>
      </c>
      <c r="BA25" s="89">
        <v>88.962999999999994</v>
      </c>
      <c r="BB25" s="110">
        <f>SUM(AP25:BA25)</f>
        <v>216.23099999999999</v>
      </c>
      <c r="BC25" s="89">
        <v>91.257000000000005</v>
      </c>
      <c r="BD25" s="90">
        <v>51.55</v>
      </c>
      <c r="BE25" s="90">
        <v>54.792999999999999</v>
      </c>
      <c r="BF25" s="89">
        <v>0</v>
      </c>
      <c r="BG25" s="89">
        <v>0</v>
      </c>
      <c r="BH25" s="89">
        <v>0</v>
      </c>
      <c r="BI25" s="89">
        <v>0</v>
      </c>
      <c r="BJ25" s="89">
        <v>0</v>
      </c>
      <c r="BK25" s="89">
        <v>70.64</v>
      </c>
      <c r="BL25" s="89">
        <v>49.402999999999999</v>
      </c>
      <c r="BM25" s="89">
        <v>49.5</v>
      </c>
      <c r="BN25" s="89">
        <v>87.968000000000004</v>
      </c>
      <c r="BO25" s="110">
        <f>SUM(BC25:BN25)</f>
        <v>455.11100000000005</v>
      </c>
      <c r="BP25" s="89">
        <v>72.22</v>
      </c>
      <c r="BQ25" s="90">
        <v>62.93</v>
      </c>
      <c r="BR25" s="90">
        <v>72.56</v>
      </c>
      <c r="BS25" s="89">
        <v>89.085999999999999</v>
      </c>
      <c r="BT25" s="89">
        <v>109.17</v>
      </c>
      <c r="BU25" s="89">
        <v>85.06</v>
      </c>
      <c r="BV25" s="89">
        <v>81.933000000000007</v>
      </c>
      <c r="BW25" s="89">
        <v>55.305999999999997</v>
      </c>
      <c r="BX25" s="89">
        <v>71.265000000000001</v>
      </c>
      <c r="BY25" s="89">
        <v>68.290000000000006</v>
      </c>
      <c r="BZ25" s="89">
        <v>67.578000000000003</v>
      </c>
      <c r="CA25" s="89">
        <v>93.709000000000003</v>
      </c>
      <c r="CB25" s="110">
        <f>SUM(BP25:CA25)</f>
        <v>929.10699999999997</v>
      </c>
      <c r="CC25" s="89">
        <v>111.279</v>
      </c>
      <c r="CD25" s="90">
        <v>91.8</v>
      </c>
      <c r="CE25" s="90">
        <v>91.2</v>
      </c>
      <c r="CF25" s="89">
        <v>87.213999999999999</v>
      </c>
      <c r="CG25" s="89">
        <v>85.784000000000006</v>
      </c>
      <c r="CH25" s="89">
        <v>84.917000000000002</v>
      </c>
      <c r="CI25" s="89">
        <v>50.753</v>
      </c>
      <c r="CJ25" s="89">
        <v>49.018000000000001</v>
      </c>
      <c r="CK25" s="89">
        <v>58.921999999999997</v>
      </c>
      <c r="CL25" s="89">
        <v>109.136</v>
      </c>
      <c r="CM25" s="89">
        <v>87.120999999999995</v>
      </c>
      <c r="CN25" s="89">
        <v>65.263999999999996</v>
      </c>
      <c r="CO25" s="110">
        <f>SUM(CC25:CN25)</f>
        <v>972.40800000000002</v>
      </c>
      <c r="CP25" s="89">
        <v>32.954999999999998</v>
      </c>
      <c r="CQ25" s="90">
        <v>40.283000000000001</v>
      </c>
      <c r="CR25" s="90">
        <v>76.450999999999993</v>
      </c>
      <c r="CS25" s="89">
        <v>59.031999999999996</v>
      </c>
      <c r="CT25" s="89">
        <v>83.155000000000001</v>
      </c>
      <c r="CU25" s="89">
        <v>50.511000000000003</v>
      </c>
      <c r="CV25" s="89">
        <v>20.736000000000001</v>
      </c>
      <c r="CW25" s="89">
        <v>4.1210000000000004</v>
      </c>
      <c r="CX25" s="89">
        <v>38.142000000000003</v>
      </c>
      <c r="CY25" s="89">
        <v>75.78</v>
      </c>
      <c r="CZ25" s="89">
        <v>59.573999999999998</v>
      </c>
      <c r="DA25" s="89">
        <v>19.954999999999998</v>
      </c>
      <c r="DB25" s="110">
        <f>SUM(CP25:DA25)</f>
        <v>560.69499999999994</v>
      </c>
      <c r="DC25" s="89">
        <v>17.103999999999999</v>
      </c>
      <c r="DD25" s="90">
        <v>37.350999999999999</v>
      </c>
      <c r="DE25" s="90">
        <v>40.814</v>
      </c>
      <c r="DF25" s="89">
        <v>66.861999999999995</v>
      </c>
      <c r="DG25" s="89">
        <v>65.533000000000001</v>
      </c>
      <c r="DH25" s="89">
        <v>37.006999999999998</v>
      </c>
      <c r="DI25" s="89">
        <v>23.728000000000002</v>
      </c>
      <c r="DJ25" s="89">
        <v>0</v>
      </c>
      <c r="DK25" s="89">
        <v>67.924999999999997</v>
      </c>
      <c r="DL25" s="89">
        <v>96.305000000000007</v>
      </c>
      <c r="DM25" s="89">
        <v>74.453000000000003</v>
      </c>
      <c r="DN25" s="89">
        <v>51.62</v>
      </c>
      <c r="DO25" s="110">
        <f>SUM(DC25:DN25)</f>
        <v>578.702</v>
      </c>
      <c r="DP25" s="89">
        <v>54.707000000000001</v>
      </c>
      <c r="DQ25" s="90">
        <v>35.26</v>
      </c>
      <c r="DR25" s="90">
        <v>53.631</v>
      </c>
      <c r="DS25" s="89">
        <v>85.674000000000007</v>
      </c>
      <c r="DT25" s="89">
        <v>87.564999999999998</v>
      </c>
      <c r="DU25" s="89">
        <v>69.450999999999993</v>
      </c>
      <c r="DV25" s="89">
        <v>51.277999999999999</v>
      </c>
      <c r="DW25" s="89">
        <v>13.657</v>
      </c>
      <c r="DX25" s="89">
        <v>88.796999999999997</v>
      </c>
      <c r="DY25" s="89">
        <v>97.341999999999999</v>
      </c>
      <c r="DZ25" s="89">
        <v>89.316000000000003</v>
      </c>
      <c r="EA25" s="89">
        <v>65.778999999999996</v>
      </c>
      <c r="EB25" s="110">
        <f>SUM(DP25:EA25)</f>
        <v>792.45699999999999</v>
      </c>
      <c r="EC25" s="89">
        <v>51.253999999999998</v>
      </c>
      <c r="ED25" s="90">
        <v>39.101999999999997</v>
      </c>
      <c r="EE25" s="90">
        <v>47.420999999999999</v>
      </c>
      <c r="EF25" s="89">
        <v>27.88</v>
      </c>
      <c r="EG25" s="89">
        <v>65.400999999999996</v>
      </c>
      <c r="EH25" s="89">
        <v>59.484000000000002</v>
      </c>
      <c r="EI25" s="89">
        <v>48.814999999999998</v>
      </c>
      <c r="EJ25" s="89">
        <v>26.43</v>
      </c>
      <c r="EK25" s="89">
        <v>73.337000000000003</v>
      </c>
      <c r="EL25" s="89">
        <v>97.415000000000006</v>
      </c>
      <c r="EM25" s="89">
        <v>60.972999999999999</v>
      </c>
      <c r="EN25" s="89">
        <v>8.5259999999999998</v>
      </c>
      <c r="EO25" s="110">
        <f>SUM(EC25:EN25)</f>
        <v>606.0379999999999</v>
      </c>
      <c r="EP25" s="89">
        <v>0.47499999999999998</v>
      </c>
      <c r="EQ25" s="90">
        <v>18.815999999999999</v>
      </c>
      <c r="ER25" s="90">
        <v>67.808999999999997</v>
      </c>
      <c r="ES25" s="89">
        <v>81.44</v>
      </c>
      <c r="ET25" s="89">
        <v>68.23</v>
      </c>
      <c r="EU25" s="89">
        <v>7.1139999999999999</v>
      </c>
      <c r="EV25" s="89">
        <v>0</v>
      </c>
      <c r="EW25" s="89">
        <v>25.535</v>
      </c>
      <c r="EX25" s="89">
        <v>2.2999999999999998</v>
      </c>
      <c r="EY25" s="89">
        <v>0</v>
      </c>
      <c r="EZ25" s="89">
        <v>4.468</v>
      </c>
      <c r="FA25" s="89">
        <v>0</v>
      </c>
      <c r="FB25" s="110">
        <f>SUM(EP25:FA25)</f>
        <v>276.18700000000001</v>
      </c>
      <c r="FC25" s="89">
        <v>0</v>
      </c>
      <c r="FD25" s="90">
        <v>0</v>
      </c>
      <c r="FE25" s="90">
        <v>38.295000000000002</v>
      </c>
      <c r="FF25" s="89">
        <v>60.633000000000003</v>
      </c>
      <c r="FG25" s="89">
        <v>78.516999999999996</v>
      </c>
      <c r="FH25" s="89">
        <v>87.796000000000006</v>
      </c>
      <c r="FI25" s="89">
        <v>54.948</v>
      </c>
      <c r="FJ25" s="89">
        <v>83.016000000000005</v>
      </c>
      <c r="FK25" s="89">
        <v>66.795000000000002</v>
      </c>
      <c r="FL25" s="89">
        <v>3.6360000000000001</v>
      </c>
      <c r="FM25" s="89">
        <v>0</v>
      </c>
      <c r="FN25" s="89">
        <v>48.459000000000003</v>
      </c>
      <c r="FO25" s="110">
        <f>SUM(FC25:FN25)</f>
        <v>522.09500000000003</v>
      </c>
      <c r="FP25" s="89">
        <v>7.1660000000000004</v>
      </c>
      <c r="FQ25" s="90">
        <v>28.452000000000002</v>
      </c>
      <c r="FR25" s="90">
        <v>15.736000000000001</v>
      </c>
      <c r="FS25" s="89">
        <v>17.847000000000001</v>
      </c>
      <c r="FT25" s="89">
        <v>2.577</v>
      </c>
      <c r="FU25" s="89">
        <v>12.14</v>
      </c>
      <c r="FV25" s="89">
        <v>14.336</v>
      </c>
      <c r="FW25" s="89">
        <v>38.21</v>
      </c>
      <c r="FX25" s="89">
        <v>0</v>
      </c>
      <c r="FY25" s="89">
        <v>0</v>
      </c>
      <c r="FZ25" s="89">
        <v>0</v>
      </c>
      <c r="GA25" s="89">
        <v>0</v>
      </c>
      <c r="GB25" s="110">
        <f>SUM(FP25:GA25)</f>
        <v>136.464</v>
      </c>
      <c r="GC25" s="89">
        <v>0</v>
      </c>
      <c r="GD25" s="90">
        <v>0</v>
      </c>
      <c r="GE25" s="90">
        <v>0</v>
      </c>
      <c r="GF25" s="89">
        <v>0</v>
      </c>
      <c r="GG25" s="89">
        <v>38.703000000000003</v>
      </c>
      <c r="GH25" s="89">
        <v>24.655999999999999</v>
      </c>
      <c r="GI25" s="89">
        <v>69.162999999999997</v>
      </c>
      <c r="GJ25" s="89">
        <v>46.37</v>
      </c>
      <c r="GK25" s="89">
        <v>0</v>
      </c>
      <c r="GL25" s="89">
        <v>45.01</v>
      </c>
      <c r="GM25" s="89">
        <v>33.923999999999999</v>
      </c>
      <c r="GN25" s="89">
        <v>9.9629999999999992</v>
      </c>
      <c r="GO25" s="110">
        <f>SUM(GC25:GN25)</f>
        <v>267.78899999999999</v>
      </c>
      <c r="GP25" s="89">
        <v>0</v>
      </c>
      <c r="GQ25" s="90">
        <v>0</v>
      </c>
      <c r="GR25" s="90">
        <v>0</v>
      </c>
      <c r="GS25" s="89">
        <v>0</v>
      </c>
      <c r="GT25" s="89">
        <v>0</v>
      </c>
      <c r="GU25" s="89">
        <v>0</v>
      </c>
      <c r="GV25" s="89">
        <v>24.451000000000001</v>
      </c>
      <c r="GW25" s="89">
        <v>41.906999999999996</v>
      </c>
      <c r="GX25" s="89">
        <v>0</v>
      </c>
      <c r="GY25" s="89">
        <v>2.4289999999999998</v>
      </c>
      <c r="GZ25" s="89">
        <v>0</v>
      </c>
      <c r="HA25" s="89">
        <v>0</v>
      </c>
      <c r="HB25" s="110">
        <f>SUM(GP25:HA25)</f>
        <v>68.787000000000006</v>
      </c>
      <c r="HC25" s="89">
        <v>0</v>
      </c>
      <c r="HD25" s="90">
        <v>0</v>
      </c>
      <c r="HE25" s="90">
        <v>0</v>
      </c>
      <c r="HF25" s="89">
        <v>0</v>
      </c>
      <c r="HG25" s="89">
        <v>18.797999999999998</v>
      </c>
      <c r="HH25" s="89">
        <v>64.986999999999995</v>
      </c>
      <c r="HI25" s="89">
        <v>72.921999999999997</v>
      </c>
      <c r="HJ25" s="89">
        <v>72.525999999999996</v>
      </c>
      <c r="HK25" s="89">
        <v>86.593000000000004</v>
      </c>
      <c r="HL25" s="89">
        <v>138.10300000000001</v>
      </c>
      <c r="HM25" s="89">
        <v>70.537999999999997</v>
      </c>
      <c r="HN25" s="89">
        <v>9.3360000000000003</v>
      </c>
      <c r="HO25" s="110">
        <f>SUM(HC25:HN25)</f>
        <v>533.803</v>
      </c>
      <c r="HP25" s="89">
        <v>0</v>
      </c>
      <c r="HQ25" s="90">
        <v>0</v>
      </c>
      <c r="HR25" s="90">
        <v>0</v>
      </c>
      <c r="HS25" s="89">
        <v>0</v>
      </c>
      <c r="HT25" s="89">
        <v>0</v>
      </c>
      <c r="HU25" s="89">
        <v>0</v>
      </c>
      <c r="HV25" s="89">
        <v>0</v>
      </c>
      <c r="HW25" s="89">
        <v>0</v>
      </c>
      <c r="HX25" s="89">
        <v>11.385999999999999</v>
      </c>
      <c r="HY25" s="89">
        <v>5.0000000000000001E-3</v>
      </c>
      <c r="HZ25" s="89">
        <v>0</v>
      </c>
      <c r="IA25" s="89">
        <v>0</v>
      </c>
      <c r="IB25" s="110">
        <f>SUM(HP25:IA25)</f>
        <v>11.391</v>
      </c>
      <c r="IC25" s="89">
        <v>0</v>
      </c>
      <c r="ID25" s="90">
        <v>0</v>
      </c>
      <c r="IE25" s="90">
        <v>0</v>
      </c>
      <c r="IF25" s="89">
        <v>0</v>
      </c>
      <c r="IG25" s="89">
        <v>0</v>
      </c>
      <c r="IH25" s="89">
        <v>0</v>
      </c>
      <c r="II25" s="89">
        <v>38.863999999999997</v>
      </c>
      <c r="IJ25" s="89">
        <v>50.965000000000003</v>
      </c>
      <c r="IK25" s="89">
        <v>0</v>
      </c>
      <c r="IL25" s="89">
        <v>0</v>
      </c>
      <c r="IM25" s="89">
        <v>0</v>
      </c>
      <c r="IN25" s="89">
        <v>0</v>
      </c>
      <c r="IO25" s="110">
        <f>SUM(IC25:IN25)</f>
        <v>89.829000000000008</v>
      </c>
      <c r="IP25" s="89">
        <v>0</v>
      </c>
      <c r="IQ25" s="90">
        <v>0</v>
      </c>
      <c r="IR25" s="90">
        <v>0</v>
      </c>
      <c r="IS25" s="89">
        <v>0</v>
      </c>
      <c r="IT25" s="216"/>
      <c r="IU25" s="216"/>
      <c r="IV25" s="89">
        <v>0</v>
      </c>
      <c r="IW25" s="89">
        <v>0</v>
      </c>
      <c r="IX25" s="89">
        <v>0</v>
      </c>
      <c r="IY25" s="89">
        <v>0</v>
      </c>
      <c r="IZ25" s="89">
        <v>0</v>
      </c>
      <c r="JA25" s="89">
        <v>0</v>
      </c>
      <c r="JB25" s="110">
        <f>SUM(IP25:JA25)</f>
        <v>0</v>
      </c>
      <c r="JC25" s="89">
        <v>0</v>
      </c>
      <c r="JD25" s="90">
        <v>0</v>
      </c>
      <c r="JE25" s="90">
        <v>0</v>
      </c>
      <c r="JF25" s="89">
        <v>0</v>
      </c>
      <c r="JG25" s="89">
        <v>0</v>
      </c>
      <c r="JH25" s="89">
        <v>0</v>
      </c>
      <c r="JI25" s="89">
        <v>0</v>
      </c>
      <c r="JJ25" s="89">
        <v>0</v>
      </c>
      <c r="JK25" s="89">
        <v>0</v>
      </c>
      <c r="JL25" s="89">
        <v>0</v>
      </c>
      <c r="JM25" s="89">
        <v>0</v>
      </c>
      <c r="JN25" s="89">
        <v>0</v>
      </c>
      <c r="JO25" s="110">
        <f>SUM(JC25:JN25)</f>
        <v>0</v>
      </c>
      <c r="JP25" s="89">
        <v>0</v>
      </c>
      <c r="JQ25" s="90">
        <v>0</v>
      </c>
      <c r="JR25" s="90">
        <v>0</v>
      </c>
      <c r="JS25" s="89">
        <v>0</v>
      </c>
      <c r="JT25" s="89">
        <v>0</v>
      </c>
      <c r="JU25" s="89">
        <v>0</v>
      </c>
      <c r="JV25" s="89">
        <v>0</v>
      </c>
      <c r="JW25" s="89">
        <v>0</v>
      </c>
      <c r="JX25" s="89">
        <v>0</v>
      </c>
      <c r="JY25" s="89">
        <v>0</v>
      </c>
      <c r="JZ25" s="89">
        <v>0</v>
      </c>
      <c r="KA25" s="89">
        <v>0</v>
      </c>
      <c r="KB25" s="110">
        <f>SUM(JP25:KA25)</f>
        <v>0</v>
      </c>
      <c r="KC25" s="89">
        <v>0</v>
      </c>
      <c r="KD25" s="90">
        <v>0</v>
      </c>
      <c r="KE25" s="90">
        <v>0</v>
      </c>
      <c r="KF25" s="89">
        <v>0</v>
      </c>
      <c r="KG25" s="89">
        <v>0</v>
      </c>
      <c r="KH25" s="89">
        <v>0</v>
      </c>
      <c r="KI25" s="89">
        <v>0</v>
      </c>
      <c r="KJ25" s="89">
        <v>0</v>
      </c>
      <c r="KK25" s="89">
        <v>0</v>
      </c>
      <c r="KL25" s="89">
        <v>0</v>
      </c>
      <c r="KM25" s="89">
        <v>0</v>
      </c>
      <c r="KN25" s="89">
        <v>0</v>
      </c>
      <c r="KO25" s="110">
        <f>SUM(KC25:KN25)</f>
        <v>0</v>
      </c>
      <c r="KP25" s="89">
        <v>0</v>
      </c>
      <c r="KQ25" s="90">
        <v>0</v>
      </c>
      <c r="KR25" s="90">
        <v>0</v>
      </c>
      <c r="KS25" s="89">
        <v>0</v>
      </c>
      <c r="KT25" s="89">
        <v>0</v>
      </c>
      <c r="KU25" s="89">
        <v>0</v>
      </c>
      <c r="KV25" s="89">
        <v>0</v>
      </c>
      <c r="KW25" s="89">
        <v>0</v>
      </c>
      <c r="KX25" s="89">
        <v>0</v>
      </c>
      <c r="KY25" s="89">
        <v>0</v>
      </c>
      <c r="KZ25" s="89">
        <v>0</v>
      </c>
      <c r="LA25" s="89">
        <v>0</v>
      </c>
      <c r="LB25" s="110">
        <f>SUM(KP25:LA25)</f>
        <v>0</v>
      </c>
      <c r="LC25" s="89">
        <v>0</v>
      </c>
      <c r="LD25" s="90">
        <v>0</v>
      </c>
      <c r="LE25" s="90">
        <v>0</v>
      </c>
      <c r="LF25" s="89">
        <v>0</v>
      </c>
      <c r="LG25" s="89">
        <v>0</v>
      </c>
      <c r="LH25" s="89">
        <v>0</v>
      </c>
      <c r="LI25" s="89">
        <v>0</v>
      </c>
      <c r="LJ25" s="89">
        <v>0</v>
      </c>
      <c r="LK25" s="89">
        <v>0</v>
      </c>
      <c r="LL25" s="89">
        <v>0</v>
      </c>
      <c r="LM25" s="89">
        <v>0</v>
      </c>
      <c r="LN25" s="89">
        <v>0</v>
      </c>
      <c r="LO25" s="110">
        <f>SUM(LC25:LN25)</f>
        <v>0</v>
      </c>
    </row>
    <row r="26" spans="1:327" s="1" customFormat="1" ht="20.399999999999999">
      <c r="A26" s="232"/>
      <c r="B26" s="17" t="s">
        <v>83</v>
      </c>
      <c r="C26" s="63"/>
      <c r="D26" s="93"/>
      <c r="E26" s="93"/>
      <c r="F26" s="63"/>
      <c r="G26" s="63"/>
      <c r="H26" s="63"/>
      <c r="I26" s="63"/>
      <c r="J26" s="63"/>
      <c r="K26" s="63"/>
      <c r="L26" s="63"/>
      <c r="M26" s="63"/>
      <c r="N26" s="63"/>
      <c r="O26" s="95"/>
      <c r="P26" s="63"/>
      <c r="Q26" s="93"/>
      <c r="R26" s="93"/>
      <c r="S26" s="63"/>
      <c r="T26" s="63"/>
      <c r="U26" s="63"/>
      <c r="V26" s="63"/>
      <c r="W26" s="63"/>
      <c r="X26" s="63"/>
      <c r="Y26" s="63"/>
      <c r="Z26" s="63"/>
      <c r="AA26" s="63"/>
      <c r="AB26" s="95"/>
      <c r="AC26" s="63"/>
      <c r="AD26" s="93"/>
      <c r="AE26" s="93"/>
      <c r="AF26" s="63"/>
      <c r="AG26" s="63"/>
      <c r="AH26" s="63"/>
      <c r="AI26" s="63"/>
      <c r="AJ26" s="63"/>
      <c r="AK26" s="63"/>
      <c r="AL26" s="63"/>
      <c r="AM26" s="63"/>
      <c r="AN26" s="63"/>
      <c r="AO26" s="95">
        <f>SUM(AC26:AN26)</f>
        <v>0</v>
      </c>
      <c r="AP26" s="63"/>
      <c r="AQ26" s="93"/>
      <c r="AR26" s="93"/>
      <c r="AS26" s="63"/>
      <c r="AT26" s="63"/>
      <c r="AU26" s="63"/>
      <c r="AV26" s="63"/>
      <c r="AW26" s="63"/>
      <c r="AX26" s="63"/>
      <c r="AY26" s="63"/>
      <c r="AZ26" s="63"/>
      <c r="BA26" s="63"/>
      <c r="BB26" s="95">
        <f>SUM(AP26:BA26)</f>
        <v>0</v>
      </c>
      <c r="BC26" s="63"/>
      <c r="BD26" s="93"/>
      <c r="BE26" s="93"/>
      <c r="BF26" s="63"/>
      <c r="BG26" s="63"/>
      <c r="BH26" s="63"/>
      <c r="BI26" s="63"/>
      <c r="BJ26" s="63"/>
      <c r="BK26" s="63"/>
      <c r="BL26" s="63"/>
      <c r="BM26" s="63"/>
      <c r="BN26" s="63"/>
      <c r="BO26" s="95">
        <f>SUM(BC26:BN26)</f>
        <v>0</v>
      </c>
      <c r="BP26" s="63"/>
      <c r="BQ26" s="93"/>
      <c r="BR26" s="93"/>
      <c r="BS26" s="63"/>
      <c r="BT26" s="63"/>
      <c r="BU26" s="63"/>
      <c r="BV26" s="63"/>
      <c r="BW26" s="63"/>
      <c r="BX26" s="63"/>
      <c r="BY26" s="63"/>
      <c r="BZ26" s="63"/>
      <c r="CA26" s="63"/>
      <c r="CB26" s="95">
        <f>SUM(BP26:CA26)</f>
        <v>0</v>
      </c>
      <c r="CC26" s="63"/>
      <c r="CD26" s="93"/>
      <c r="CE26" s="93"/>
      <c r="CF26" s="63"/>
      <c r="CG26" s="63"/>
      <c r="CH26" s="63"/>
      <c r="CI26" s="63"/>
      <c r="CJ26" s="63"/>
      <c r="CK26" s="63"/>
      <c r="CL26" s="63"/>
      <c r="CM26" s="63"/>
      <c r="CN26" s="63"/>
      <c r="CO26" s="95">
        <f>SUM(CC26:CN26)</f>
        <v>0</v>
      </c>
      <c r="CP26" s="63"/>
      <c r="CQ26" s="93"/>
      <c r="CR26" s="93"/>
      <c r="CS26" s="63"/>
      <c r="CT26" s="63"/>
      <c r="CU26" s="63"/>
      <c r="CV26" s="63"/>
      <c r="CW26" s="63"/>
      <c r="CX26" s="63"/>
      <c r="CY26" s="63"/>
      <c r="CZ26" s="63"/>
      <c r="DA26" s="63"/>
      <c r="DB26" s="95">
        <f>SUM(CP26:DA26)</f>
        <v>0</v>
      </c>
      <c r="DC26" s="63"/>
      <c r="DD26" s="93"/>
      <c r="DE26" s="93"/>
      <c r="DF26" s="63"/>
      <c r="DG26" s="63"/>
      <c r="DH26" s="63"/>
      <c r="DI26" s="63"/>
      <c r="DJ26" s="63"/>
      <c r="DK26" s="63"/>
      <c r="DL26" s="63"/>
      <c r="DM26" s="63"/>
      <c r="DN26" s="63">
        <v>79.069999999999993</v>
      </c>
      <c r="DO26" s="95">
        <f>SUM(DC26:DN26)</f>
        <v>79.069999999999993</v>
      </c>
      <c r="DP26" s="63"/>
      <c r="DQ26" s="93"/>
      <c r="DR26" s="93"/>
      <c r="DS26" s="63"/>
      <c r="DT26" s="63"/>
      <c r="DU26" s="63"/>
      <c r="DV26" s="63"/>
      <c r="DW26" s="63"/>
      <c r="DX26" s="63"/>
      <c r="DY26" s="63"/>
      <c r="DZ26" s="63"/>
      <c r="EA26" s="63"/>
      <c r="EB26" s="95">
        <f>SUM(DP26:EA26)</f>
        <v>0</v>
      </c>
      <c r="EC26" s="63"/>
      <c r="ED26" s="93"/>
      <c r="EE26" s="93"/>
      <c r="EF26" s="63"/>
      <c r="EG26" s="63"/>
      <c r="EH26" s="63"/>
      <c r="EI26" s="63"/>
      <c r="EJ26" s="63"/>
      <c r="EK26" s="63"/>
      <c r="EL26" s="63"/>
      <c r="EM26" s="63"/>
      <c r="EN26" s="63"/>
      <c r="EO26" s="95">
        <f>SUM(EC26:EN26)</f>
        <v>0</v>
      </c>
      <c r="EP26" s="63"/>
      <c r="EQ26" s="93"/>
      <c r="ER26" s="93"/>
      <c r="ES26" s="63"/>
      <c r="ET26" s="63"/>
      <c r="EU26" s="63"/>
      <c r="EV26" s="63"/>
      <c r="EW26" s="63"/>
      <c r="EX26" s="63"/>
      <c r="EY26" s="63"/>
      <c r="EZ26" s="63"/>
      <c r="FA26" s="63"/>
      <c r="FB26" s="95">
        <f>SUM(EP26:FA26)</f>
        <v>0</v>
      </c>
      <c r="FC26" s="63">
        <v>0</v>
      </c>
      <c r="FD26" s="93">
        <v>0</v>
      </c>
      <c r="FE26" s="93">
        <v>40.829000000000001</v>
      </c>
      <c r="FF26" s="63">
        <v>86.35</v>
      </c>
      <c r="FG26" s="63">
        <v>2.4E-2</v>
      </c>
      <c r="FH26" s="63">
        <v>114.32299999999999</v>
      </c>
      <c r="FI26" s="63">
        <v>130.89500000000001</v>
      </c>
      <c r="FJ26" s="63">
        <v>132.03800000000001</v>
      </c>
      <c r="FK26" s="63">
        <v>194.75</v>
      </c>
      <c r="FL26" s="63">
        <v>208.405</v>
      </c>
      <c r="FM26" s="63">
        <v>201.53</v>
      </c>
      <c r="FN26" s="63">
        <v>212.72800000000001</v>
      </c>
      <c r="FO26" s="95">
        <f>SUM(FC26:FN26)</f>
        <v>1321.8720000000001</v>
      </c>
      <c r="FP26" s="63">
        <v>0</v>
      </c>
      <c r="FQ26" s="93">
        <v>0</v>
      </c>
      <c r="FR26" s="93">
        <v>0</v>
      </c>
      <c r="FS26" s="63">
        <v>0</v>
      </c>
      <c r="FT26" s="63">
        <v>0</v>
      </c>
      <c r="FU26" s="63">
        <v>0</v>
      </c>
      <c r="FV26" s="63">
        <v>0</v>
      </c>
      <c r="FW26" s="63">
        <v>0</v>
      </c>
      <c r="FX26" s="63">
        <v>0</v>
      </c>
      <c r="FY26" s="63">
        <v>0</v>
      </c>
      <c r="FZ26" s="63">
        <v>0</v>
      </c>
      <c r="GA26" s="63">
        <v>0</v>
      </c>
      <c r="GB26" s="95">
        <f>SUM(FP26:GA26)</f>
        <v>0</v>
      </c>
      <c r="GC26" s="63">
        <v>205.209</v>
      </c>
      <c r="GD26" s="93">
        <v>174.851</v>
      </c>
      <c r="GE26" s="93">
        <v>193.98699999999999</v>
      </c>
      <c r="GF26" s="63">
        <v>170.93100000000001</v>
      </c>
      <c r="GG26" s="63">
        <v>222.98</v>
      </c>
      <c r="GH26" s="63">
        <v>196.626</v>
      </c>
      <c r="GI26" s="63">
        <v>211.672</v>
      </c>
      <c r="GJ26" s="63">
        <v>237.529</v>
      </c>
      <c r="GK26" s="63">
        <v>265.73700000000002</v>
      </c>
      <c r="GL26" s="63">
        <v>274.51100000000002</v>
      </c>
      <c r="GM26" s="63">
        <v>262.815</v>
      </c>
      <c r="GN26" s="63">
        <v>272.99099999999999</v>
      </c>
      <c r="GO26" s="95">
        <f>SUM(GC26:GN26)</f>
        <v>2689.8390000000004</v>
      </c>
      <c r="GP26" s="63">
        <v>266.94499999999999</v>
      </c>
      <c r="GQ26" s="93">
        <v>228.29900000000001</v>
      </c>
      <c r="GR26" s="93">
        <v>252.51</v>
      </c>
      <c r="GS26" s="63">
        <v>230</v>
      </c>
      <c r="GT26" s="63">
        <v>246.273</v>
      </c>
      <c r="GU26" s="63">
        <v>259.00700000000001</v>
      </c>
      <c r="GV26" s="63">
        <v>270.17899999999997</v>
      </c>
      <c r="GW26" s="63">
        <v>273.75900000000001</v>
      </c>
      <c r="GX26" s="63">
        <v>266.51499999999999</v>
      </c>
      <c r="GY26" s="63">
        <v>269.10199999999998</v>
      </c>
      <c r="GZ26" s="63">
        <v>258.53500000000003</v>
      </c>
      <c r="HA26" s="63">
        <v>275.77699999999999</v>
      </c>
      <c r="HB26" s="95">
        <f>SUM(GP26:HA26)</f>
        <v>3096.9009999999998</v>
      </c>
      <c r="HC26" s="63">
        <v>274.01900000000001</v>
      </c>
      <c r="HD26" s="93">
        <v>249.48500000000001</v>
      </c>
      <c r="HE26" s="93">
        <v>256.91699999999997</v>
      </c>
      <c r="HF26" s="63">
        <v>253.518</v>
      </c>
      <c r="HG26" s="63">
        <v>264.15800000000002</v>
      </c>
      <c r="HH26" s="63">
        <v>261.86500000000001</v>
      </c>
      <c r="HI26" s="63">
        <v>266.41699999999997</v>
      </c>
      <c r="HJ26" s="63">
        <v>266.01600000000002</v>
      </c>
      <c r="HK26" s="63">
        <v>252.90899999999999</v>
      </c>
      <c r="HL26" s="63">
        <v>254.28200000000001</v>
      </c>
      <c r="HM26" s="63">
        <v>222.428</v>
      </c>
      <c r="HN26" s="63">
        <v>250.511</v>
      </c>
      <c r="HO26" s="95">
        <f>SUM(HC26:HN26)</f>
        <v>3072.5250000000001</v>
      </c>
      <c r="HP26" s="63">
        <v>244.965</v>
      </c>
      <c r="HQ26" s="93">
        <v>224.74199999999999</v>
      </c>
      <c r="HR26" s="93">
        <v>254.17500000000001</v>
      </c>
      <c r="HS26" s="63">
        <v>250.76</v>
      </c>
      <c r="HT26" s="63">
        <v>269.94400000000002</v>
      </c>
      <c r="HU26" s="63">
        <v>267.43299999999999</v>
      </c>
      <c r="HV26" s="63">
        <v>272.90600000000001</v>
      </c>
      <c r="HW26" s="63">
        <v>335.54399999999998</v>
      </c>
      <c r="HX26" s="63">
        <v>365.87400000000002</v>
      </c>
      <c r="HY26" s="63">
        <v>325.49200000000002</v>
      </c>
      <c r="HZ26" s="63">
        <v>224.55500000000001</v>
      </c>
      <c r="IA26" s="63">
        <v>251.928</v>
      </c>
      <c r="IB26" s="95">
        <f>SUM(HP26:IA26)</f>
        <v>3288.3179999999998</v>
      </c>
      <c r="IC26" s="63">
        <v>253.113</v>
      </c>
      <c r="ID26" s="93">
        <v>132.27199999999999</v>
      </c>
      <c r="IE26" s="93">
        <v>266.62099999999998</v>
      </c>
      <c r="IF26" s="63">
        <v>245.42099999999999</v>
      </c>
      <c r="IG26" s="63">
        <v>252.761</v>
      </c>
      <c r="IH26" s="63">
        <v>220.25700000000001</v>
      </c>
      <c r="II26" s="63">
        <v>0</v>
      </c>
      <c r="IJ26" s="63">
        <v>0</v>
      </c>
      <c r="IK26" s="63">
        <v>0</v>
      </c>
      <c r="IL26" s="63">
        <v>0</v>
      </c>
      <c r="IM26" s="63">
        <v>0</v>
      </c>
      <c r="IN26" s="63">
        <v>0</v>
      </c>
      <c r="IO26" s="95">
        <f>SUM(IC26:IN26)</f>
        <v>1370.4449999999999</v>
      </c>
      <c r="IP26" s="63">
        <v>0</v>
      </c>
      <c r="IQ26" s="93">
        <v>0</v>
      </c>
      <c r="IR26" s="93">
        <v>0</v>
      </c>
      <c r="IS26" s="63">
        <v>0</v>
      </c>
      <c r="IT26" s="217"/>
      <c r="IU26" s="217"/>
      <c r="IV26" s="63">
        <v>0</v>
      </c>
      <c r="IW26" s="63">
        <v>0</v>
      </c>
      <c r="IX26" s="63">
        <v>0</v>
      </c>
      <c r="IY26" s="63">
        <v>0</v>
      </c>
      <c r="IZ26" s="63">
        <v>0</v>
      </c>
      <c r="JA26" s="63">
        <v>0</v>
      </c>
      <c r="JB26" s="95">
        <f>SUM(IP26:JA26)</f>
        <v>0</v>
      </c>
      <c r="JC26" s="63">
        <v>257.14499999999998</v>
      </c>
      <c r="JD26" s="63">
        <v>154.42599999999999</v>
      </c>
      <c r="JE26" s="63">
        <v>108.852</v>
      </c>
      <c r="JF26" s="63">
        <v>201.29900000000001</v>
      </c>
      <c r="JG26" s="63">
        <v>75.549000000000007</v>
      </c>
      <c r="JH26" s="63">
        <v>5.6680000000000001</v>
      </c>
      <c r="JI26" s="63">
        <v>244.125</v>
      </c>
      <c r="JJ26" s="63">
        <v>137.03399999999999</v>
      </c>
      <c r="JK26" s="63">
        <v>24.268000000000001</v>
      </c>
      <c r="JL26" s="63">
        <v>0</v>
      </c>
      <c r="JM26" s="63">
        <v>0</v>
      </c>
      <c r="JN26" s="63">
        <v>233.49299999999999</v>
      </c>
      <c r="JO26" s="95">
        <f>SUM(JC26:JN26)</f>
        <v>1441.8589999999999</v>
      </c>
      <c r="JP26" s="63">
        <v>0</v>
      </c>
      <c r="JQ26" s="93">
        <v>0</v>
      </c>
      <c r="JR26" s="93">
        <v>0</v>
      </c>
      <c r="JS26" s="63">
        <v>0</v>
      </c>
      <c r="JT26" s="63">
        <v>0</v>
      </c>
      <c r="JU26" s="63">
        <v>0</v>
      </c>
      <c r="JV26" s="63">
        <v>0</v>
      </c>
      <c r="JW26" s="63">
        <v>0</v>
      </c>
      <c r="JX26" s="63">
        <v>0</v>
      </c>
      <c r="JY26" s="63">
        <v>0</v>
      </c>
      <c r="JZ26" s="63">
        <v>0</v>
      </c>
      <c r="KA26" s="63">
        <v>0</v>
      </c>
      <c r="KB26" s="95">
        <f>SUM(JP26:KA26)</f>
        <v>0</v>
      </c>
      <c r="KC26" s="63">
        <v>0</v>
      </c>
      <c r="KD26" s="93">
        <v>0</v>
      </c>
      <c r="KE26" s="93">
        <v>0</v>
      </c>
      <c r="KF26" s="63">
        <v>0</v>
      </c>
      <c r="KG26" s="63">
        <v>0</v>
      </c>
      <c r="KH26" s="63">
        <v>0</v>
      </c>
      <c r="KI26" s="63">
        <v>0</v>
      </c>
      <c r="KJ26" s="63">
        <v>0</v>
      </c>
      <c r="KK26" s="63">
        <v>0</v>
      </c>
      <c r="KL26" s="63">
        <v>0</v>
      </c>
      <c r="KM26" s="63">
        <v>0</v>
      </c>
      <c r="KN26" s="63">
        <v>0</v>
      </c>
      <c r="KO26" s="95">
        <f>SUM(KC26:KN26)</f>
        <v>0</v>
      </c>
      <c r="KP26" s="63">
        <v>0</v>
      </c>
      <c r="KQ26" s="93">
        <v>0</v>
      </c>
      <c r="KR26" s="93">
        <v>0</v>
      </c>
      <c r="KS26" s="63">
        <v>0</v>
      </c>
      <c r="KT26" s="63">
        <v>0</v>
      </c>
      <c r="KU26" s="63">
        <v>0</v>
      </c>
      <c r="KV26" s="63">
        <v>0</v>
      </c>
      <c r="KW26" s="63">
        <v>0</v>
      </c>
      <c r="KX26" s="63">
        <v>0</v>
      </c>
      <c r="KY26" s="63">
        <v>0</v>
      </c>
      <c r="KZ26" s="63">
        <v>0</v>
      </c>
      <c r="LA26" s="63">
        <v>0</v>
      </c>
      <c r="LB26" s="95">
        <f>SUM(KP26:LA26)</f>
        <v>0</v>
      </c>
      <c r="LC26" s="63">
        <v>0</v>
      </c>
      <c r="LD26" s="93">
        <v>0</v>
      </c>
      <c r="LE26" s="93">
        <v>0</v>
      </c>
      <c r="LF26" s="63">
        <v>0</v>
      </c>
      <c r="LG26" s="63">
        <v>0</v>
      </c>
      <c r="LH26" s="63">
        <v>0</v>
      </c>
      <c r="LI26" s="63">
        <v>0</v>
      </c>
      <c r="LJ26" s="63">
        <v>0</v>
      </c>
      <c r="LK26" s="63">
        <v>0</v>
      </c>
      <c r="LL26" s="63">
        <v>0</v>
      </c>
      <c r="LM26" s="63">
        <v>0</v>
      </c>
      <c r="LN26" s="63">
        <v>0</v>
      </c>
      <c r="LO26" s="95">
        <f>SUM(LC26:LN26)</f>
        <v>0</v>
      </c>
    </row>
    <row r="27" spans="1:327" s="1" customFormat="1" ht="13.8" thickBot="1">
      <c r="A27" s="232"/>
      <c r="B27" s="13" t="s">
        <v>40</v>
      </c>
      <c r="C27" s="111"/>
      <c r="D27" s="112"/>
      <c r="E27" s="112"/>
      <c r="F27" s="111"/>
      <c r="G27" s="111"/>
      <c r="H27" s="111"/>
      <c r="I27" s="111"/>
      <c r="J27" s="111"/>
      <c r="K27" s="111"/>
      <c r="L27" s="111"/>
      <c r="M27" s="111"/>
      <c r="N27" s="111"/>
      <c r="O27" s="109"/>
      <c r="P27" s="111"/>
      <c r="Q27" s="112"/>
      <c r="R27" s="112"/>
      <c r="S27" s="111"/>
      <c r="T27" s="111"/>
      <c r="U27" s="111"/>
      <c r="V27" s="111"/>
      <c r="W27" s="111"/>
      <c r="X27" s="111"/>
      <c r="Y27" s="111"/>
      <c r="Z27" s="111"/>
      <c r="AA27" s="111"/>
      <c r="AB27" s="109"/>
      <c r="AC27" s="111"/>
      <c r="AD27" s="112"/>
      <c r="AE27" s="112"/>
      <c r="AF27" s="111"/>
      <c r="AG27" s="111"/>
      <c r="AH27" s="111"/>
      <c r="AI27" s="111"/>
      <c r="AJ27" s="111"/>
      <c r="AK27" s="111"/>
      <c r="AL27" s="111"/>
      <c r="AM27" s="111"/>
      <c r="AN27" s="111"/>
      <c r="AO27" s="109">
        <f>SUM(AC27:AN27)</f>
        <v>0</v>
      </c>
      <c r="AP27" s="111"/>
      <c r="AQ27" s="112"/>
      <c r="AR27" s="112"/>
      <c r="AS27" s="111"/>
      <c r="AT27" s="111"/>
      <c r="AU27" s="111"/>
      <c r="AV27" s="111"/>
      <c r="AW27" s="111"/>
      <c r="AX27" s="111"/>
      <c r="AY27" s="111"/>
      <c r="AZ27" s="111"/>
      <c r="BA27" s="111"/>
      <c r="BB27" s="109">
        <f>SUM(AP27:BA27)</f>
        <v>0</v>
      </c>
      <c r="BC27" s="111"/>
      <c r="BD27" s="112"/>
      <c r="BE27" s="112"/>
      <c r="BF27" s="111"/>
      <c r="BG27" s="111"/>
      <c r="BH27" s="111"/>
      <c r="BI27" s="111"/>
      <c r="BJ27" s="111"/>
      <c r="BK27" s="111"/>
      <c r="BL27" s="111"/>
      <c r="BM27" s="111"/>
      <c r="BN27" s="111"/>
      <c r="BO27" s="109">
        <f>SUM(BC27:BN27)</f>
        <v>0</v>
      </c>
      <c r="BP27" s="111"/>
      <c r="BQ27" s="112"/>
      <c r="BR27" s="112"/>
      <c r="BS27" s="111"/>
      <c r="BT27" s="111"/>
      <c r="BU27" s="111"/>
      <c r="BV27" s="111"/>
      <c r="BW27" s="111"/>
      <c r="BX27" s="111"/>
      <c r="BY27" s="111"/>
      <c r="BZ27" s="111"/>
      <c r="CA27" s="111"/>
      <c r="CB27" s="109">
        <f>SUM(BP27:CA27)</f>
        <v>0</v>
      </c>
      <c r="CC27" s="111"/>
      <c r="CD27" s="112"/>
      <c r="CE27" s="112"/>
      <c r="CF27" s="111"/>
      <c r="CG27" s="111"/>
      <c r="CH27" s="111"/>
      <c r="CI27" s="111"/>
      <c r="CJ27" s="111"/>
      <c r="CK27" s="111"/>
      <c r="CL27" s="111"/>
      <c r="CM27" s="111"/>
      <c r="CN27" s="111"/>
      <c r="CO27" s="109">
        <f>SUM(CC27:CN27)</f>
        <v>0</v>
      </c>
      <c r="CP27" s="111"/>
      <c r="CQ27" s="112"/>
      <c r="CR27" s="112"/>
      <c r="CS27" s="111"/>
      <c r="CT27" s="111"/>
      <c r="CU27" s="111"/>
      <c r="CV27" s="111"/>
      <c r="CW27" s="111"/>
      <c r="CX27" s="111"/>
      <c r="CY27" s="111"/>
      <c r="CZ27" s="111"/>
      <c r="DA27" s="111"/>
      <c r="DB27" s="109">
        <f>SUM(CP27:DA27)</f>
        <v>0</v>
      </c>
      <c r="DC27" s="111"/>
      <c r="DD27" s="112"/>
      <c r="DE27" s="112"/>
      <c r="DF27" s="111">
        <v>3.78</v>
      </c>
      <c r="DG27" s="111">
        <v>65.12</v>
      </c>
      <c r="DH27" s="111">
        <v>60.369</v>
      </c>
      <c r="DI27" s="111">
        <v>48.545999999999999</v>
      </c>
      <c r="DJ27" s="111">
        <v>71.783000000000001</v>
      </c>
      <c r="DK27" s="111">
        <v>62.606999999999999</v>
      </c>
      <c r="DL27" s="111">
        <v>59.856000000000002</v>
      </c>
      <c r="DM27" s="111">
        <v>76.495000000000005</v>
      </c>
      <c r="DN27" s="111"/>
      <c r="DO27" s="109">
        <f>SUM(DC27:DN27)</f>
        <v>448.55600000000004</v>
      </c>
      <c r="DP27" s="111">
        <v>48.557000000000002</v>
      </c>
      <c r="DQ27" s="112">
        <v>0</v>
      </c>
      <c r="DR27" s="112">
        <v>15.317</v>
      </c>
      <c r="DS27" s="111">
        <v>64.275000000000006</v>
      </c>
      <c r="DT27" s="111">
        <v>53.045999999999999</v>
      </c>
      <c r="DU27" s="111">
        <v>42.097999999999999</v>
      </c>
      <c r="DV27" s="111">
        <v>41.302999999999997</v>
      </c>
      <c r="DW27" s="111">
        <v>3.1549999999999998</v>
      </c>
      <c r="DX27" s="111">
        <v>15.571</v>
      </c>
      <c r="DY27" s="111">
        <v>42.838000000000001</v>
      </c>
      <c r="DZ27" s="111">
        <v>64.944999999999993</v>
      </c>
      <c r="EA27" s="111">
        <v>57.448999999999998</v>
      </c>
      <c r="EB27" s="109">
        <f>SUM(DP27:EA27)</f>
        <v>448.55400000000003</v>
      </c>
      <c r="EC27" s="111">
        <v>70.626000000000005</v>
      </c>
      <c r="ED27" s="112">
        <v>20.03</v>
      </c>
      <c r="EE27" s="112">
        <v>9.4860000000000007</v>
      </c>
      <c r="EF27" s="111">
        <v>52.186999999999998</v>
      </c>
      <c r="EG27" s="111">
        <v>13.321999999999999</v>
      </c>
      <c r="EH27" s="111">
        <v>13.353999999999999</v>
      </c>
      <c r="EI27" s="111">
        <v>30.286000000000001</v>
      </c>
      <c r="EJ27" s="111">
        <v>16.946999999999999</v>
      </c>
      <c r="EK27" s="111">
        <v>3.597</v>
      </c>
      <c r="EL27" s="111">
        <v>1.772</v>
      </c>
      <c r="EM27" s="111">
        <v>1.26</v>
      </c>
      <c r="EN27" s="111">
        <v>0.26100000000000001</v>
      </c>
      <c r="EO27" s="109">
        <f>SUM(EC27:EN27)</f>
        <v>233.12799999999999</v>
      </c>
      <c r="EP27" s="111">
        <v>10.313000000000001</v>
      </c>
      <c r="EQ27" s="112">
        <v>17.308</v>
      </c>
      <c r="ER27" s="112">
        <v>0</v>
      </c>
      <c r="ES27" s="111">
        <v>0</v>
      </c>
      <c r="ET27" s="111">
        <v>0</v>
      </c>
      <c r="EU27" s="111">
        <v>0</v>
      </c>
      <c r="EV27" s="111">
        <v>0</v>
      </c>
      <c r="EW27" s="111">
        <v>0</v>
      </c>
      <c r="EX27" s="111">
        <v>0</v>
      </c>
      <c r="EY27" s="111">
        <v>0</v>
      </c>
      <c r="EZ27" s="111">
        <v>0</v>
      </c>
      <c r="FA27" s="111">
        <v>0</v>
      </c>
      <c r="FB27" s="109">
        <f>SUM(EP27:FA27)</f>
        <v>27.621000000000002</v>
      </c>
      <c r="FC27" s="111">
        <v>0</v>
      </c>
      <c r="FD27" s="112">
        <v>0</v>
      </c>
      <c r="FE27" s="112">
        <v>0</v>
      </c>
      <c r="FF27" s="111">
        <v>0</v>
      </c>
      <c r="FG27" s="111">
        <v>0</v>
      </c>
      <c r="FH27" s="111">
        <v>0</v>
      </c>
      <c r="FI27" s="111">
        <v>0</v>
      </c>
      <c r="FJ27" s="111">
        <v>0</v>
      </c>
      <c r="FK27" s="111">
        <v>0</v>
      </c>
      <c r="FL27" s="111">
        <v>0</v>
      </c>
      <c r="FM27" s="111">
        <v>0</v>
      </c>
      <c r="FN27" s="111">
        <v>0</v>
      </c>
      <c r="FO27" s="109">
        <f>SUM(FC27:FN27)</f>
        <v>0</v>
      </c>
      <c r="FP27" s="111">
        <v>215.691</v>
      </c>
      <c r="FQ27" s="112">
        <v>180.06299999999999</v>
      </c>
      <c r="FR27" s="112">
        <v>193.35900000000001</v>
      </c>
      <c r="FS27" s="111">
        <v>193.77099999999999</v>
      </c>
      <c r="FT27" s="111">
        <v>221.07499999999999</v>
      </c>
      <c r="FU27" s="111">
        <v>200.77500000000001</v>
      </c>
      <c r="FV27" s="111">
        <v>205.37899999999999</v>
      </c>
      <c r="FW27" s="111">
        <v>209.983</v>
      </c>
      <c r="FX27" s="111">
        <v>210.809</v>
      </c>
      <c r="FY27" s="111">
        <v>218.20400000000001</v>
      </c>
      <c r="FZ27" s="111">
        <v>198.23099999999999</v>
      </c>
      <c r="GA27" s="111">
        <v>231.40700000000001</v>
      </c>
      <c r="GB27" s="109">
        <f>SUM(FP27:GA27)</f>
        <v>2478.7470000000003</v>
      </c>
      <c r="GC27" s="111">
        <v>0</v>
      </c>
      <c r="GD27" s="112">
        <v>0</v>
      </c>
      <c r="GE27" s="112">
        <v>0</v>
      </c>
      <c r="GF27" s="111">
        <v>0</v>
      </c>
      <c r="GG27" s="111">
        <v>0</v>
      </c>
      <c r="GH27" s="111">
        <v>0</v>
      </c>
      <c r="GI27" s="111">
        <v>0</v>
      </c>
      <c r="GJ27" s="111">
        <v>0</v>
      </c>
      <c r="GK27" s="111">
        <v>0</v>
      </c>
      <c r="GL27" s="111">
        <v>0</v>
      </c>
      <c r="GM27" s="111">
        <v>0</v>
      </c>
      <c r="GN27" s="111">
        <v>0</v>
      </c>
      <c r="GO27" s="109">
        <f>SUM(GC27:GN27)</f>
        <v>0</v>
      </c>
      <c r="GP27" s="111">
        <v>0</v>
      </c>
      <c r="GQ27" s="112">
        <v>0</v>
      </c>
      <c r="GR27" s="112">
        <v>0</v>
      </c>
      <c r="GS27" s="111">
        <v>0</v>
      </c>
      <c r="GT27" s="111">
        <v>0</v>
      </c>
      <c r="GU27" s="111">
        <v>0</v>
      </c>
      <c r="GV27" s="111">
        <v>0</v>
      </c>
      <c r="GW27" s="111">
        <v>0</v>
      </c>
      <c r="GX27" s="111">
        <v>0</v>
      </c>
      <c r="GY27" s="111">
        <v>0</v>
      </c>
      <c r="GZ27" s="111">
        <v>0</v>
      </c>
      <c r="HA27" s="111">
        <v>0</v>
      </c>
      <c r="HB27" s="109">
        <f>SUM(GP27:HA27)</f>
        <v>0</v>
      </c>
      <c r="HC27" s="111">
        <v>0</v>
      </c>
      <c r="HD27" s="112">
        <v>0</v>
      </c>
      <c r="HE27" s="112">
        <v>0</v>
      </c>
      <c r="HF27" s="111">
        <v>0</v>
      </c>
      <c r="HG27" s="111">
        <v>0</v>
      </c>
      <c r="HH27" s="111">
        <v>0</v>
      </c>
      <c r="HI27" s="111">
        <v>0</v>
      </c>
      <c r="HJ27" s="111">
        <v>0</v>
      </c>
      <c r="HK27" s="111">
        <v>0</v>
      </c>
      <c r="HL27" s="111">
        <v>0</v>
      </c>
      <c r="HM27" s="111">
        <v>0</v>
      </c>
      <c r="HN27" s="111">
        <v>0</v>
      </c>
      <c r="HO27" s="109">
        <f>SUM(HC27:HN27)</f>
        <v>0</v>
      </c>
      <c r="HP27" s="111">
        <v>0</v>
      </c>
      <c r="HQ27" s="112">
        <v>0</v>
      </c>
      <c r="HR27" s="112">
        <v>0</v>
      </c>
      <c r="HS27" s="111">
        <v>0</v>
      </c>
      <c r="HT27" s="111">
        <v>0</v>
      </c>
      <c r="HU27" s="111">
        <v>0</v>
      </c>
      <c r="HV27" s="111">
        <v>0</v>
      </c>
      <c r="HW27" s="111">
        <v>0</v>
      </c>
      <c r="HX27" s="111">
        <v>0</v>
      </c>
      <c r="HY27" s="111">
        <v>0</v>
      </c>
      <c r="HZ27" s="111">
        <v>0</v>
      </c>
      <c r="IA27" s="111">
        <v>0</v>
      </c>
      <c r="IB27" s="109">
        <f>SUM(HP27:IA27)</f>
        <v>0</v>
      </c>
      <c r="IC27" s="111">
        <v>0</v>
      </c>
      <c r="ID27" s="112">
        <v>0</v>
      </c>
      <c r="IE27" s="112">
        <v>0</v>
      </c>
      <c r="IF27" s="111">
        <v>0</v>
      </c>
      <c r="IG27" s="111">
        <v>0</v>
      </c>
      <c r="IH27" s="111">
        <v>0</v>
      </c>
      <c r="II27" s="111">
        <v>240.97900000000001</v>
      </c>
      <c r="IJ27" s="111">
        <v>251.589</v>
      </c>
      <c r="IK27" s="111">
        <v>236.42</v>
      </c>
      <c r="IL27" s="111">
        <v>260.34899999999999</v>
      </c>
      <c r="IM27" s="111">
        <v>219.816</v>
      </c>
      <c r="IN27" s="111">
        <v>139.92500000000001</v>
      </c>
      <c r="IO27" s="109">
        <f>SUM(IC27:IN27)</f>
        <v>1349.078</v>
      </c>
      <c r="IP27" s="111">
        <v>157.18</v>
      </c>
      <c r="IQ27" s="112">
        <v>233.09299999999999</v>
      </c>
      <c r="IR27" s="112">
        <v>172.19900000000001</v>
      </c>
      <c r="IS27" s="111">
        <v>74.013000000000005</v>
      </c>
      <c r="IT27" s="221"/>
      <c r="IU27" s="221"/>
      <c r="IV27" s="111">
        <v>91.194000000000003</v>
      </c>
      <c r="IW27" s="111">
        <v>198.28200000000001</v>
      </c>
      <c r="IX27" s="111">
        <v>245.98099999999999</v>
      </c>
      <c r="IY27" s="111">
        <v>252.05</v>
      </c>
      <c r="IZ27" s="111">
        <v>233.49299999999999</v>
      </c>
      <c r="JA27" s="111">
        <v>262.21100000000001</v>
      </c>
      <c r="JB27" s="109">
        <f>SUM(IP27:JA27)</f>
        <v>1919.6959999999999</v>
      </c>
      <c r="JC27" s="111">
        <v>0</v>
      </c>
      <c r="JD27" s="112">
        <v>0</v>
      </c>
      <c r="JE27" s="112">
        <v>0</v>
      </c>
      <c r="JF27" s="111">
        <v>0</v>
      </c>
      <c r="JG27" s="111">
        <v>0</v>
      </c>
      <c r="JH27" s="111">
        <v>0</v>
      </c>
      <c r="JI27" s="111">
        <v>0</v>
      </c>
      <c r="JJ27" s="111">
        <v>0</v>
      </c>
      <c r="JK27" s="111">
        <v>0</v>
      </c>
      <c r="JL27" s="111">
        <v>0</v>
      </c>
      <c r="JM27" s="111">
        <v>0</v>
      </c>
      <c r="JN27" s="111">
        <v>0</v>
      </c>
      <c r="JO27" s="109">
        <f>SUM(JC27:JN27)</f>
        <v>0</v>
      </c>
      <c r="JP27" s="111">
        <v>0</v>
      </c>
      <c r="JQ27" s="112">
        <v>0</v>
      </c>
      <c r="JR27" s="112">
        <v>0</v>
      </c>
      <c r="JS27" s="111">
        <v>0</v>
      </c>
      <c r="JT27" s="111">
        <v>0</v>
      </c>
      <c r="JU27" s="111">
        <v>0</v>
      </c>
      <c r="JV27" s="111">
        <v>0</v>
      </c>
      <c r="JW27" s="111">
        <v>0</v>
      </c>
      <c r="JX27" s="111">
        <v>0</v>
      </c>
      <c r="JY27" s="111">
        <v>0</v>
      </c>
      <c r="JZ27" s="111">
        <v>0</v>
      </c>
      <c r="KA27" s="111">
        <v>0</v>
      </c>
      <c r="KB27" s="109">
        <f>SUM(JP27:KA27)</f>
        <v>0</v>
      </c>
      <c r="KC27" s="111">
        <v>0</v>
      </c>
      <c r="KD27" s="112">
        <v>0</v>
      </c>
      <c r="KE27" s="112">
        <v>0</v>
      </c>
      <c r="KF27" s="111">
        <v>0</v>
      </c>
      <c r="KG27" s="111">
        <v>0</v>
      </c>
      <c r="KH27" s="111">
        <v>0</v>
      </c>
      <c r="KI27" s="111">
        <v>0</v>
      </c>
      <c r="KJ27" s="111">
        <v>0</v>
      </c>
      <c r="KK27" s="111">
        <v>0</v>
      </c>
      <c r="KL27" s="111">
        <v>0</v>
      </c>
      <c r="KM27" s="111">
        <v>0</v>
      </c>
      <c r="KN27" s="111">
        <v>0</v>
      </c>
      <c r="KO27" s="109">
        <f>SUM(KC27:KN27)</f>
        <v>0</v>
      </c>
      <c r="KP27" s="111">
        <v>0</v>
      </c>
      <c r="KQ27" s="112">
        <v>0</v>
      </c>
      <c r="KR27" s="112">
        <v>0</v>
      </c>
      <c r="KS27" s="111">
        <v>0</v>
      </c>
      <c r="KT27" s="111">
        <v>0</v>
      </c>
      <c r="KU27" s="111">
        <v>0</v>
      </c>
      <c r="KV27" s="111">
        <v>0</v>
      </c>
      <c r="KW27" s="111">
        <v>0</v>
      </c>
      <c r="KX27" s="111">
        <v>0</v>
      </c>
      <c r="KY27" s="111">
        <v>0</v>
      </c>
      <c r="KZ27" s="111">
        <v>0</v>
      </c>
      <c r="LA27" s="111">
        <v>0</v>
      </c>
      <c r="LB27" s="109">
        <f>SUM(KP27:LA27)</f>
        <v>0</v>
      </c>
      <c r="LC27" s="111">
        <v>0</v>
      </c>
      <c r="LD27" s="112">
        <v>0</v>
      </c>
      <c r="LE27" s="112">
        <v>0</v>
      </c>
      <c r="LF27" s="111">
        <v>0</v>
      </c>
      <c r="LG27" s="111">
        <v>0</v>
      </c>
      <c r="LH27" s="111">
        <v>0</v>
      </c>
      <c r="LI27" s="111">
        <v>0</v>
      </c>
      <c r="LJ27" s="111">
        <v>0</v>
      </c>
      <c r="LK27" s="111">
        <v>0</v>
      </c>
      <c r="LL27" s="111">
        <v>0</v>
      </c>
      <c r="LM27" s="111">
        <v>0</v>
      </c>
      <c r="LN27" s="111">
        <v>0</v>
      </c>
      <c r="LO27" s="109">
        <f>SUM(LC27:LN27)</f>
        <v>0</v>
      </c>
    </row>
    <row r="28" spans="1:327" s="1" customFormat="1" ht="21" thickBot="1">
      <c r="A28" s="232"/>
      <c r="B28" s="10" t="s">
        <v>126</v>
      </c>
      <c r="C28" s="41"/>
      <c r="D28" s="46"/>
      <c r="E28" s="46"/>
      <c r="F28" s="46"/>
      <c r="G28" s="46"/>
      <c r="H28" s="46"/>
      <c r="I28" s="46"/>
      <c r="J28" s="46"/>
      <c r="K28" s="46"/>
      <c r="L28" s="46"/>
      <c r="M28" s="47"/>
      <c r="N28" s="46"/>
      <c r="O28" s="48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8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8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8"/>
      <c r="BC28" s="46"/>
      <c r="BD28" s="46"/>
      <c r="BE28" s="46"/>
      <c r="BF28" s="46"/>
      <c r="BG28" s="46"/>
      <c r="BH28" s="46"/>
      <c r="BI28" s="46"/>
      <c r="BJ28" s="46"/>
      <c r="BK28" s="46"/>
      <c r="BL28" s="46"/>
      <c r="BM28" s="46"/>
      <c r="BN28" s="46"/>
      <c r="BO28" s="48"/>
      <c r="BP28" s="46"/>
      <c r="BQ28" s="46"/>
      <c r="BR28" s="46"/>
      <c r="BS28" s="46"/>
      <c r="BT28" s="46"/>
      <c r="BU28" s="46"/>
      <c r="BV28" s="46"/>
      <c r="BW28" s="46"/>
      <c r="BX28" s="46"/>
      <c r="BY28" s="46"/>
      <c r="BZ28" s="46"/>
      <c r="CA28" s="46"/>
      <c r="CB28" s="48"/>
      <c r="CC28" s="61"/>
      <c r="CD28" s="61"/>
      <c r="CE28" s="61"/>
      <c r="CF28" s="61"/>
      <c r="CG28" s="61"/>
      <c r="CH28" s="61"/>
      <c r="CI28" s="61"/>
      <c r="CJ28" s="61"/>
      <c r="CK28" s="61"/>
      <c r="CL28" s="61"/>
      <c r="CM28" s="61"/>
      <c r="CN28" s="61"/>
      <c r="CO28" s="48"/>
      <c r="CP28" s="61"/>
      <c r="CQ28" s="61"/>
      <c r="CR28" s="61"/>
      <c r="CS28" s="61"/>
      <c r="CT28" s="61"/>
      <c r="CU28" s="61"/>
      <c r="CV28" s="61"/>
      <c r="CW28" s="61"/>
      <c r="CX28" s="61"/>
      <c r="CY28" s="61"/>
      <c r="CZ28" s="61"/>
      <c r="DA28" s="61"/>
      <c r="DB28" s="48"/>
      <c r="DC28" s="46"/>
      <c r="DD28" s="46"/>
      <c r="DE28" s="46"/>
      <c r="DF28" s="46"/>
      <c r="DG28" s="46"/>
      <c r="DH28" s="46"/>
      <c r="DI28" s="46"/>
      <c r="DJ28" s="61"/>
      <c r="DK28" s="61"/>
      <c r="DL28" s="61"/>
      <c r="DM28" s="61"/>
      <c r="DN28" s="61"/>
      <c r="DO28" s="48"/>
      <c r="DP28" s="46"/>
      <c r="DQ28" s="46"/>
      <c r="DR28" s="46"/>
      <c r="DS28" s="46"/>
      <c r="DT28" s="46"/>
      <c r="DU28" s="46"/>
      <c r="DV28" s="46"/>
      <c r="DW28" s="46"/>
      <c r="DX28" s="46"/>
      <c r="DY28" s="46"/>
      <c r="DZ28" s="46"/>
      <c r="EA28" s="46"/>
      <c r="EB28" s="48"/>
      <c r="EC28" s="46"/>
      <c r="ED28" s="46"/>
      <c r="EE28" s="46"/>
      <c r="EF28" s="46"/>
      <c r="EG28" s="46"/>
      <c r="EH28" s="46"/>
      <c r="EI28" s="46"/>
      <c r="EJ28" s="46"/>
      <c r="EK28" s="46"/>
      <c r="EL28" s="46"/>
      <c r="EM28" s="46"/>
      <c r="EN28" s="46"/>
      <c r="EO28" s="48"/>
      <c r="EP28" s="46"/>
      <c r="EQ28" s="46"/>
      <c r="ER28" s="46"/>
      <c r="ES28" s="46"/>
      <c r="ET28" s="46"/>
      <c r="EU28" s="46"/>
      <c r="EV28" s="46"/>
      <c r="EW28" s="46"/>
      <c r="EX28" s="46"/>
      <c r="EY28" s="46"/>
      <c r="EZ28" s="46"/>
      <c r="FA28" s="46"/>
      <c r="FB28" s="48"/>
      <c r="FC28" s="46"/>
      <c r="FD28" s="46"/>
      <c r="FE28" s="46"/>
      <c r="FF28" s="46"/>
      <c r="FG28" s="46"/>
      <c r="FH28" s="46"/>
      <c r="FI28" s="46"/>
      <c r="FJ28" s="46"/>
      <c r="FK28" s="46"/>
      <c r="FL28" s="46"/>
      <c r="FM28" s="46"/>
      <c r="FN28" s="46"/>
      <c r="FO28" s="48"/>
      <c r="FP28" s="46"/>
      <c r="FQ28" s="46"/>
      <c r="FR28" s="46"/>
      <c r="FS28" s="46"/>
      <c r="FT28" s="46"/>
      <c r="FU28" s="46"/>
      <c r="FV28" s="46"/>
      <c r="FW28" s="46"/>
      <c r="FX28" s="46"/>
      <c r="FY28" s="46"/>
      <c r="FZ28" s="46"/>
      <c r="GA28" s="46"/>
      <c r="GB28" s="48"/>
      <c r="GC28" s="46"/>
      <c r="GD28" s="46"/>
      <c r="GE28" s="46"/>
      <c r="GF28" s="46"/>
      <c r="GG28" s="46"/>
      <c r="GH28" s="46"/>
      <c r="GI28" s="46"/>
      <c r="GJ28" s="46"/>
      <c r="GK28" s="46"/>
      <c r="GL28" s="46"/>
      <c r="GM28" s="46"/>
      <c r="GN28" s="46"/>
      <c r="GO28" s="48"/>
      <c r="GP28" s="46"/>
      <c r="GQ28" s="46"/>
      <c r="GR28" s="46"/>
      <c r="GS28" s="46"/>
      <c r="GT28" s="46"/>
      <c r="GU28" s="46"/>
      <c r="GV28" s="46"/>
      <c r="GW28" s="46"/>
      <c r="GX28" s="46"/>
      <c r="GY28" s="46"/>
      <c r="GZ28" s="46"/>
      <c r="HA28" s="46"/>
      <c r="HB28" s="48"/>
      <c r="HC28" s="46"/>
      <c r="HD28" s="46"/>
      <c r="HE28" s="46"/>
      <c r="HF28" s="46"/>
      <c r="HG28" s="46"/>
      <c r="HH28" s="46"/>
      <c r="HI28" s="74"/>
      <c r="HJ28" s="74"/>
      <c r="HK28" s="74"/>
      <c r="HL28" s="74"/>
      <c r="HM28" s="74"/>
      <c r="HN28" s="74"/>
      <c r="HO28" s="48"/>
      <c r="HP28" s="61"/>
      <c r="HQ28" s="61"/>
      <c r="HR28" s="61"/>
      <c r="HS28" s="61"/>
      <c r="HT28" s="61"/>
      <c r="HU28" s="61"/>
      <c r="HV28" s="61"/>
      <c r="HW28" s="61"/>
      <c r="HX28" s="61"/>
      <c r="HY28" s="192">
        <f>SUM(HY29:HY29)</f>
        <v>5.7000000000000002E-2</v>
      </c>
      <c r="HZ28" s="192">
        <f>SUM(HZ29:HZ29)</f>
        <v>3.2050000000000001</v>
      </c>
      <c r="IA28" s="192">
        <f>SUM(IA29:IA29)</f>
        <v>3.6419999999999999</v>
      </c>
      <c r="IB28" s="125">
        <f>SUM(HP28:IA28)/12</f>
        <v>0.57533333333333336</v>
      </c>
      <c r="IC28" s="192">
        <f t="shared" ref="IC28:KP28" si="112">SUM(IC29:IC29)</f>
        <v>3.7719999999999998</v>
      </c>
      <c r="ID28" s="192">
        <f t="shared" si="112"/>
        <v>3.6989999999999998</v>
      </c>
      <c r="IE28" s="192">
        <f t="shared" si="112"/>
        <v>3.2530000000000001</v>
      </c>
      <c r="IF28" s="192">
        <f t="shared" si="112"/>
        <v>3.4020000000000001</v>
      </c>
      <c r="IG28" s="192">
        <f t="shared" si="112"/>
        <v>2.5510000000000002</v>
      </c>
      <c r="IH28" s="192">
        <f t="shared" si="112"/>
        <v>2.6059999999999999</v>
      </c>
      <c r="II28" s="192">
        <f t="shared" si="112"/>
        <v>2.5270000000000001</v>
      </c>
      <c r="IJ28" s="192">
        <f t="shared" si="112"/>
        <v>2.7280000000000002</v>
      </c>
      <c r="IK28" s="192">
        <f t="shared" si="112"/>
        <v>2.536</v>
      </c>
      <c r="IL28" s="192">
        <f t="shared" si="112"/>
        <v>2.863</v>
      </c>
      <c r="IM28" s="192">
        <f t="shared" si="112"/>
        <v>3.0529999999999999</v>
      </c>
      <c r="IN28" s="192">
        <f t="shared" si="112"/>
        <v>1.6220000000000001</v>
      </c>
      <c r="IO28" s="125">
        <f>SUM(IC28:IN28)/12</f>
        <v>2.8843333333333336</v>
      </c>
      <c r="IP28" s="192">
        <f t="shared" si="112"/>
        <v>3.4809999999999999</v>
      </c>
      <c r="IQ28" s="192">
        <f t="shared" si="112"/>
        <v>3.5179999999999998</v>
      </c>
      <c r="IR28" s="192">
        <f t="shared" si="112"/>
        <v>3.8849999999999998</v>
      </c>
      <c r="IS28" s="192">
        <f t="shared" si="112"/>
        <v>3.0870000000000002</v>
      </c>
      <c r="IT28" s="222">
        <f t="shared" si="112"/>
        <v>0</v>
      </c>
      <c r="IU28" s="222">
        <f t="shared" si="112"/>
        <v>0</v>
      </c>
      <c r="IV28" s="192">
        <f t="shared" si="112"/>
        <v>2.0499999999999998</v>
      </c>
      <c r="IW28" s="192">
        <f t="shared" si="112"/>
        <v>2.1840000000000002</v>
      </c>
      <c r="IX28" s="192">
        <f t="shared" si="112"/>
        <v>0</v>
      </c>
      <c r="IY28" s="192">
        <f t="shared" si="112"/>
        <v>0</v>
      </c>
      <c r="IZ28" s="192">
        <f t="shared" si="112"/>
        <v>0</v>
      </c>
      <c r="JA28" s="192">
        <f t="shared" si="112"/>
        <v>0</v>
      </c>
      <c r="JB28" s="125">
        <f>SUM(IP28:JA28)/12</f>
        <v>1.5170833333333336</v>
      </c>
      <c r="JC28" s="192">
        <f t="shared" si="112"/>
        <v>0</v>
      </c>
      <c r="JD28" s="192">
        <f t="shared" si="112"/>
        <v>0</v>
      </c>
      <c r="JE28" s="192">
        <f t="shared" si="112"/>
        <v>0</v>
      </c>
      <c r="JF28" s="192">
        <f t="shared" si="112"/>
        <v>0</v>
      </c>
      <c r="JG28" s="192">
        <f t="shared" si="112"/>
        <v>0</v>
      </c>
      <c r="JH28" s="192">
        <f t="shared" si="112"/>
        <v>0</v>
      </c>
      <c r="JI28" s="192">
        <f t="shared" si="112"/>
        <v>0</v>
      </c>
      <c r="JJ28" s="192">
        <f t="shared" si="112"/>
        <v>0</v>
      </c>
      <c r="JK28" s="192">
        <f t="shared" si="112"/>
        <v>0</v>
      </c>
      <c r="JL28" s="192">
        <f t="shared" si="112"/>
        <v>0</v>
      </c>
      <c r="JM28" s="192">
        <f t="shared" si="112"/>
        <v>0</v>
      </c>
      <c r="JN28" s="192">
        <f t="shared" si="112"/>
        <v>0</v>
      </c>
      <c r="JO28" s="125">
        <f>SUM(JC28:JN28)/12</f>
        <v>0</v>
      </c>
      <c r="JP28" s="192">
        <f t="shared" si="112"/>
        <v>0</v>
      </c>
      <c r="JQ28" s="192">
        <f t="shared" si="112"/>
        <v>0</v>
      </c>
      <c r="JR28" s="192">
        <f t="shared" si="112"/>
        <v>0</v>
      </c>
      <c r="JS28" s="192">
        <f t="shared" si="112"/>
        <v>0</v>
      </c>
      <c r="JT28" s="192">
        <f t="shared" si="112"/>
        <v>0</v>
      </c>
      <c r="JU28" s="192">
        <f t="shared" si="112"/>
        <v>0</v>
      </c>
      <c r="JV28" s="192">
        <f t="shared" si="112"/>
        <v>0</v>
      </c>
      <c r="JW28" s="192">
        <f t="shared" si="112"/>
        <v>0</v>
      </c>
      <c r="JX28" s="192">
        <f t="shared" si="112"/>
        <v>0</v>
      </c>
      <c r="JY28" s="192">
        <f t="shared" si="112"/>
        <v>0</v>
      </c>
      <c r="JZ28" s="192">
        <f t="shared" si="112"/>
        <v>0</v>
      </c>
      <c r="KA28" s="192">
        <f t="shared" si="112"/>
        <v>0</v>
      </c>
      <c r="KB28" s="125">
        <f>SUM(JP28:KA28)/12</f>
        <v>0</v>
      </c>
      <c r="KC28" s="192">
        <f t="shared" si="112"/>
        <v>0</v>
      </c>
      <c r="KD28" s="192">
        <f t="shared" si="112"/>
        <v>0</v>
      </c>
      <c r="KE28" s="192">
        <f t="shared" si="112"/>
        <v>0</v>
      </c>
      <c r="KF28" s="192">
        <f t="shared" si="112"/>
        <v>0</v>
      </c>
      <c r="KG28" s="192">
        <f t="shared" si="112"/>
        <v>0</v>
      </c>
      <c r="KH28" s="192">
        <f t="shared" si="112"/>
        <v>1.4019999999999999</v>
      </c>
      <c r="KI28" s="192">
        <f t="shared" si="112"/>
        <v>0.45300000000000001</v>
      </c>
      <c r="KJ28" s="192">
        <f t="shared" si="112"/>
        <v>0.79400000000000004</v>
      </c>
      <c r="KK28" s="192">
        <f t="shared" si="112"/>
        <v>1.1379999999999999</v>
      </c>
      <c r="KL28" s="192">
        <f t="shared" si="112"/>
        <v>1.1599999999999999</v>
      </c>
      <c r="KM28" s="192">
        <f>SUM(KM29:KM29)</f>
        <v>1.3180000000000001</v>
      </c>
      <c r="KN28" s="192">
        <f t="shared" si="112"/>
        <v>0.85299999999999998</v>
      </c>
      <c r="KO28" s="125">
        <f>SUM(KC28:KN28)/12</f>
        <v>0.59316666666666673</v>
      </c>
      <c r="KP28" s="192">
        <f t="shared" si="112"/>
        <v>1.377</v>
      </c>
      <c r="KQ28" s="192">
        <f t="shared" ref="KQ28:LA28" si="113">SUM(KQ29:KQ29)</f>
        <v>2.1949999999999998</v>
      </c>
      <c r="KR28" s="192">
        <f t="shared" si="113"/>
        <v>2.335</v>
      </c>
      <c r="KS28" s="192">
        <f t="shared" si="113"/>
        <v>2.1419999999999999</v>
      </c>
      <c r="KT28" s="192">
        <f t="shared" si="113"/>
        <v>1.44</v>
      </c>
      <c r="KU28" s="192">
        <f t="shared" si="113"/>
        <v>1.3939999999999999</v>
      </c>
      <c r="KV28" s="192">
        <f t="shared" si="113"/>
        <v>1.161</v>
      </c>
      <c r="KW28" s="192">
        <f t="shared" si="113"/>
        <v>1.073</v>
      </c>
      <c r="KX28" s="192">
        <f t="shared" si="113"/>
        <v>0.76800000000000002</v>
      </c>
      <c r="KY28" s="192">
        <f t="shared" si="113"/>
        <v>0.79300000000000004</v>
      </c>
      <c r="KZ28" s="192">
        <f>SUM(KZ29:KZ29)</f>
        <v>0.69399999999999995</v>
      </c>
      <c r="LA28" s="192">
        <f t="shared" si="113"/>
        <v>0.33200000000000002</v>
      </c>
      <c r="LB28" s="125">
        <f>SUM(KP28:LA28)/12</f>
        <v>1.3086666666666666</v>
      </c>
      <c r="LC28" s="192">
        <f t="shared" ref="LC28" si="114">SUM(LC29:LC29)</f>
        <v>1.1319999999999999</v>
      </c>
      <c r="LD28" s="192">
        <f t="shared" ref="LD28:LN28" si="115">SUM(LD29:LD29)</f>
        <v>0.82</v>
      </c>
      <c r="LE28" s="192">
        <f t="shared" si="115"/>
        <v>1.0620000000000001</v>
      </c>
      <c r="LF28" s="192">
        <f t="shared" si="115"/>
        <v>0.74299999999999999</v>
      </c>
      <c r="LG28" s="192">
        <f t="shared" si="115"/>
        <v>0.57299999999999995</v>
      </c>
      <c r="LH28" s="192">
        <f t="shared" si="115"/>
        <v>0.66200000000000003</v>
      </c>
      <c r="LI28" s="192">
        <f t="shared" si="115"/>
        <v>0.89900000000000002</v>
      </c>
      <c r="LJ28" s="192">
        <f t="shared" si="115"/>
        <v>0.74199999999999999</v>
      </c>
      <c r="LK28" s="192">
        <f t="shared" si="115"/>
        <v>0.89100000000000001</v>
      </c>
      <c r="LL28" s="192">
        <f t="shared" si="115"/>
        <v>0.70599999999999996</v>
      </c>
      <c r="LM28" s="192">
        <f>SUM(LM29:LM29)</f>
        <v>0.57699999999999996</v>
      </c>
      <c r="LN28" s="192">
        <f t="shared" si="115"/>
        <v>0.71399999999999997</v>
      </c>
      <c r="LO28" s="125">
        <f>SUM(LC28:LN28)/12</f>
        <v>0.79341666666666677</v>
      </c>
    </row>
    <row r="29" spans="1:327" s="5" customFormat="1" ht="10.8" thickBot="1">
      <c r="A29" s="232"/>
      <c r="B29" s="14" t="s">
        <v>125</v>
      </c>
      <c r="C29" s="42"/>
      <c r="D29" s="49"/>
      <c r="E29" s="49"/>
      <c r="F29" s="49"/>
      <c r="G29" s="49"/>
      <c r="H29" s="49"/>
      <c r="I29" s="49"/>
      <c r="J29" s="49"/>
      <c r="K29" s="49"/>
      <c r="L29" s="49"/>
      <c r="M29" s="50"/>
      <c r="N29" s="49"/>
      <c r="O29" s="51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51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51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51"/>
      <c r="BC29" s="49"/>
      <c r="BD29" s="49"/>
      <c r="BE29" s="49"/>
      <c r="BF29" s="49"/>
      <c r="BG29" s="49"/>
      <c r="BH29" s="49"/>
      <c r="BI29" s="49"/>
      <c r="BJ29" s="49"/>
      <c r="BK29" s="49"/>
      <c r="BL29" s="49"/>
      <c r="BM29" s="49"/>
      <c r="BN29" s="49"/>
      <c r="BO29" s="51"/>
      <c r="BP29" s="49"/>
      <c r="BQ29" s="49"/>
      <c r="BR29" s="49"/>
      <c r="BS29" s="49"/>
      <c r="BT29" s="49"/>
      <c r="BU29" s="49"/>
      <c r="BV29" s="49"/>
      <c r="BW29" s="49"/>
      <c r="BX29" s="49"/>
      <c r="BY29" s="49"/>
      <c r="BZ29" s="49"/>
      <c r="CA29" s="49"/>
      <c r="CB29" s="51"/>
      <c r="CC29" s="59"/>
      <c r="CD29" s="59"/>
      <c r="CE29" s="59"/>
      <c r="CF29" s="59"/>
      <c r="CG29" s="59"/>
      <c r="CH29" s="59"/>
      <c r="CI29" s="59"/>
      <c r="CJ29" s="59"/>
      <c r="CK29" s="59"/>
      <c r="CL29" s="59"/>
      <c r="CM29" s="59"/>
      <c r="CN29" s="59"/>
      <c r="CO29" s="51"/>
      <c r="CP29" s="59"/>
      <c r="CQ29" s="59"/>
      <c r="CR29" s="59"/>
      <c r="CS29" s="59"/>
      <c r="CT29" s="59"/>
      <c r="CU29" s="59"/>
      <c r="CV29" s="59"/>
      <c r="CW29" s="59"/>
      <c r="CX29" s="59"/>
      <c r="CY29" s="59"/>
      <c r="CZ29" s="59"/>
      <c r="DA29" s="59"/>
      <c r="DB29" s="51"/>
      <c r="DC29" s="49"/>
      <c r="DD29" s="49"/>
      <c r="DE29" s="49"/>
      <c r="DF29" s="49"/>
      <c r="DG29" s="49"/>
      <c r="DH29" s="49"/>
      <c r="DI29" s="49"/>
      <c r="DJ29" s="59"/>
      <c r="DK29" s="59"/>
      <c r="DL29" s="59"/>
      <c r="DM29" s="59"/>
      <c r="DN29" s="59"/>
      <c r="DO29" s="51"/>
      <c r="DP29" s="59"/>
      <c r="DQ29" s="59"/>
      <c r="DR29" s="59"/>
      <c r="DS29" s="39"/>
      <c r="DT29" s="59"/>
      <c r="DU29" s="59"/>
      <c r="DV29" s="59"/>
      <c r="DW29" s="59"/>
      <c r="DX29" s="59"/>
      <c r="DY29" s="59"/>
      <c r="DZ29" s="59"/>
      <c r="EA29" s="59"/>
      <c r="EB29" s="51"/>
      <c r="EC29" s="59"/>
      <c r="ED29" s="59"/>
      <c r="EE29" s="59"/>
      <c r="EF29" s="39"/>
      <c r="EG29" s="59"/>
      <c r="EH29" s="59"/>
      <c r="EI29" s="59"/>
      <c r="EJ29" s="59"/>
      <c r="EK29" s="59"/>
      <c r="EL29" s="59"/>
      <c r="EM29" s="59"/>
      <c r="EN29" s="59"/>
      <c r="EO29" s="51"/>
      <c r="EP29" s="65"/>
      <c r="EQ29" s="59"/>
      <c r="ER29" s="59"/>
      <c r="ES29" s="62"/>
      <c r="ET29" s="59"/>
      <c r="EU29" s="59"/>
      <c r="EV29" s="59"/>
      <c r="EW29" s="59"/>
      <c r="EX29" s="59"/>
      <c r="EY29" s="59"/>
      <c r="EZ29" s="59"/>
      <c r="FA29" s="59"/>
      <c r="FB29" s="51"/>
      <c r="FC29" s="65"/>
      <c r="FD29" s="59"/>
      <c r="FE29" s="59"/>
      <c r="FF29" s="62"/>
      <c r="FG29" s="59"/>
      <c r="FH29" s="59"/>
      <c r="FI29" s="59"/>
      <c r="FJ29" s="59"/>
      <c r="FK29" s="59"/>
      <c r="FL29" s="59"/>
      <c r="FM29" s="59"/>
      <c r="FN29" s="59"/>
      <c r="FO29" s="51"/>
      <c r="FP29" s="49"/>
      <c r="FQ29" s="49"/>
      <c r="FR29" s="49"/>
      <c r="FS29" s="49"/>
      <c r="FT29" s="49"/>
      <c r="FU29" s="49"/>
      <c r="FV29" s="49"/>
      <c r="FW29" s="49"/>
      <c r="FX29" s="49"/>
      <c r="FY29" s="49"/>
      <c r="FZ29" s="49"/>
      <c r="GA29" s="49"/>
      <c r="GB29" s="51"/>
      <c r="GC29" s="49"/>
      <c r="GD29" s="49"/>
      <c r="GE29" s="49"/>
      <c r="GF29" s="49"/>
      <c r="GG29" s="49"/>
      <c r="GH29" s="49"/>
      <c r="GI29" s="49"/>
      <c r="GJ29" s="49"/>
      <c r="GK29" s="49"/>
      <c r="GL29" s="49"/>
      <c r="GM29" s="49"/>
      <c r="GN29" s="49"/>
      <c r="GO29" s="51"/>
      <c r="GP29" s="49"/>
      <c r="GQ29" s="65"/>
      <c r="GR29" s="49"/>
      <c r="GS29" s="49"/>
      <c r="GT29" s="49"/>
      <c r="GU29" s="49"/>
      <c r="GV29" s="49"/>
      <c r="GW29" s="49"/>
      <c r="GX29" s="49"/>
      <c r="GY29" s="49"/>
      <c r="GZ29" s="49"/>
      <c r="HA29" s="49"/>
      <c r="HB29" s="51"/>
      <c r="HC29" s="49"/>
      <c r="HD29" s="49"/>
      <c r="HE29" s="49"/>
      <c r="HF29" s="49"/>
      <c r="HG29" s="49"/>
      <c r="HH29" s="49"/>
      <c r="HI29" s="73"/>
      <c r="HJ29" s="73"/>
      <c r="HK29" s="73"/>
      <c r="HL29" s="73"/>
      <c r="HM29" s="73"/>
      <c r="HN29" s="73"/>
      <c r="HO29" s="51"/>
      <c r="HP29" s="59"/>
      <c r="HQ29" s="59"/>
      <c r="HR29" s="59"/>
      <c r="HS29" s="59"/>
      <c r="HT29" s="59"/>
      <c r="HU29" s="59"/>
      <c r="HV29" s="59"/>
      <c r="HW29" s="59"/>
      <c r="HX29" s="59"/>
      <c r="HY29" s="65">
        <v>5.7000000000000002E-2</v>
      </c>
      <c r="HZ29" s="65">
        <v>3.2050000000000001</v>
      </c>
      <c r="IA29" s="65">
        <v>3.6419999999999999</v>
      </c>
      <c r="IB29" s="114">
        <f>SUM(HP29:IA29)/12</f>
        <v>0.57533333333333336</v>
      </c>
      <c r="IC29" s="65">
        <v>3.7719999999999998</v>
      </c>
      <c r="ID29" s="65">
        <v>3.6989999999999998</v>
      </c>
      <c r="IE29" s="65">
        <v>3.2530000000000001</v>
      </c>
      <c r="IF29" s="65">
        <v>3.4020000000000001</v>
      </c>
      <c r="IG29" s="65">
        <v>2.5510000000000002</v>
      </c>
      <c r="IH29" s="65">
        <v>2.6059999999999999</v>
      </c>
      <c r="II29" s="65">
        <v>2.5270000000000001</v>
      </c>
      <c r="IJ29" s="65">
        <v>2.7280000000000002</v>
      </c>
      <c r="IK29" s="65">
        <v>2.536</v>
      </c>
      <c r="IL29" s="65">
        <v>2.863</v>
      </c>
      <c r="IM29" s="65">
        <v>3.0529999999999999</v>
      </c>
      <c r="IN29" s="65">
        <v>1.6220000000000001</v>
      </c>
      <c r="IO29" s="114">
        <f>SUM(IC29:IN29)/12</f>
        <v>2.8843333333333336</v>
      </c>
      <c r="IP29" s="65">
        <v>3.4809999999999999</v>
      </c>
      <c r="IQ29" s="65">
        <v>3.5179999999999998</v>
      </c>
      <c r="IR29" s="65">
        <v>3.8849999999999998</v>
      </c>
      <c r="IS29" s="65">
        <v>3.0870000000000002</v>
      </c>
      <c r="IT29" s="223"/>
      <c r="IU29" s="223"/>
      <c r="IV29" s="65">
        <v>2.0499999999999998</v>
      </c>
      <c r="IW29" s="65">
        <v>2.1840000000000002</v>
      </c>
      <c r="IX29" s="65">
        <v>0</v>
      </c>
      <c r="IY29" s="65">
        <v>0</v>
      </c>
      <c r="IZ29" s="65">
        <v>0</v>
      </c>
      <c r="JA29" s="65">
        <v>0</v>
      </c>
      <c r="JB29" s="114">
        <f>SUM(IP29:JA29)/12</f>
        <v>1.5170833333333336</v>
      </c>
      <c r="JC29" s="65">
        <v>0</v>
      </c>
      <c r="JD29" s="65">
        <v>0</v>
      </c>
      <c r="JE29" s="65">
        <v>0</v>
      </c>
      <c r="JF29" s="65">
        <v>0</v>
      </c>
      <c r="JG29" s="65">
        <v>0</v>
      </c>
      <c r="JH29" s="65">
        <v>0</v>
      </c>
      <c r="JI29" s="65">
        <v>0</v>
      </c>
      <c r="JJ29" s="65">
        <v>0</v>
      </c>
      <c r="JK29" s="65">
        <v>0</v>
      </c>
      <c r="JL29" s="65">
        <v>0</v>
      </c>
      <c r="JM29" s="65">
        <v>0</v>
      </c>
      <c r="JN29" s="65">
        <v>0</v>
      </c>
      <c r="JO29" s="114">
        <f>SUM(JC29:JN29)/12</f>
        <v>0</v>
      </c>
      <c r="JP29" s="65">
        <v>0</v>
      </c>
      <c r="JQ29" s="65">
        <v>0</v>
      </c>
      <c r="JR29" s="65">
        <v>0</v>
      </c>
      <c r="JS29" s="65">
        <v>0</v>
      </c>
      <c r="JT29" s="65">
        <v>0</v>
      </c>
      <c r="JU29" s="65">
        <v>0</v>
      </c>
      <c r="JV29" s="65">
        <v>0</v>
      </c>
      <c r="JW29" s="65">
        <v>0</v>
      </c>
      <c r="JX29" s="65">
        <v>0</v>
      </c>
      <c r="JY29" s="65">
        <v>0</v>
      </c>
      <c r="JZ29" s="65">
        <v>0</v>
      </c>
      <c r="KA29" s="65">
        <v>0</v>
      </c>
      <c r="KB29" s="114">
        <f>SUM(JP29:KA29)/12</f>
        <v>0</v>
      </c>
      <c r="KC29" s="65">
        <v>0</v>
      </c>
      <c r="KD29" s="65">
        <v>0</v>
      </c>
      <c r="KE29" s="65">
        <v>0</v>
      </c>
      <c r="KF29" s="65">
        <v>0</v>
      </c>
      <c r="KG29" s="65">
        <v>0</v>
      </c>
      <c r="KH29" s="65">
        <v>1.4019999999999999</v>
      </c>
      <c r="KI29" s="65">
        <v>0.45300000000000001</v>
      </c>
      <c r="KJ29" s="65">
        <v>0.79400000000000004</v>
      </c>
      <c r="KK29" s="65">
        <v>1.1379999999999999</v>
      </c>
      <c r="KL29" s="65">
        <v>1.1599999999999999</v>
      </c>
      <c r="KM29" s="65">
        <v>1.3180000000000001</v>
      </c>
      <c r="KN29" s="65">
        <v>0.85299999999999998</v>
      </c>
      <c r="KO29" s="114">
        <f>SUM(KC29:KN29)/12</f>
        <v>0.59316666666666673</v>
      </c>
      <c r="KP29" s="65">
        <v>1.377</v>
      </c>
      <c r="KQ29" s="65">
        <v>2.1949999999999998</v>
      </c>
      <c r="KR29" s="65">
        <v>2.335</v>
      </c>
      <c r="KS29" s="65">
        <v>2.1419999999999999</v>
      </c>
      <c r="KT29" s="65">
        <v>1.44</v>
      </c>
      <c r="KU29" s="65">
        <v>1.3939999999999999</v>
      </c>
      <c r="KV29" s="65">
        <v>1.161</v>
      </c>
      <c r="KW29" s="65">
        <v>1.073</v>
      </c>
      <c r="KX29" s="65">
        <v>0.76800000000000002</v>
      </c>
      <c r="KY29" s="65">
        <v>0.79300000000000004</v>
      </c>
      <c r="KZ29" s="65">
        <v>0.69399999999999995</v>
      </c>
      <c r="LA29" s="65">
        <v>0.33200000000000002</v>
      </c>
      <c r="LB29" s="114">
        <f>SUM(KP29:LA29)/12</f>
        <v>1.3086666666666666</v>
      </c>
      <c r="LC29" s="65">
        <v>1.1319999999999999</v>
      </c>
      <c r="LD29" s="65">
        <v>0.82</v>
      </c>
      <c r="LE29" s="65">
        <v>1.0620000000000001</v>
      </c>
      <c r="LF29" s="65">
        <v>0.74299999999999999</v>
      </c>
      <c r="LG29" s="65">
        <v>0.57299999999999995</v>
      </c>
      <c r="LH29" s="65">
        <v>0.66200000000000003</v>
      </c>
      <c r="LI29" s="65">
        <v>0.89900000000000002</v>
      </c>
      <c r="LJ29" s="65">
        <v>0.74199999999999999</v>
      </c>
      <c r="LK29" s="65">
        <v>0.89100000000000001</v>
      </c>
      <c r="LL29" s="65">
        <v>0.70599999999999996</v>
      </c>
      <c r="LM29" s="65">
        <v>0.57699999999999996</v>
      </c>
      <c r="LN29" s="65">
        <v>0.71399999999999997</v>
      </c>
      <c r="LO29" s="114">
        <f>SUM(LC29:LN29)/12</f>
        <v>0.79341666666666677</v>
      </c>
    </row>
    <row r="30" spans="1:327" s="1" customFormat="1" ht="21" thickBot="1">
      <c r="A30" s="232"/>
      <c r="B30" s="10" t="s">
        <v>41</v>
      </c>
      <c r="C30" s="41"/>
      <c r="D30" s="46">
        <f t="shared" ref="D30:L30" si="116">SUM(D31:D32)</f>
        <v>1213</v>
      </c>
      <c r="E30" s="46">
        <f t="shared" si="116"/>
        <v>1095</v>
      </c>
      <c r="F30" s="46">
        <f t="shared" si="116"/>
        <v>1133</v>
      </c>
      <c r="G30" s="46">
        <f t="shared" si="116"/>
        <v>1141</v>
      </c>
      <c r="H30" s="46">
        <f t="shared" si="116"/>
        <v>1164</v>
      </c>
      <c r="I30" s="46">
        <f t="shared" si="116"/>
        <v>1164</v>
      </c>
      <c r="J30" s="46">
        <f t="shared" si="116"/>
        <v>1178</v>
      </c>
      <c r="K30" s="46">
        <f t="shared" si="116"/>
        <v>1173</v>
      </c>
      <c r="L30" s="46">
        <f t="shared" si="116"/>
        <v>1302</v>
      </c>
      <c r="M30" s="47"/>
      <c r="N30" s="46">
        <f>SUM(N31:N32)</f>
        <v>1292</v>
      </c>
      <c r="O30" s="48">
        <f>SUM(C30:N30)/11</f>
        <v>1077.7272727272727</v>
      </c>
      <c r="P30" s="46">
        <f t="shared" ref="P30:AA30" si="117">SUM(P31:P32)</f>
        <v>1236</v>
      </c>
      <c r="Q30" s="46">
        <f t="shared" si="117"/>
        <v>1309</v>
      </c>
      <c r="R30" s="46">
        <f t="shared" si="117"/>
        <v>1248</v>
      </c>
      <c r="S30" s="46">
        <f t="shared" si="117"/>
        <v>1292</v>
      </c>
      <c r="T30" s="46">
        <f t="shared" si="117"/>
        <v>1254</v>
      </c>
      <c r="U30" s="46">
        <f t="shared" si="117"/>
        <v>1262</v>
      </c>
      <c r="V30" s="46">
        <f t="shared" si="117"/>
        <v>1145</v>
      </c>
      <c r="W30" s="46">
        <f t="shared" si="117"/>
        <v>1507</v>
      </c>
      <c r="X30" s="46">
        <f t="shared" si="117"/>
        <v>1442</v>
      </c>
      <c r="Y30" s="46">
        <f t="shared" si="117"/>
        <v>1425</v>
      </c>
      <c r="Z30" s="46">
        <f t="shared" si="117"/>
        <v>1424</v>
      </c>
      <c r="AA30" s="46">
        <f t="shared" si="117"/>
        <v>1392</v>
      </c>
      <c r="AB30" s="48">
        <f>SUM(P30:AA30)/12</f>
        <v>1328</v>
      </c>
      <c r="AC30" s="46">
        <f t="shared" ref="AC30:AN30" si="118">SUM(AC31:AC32)</f>
        <v>1488</v>
      </c>
      <c r="AD30" s="46">
        <f t="shared" si="118"/>
        <v>1341</v>
      </c>
      <c r="AE30" s="46">
        <f t="shared" si="118"/>
        <v>1003</v>
      </c>
      <c r="AF30" s="46">
        <f t="shared" si="118"/>
        <v>1432</v>
      </c>
      <c r="AG30" s="46">
        <f t="shared" si="118"/>
        <v>1436</v>
      </c>
      <c r="AH30" s="46">
        <f t="shared" si="118"/>
        <v>1443</v>
      </c>
      <c r="AI30" s="46">
        <f t="shared" si="118"/>
        <v>1207</v>
      </c>
      <c r="AJ30" s="46">
        <f t="shared" si="118"/>
        <v>1310</v>
      </c>
      <c r="AK30" s="46">
        <f t="shared" si="118"/>
        <v>1310</v>
      </c>
      <c r="AL30" s="46">
        <f t="shared" si="118"/>
        <v>1342</v>
      </c>
      <c r="AM30" s="46">
        <f t="shared" si="118"/>
        <v>1363</v>
      </c>
      <c r="AN30" s="46">
        <f t="shared" si="118"/>
        <v>1502</v>
      </c>
      <c r="AO30" s="48">
        <f>SUM(AC30:AN30)/12</f>
        <v>1348.0833333333333</v>
      </c>
      <c r="AP30" s="46">
        <f t="shared" ref="AP30:BA30" si="119">SUM(AP31:AP32)</f>
        <v>1572</v>
      </c>
      <c r="AQ30" s="46">
        <f t="shared" si="119"/>
        <v>1435</v>
      </c>
      <c r="AR30" s="46">
        <f t="shared" si="119"/>
        <v>1324</v>
      </c>
      <c r="AS30" s="46">
        <f t="shared" si="119"/>
        <v>1260</v>
      </c>
      <c r="AT30" s="46">
        <f t="shared" si="119"/>
        <v>1192</v>
      </c>
      <c r="AU30" s="46">
        <f t="shared" si="119"/>
        <v>1188</v>
      </c>
      <c r="AV30" s="46">
        <f t="shared" si="119"/>
        <v>1204</v>
      </c>
      <c r="AW30" s="46">
        <f t="shared" si="119"/>
        <v>1493</v>
      </c>
      <c r="AX30" s="46">
        <f t="shared" si="119"/>
        <v>1419</v>
      </c>
      <c r="AY30" s="46">
        <f t="shared" si="119"/>
        <v>1342</v>
      </c>
      <c r="AZ30" s="46">
        <f t="shared" si="119"/>
        <v>1351</v>
      </c>
      <c r="BA30" s="46">
        <f t="shared" si="119"/>
        <v>1544</v>
      </c>
      <c r="BB30" s="48">
        <f>SUM(AP30:BA30)/12</f>
        <v>1360.3333333333333</v>
      </c>
      <c r="BC30" s="46">
        <f t="shared" ref="BC30:BN30" si="120">SUM(BC31:BC32)</f>
        <v>1519</v>
      </c>
      <c r="BD30" s="46">
        <f t="shared" si="120"/>
        <v>1430</v>
      </c>
      <c r="BE30" s="46">
        <f t="shared" si="120"/>
        <v>1326</v>
      </c>
      <c r="BF30" s="46">
        <f t="shared" si="120"/>
        <v>1278</v>
      </c>
      <c r="BG30" s="46">
        <f t="shared" si="120"/>
        <v>1208</v>
      </c>
      <c r="BH30" s="46">
        <f t="shared" si="120"/>
        <v>1205</v>
      </c>
      <c r="BI30" s="46">
        <f t="shared" si="120"/>
        <v>1338</v>
      </c>
      <c r="BJ30" s="46">
        <f t="shared" si="120"/>
        <v>1528</v>
      </c>
      <c r="BK30" s="46">
        <f t="shared" si="120"/>
        <v>1457</v>
      </c>
      <c r="BL30" s="46">
        <f t="shared" si="120"/>
        <v>1365</v>
      </c>
      <c r="BM30" s="46">
        <f t="shared" si="120"/>
        <v>1315</v>
      </c>
      <c r="BN30" s="46">
        <f t="shared" si="120"/>
        <v>1379</v>
      </c>
      <c r="BO30" s="48">
        <f>SUM(BC30:BN30)/12</f>
        <v>1362.3333333333333</v>
      </c>
      <c r="BP30" s="46">
        <f t="shared" ref="BP30:CA30" si="121">SUM(BP31:BP32)</f>
        <v>1419</v>
      </c>
      <c r="BQ30" s="46">
        <f t="shared" si="121"/>
        <v>1442</v>
      </c>
      <c r="BR30" s="46">
        <f t="shared" si="121"/>
        <v>1366</v>
      </c>
      <c r="BS30" s="46">
        <f t="shared" si="121"/>
        <v>1233</v>
      </c>
      <c r="BT30" s="46">
        <f t="shared" si="121"/>
        <v>1252</v>
      </c>
      <c r="BU30" s="46">
        <f t="shared" si="121"/>
        <v>1353</v>
      </c>
      <c r="BV30" s="46">
        <f t="shared" si="121"/>
        <v>1150</v>
      </c>
      <c r="BW30" s="46">
        <f t="shared" si="121"/>
        <v>985</v>
      </c>
      <c r="BX30" s="46">
        <f t="shared" si="121"/>
        <v>1397</v>
      </c>
      <c r="BY30" s="46">
        <f t="shared" si="121"/>
        <v>1403</v>
      </c>
      <c r="BZ30" s="46">
        <f t="shared" si="121"/>
        <v>1372</v>
      </c>
      <c r="CA30" s="46">
        <f t="shared" si="121"/>
        <v>1273</v>
      </c>
      <c r="CB30" s="48">
        <f>SUM(BP30:CA30)/12</f>
        <v>1303.75</v>
      </c>
      <c r="CC30" s="61">
        <f t="shared" ref="CC30:CN30" si="122">SUM(CC31:CC32)</f>
        <v>1269</v>
      </c>
      <c r="CD30" s="61">
        <f t="shared" si="122"/>
        <v>1254</v>
      </c>
      <c r="CE30" s="61">
        <f t="shared" si="122"/>
        <v>1307</v>
      </c>
      <c r="CF30" s="61">
        <f t="shared" si="122"/>
        <v>1335</v>
      </c>
      <c r="CG30" s="61">
        <f t="shared" si="122"/>
        <v>1274</v>
      </c>
      <c r="CH30" s="61">
        <f t="shared" si="122"/>
        <v>1257</v>
      </c>
      <c r="CI30" s="61">
        <f t="shared" si="122"/>
        <v>1389</v>
      </c>
      <c r="CJ30" s="61">
        <f t="shared" si="122"/>
        <v>1382</v>
      </c>
      <c r="CK30" s="61">
        <f t="shared" si="122"/>
        <v>1423</v>
      </c>
      <c r="CL30" s="61">
        <f t="shared" si="122"/>
        <v>1392</v>
      </c>
      <c r="CM30" s="61">
        <f t="shared" si="122"/>
        <v>1261</v>
      </c>
      <c r="CN30" s="61">
        <f t="shared" si="122"/>
        <v>1360</v>
      </c>
      <c r="CO30" s="48">
        <f>SUM(CC30:CN30)/12</f>
        <v>1325.25</v>
      </c>
      <c r="CP30" s="61">
        <f t="shared" ref="CP30:DA30" si="123">SUM(CP31:CP32)</f>
        <v>1400</v>
      </c>
      <c r="CQ30" s="61">
        <f t="shared" si="123"/>
        <v>1384</v>
      </c>
      <c r="CR30" s="61">
        <f t="shared" si="123"/>
        <v>1430</v>
      </c>
      <c r="CS30" s="61">
        <f t="shared" si="123"/>
        <v>1363</v>
      </c>
      <c r="CT30" s="61">
        <f t="shared" si="123"/>
        <v>1198</v>
      </c>
      <c r="CU30" s="61">
        <f t="shared" si="123"/>
        <v>1207</v>
      </c>
      <c r="CV30" s="61">
        <f t="shared" si="123"/>
        <v>1423</v>
      </c>
      <c r="CW30" s="61">
        <f t="shared" si="123"/>
        <v>1488</v>
      </c>
      <c r="CX30" s="61">
        <f t="shared" si="123"/>
        <v>1509</v>
      </c>
      <c r="CY30" s="61">
        <f t="shared" si="123"/>
        <v>1411</v>
      </c>
      <c r="CZ30" s="61">
        <f t="shared" si="123"/>
        <v>1267.4100000000001</v>
      </c>
      <c r="DA30" s="61">
        <f t="shared" si="123"/>
        <v>1321</v>
      </c>
      <c r="DB30" s="48">
        <f>SUM(CP30:DA30)/12</f>
        <v>1366.7841666666666</v>
      </c>
      <c r="DC30" s="46">
        <f t="shared" ref="DC30:DN30" si="124">SUM(DC31:DC32)</f>
        <v>1299</v>
      </c>
      <c r="DD30" s="46">
        <f t="shared" si="124"/>
        <v>1313</v>
      </c>
      <c r="DE30" s="46">
        <f t="shared" si="124"/>
        <v>1344</v>
      </c>
      <c r="DF30" s="46">
        <f t="shared" si="124"/>
        <v>1431</v>
      </c>
      <c r="DG30" s="46">
        <f t="shared" si="124"/>
        <v>1346</v>
      </c>
      <c r="DH30" s="46">
        <f t="shared" si="124"/>
        <v>1525</v>
      </c>
      <c r="DI30" s="46">
        <f t="shared" si="124"/>
        <v>1523</v>
      </c>
      <c r="DJ30" s="61">
        <f t="shared" si="124"/>
        <v>1518</v>
      </c>
      <c r="DK30" s="61">
        <f t="shared" si="124"/>
        <v>1570</v>
      </c>
      <c r="DL30" s="61">
        <f t="shared" si="124"/>
        <v>1494</v>
      </c>
      <c r="DM30" s="61">
        <f t="shared" si="124"/>
        <v>1289</v>
      </c>
      <c r="DN30" s="61">
        <f t="shared" si="124"/>
        <v>1353</v>
      </c>
      <c r="DO30" s="48">
        <f>SUM(DC30:DN30)/12</f>
        <v>1417.0833333333333</v>
      </c>
      <c r="DP30" s="46">
        <f t="shared" ref="DP30:EA30" si="125">SUM(DP31:DP32)</f>
        <v>1551</v>
      </c>
      <c r="DQ30" s="46">
        <f t="shared" si="125"/>
        <v>1568</v>
      </c>
      <c r="DR30" s="46">
        <f t="shared" si="125"/>
        <v>1500</v>
      </c>
      <c r="DS30" s="46">
        <f t="shared" si="125"/>
        <v>1256</v>
      </c>
      <c r="DT30" s="46">
        <f t="shared" si="125"/>
        <v>1359</v>
      </c>
      <c r="DU30" s="46">
        <f t="shared" si="125"/>
        <v>1501</v>
      </c>
      <c r="DV30" s="46">
        <f t="shared" si="125"/>
        <v>1619</v>
      </c>
      <c r="DW30" s="46">
        <f t="shared" si="125"/>
        <v>1636</v>
      </c>
      <c r="DX30" s="46">
        <f t="shared" si="125"/>
        <v>1630</v>
      </c>
      <c r="DY30" s="46">
        <f t="shared" si="125"/>
        <v>1432</v>
      </c>
      <c r="DZ30" s="46">
        <f t="shared" si="125"/>
        <v>1446</v>
      </c>
      <c r="EA30" s="46">
        <f t="shared" si="125"/>
        <v>1424</v>
      </c>
      <c r="EB30" s="48">
        <f>SUM(DP30:EA30)/12</f>
        <v>1493.5</v>
      </c>
      <c r="EC30" s="46">
        <f t="shared" ref="EC30:EN30" si="126">SUM(EC31:EC32)</f>
        <v>121.88</v>
      </c>
      <c r="ED30" s="46">
        <f t="shared" si="126"/>
        <v>1426</v>
      </c>
      <c r="EE30" s="46">
        <f t="shared" si="126"/>
        <v>1450</v>
      </c>
      <c r="EF30" s="46">
        <f t="shared" si="126"/>
        <v>1478</v>
      </c>
      <c r="EG30" s="46">
        <f t="shared" si="126"/>
        <v>1371</v>
      </c>
      <c r="EH30" s="46">
        <f t="shared" si="126"/>
        <v>1554</v>
      </c>
      <c r="EI30" s="46">
        <f t="shared" si="126"/>
        <v>1594</v>
      </c>
      <c r="EJ30" s="46">
        <f t="shared" si="126"/>
        <v>1606</v>
      </c>
      <c r="EK30" s="46">
        <f t="shared" si="126"/>
        <v>1529</v>
      </c>
      <c r="EL30" s="46">
        <f t="shared" si="126"/>
        <v>1483</v>
      </c>
      <c r="EM30" s="46">
        <f t="shared" si="126"/>
        <v>1258.3</v>
      </c>
      <c r="EN30" s="46">
        <f t="shared" si="126"/>
        <v>1301</v>
      </c>
      <c r="EO30" s="48">
        <f>SUM(EC30:EN30)/12</f>
        <v>1347.6816666666666</v>
      </c>
      <c r="EP30" s="46">
        <f t="shared" ref="EP30:FA30" si="127">SUM(EP31:EP32)</f>
        <v>10.788</v>
      </c>
      <c r="EQ30" s="46">
        <f t="shared" si="127"/>
        <v>1463.7</v>
      </c>
      <c r="ER30" s="46">
        <f t="shared" si="127"/>
        <v>1490.63</v>
      </c>
      <c r="ES30" s="46">
        <f t="shared" si="127"/>
        <v>1349.8</v>
      </c>
      <c r="ET30" s="46">
        <f t="shared" si="127"/>
        <v>1264</v>
      </c>
      <c r="EU30" s="46">
        <f t="shared" si="127"/>
        <v>1224</v>
      </c>
      <c r="EV30" s="46">
        <f t="shared" si="127"/>
        <v>1342</v>
      </c>
      <c r="EW30" s="46">
        <f t="shared" si="127"/>
        <v>1344</v>
      </c>
      <c r="EX30" s="46">
        <f t="shared" si="127"/>
        <v>1321</v>
      </c>
      <c r="EY30" s="46">
        <f t="shared" si="127"/>
        <v>1335</v>
      </c>
      <c r="EZ30" s="46">
        <f t="shared" si="127"/>
        <v>1337</v>
      </c>
      <c r="FA30" s="46">
        <f t="shared" si="127"/>
        <v>1390</v>
      </c>
      <c r="FB30" s="48">
        <f>SUM(EP30:FA30)/12</f>
        <v>1239.3265000000001</v>
      </c>
      <c r="FC30" s="46">
        <f t="shared" ref="FC30:FN30" si="128">SUM(FC31:FC32)</f>
        <v>1277</v>
      </c>
      <c r="FD30" s="46">
        <f t="shared" si="128"/>
        <v>1318</v>
      </c>
      <c r="FE30" s="46">
        <f t="shared" si="128"/>
        <v>1395</v>
      </c>
      <c r="FF30" s="46">
        <f t="shared" si="128"/>
        <v>1408.6</v>
      </c>
      <c r="FG30" s="46">
        <f t="shared" si="128"/>
        <v>1325</v>
      </c>
      <c r="FH30" s="46">
        <f t="shared" si="128"/>
        <v>1498</v>
      </c>
      <c r="FI30" s="46">
        <f t="shared" si="128"/>
        <v>1636</v>
      </c>
      <c r="FJ30" s="46">
        <f t="shared" si="128"/>
        <v>1659</v>
      </c>
      <c r="FK30" s="46">
        <f t="shared" si="128"/>
        <v>1609.1999999999998</v>
      </c>
      <c r="FL30" s="46">
        <f t="shared" si="128"/>
        <v>1640.3</v>
      </c>
      <c r="FM30" s="46">
        <f t="shared" si="128"/>
        <v>1571</v>
      </c>
      <c r="FN30" s="46">
        <f t="shared" si="128"/>
        <v>1609</v>
      </c>
      <c r="FO30" s="48">
        <f>SUM(FC30:FN30)/12</f>
        <v>1495.5083333333332</v>
      </c>
      <c r="FP30" s="46">
        <f t="shared" ref="FP30:GA30" si="129">SUM(FP31:FP32)</f>
        <v>1616.3</v>
      </c>
      <c r="FQ30" s="46">
        <f t="shared" si="129"/>
        <v>1469</v>
      </c>
      <c r="FR30" s="46">
        <f t="shared" si="129"/>
        <v>1477</v>
      </c>
      <c r="FS30" s="46">
        <f t="shared" si="129"/>
        <v>1513</v>
      </c>
      <c r="FT30" s="46">
        <f t="shared" si="129"/>
        <v>1497</v>
      </c>
      <c r="FU30" s="46">
        <f t="shared" si="129"/>
        <v>1460</v>
      </c>
      <c r="FV30" s="46">
        <f t="shared" si="129"/>
        <v>1539</v>
      </c>
      <c r="FW30" s="46">
        <f t="shared" si="129"/>
        <v>1383</v>
      </c>
      <c r="FX30" s="46">
        <f t="shared" si="129"/>
        <v>1441</v>
      </c>
      <c r="FY30" s="46">
        <f t="shared" si="129"/>
        <v>1430</v>
      </c>
      <c r="FZ30" s="46">
        <f t="shared" si="129"/>
        <v>1305</v>
      </c>
      <c r="GA30" s="46">
        <f t="shared" si="129"/>
        <v>1510</v>
      </c>
      <c r="GB30" s="48">
        <f>SUM(FP30:GA30)/12</f>
        <v>1470.0249999999999</v>
      </c>
      <c r="GC30" s="46">
        <f t="shared" ref="GC30:GN30" si="130">SUM(GC31:GC32)</f>
        <v>1434</v>
      </c>
      <c r="GD30" s="46">
        <f t="shared" si="130"/>
        <v>1396</v>
      </c>
      <c r="GE30" s="46">
        <f t="shared" si="130"/>
        <v>1592</v>
      </c>
      <c r="GF30" s="46">
        <f t="shared" si="130"/>
        <v>1464</v>
      </c>
      <c r="GG30" s="46">
        <f t="shared" si="130"/>
        <v>1454</v>
      </c>
      <c r="GH30" s="46">
        <f t="shared" si="130"/>
        <v>1425</v>
      </c>
      <c r="GI30" s="46">
        <f t="shared" si="130"/>
        <v>1528</v>
      </c>
      <c r="GJ30" s="46">
        <f t="shared" si="130"/>
        <v>1533</v>
      </c>
      <c r="GK30" s="46">
        <f t="shared" si="130"/>
        <v>1442</v>
      </c>
      <c r="GL30" s="46">
        <f t="shared" si="130"/>
        <v>1435</v>
      </c>
      <c r="GM30" s="46">
        <f t="shared" si="130"/>
        <v>1374</v>
      </c>
      <c r="GN30" s="46">
        <f t="shared" si="130"/>
        <v>1524</v>
      </c>
      <c r="GO30" s="48">
        <f>SUM(GC30:GN30)/12</f>
        <v>1466.75</v>
      </c>
      <c r="GP30" s="46">
        <f t="shared" ref="GP30:HA30" si="131">SUM(GP31:GP32)</f>
        <v>1450</v>
      </c>
      <c r="GQ30" s="46">
        <f t="shared" si="131"/>
        <v>1314</v>
      </c>
      <c r="GR30" s="46">
        <f t="shared" si="131"/>
        <v>1514</v>
      </c>
      <c r="GS30" s="46">
        <f t="shared" si="131"/>
        <v>1470</v>
      </c>
      <c r="GT30" s="46">
        <f t="shared" si="131"/>
        <v>1582</v>
      </c>
      <c r="GU30" s="46">
        <f t="shared" si="131"/>
        <v>1652</v>
      </c>
      <c r="GV30" s="46">
        <f t="shared" si="131"/>
        <v>1605</v>
      </c>
      <c r="GW30" s="46">
        <f t="shared" si="131"/>
        <v>1677</v>
      </c>
      <c r="GX30" s="46">
        <f t="shared" si="131"/>
        <v>1661</v>
      </c>
      <c r="GY30" s="46">
        <f t="shared" si="131"/>
        <v>1549</v>
      </c>
      <c r="GZ30" s="46">
        <f t="shared" si="131"/>
        <v>1451</v>
      </c>
      <c r="HA30" s="46">
        <f t="shared" si="131"/>
        <v>1589</v>
      </c>
      <c r="HB30" s="48">
        <f>SUM(GP30:HA30)/12</f>
        <v>1542.8333333333333</v>
      </c>
      <c r="HC30" s="46">
        <f t="shared" ref="HC30:HN30" si="132">SUM(HC31:HC32)</f>
        <v>1625</v>
      </c>
      <c r="HD30" s="46">
        <f t="shared" si="132"/>
        <v>1602</v>
      </c>
      <c r="HE30" s="46">
        <f t="shared" si="132"/>
        <v>1666</v>
      </c>
      <c r="HF30" s="46">
        <f t="shared" si="132"/>
        <v>1719</v>
      </c>
      <c r="HG30" s="46">
        <f t="shared" si="132"/>
        <v>1636</v>
      </c>
      <c r="HH30" s="46">
        <f t="shared" si="132"/>
        <v>1822</v>
      </c>
      <c r="HI30" s="74">
        <f t="shared" si="132"/>
        <v>2115</v>
      </c>
      <c r="HJ30" s="74">
        <f t="shared" si="132"/>
        <v>2070</v>
      </c>
      <c r="HK30" s="74">
        <f t="shared" si="132"/>
        <v>1901</v>
      </c>
      <c r="HL30" s="74">
        <f t="shared" si="132"/>
        <v>1816</v>
      </c>
      <c r="HM30" s="74">
        <f t="shared" si="132"/>
        <v>1847</v>
      </c>
      <c r="HN30" s="74">
        <f t="shared" si="132"/>
        <v>1826</v>
      </c>
      <c r="HO30" s="48">
        <f>SUM(HC30:HN30)/12</f>
        <v>1803.75</v>
      </c>
      <c r="HP30" s="61">
        <f t="shared" ref="HP30:IA30" si="133">SUM(HP31:HP32)</f>
        <v>1766</v>
      </c>
      <c r="HQ30" s="61">
        <f t="shared" si="133"/>
        <v>1754</v>
      </c>
      <c r="HR30" s="61">
        <f t="shared" si="133"/>
        <v>1710</v>
      </c>
      <c r="HS30" s="61">
        <f t="shared" si="133"/>
        <v>1660</v>
      </c>
      <c r="HT30" s="61">
        <f t="shared" si="133"/>
        <v>1705</v>
      </c>
      <c r="HU30" s="61">
        <f t="shared" si="133"/>
        <v>1780</v>
      </c>
      <c r="HV30" s="61">
        <f t="shared" si="133"/>
        <v>1916</v>
      </c>
      <c r="HW30" s="61">
        <f t="shared" si="133"/>
        <v>2023</v>
      </c>
      <c r="HX30" s="61">
        <f t="shared" si="133"/>
        <v>1924</v>
      </c>
      <c r="HY30" s="61">
        <f t="shared" si="133"/>
        <v>1776</v>
      </c>
      <c r="HZ30" s="61">
        <f t="shared" si="133"/>
        <v>1631</v>
      </c>
      <c r="IA30" s="61">
        <f t="shared" si="133"/>
        <v>1919</v>
      </c>
      <c r="IB30" s="75">
        <f>SUM(HP30:IA30)/12</f>
        <v>1797</v>
      </c>
      <c r="IC30" s="61">
        <f t="shared" ref="IC30:IN30" si="134">SUM(IC31:IC32)</f>
        <v>1860</v>
      </c>
      <c r="ID30" s="61">
        <f t="shared" si="134"/>
        <v>1725</v>
      </c>
      <c r="IE30" s="61">
        <f t="shared" si="134"/>
        <v>1802</v>
      </c>
      <c r="IF30" s="61">
        <f t="shared" si="134"/>
        <v>1771</v>
      </c>
      <c r="IG30" s="61">
        <f t="shared" si="134"/>
        <v>1684</v>
      </c>
      <c r="IH30" s="61">
        <f t="shared" si="134"/>
        <v>1776</v>
      </c>
      <c r="II30" s="61">
        <f t="shared" si="134"/>
        <v>1878</v>
      </c>
      <c r="IJ30" s="61">
        <f t="shared" si="134"/>
        <v>1963</v>
      </c>
      <c r="IK30" s="61">
        <f t="shared" si="134"/>
        <v>1868</v>
      </c>
      <c r="IL30" s="61">
        <f t="shared" si="134"/>
        <v>1725</v>
      </c>
      <c r="IM30" s="61">
        <f t="shared" si="134"/>
        <v>1617</v>
      </c>
      <c r="IN30" s="61">
        <f t="shared" si="134"/>
        <v>1580</v>
      </c>
      <c r="IO30" s="75">
        <f>SUM(IC30:IN30)/12</f>
        <v>1770.75</v>
      </c>
      <c r="IP30" s="61">
        <f t="shared" ref="IP30:JA30" si="135">SUM(IP31:IP32)</f>
        <v>1632</v>
      </c>
      <c r="IQ30" s="61">
        <f t="shared" si="135"/>
        <v>1627</v>
      </c>
      <c r="IR30" s="61">
        <f t="shared" si="135"/>
        <v>1429</v>
      </c>
      <c r="IS30" s="61">
        <f t="shared" si="135"/>
        <v>189.274</v>
      </c>
      <c r="IT30" s="224">
        <f t="shared" si="135"/>
        <v>0</v>
      </c>
      <c r="IU30" s="224">
        <f t="shared" si="135"/>
        <v>0</v>
      </c>
      <c r="IV30" s="61">
        <f t="shared" si="135"/>
        <v>918</v>
      </c>
      <c r="IW30" s="61">
        <f t="shared" si="135"/>
        <v>1503</v>
      </c>
      <c r="IX30" s="61">
        <f t="shared" si="135"/>
        <v>1527</v>
      </c>
      <c r="IY30" s="61">
        <f t="shared" si="135"/>
        <v>1644</v>
      </c>
      <c r="IZ30" s="61">
        <f t="shared" si="135"/>
        <v>1625</v>
      </c>
      <c r="JA30" s="61">
        <f t="shared" si="135"/>
        <v>1548</v>
      </c>
      <c r="JB30" s="75">
        <f>SUM(IP30:JA30)/12</f>
        <v>1136.8561666666667</v>
      </c>
      <c r="JC30" s="61">
        <f t="shared" ref="JC30:JN30" si="136">SUM(JC31:JC32)</f>
        <v>1512</v>
      </c>
      <c r="JD30" s="61">
        <f t="shared" si="136"/>
        <v>1214</v>
      </c>
      <c r="JE30" s="61">
        <f t="shared" si="136"/>
        <v>1153</v>
      </c>
      <c r="JF30" s="61">
        <f t="shared" si="136"/>
        <v>1179</v>
      </c>
      <c r="JG30" s="61">
        <f t="shared" si="136"/>
        <v>1008</v>
      </c>
      <c r="JH30" s="61">
        <f t="shared" si="136"/>
        <v>705</v>
      </c>
      <c r="JI30" s="61">
        <f t="shared" si="136"/>
        <v>713</v>
      </c>
      <c r="JJ30" s="61">
        <f t="shared" si="136"/>
        <v>734</v>
      </c>
      <c r="JK30" s="61">
        <f t="shared" si="136"/>
        <v>615</v>
      </c>
      <c r="JL30" s="61">
        <f t="shared" si="136"/>
        <v>508</v>
      </c>
      <c r="JM30" s="61">
        <f t="shared" si="136"/>
        <v>536</v>
      </c>
      <c r="JN30" s="61">
        <f t="shared" si="136"/>
        <v>600</v>
      </c>
      <c r="JO30" s="75">
        <f>SUM(JC30:JN30)/12</f>
        <v>873.08333333333337</v>
      </c>
      <c r="JP30" s="61">
        <f t="shared" ref="JP30:KA30" si="137">SUM(JP31:JP32)</f>
        <v>489</v>
      </c>
      <c r="JQ30" s="61">
        <f t="shared" si="137"/>
        <v>475</v>
      </c>
      <c r="JR30" s="61">
        <f t="shared" si="137"/>
        <v>532</v>
      </c>
      <c r="JS30" s="61">
        <f t="shared" si="137"/>
        <v>413</v>
      </c>
      <c r="JT30" s="61">
        <f t="shared" si="137"/>
        <v>418</v>
      </c>
      <c r="JU30" s="61">
        <f t="shared" si="137"/>
        <v>433</v>
      </c>
      <c r="JV30" s="61">
        <f t="shared" si="137"/>
        <v>291</v>
      </c>
      <c r="JW30" s="61">
        <f t="shared" si="137"/>
        <v>239</v>
      </c>
      <c r="JX30" s="61">
        <f t="shared" si="137"/>
        <v>138</v>
      </c>
      <c r="JY30" s="61">
        <f t="shared" si="137"/>
        <v>111</v>
      </c>
      <c r="JZ30" s="61">
        <f t="shared" si="137"/>
        <v>98</v>
      </c>
      <c r="KA30" s="61">
        <f t="shared" si="137"/>
        <v>249</v>
      </c>
      <c r="KB30" s="75">
        <f>SUM(JP30:KA30)/12</f>
        <v>323.83333333333331</v>
      </c>
      <c r="KC30" s="61">
        <f t="shared" ref="KC30:KN30" si="138">SUM(KC31:KC32)</f>
        <v>174</v>
      </c>
      <c r="KD30" s="61">
        <f t="shared" si="138"/>
        <v>446</v>
      </c>
      <c r="KE30" s="61">
        <f t="shared" si="138"/>
        <v>452</v>
      </c>
      <c r="KF30" s="61">
        <f t="shared" si="138"/>
        <v>451</v>
      </c>
      <c r="KG30" s="61">
        <f t="shared" si="138"/>
        <v>416</v>
      </c>
      <c r="KH30" s="61">
        <f t="shared" si="138"/>
        <v>460</v>
      </c>
      <c r="KI30" s="61">
        <f t="shared" si="138"/>
        <v>567</v>
      </c>
      <c r="KJ30" s="61">
        <f t="shared" si="138"/>
        <v>574</v>
      </c>
      <c r="KK30" s="61">
        <f t="shared" si="138"/>
        <v>551</v>
      </c>
      <c r="KL30" s="61">
        <f t="shared" si="138"/>
        <v>583</v>
      </c>
      <c r="KM30" s="61">
        <f t="shared" si="138"/>
        <v>611</v>
      </c>
      <c r="KN30" s="61">
        <f t="shared" si="138"/>
        <v>414</v>
      </c>
      <c r="KO30" s="75">
        <f>SUM(KC30:KN30)/12</f>
        <v>474.91666666666669</v>
      </c>
      <c r="KP30" s="61">
        <f t="shared" ref="KP30:LA30" si="139">SUM(KP31:KP32)</f>
        <v>478</v>
      </c>
      <c r="KQ30" s="61">
        <f t="shared" si="139"/>
        <v>581</v>
      </c>
      <c r="KR30" s="61">
        <f t="shared" si="139"/>
        <v>580</v>
      </c>
      <c r="KS30" s="61">
        <f t="shared" si="139"/>
        <v>523</v>
      </c>
      <c r="KT30" s="61">
        <f t="shared" si="139"/>
        <v>533</v>
      </c>
      <c r="KU30" s="61">
        <f t="shared" si="139"/>
        <v>601</v>
      </c>
      <c r="KV30" s="61">
        <f t="shared" si="139"/>
        <v>512</v>
      </c>
      <c r="KW30" s="61">
        <f t="shared" si="139"/>
        <v>257</v>
      </c>
      <c r="KX30" s="61">
        <f t="shared" si="139"/>
        <v>459</v>
      </c>
      <c r="KY30" s="61">
        <f t="shared" si="139"/>
        <v>370</v>
      </c>
      <c r="KZ30" s="61">
        <f t="shared" si="139"/>
        <v>427</v>
      </c>
      <c r="LA30" s="61">
        <f t="shared" si="139"/>
        <v>524</v>
      </c>
      <c r="LB30" s="75">
        <f>SUM(KP30:LA30)/12</f>
        <v>487.08333333333331</v>
      </c>
      <c r="LC30" s="61">
        <f t="shared" ref="LC30:LN30" si="140">SUM(LC31:LC32)</f>
        <v>641</v>
      </c>
      <c r="LD30" s="61">
        <f t="shared" si="140"/>
        <v>519</v>
      </c>
      <c r="LE30" s="61">
        <f t="shared" si="140"/>
        <v>598</v>
      </c>
      <c r="LF30" s="61">
        <f t="shared" si="140"/>
        <v>597</v>
      </c>
      <c r="LG30" s="61">
        <f t="shared" si="140"/>
        <v>572</v>
      </c>
      <c r="LH30" s="61">
        <f t="shared" si="140"/>
        <v>576</v>
      </c>
      <c r="LI30" s="61">
        <f t="shared" si="140"/>
        <v>700</v>
      </c>
      <c r="LJ30" s="61">
        <f t="shared" si="140"/>
        <v>653</v>
      </c>
      <c r="LK30" s="61">
        <f t="shared" si="140"/>
        <v>691</v>
      </c>
      <c r="LL30" s="61">
        <f t="shared" si="140"/>
        <v>603</v>
      </c>
      <c r="LM30" s="61">
        <f t="shared" si="140"/>
        <v>558</v>
      </c>
      <c r="LN30" s="61">
        <f t="shared" si="140"/>
        <v>508</v>
      </c>
      <c r="LO30" s="75">
        <f>SUM(LC30:LN30)/12</f>
        <v>601.33333333333337</v>
      </c>
    </row>
    <row r="31" spans="1:327" s="5" customFormat="1" ht="10.199999999999999">
      <c r="A31" s="232"/>
      <c r="B31" s="14" t="s">
        <v>42</v>
      </c>
      <c r="C31" s="42"/>
      <c r="D31" s="49">
        <v>103</v>
      </c>
      <c r="E31" s="49">
        <v>114</v>
      </c>
      <c r="F31" s="49">
        <v>83</v>
      </c>
      <c r="G31" s="49">
        <v>73</v>
      </c>
      <c r="H31" s="49">
        <v>69</v>
      </c>
      <c r="I31" s="49">
        <v>49</v>
      </c>
      <c r="J31" s="49">
        <v>41</v>
      </c>
      <c r="K31" s="49">
        <v>40</v>
      </c>
      <c r="L31" s="49">
        <v>40</v>
      </c>
      <c r="M31" s="50"/>
      <c r="N31" s="49">
        <v>70</v>
      </c>
      <c r="O31" s="51">
        <f>SUM(C31:N31)/11</f>
        <v>62</v>
      </c>
      <c r="P31" s="49">
        <v>118</v>
      </c>
      <c r="Q31" s="49">
        <v>114</v>
      </c>
      <c r="R31" s="49">
        <v>124</v>
      </c>
      <c r="S31" s="49">
        <v>144</v>
      </c>
      <c r="T31" s="49">
        <v>140</v>
      </c>
      <c r="U31" s="49">
        <v>109</v>
      </c>
      <c r="V31" s="49">
        <v>11</v>
      </c>
      <c r="W31" s="49">
        <v>153</v>
      </c>
      <c r="X31" s="49">
        <v>145</v>
      </c>
      <c r="Y31" s="49">
        <v>104</v>
      </c>
      <c r="Z31" s="49">
        <v>127</v>
      </c>
      <c r="AA31" s="49">
        <v>162</v>
      </c>
      <c r="AB31" s="51">
        <f>SUM(P31:AA31)/12</f>
        <v>120.91666666666667</v>
      </c>
      <c r="AC31" s="49">
        <v>198</v>
      </c>
      <c r="AD31" s="49">
        <v>213</v>
      </c>
      <c r="AE31" s="49">
        <v>205</v>
      </c>
      <c r="AF31" s="49">
        <v>230</v>
      </c>
      <c r="AG31" s="49">
        <v>224</v>
      </c>
      <c r="AH31" s="49">
        <v>213</v>
      </c>
      <c r="AI31" s="49">
        <v>149</v>
      </c>
      <c r="AJ31" s="49">
        <v>165</v>
      </c>
      <c r="AK31" s="49">
        <v>165</v>
      </c>
      <c r="AL31" s="49">
        <v>154</v>
      </c>
      <c r="AM31" s="49">
        <v>164</v>
      </c>
      <c r="AN31" s="49">
        <v>125</v>
      </c>
      <c r="AO31" s="51">
        <f>SUM(AC31:AN31)/12</f>
        <v>183.75</v>
      </c>
      <c r="AP31" s="49">
        <v>162</v>
      </c>
      <c r="AQ31" s="49">
        <v>208</v>
      </c>
      <c r="AR31" s="49">
        <v>219</v>
      </c>
      <c r="AS31" s="49">
        <v>202</v>
      </c>
      <c r="AT31" s="49">
        <v>197</v>
      </c>
      <c r="AU31" s="49">
        <v>160</v>
      </c>
      <c r="AV31" s="49">
        <v>113</v>
      </c>
      <c r="AW31" s="49">
        <v>138</v>
      </c>
      <c r="AX31" s="49">
        <v>144</v>
      </c>
      <c r="AY31" s="49">
        <v>154</v>
      </c>
      <c r="AZ31" s="49">
        <v>97</v>
      </c>
      <c r="BA31" s="49">
        <v>130</v>
      </c>
      <c r="BB31" s="51">
        <f>SUM(AP31:BA31)/12</f>
        <v>160.33333333333334</v>
      </c>
      <c r="BC31" s="49">
        <v>167</v>
      </c>
      <c r="BD31" s="49">
        <v>207</v>
      </c>
      <c r="BE31" s="49">
        <v>214</v>
      </c>
      <c r="BF31" s="49">
        <v>209</v>
      </c>
      <c r="BG31" s="49">
        <v>188</v>
      </c>
      <c r="BH31" s="49">
        <v>156</v>
      </c>
      <c r="BI31" s="49">
        <v>132</v>
      </c>
      <c r="BJ31" s="49">
        <v>106</v>
      </c>
      <c r="BK31" s="49">
        <v>114</v>
      </c>
      <c r="BL31" s="49">
        <v>139</v>
      </c>
      <c r="BM31" s="49">
        <v>138</v>
      </c>
      <c r="BN31" s="49">
        <v>143</v>
      </c>
      <c r="BO31" s="51">
        <f>SUM(BC31:BN31)/12</f>
        <v>159.41666666666666</v>
      </c>
      <c r="BP31" s="49">
        <v>148</v>
      </c>
      <c r="BQ31" s="49">
        <v>139</v>
      </c>
      <c r="BR31" s="49">
        <v>130</v>
      </c>
      <c r="BS31" s="49">
        <v>170</v>
      </c>
      <c r="BT31" s="49">
        <v>139</v>
      </c>
      <c r="BU31" s="49">
        <v>116</v>
      </c>
      <c r="BV31" s="49">
        <v>131</v>
      </c>
      <c r="BW31" s="49">
        <v>116</v>
      </c>
      <c r="BX31" s="49">
        <v>120</v>
      </c>
      <c r="BY31" s="49">
        <v>122</v>
      </c>
      <c r="BZ31" s="49">
        <v>120</v>
      </c>
      <c r="CA31" s="49">
        <v>125</v>
      </c>
      <c r="CB31" s="51">
        <f>SUM(BP31:CA31)/12</f>
        <v>131.33333333333334</v>
      </c>
      <c r="CC31" s="59">
        <v>118</v>
      </c>
      <c r="CD31" s="59">
        <v>144</v>
      </c>
      <c r="CE31" s="59">
        <v>154</v>
      </c>
      <c r="CF31" s="59">
        <v>130</v>
      </c>
      <c r="CG31" s="59">
        <v>112</v>
      </c>
      <c r="CH31" s="59">
        <v>81</v>
      </c>
      <c r="CI31" s="59">
        <v>101</v>
      </c>
      <c r="CJ31" s="59">
        <v>102</v>
      </c>
      <c r="CK31" s="59">
        <v>102</v>
      </c>
      <c r="CL31" s="59">
        <v>97</v>
      </c>
      <c r="CM31" s="59">
        <v>86</v>
      </c>
      <c r="CN31" s="59">
        <v>126</v>
      </c>
      <c r="CO31" s="51">
        <f>SUM(CC31:CN31)/12</f>
        <v>112.75</v>
      </c>
      <c r="CP31" s="59">
        <v>111</v>
      </c>
      <c r="CQ31" s="59">
        <v>135</v>
      </c>
      <c r="CR31" s="59">
        <v>149</v>
      </c>
      <c r="CS31" s="59">
        <v>109</v>
      </c>
      <c r="CT31" s="59">
        <v>81</v>
      </c>
      <c r="CU31" s="59">
        <v>55</v>
      </c>
      <c r="CV31" s="59">
        <v>58</v>
      </c>
      <c r="CW31" s="59">
        <v>80</v>
      </c>
      <c r="CX31" s="59">
        <v>101</v>
      </c>
      <c r="CY31" s="59">
        <v>78</v>
      </c>
      <c r="CZ31" s="59">
        <v>6.41</v>
      </c>
      <c r="DA31" s="59">
        <v>15</v>
      </c>
      <c r="DB31" s="51">
        <f>SUM(CP31:DA31)/12</f>
        <v>81.534166666666664</v>
      </c>
      <c r="DC31" s="49">
        <v>28</v>
      </c>
      <c r="DD31" s="49">
        <v>62</v>
      </c>
      <c r="DE31" s="49">
        <v>130</v>
      </c>
      <c r="DF31" s="49">
        <v>158</v>
      </c>
      <c r="DG31" s="49">
        <v>155</v>
      </c>
      <c r="DH31" s="49">
        <v>124</v>
      </c>
      <c r="DI31" s="49">
        <v>115</v>
      </c>
      <c r="DJ31" s="59">
        <v>113</v>
      </c>
      <c r="DK31" s="59">
        <v>117</v>
      </c>
      <c r="DL31" s="59">
        <v>125</v>
      </c>
      <c r="DM31" s="59">
        <v>52</v>
      </c>
      <c r="DN31" s="59">
        <v>89</v>
      </c>
      <c r="DO31" s="51">
        <f>SUM(DC31:DN31)/12</f>
        <v>105.66666666666667</v>
      </c>
      <c r="DP31" s="59">
        <v>152</v>
      </c>
      <c r="DQ31" s="59">
        <v>204</v>
      </c>
      <c r="DR31" s="59">
        <v>191</v>
      </c>
      <c r="DS31" s="39">
        <v>171</v>
      </c>
      <c r="DT31" s="59">
        <v>154</v>
      </c>
      <c r="DU31" s="59">
        <v>133</v>
      </c>
      <c r="DV31" s="59">
        <v>118</v>
      </c>
      <c r="DW31" s="59">
        <v>127</v>
      </c>
      <c r="DX31" s="59">
        <v>111</v>
      </c>
      <c r="DY31" s="59">
        <v>92</v>
      </c>
      <c r="DZ31" s="59">
        <v>111</v>
      </c>
      <c r="EA31" s="59">
        <v>102</v>
      </c>
      <c r="EB31" s="51">
        <f>SUM(DP31:EA31)/12</f>
        <v>138.83333333333334</v>
      </c>
      <c r="EC31" s="59">
        <v>51.253999999999998</v>
      </c>
      <c r="ED31" s="59">
        <v>105</v>
      </c>
      <c r="EE31" s="59">
        <v>135</v>
      </c>
      <c r="EF31" s="39">
        <v>158</v>
      </c>
      <c r="EG31" s="59">
        <v>168</v>
      </c>
      <c r="EH31" s="59">
        <v>142</v>
      </c>
      <c r="EI31" s="59">
        <v>122</v>
      </c>
      <c r="EJ31" s="59">
        <v>113</v>
      </c>
      <c r="EK31" s="59">
        <v>112</v>
      </c>
      <c r="EL31" s="59">
        <v>104</v>
      </c>
      <c r="EM31" s="59">
        <v>81</v>
      </c>
      <c r="EN31" s="59">
        <v>105</v>
      </c>
      <c r="EO31" s="51">
        <f>SUM(EC31:EN31)/12</f>
        <v>116.35449999999999</v>
      </c>
      <c r="EP31" s="65">
        <v>0.47499999999999998</v>
      </c>
      <c r="EQ31" s="59">
        <v>156.5</v>
      </c>
      <c r="ER31" s="59">
        <v>198</v>
      </c>
      <c r="ES31" s="62">
        <v>204.6</v>
      </c>
      <c r="ET31" s="59">
        <v>196</v>
      </c>
      <c r="EU31" s="59">
        <v>172</v>
      </c>
      <c r="EV31" s="59">
        <v>142</v>
      </c>
      <c r="EW31" s="59">
        <v>122</v>
      </c>
      <c r="EX31" s="59">
        <v>115</v>
      </c>
      <c r="EY31" s="59">
        <v>115</v>
      </c>
      <c r="EZ31" s="59">
        <v>135</v>
      </c>
      <c r="FA31" s="59">
        <v>169</v>
      </c>
      <c r="FB31" s="51">
        <f>SUM(EP31:FA31)/12</f>
        <v>143.79791666666668</v>
      </c>
      <c r="FC31" s="65">
        <v>175</v>
      </c>
      <c r="FD31" s="59">
        <v>201</v>
      </c>
      <c r="FE31" s="59">
        <v>190.2</v>
      </c>
      <c r="FF31" s="62">
        <v>194.5</v>
      </c>
      <c r="FG31" s="59">
        <v>174</v>
      </c>
      <c r="FH31" s="59">
        <v>131</v>
      </c>
      <c r="FI31" s="59">
        <v>106</v>
      </c>
      <c r="FJ31" s="59">
        <v>122</v>
      </c>
      <c r="FK31" s="59">
        <v>108.1</v>
      </c>
      <c r="FL31" s="59">
        <v>128</v>
      </c>
      <c r="FM31" s="59">
        <v>124</v>
      </c>
      <c r="FN31" s="59">
        <v>133</v>
      </c>
      <c r="FO31" s="51">
        <f>SUM(FC31:FN31)/12</f>
        <v>148.9</v>
      </c>
      <c r="FP31" s="49">
        <v>85.3</v>
      </c>
      <c r="FQ31" s="49">
        <v>37</v>
      </c>
      <c r="FR31" s="49">
        <v>53</v>
      </c>
      <c r="FS31" s="49">
        <v>28</v>
      </c>
      <c r="FT31" s="49">
        <v>23</v>
      </c>
      <c r="FU31" s="49">
        <v>15</v>
      </c>
      <c r="FV31" s="49">
        <v>12</v>
      </c>
      <c r="FW31" s="49">
        <v>8</v>
      </c>
      <c r="FX31" s="49">
        <v>13</v>
      </c>
      <c r="FY31" s="49">
        <v>18</v>
      </c>
      <c r="FZ31" s="49">
        <v>29</v>
      </c>
      <c r="GA31" s="49">
        <v>42</v>
      </c>
      <c r="GB31" s="51">
        <f>SUM(FP31:GA31)/12</f>
        <v>30.275000000000002</v>
      </c>
      <c r="GC31" s="49">
        <v>67</v>
      </c>
      <c r="GD31" s="49">
        <v>77</v>
      </c>
      <c r="GE31" s="49">
        <v>84</v>
      </c>
      <c r="GF31" s="49">
        <v>71</v>
      </c>
      <c r="GG31" s="49">
        <v>52</v>
      </c>
      <c r="GH31" s="49">
        <v>80</v>
      </c>
      <c r="GI31" s="49">
        <v>78</v>
      </c>
      <c r="GJ31" s="49">
        <v>106</v>
      </c>
      <c r="GK31" s="49">
        <v>78</v>
      </c>
      <c r="GL31" s="49">
        <v>17</v>
      </c>
      <c r="GM31" s="49">
        <v>29</v>
      </c>
      <c r="GN31" s="49">
        <v>22</v>
      </c>
      <c r="GO31" s="51">
        <f>SUM(GC31:GN31)/12</f>
        <v>63.416666666666664</v>
      </c>
      <c r="GP31" s="49">
        <v>42</v>
      </c>
      <c r="GQ31" s="65">
        <v>63</v>
      </c>
      <c r="GR31" s="49">
        <v>73</v>
      </c>
      <c r="GS31" s="49">
        <v>90</v>
      </c>
      <c r="GT31" s="49">
        <v>74</v>
      </c>
      <c r="GU31" s="49">
        <v>22</v>
      </c>
      <c r="GV31" s="49">
        <v>27</v>
      </c>
      <c r="GW31" s="49">
        <v>18</v>
      </c>
      <c r="GX31" s="49">
        <v>14</v>
      </c>
      <c r="GY31" s="49">
        <v>20</v>
      </c>
      <c r="GZ31" s="49">
        <v>30</v>
      </c>
      <c r="HA31" s="49">
        <v>69</v>
      </c>
      <c r="HB31" s="51">
        <f>SUM(GP31:HA31)/12</f>
        <v>45.166666666666664</v>
      </c>
      <c r="HC31" s="49">
        <v>72</v>
      </c>
      <c r="HD31" s="49">
        <v>59</v>
      </c>
      <c r="HE31" s="49">
        <v>83</v>
      </c>
      <c r="HF31" s="49">
        <v>71</v>
      </c>
      <c r="HG31" s="49">
        <v>55</v>
      </c>
      <c r="HH31" s="49">
        <v>36</v>
      </c>
      <c r="HI31" s="73">
        <v>27</v>
      </c>
      <c r="HJ31" s="73">
        <v>30</v>
      </c>
      <c r="HK31" s="73">
        <v>58</v>
      </c>
      <c r="HL31" s="73">
        <v>36</v>
      </c>
      <c r="HM31" s="73">
        <v>26</v>
      </c>
      <c r="HN31" s="73">
        <v>34</v>
      </c>
      <c r="HO31" s="51">
        <f>SUM(HC31:HN31)/12</f>
        <v>48.916666666666664</v>
      </c>
      <c r="HP31" s="59">
        <v>75</v>
      </c>
      <c r="HQ31" s="59">
        <v>74</v>
      </c>
      <c r="HR31" s="59">
        <v>59</v>
      </c>
      <c r="HS31" s="59">
        <v>39</v>
      </c>
      <c r="HT31" s="59">
        <v>30</v>
      </c>
      <c r="HU31" s="59">
        <v>19</v>
      </c>
      <c r="HV31" s="59">
        <v>27</v>
      </c>
      <c r="HW31" s="59">
        <v>27</v>
      </c>
      <c r="HX31" s="59">
        <v>31</v>
      </c>
      <c r="HY31" s="59">
        <v>38</v>
      </c>
      <c r="HZ31" s="59">
        <v>42</v>
      </c>
      <c r="IA31" s="59">
        <v>71</v>
      </c>
      <c r="IB31" s="57">
        <f>SUM(HP31:IA31)/12</f>
        <v>44.333333333333336</v>
      </c>
      <c r="IC31" s="59">
        <v>111</v>
      </c>
      <c r="ID31" s="59">
        <v>104</v>
      </c>
      <c r="IE31" s="59">
        <v>165</v>
      </c>
      <c r="IF31" s="59">
        <v>183</v>
      </c>
      <c r="IG31" s="59">
        <v>149</v>
      </c>
      <c r="IH31" s="59">
        <v>113</v>
      </c>
      <c r="II31" s="59">
        <v>86</v>
      </c>
      <c r="IJ31" s="59">
        <v>79</v>
      </c>
      <c r="IK31" s="59">
        <v>79</v>
      </c>
      <c r="IL31" s="59">
        <v>79</v>
      </c>
      <c r="IM31" s="59">
        <v>75</v>
      </c>
      <c r="IN31" s="59">
        <v>114</v>
      </c>
      <c r="IO31" s="57">
        <f>SUM(IC31:IN31)/12</f>
        <v>111.41666666666667</v>
      </c>
      <c r="IP31" s="59">
        <v>131</v>
      </c>
      <c r="IQ31" s="59">
        <v>142</v>
      </c>
      <c r="IR31" s="59">
        <v>172</v>
      </c>
      <c r="IS31" s="59">
        <v>188</v>
      </c>
      <c r="IT31" s="225"/>
      <c r="IU31" s="225"/>
      <c r="IV31" s="59">
        <v>119</v>
      </c>
      <c r="IW31" s="59">
        <v>73</v>
      </c>
      <c r="IX31" s="59">
        <v>64</v>
      </c>
      <c r="IY31" s="59">
        <v>79</v>
      </c>
      <c r="IZ31" s="59">
        <v>120</v>
      </c>
      <c r="JA31" s="59">
        <v>70</v>
      </c>
      <c r="JB31" s="57">
        <f>SUM(IP31:JA31)/12</f>
        <v>96.5</v>
      </c>
      <c r="JC31" s="59">
        <v>80</v>
      </c>
      <c r="JD31" s="59">
        <v>106</v>
      </c>
      <c r="JE31" s="59">
        <v>104</v>
      </c>
      <c r="JF31" s="59">
        <v>114</v>
      </c>
      <c r="JG31" s="59">
        <v>82</v>
      </c>
      <c r="JH31" s="59">
        <v>49</v>
      </c>
      <c r="JI31" s="59">
        <v>53</v>
      </c>
      <c r="JJ31" s="59">
        <v>47</v>
      </c>
      <c r="JK31" s="59">
        <v>42</v>
      </c>
      <c r="JL31" s="59">
        <v>42</v>
      </c>
      <c r="JM31" s="59">
        <v>40</v>
      </c>
      <c r="JN31" s="59">
        <v>37</v>
      </c>
      <c r="JO31" s="57">
        <f>SUM(JC31:JN31)/12</f>
        <v>66.333333333333329</v>
      </c>
      <c r="JP31" s="59">
        <v>69</v>
      </c>
      <c r="JQ31" s="59">
        <v>109</v>
      </c>
      <c r="JR31" s="59">
        <v>129</v>
      </c>
      <c r="JS31" s="59">
        <v>144</v>
      </c>
      <c r="JT31" s="59">
        <v>124</v>
      </c>
      <c r="JU31" s="59">
        <v>76</v>
      </c>
      <c r="JV31" s="59">
        <v>60</v>
      </c>
      <c r="JW31" s="59">
        <v>62</v>
      </c>
      <c r="JX31" s="59">
        <v>83</v>
      </c>
      <c r="JY31" s="59">
        <v>61</v>
      </c>
      <c r="JZ31" s="59">
        <v>48</v>
      </c>
      <c r="KA31" s="59">
        <v>51</v>
      </c>
      <c r="KB31" s="57">
        <f>SUM(JP31:KA31)/12</f>
        <v>84.666666666666671</v>
      </c>
      <c r="KC31" s="59">
        <v>52</v>
      </c>
      <c r="KD31" s="59">
        <v>85</v>
      </c>
      <c r="KE31" s="59">
        <v>89</v>
      </c>
      <c r="KF31" s="59">
        <v>90</v>
      </c>
      <c r="KG31" s="59">
        <v>65</v>
      </c>
      <c r="KH31" s="59">
        <v>46</v>
      </c>
      <c r="KI31" s="59">
        <v>40</v>
      </c>
      <c r="KJ31" s="59">
        <v>41</v>
      </c>
      <c r="KK31" s="59">
        <v>44</v>
      </c>
      <c r="KL31" s="59">
        <v>50</v>
      </c>
      <c r="KM31" s="59">
        <v>62</v>
      </c>
      <c r="KN31" s="59">
        <v>85</v>
      </c>
      <c r="KO31" s="57">
        <f>SUM(KC31:KN31)/12</f>
        <v>62.416666666666664</v>
      </c>
      <c r="KP31" s="59">
        <v>120</v>
      </c>
      <c r="KQ31" s="59">
        <v>163</v>
      </c>
      <c r="KR31" s="59">
        <v>160</v>
      </c>
      <c r="KS31" s="59">
        <v>124</v>
      </c>
      <c r="KT31" s="59">
        <v>111</v>
      </c>
      <c r="KU31" s="59">
        <v>87</v>
      </c>
      <c r="KV31" s="59">
        <v>75</v>
      </c>
      <c r="KW31" s="59">
        <v>69</v>
      </c>
      <c r="KX31" s="59">
        <v>56</v>
      </c>
      <c r="KY31" s="59">
        <v>53</v>
      </c>
      <c r="KZ31" s="59">
        <v>49</v>
      </c>
      <c r="LA31" s="59">
        <v>56</v>
      </c>
      <c r="LB31" s="57">
        <f>SUM(KP31:LA31)/12</f>
        <v>93.583333333333329</v>
      </c>
      <c r="LC31" s="59">
        <v>44</v>
      </c>
      <c r="LD31" s="59">
        <v>45</v>
      </c>
      <c r="LE31" s="59">
        <v>51</v>
      </c>
      <c r="LF31" s="59">
        <v>37</v>
      </c>
      <c r="LG31" s="59">
        <v>20</v>
      </c>
      <c r="LH31" s="59">
        <v>7</v>
      </c>
      <c r="LI31" s="59">
        <v>3</v>
      </c>
      <c r="LJ31" s="59">
        <v>2</v>
      </c>
      <c r="LK31" s="59">
        <v>2</v>
      </c>
      <c r="LL31" s="59">
        <v>2</v>
      </c>
      <c r="LM31" s="59">
        <v>2</v>
      </c>
      <c r="LN31" s="59">
        <v>10</v>
      </c>
      <c r="LO31" s="57">
        <f>SUM(LC31:LN31)/12</f>
        <v>18.75</v>
      </c>
    </row>
    <row r="32" spans="1:327" s="5" customFormat="1" ht="10.8" thickBot="1">
      <c r="A32" s="233"/>
      <c r="B32" s="15" t="s">
        <v>24</v>
      </c>
      <c r="C32" s="43"/>
      <c r="D32" s="52">
        <v>1110</v>
      </c>
      <c r="E32" s="52">
        <v>981</v>
      </c>
      <c r="F32" s="52">
        <v>1050</v>
      </c>
      <c r="G32" s="52">
        <v>1068</v>
      </c>
      <c r="H32" s="52">
        <v>1095</v>
      </c>
      <c r="I32" s="52">
        <v>1115</v>
      </c>
      <c r="J32" s="52">
        <v>1137</v>
      </c>
      <c r="K32" s="52">
        <v>1133</v>
      </c>
      <c r="L32" s="52">
        <v>1262</v>
      </c>
      <c r="M32" s="53"/>
      <c r="N32" s="52">
        <v>1222</v>
      </c>
      <c r="O32" s="54">
        <f>SUM(C32:N32)/11</f>
        <v>1015.7272727272727</v>
      </c>
      <c r="P32" s="52">
        <v>1118</v>
      </c>
      <c r="Q32" s="52">
        <v>1195</v>
      </c>
      <c r="R32" s="52">
        <v>1124</v>
      </c>
      <c r="S32" s="52">
        <v>1148</v>
      </c>
      <c r="T32" s="52">
        <v>1114</v>
      </c>
      <c r="U32" s="52">
        <v>1153</v>
      </c>
      <c r="V32" s="52">
        <v>1134</v>
      </c>
      <c r="W32" s="52">
        <v>1354</v>
      </c>
      <c r="X32" s="52">
        <v>1297</v>
      </c>
      <c r="Y32" s="52">
        <v>1321</v>
      </c>
      <c r="Z32" s="52">
        <v>1297</v>
      </c>
      <c r="AA32" s="52">
        <v>1230</v>
      </c>
      <c r="AB32" s="54">
        <f>SUM(P32:AA32)/12</f>
        <v>1207.0833333333333</v>
      </c>
      <c r="AC32" s="52">
        <v>1290</v>
      </c>
      <c r="AD32" s="52">
        <v>1128</v>
      </c>
      <c r="AE32" s="52">
        <v>798</v>
      </c>
      <c r="AF32" s="52">
        <v>1202</v>
      </c>
      <c r="AG32" s="52">
        <v>1212</v>
      </c>
      <c r="AH32" s="52">
        <v>1230</v>
      </c>
      <c r="AI32" s="52">
        <v>1058</v>
      </c>
      <c r="AJ32" s="52">
        <v>1145</v>
      </c>
      <c r="AK32" s="52">
        <v>1145</v>
      </c>
      <c r="AL32" s="52">
        <v>1188</v>
      </c>
      <c r="AM32" s="52">
        <v>1199</v>
      </c>
      <c r="AN32" s="52">
        <v>1377</v>
      </c>
      <c r="AO32" s="54">
        <f>SUM(AC32:AN32)/12</f>
        <v>1164.3333333333333</v>
      </c>
      <c r="AP32" s="52">
        <v>1410</v>
      </c>
      <c r="AQ32" s="52">
        <v>1227</v>
      </c>
      <c r="AR32" s="52">
        <v>1105</v>
      </c>
      <c r="AS32" s="52">
        <v>1058</v>
      </c>
      <c r="AT32" s="52">
        <v>995</v>
      </c>
      <c r="AU32" s="52">
        <v>1028</v>
      </c>
      <c r="AV32" s="52">
        <v>1091</v>
      </c>
      <c r="AW32" s="52">
        <v>1355</v>
      </c>
      <c r="AX32" s="52">
        <v>1275</v>
      </c>
      <c r="AY32" s="52">
        <v>1188</v>
      </c>
      <c r="AZ32" s="52">
        <v>1254</v>
      </c>
      <c r="BA32" s="52">
        <v>1414</v>
      </c>
      <c r="BB32" s="54">
        <f>SUM(AP32:BA32)/12</f>
        <v>1200</v>
      </c>
      <c r="BC32" s="52">
        <v>1352</v>
      </c>
      <c r="BD32" s="52">
        <v>1223</v>
      </c>
      <c r="BE32" s="52">
        <v>1112</v>
      </c>
      <c r="BF32" s="52">
        <v>1069</v>
      </c>
      <c r="BG32" s="52">
        <v>1020</v>
      </c>
      <c r="BH32" s="52">
        <v>1049</v>
      </c>
      <c r="BI32" s="52">
        <v>1206</v>
      </c>
      <c r="BJ32" s="52">
        <v>1422</v>
      </c>
      <c r="BK32" s="52">
        <v>1343</v>
      </c>
      <c r="BL32" s="52">
        <v>1226</v>
      </c>
      <c r="BM32" s="52">
        <v>1177</v>
      </c>
      <c r="BN32" s="52">
        <v>1236</v>
      </c>
      <c r="BO32" s="54">
        <f>SUM(BC32:BN32)/12</f>
        <v>1202.9166666666667</v>
      </c>
      <c r="BP32" s="52">
        <v>1271</v>
      </c>
      <c r="BQ32" s="52">
        <v>1303</v>
      </c>
      <c r="BR32" s="52">
        <v>1236</v>
      </c>
      <c r="BS32" s="52">
        <v>1063</v>
      </c>
      <c r="BT32" s="52">
        <v>1113</v>
      </c>
      <c r="BU32" s="52">
        <v>1237</v>
      </c>
      <c r="BV32" s="52">
        <v>1019</v>
      </c>
      <c r="BW32" s="52">
        <v>869</v>
      </c>
      <c r="BX32" s="52">
        <v>1277</v>
      </c>
      <c r="BY32" s="52">
        <v>1281</v>
      </c>
      <c r="BZ32" s="52">
        <v>1252</v>
      </c>
      <c r="CA32" s="52">
        <v>1148</v>
      </c>
      <c r="CB32" s="54">
        <f>SUM(BP32:CA32)/12</f>
        <v>1172.4166666666667</v>
      </c>
      <c r="CC32" s="60">
        <v>1151</v>
      </c>
      <c r="CD32" s="60">
        <v>1110</v>
      </c>
      <c r="CE32" s="60">
        <v>1153</v>
      </c>
      <c r="CF32" s="60">
        <v>1205</v>
      </c>
      <c r="CG32" s="60">
        <v>1162</v>
      </c>
      <c r="CH32" s="60">
        <v>1176</v>
      </c>
      <c r="CI32" s="60">
        <v>1288</v>
      </c>
      <c r="CJ32" s="60">
        <v>1280</v>
      </c>
      <c r="CK32" s="60">
        <v>1321</v>
      </c>
      <c r="CL32" s="60">
        <v>1295</v>
      </c>
      <c r="CM32" s="60">
        <v>1175</v>
      </c>
      <c r="CN32" s="60">
        <v>1234</v>
      </c>
      <c r="CO32" s="54">
        <f>SUM(CC32:CN32)/12</f>
        <v>1212.5</v>
      </c>
      <c r="CP32" s="60">
        <v>1289</v>
      </c>
      <c r="CQ32" s="60">
        <v>1249</v>
      </c>
      <c r="CR32" s="60">
        <v>1281</v>
      </c>
      <c r="CS32" s="60">
        <v>1254</v>
      </c>
      <c r="CT32" s="60">
        <v>1117</v>
      </c>
      <c r="CU32" s="60">
        <v>1152</v>
      </c>
      <c r="CV32" s="60">
        <v>1365</v>
      </c>
      <c r="CW32" s="60">
        <v>1408</v>
      </c>
      <c r="CX32" s="60">
        <v>1408</v>
      </c>
      <c r="CY32" s="60">
        <v>1333</v>
      </c>
      <c r="CZ32" s="60">
        <v>1261</v>
      </c>
      <c r="DA32" s="60">
        <v>1306</v>
      </c>
      <c r="DB32" s="54">
        <f>SUM(CP32:DA32)/12</f>
        <v>1285.25</v>
      </c>
      <c r="DC32" s="52">
        <v>1271</v>
      </c>
      <c r="DD32" s="52">
        <v>1251</v>
      </c>
      <c r="DE32" s="52">
        <v>1214</v>
      </c>
      <c r="DF32" s="52">
        <v>1273</v>
      </c>
      <c r="DG32" s="52">
        <v>1191</v>
      </c>
      <c r="DH32" s="52">
        <v>1401</v>
      </c>
      <c r="DI32" s="52">
        <v>1408</v>
      </c>
      <c r="DJ32" s="60">
        <v>1405</v>
      </c>
      <c r="DK32" s="60">
        <v>1453</v>
      </c>
      <c r="DL32" s="60">
        <v>1369</v>
      </c>
      <c r="DM32" s="60">
        <v>1237</v>
      </c>
      <c r="DN32" s="60">
        <v>1264</v>
      </c>
      <c r="DO32" s="54">
        <f>SUM(DC32:DN32)/12</f>
        <v>1311.4166666666667</v>
      </c>
      <c r="DP32" s="60">
        <v>1399</v>
      </c>
      <c r="DQ32" s="60">
        <v>1364</v>
      </c>
      <c r="DR32" s="60">
        <v>1309</v>
      </c>
      <c r="DS32" s="40">
        <v>1085</v>
      </c>
      <c r="DT32" s="60">
        <v>1205</v>
      </c>
      <c r="DU32" s="60">
        <v>1368</v>
      </c>
      <c r="DV32" s="60">
        <v>1501</v>
      </c>
      <c r="DW32" s="60">
        <v>1509</v>
      </c>
      <c r="DX32" s="60">
        <v>1519</v>
      </c>
      <c r="DY32" s="60">
        <v>1340</v>
      </c>
      <c r="DZ32" s="60">
        <v>1335</v>
      </c>
      <c r="EA32" s="60">
        <v>1322</v>
      </c>
      <c r="EB32" s="54">
        <f>SUM(DP32:EA32)/12</f>
        <v>1354.6666666666667</v>
      </c>
      <c r="EC32" s="60">
        <v>70.626000000000005</v>
      </c>
      <c r="ED32" s="60">
        <v>1321</v>
      </c>
      <c r="EE32" s="60">
        <v>1315</v>
      </c>
      <c r="EF32" s="40">
        <v>1320</v>
      </c>
      <c r="EG32" s="60">
        <v>1203</v>
      </c>
      <c r="EH32" s="60">
        <v>1412</v>
      </c>
      <c r="EI32" s="60">
        <v>1472</v>
      </c>
      <c r="EJ32" s="60">
        <v>1493</v>
      </c>
      <c r="EK32" s="60">
        <v>1417</v>
      </c>
      <c r="EL32" s="60">
        <v>1379</v>
      </c>
      <c r="EM32" s="60">
        <v>1177.3</v>
      </c>
      <c r="EN32" s="60">
        <v>1196</v>
      </c>
      <c r="EO32" s="54">
        <f>SUM(EC32:EN32)/12</f>
        <v>1231.3271666666667</v>
      </c>
      <c r="EP32" s="60">
        <v>10.313000000000001</v>
      </c>
      <c r="EQ32" s="60">
        <v>1307.2</v>
      </c>
      <c r="ER32" s="60">
        <v>1292.6300000000001</v>
      </c>
      <c r="ES32" s="64">
        <v>1145.2</v>
      </c>
      <c r="ET32" s="60">
        <v>1068</v>
      </c>
      <c r="EU32" s="60">
        <v>1052</v>
      </c>
      <c r="EV32" s="60">
        <v>1200</v>
      </c>
      <c r="EW32" s="60">
        <v>1222</v>
      </c>
      <c r="EX32" s="60">
        <v>1206</v>
      </c>
      <c r="EY32" s="60">
        <v>1220</v>
      </c>
      <c r="EZ32" s="60">
        <v>1202</v>
      </c>
      <c r="FA32" s="60">
        <v>1221</v>
      </c>
      <c r="FB32" s="54">
        <f>SUM(EP32:FA32)/12</f>
        <v>1095.5285833333335</v>
      </c>
      <c r="FC32" s="60">
        <v>1102</v>
      </c>
      <c r="FD32" s="60">
        <v>1117</v>
      </c>
      <c r="FE32" s="60">
        <v>1204.8</v>
      </c>
      <c r="FF32" s="64">
        <v>1214.0999999999999</v>
      </c>
      <c r="FG32" s="60">
        <v>1151</v>
      </c>
      <c r="FH32" s="60">
        <v>1367</v>
      </c>
      <c r="FI32" s="60">
        <v>1530</v>
      </c>
      <c r="FJ32" s="60">
        <v>1537</v>
      </c>
      <c r="FK32" s="60">
        <v>1501.1</v>
      </c>
      <c r="FL32" s="60">
        <v>1512.3</v>
      </c>
      <c r="FM32" s="60">
        <v>1447</v>
      </c>
      <c r="FN32" s="60">
        <v>1476</v>
      </c>
      <c r="FO32" s="54">
        <f>SUM(FC32:FN32)/12</f>
        <v>1346.6083333333333</v>
      </c>
      <c r="FP32" s="52">
        <v>1531</v>
      </c>
      <c r="FQ32" s="52">
        <v>1432</v>
      </c>
      <c r="FR32" s="52">
        <v>1424</v>
      </c>
      <c r="FS32" s="52">
        <v>1485</v>
      </c>
      <c r="FT32" s="52">
        <v>1474</v>
      </c>
      <c r="FU32" s="52">
        <v>1445</v>
      </c>
      <c r="FV32" s="52">
        <v>1527</v>
      </c>
      <c r="FW32" s="52">
        <v>1375</v>
      </c>
      <c r="FX32" s="52">
        <v>1428</v>
      </c>
      <c r="FY32" s="52">
        <v>1412</v>
      </c>
      <c r="FZ32" s="52">
        <v>1276</v>
      </c>
      <c r="GA32" s="52">
        <v>1468</v>
      </c>
      <c r="GB32" s="54">
        <f>SUM(FP32:GA32)/12</f>
        <v>1439.75</v>
      </c>
      <c r="GC32" s="52">
        <v>1367</v>
      </c>
      <c r="GD32" s="52">
        <v>1319</v>
      </c>
      <c r="GE32" s="52">
        <v>1508</v>
      </c>
      <c r="GF32" s="52">
        <v>1393</v>
      </c>
      <c r="GG32" s="52">
        <v>1402</v>
      </c>
      <c r="GH32" s="52">
        <v>1345</v>
      </c>
      <c r="GI32" s="52">
        <v>1450</v>
      </c>
      <c r="GJ32" s="52">
        <v>1427</v>
      </c>
      <c r="GK32" s="52">
        <v>1364</v>
      </c>
      <c r="GL32" s="52">
        <v>1418</v>
      </c>
      <c r="GM32" s="52">
        <v>1345</v>
      </c>
      <c r="GN32" s="52">
        <v>1502</v>
      </c>
      <c r="GO32" s="54">
        <f>SUM(GC32:GN32)/12</f>
        <v>1403.3333333333333</v>
      </c>
      <c r="GP32" s="52">
        <v>1408</v>
      </c>
      <c r="GQ32" s="71">
        <v>1251</v>
      </c>
      <c r="GR32" s="52">
        <v>1441</v>
      </c>
      <c r="GS32" s="52">
        <v>1380</v>
      </c>
      <c r="GT32" s="52">
        <v>1508</v>
      </c>
      <c r="GU32" s="52">
        <v>1630</v>
      </c>
      <c r="GV32" s="52">
        <v>1578</v>
      </c>
      <c r="GW32" s="52">
        <v>1659</v>
      </c>
      <c r="GX32" s="52">
        <v>1647</v>
      </c>
      <c r="GY32" s="52">
        <v>1529</v>
      </c>
      <c r="GZ32" s="52">
        <v>1421</v>
      </c>
      <c r="HA32" s="52">
        <v>1520</v>
      </c>
      <c r="HB32" s="54">
        <f>SUM(GP32:HA32)/12</f>
        <v>1497.6666666666667</v>
      </c>
      <c r="HC32" s="52">
        <v>1553</v>
      </c>
      <c r="HD32" s="52">
        <v>1543</v>
      </c>
      <c r="HE32" s="52">
        <v>1583</v>
      </c>
      <c r="HF32" s="52">
        <v>1648</v>
      </c>
      <c r="HG32" s="52">
        <v>1581</v>
      </c>
      <c r="HH32" s="52">
        <v>1786</v>
      </c>
      <c r="HI32" s="52">
        <v>2088</v>
      </c>
      <c r="HJ32" s="52">
        <v>2040</v>
      </c>
      <c r="HK32" s="52">
        <v>1843</v>
      </c>
      <c r="HL32" s="52">
        <v>1780</v>
      </c>
      <c r="HM32" s="52">
        <v>1821</v>
      </c>
      <c r="HN32" s="52">
        <v>1792</v>
      </c>
      <c r="HO32" s="54">
        <f>SUM(HC32:HN32)/12</f>
        <v>1754.8333333333333</v>
      </c>
      <c r="HP32" s="60">
        <v>1691</v>
      </c>
      <c r="HQ32" s="60">
        <v>1680</v>
      </c>
      <c r="HR32" s="60">
        <v>1651</v>
      </c>
      <c r="HS32" s="60">
        <v>1621</v>
      </c>
      <c r="HT32" s="60">
        <v>1675</v>
      </c>
      <c r="HU32" s="60">
        <v>1761</v>
      </c>
      <c r="HV32" s="60">
        <v>1889</v>
      </c>
      <c r="HW32" s="60">
        <v>1996</v>
      </c>
      <c r="HX32" s="60">
        <v>1893</v>
      </c>
      <c r="HY32" s="60">
        <v>1738</v>
      </c>
      <c r="HZ32" s="60">
        <v>1589</v>
      </c>
      <c r="IA32" s="60">
        <v>1848</v>
      </c>
      <c r="IB32" s="58">
        <f>SUM(HP32:IA32)/12</f>
        <v>1752.6666666666667</v>
      </c>
      <c r="IC32" s="60">
        <v>1749</v>
      </c>
      <c r="ID32" s="60">
        <v>1621</v>
      </c>
      <c r="IE32" s="60">
        <v>1637</v>
      </c>
      <c r="IF32" s="60">
        <v>1588</v>
      </c>
      <c r="IG32" s="60">
        <v>1535</v>
      </c>
      <c r="IH32" s="60">
        <v>1663</v>
      </c>
      <c r="II32" s="60">
        <v>1792</v>
      </c>
      <c r="IJ32" s="60">
        <v>1884</v>
      </c>
      <c r="IK32" s="60">
        <v>1789</v>
      </c>
      <c r="IL32" s="60">
        <v>1646</v>
      </c>
      <c r="IM32" s="60">
        <v>1542</v>
      </c>
      <c r="IN32" s="60">
        <v>1466</v>
      </c>
      <c r="IO32" s="58">
        <f>SUM(IC32:IN32)/12</f>
        <v>1659.3333333333333</v>
      </c>
      <c r="IP32" s="60">
        <v>1501</v>
      </c>
      <c r="IQ32" s="60">
        <v>1485</v>
      </c>
      <c r="IR32" s="60">
        <v>1257</v>
      </c>
      <c r="IS32" s="60">
        <v>1.274</v>
      </c>
      <c r="IT32" s="226"/>
      <c r="IU32" s="226"/>
      <c r="IV32" s="60">
        <v>799</v>
      </c>
      <c r="IW32" s="60">
        <v>1430</v>
      </c>
      <c r="IX32" s="60">
        <v>1463</v>
      </c>
      <c r="IY32" s="60">
        <v>1565</v>
      </c>
      <c r="IZ32" s="60">
        <v>1505</v>
      </c>
      <c r="JA32" s="60">
        <v>1478</v>
      </c>
      <c r="JB32" s="58">
        <f>SUM(IP32:JA32)/12</f>
        <v>1040.3561666666667</v>
      </c>
      <c r="JC32" s="60">
        <v>1432</v>
      </c>
      <c r="JD32" s="60">
        <v>1108</v>
      </c>
      <c r="JE32" s="60">
        <v>1049</v>
      </c>
      <c r="JF32" s="60">
        <v>1065</v>
      </c>
      <c r="JG32" s="60">
        <v>926</v>
      </c>
      <c r="JH32" s="60">
        <v>656</v>
      </c>
      <c r="JI32" s="60">
        <v>660</v>
      </c>
      <c r="JJ32" s="60">
        <v>687</v>
      </c>
      <c r="JK32" s="60">
        <v>573</v>
      </c>
      <c r="JL32" s="60">
        <v>466</v>
      </c>
      <c r="JM32" s="60">
        <v>496</v>
      </c>
      <c r="JN32" s="60">
        <v>563</v>
      </c>
      <c r="JO32" s="58">
        <f>SUM(JC32:JN32)/12</f>
        <v>806.75</v>
      </c>
      <c r="JP32" s="60">
        <v>420</v>
      </c>
      <c r="JQ32" s="60">
        <v>366</v>
      </c>
      <c r="JR32" s="60">
        <v>403</v>
      </c>
      <c r="JS32" s="60">
        <v>269</v>
      </c>
      <c r="JT32" s="60">
        <v>294</v>
      </c>
      <c r="JU32" s="60">
        <v>357</v>
      </c>
      <c r="JV32" s="60">
        <v>231</v>
      </c>
      <c r="JW32" s="60">
        <v>177</v>
      </c>
      <c r="JX32" s="60">
        <v>55</v>
      </c>
      <c r="JY32" s="60">
        <v>50</v>
      </c>
      <c r="JZ32" s="60">
        <v>50</v>
      </c>
      <c r="KA32" s="60">
        <v>198</v>
      </c>
      <c r="KB32" s="58">
        <f>SUM(JP32:KA32)/12</f>
        <v>239.16666666666666</v>
      </c>
      <c r="KC32" s="60">
        <v>122</v>
      </c>
      <c r="KD32" s="60">
        <v>361</v>
      </c>
      <c r="KE32" s="60">
        <v>363</v>
      </c>
      <c r="KF32" s="60">
        <v>361</v>
      </c>
      <c r="KG32" s="60">
        <v>351</v>
      </c>
      <c r="KH32" s="60">
        <v>414</v>
      </c>
      <c r="KI32" s="60">
        <v>527</v>
      </c>
      <c r="KJ32" s="60">
        <v>533</v>
      </c>
      <c r="KK32" s="60">
        <v>507</v>
      </c>
      <c r="KL32" s="60">
        <v>533</v>
      </c>
      <c r="KM32" s="60">
        <v>549</v>
      </c>
      <c r="KN32" s="60">
        <v>329</v>
      </c>
      <c r="KO32" s="58">
        <f>SUM(KC32:KN32)/12</f>
        <v>412.5</v>
      </c>
      <c r="KP32" s="60">
        <v>358</v>
      </c>
      <c r="KQ32" s="60">
        <v>418</v>
      </c>
      <c r="KR32" s="60">
        <v>420</v>
      </c>
      <c r="KS32" s="60">
        <v>399</v>
      </c>
      <c r="KT32" s="60">
        <v>422</v>
      </c>
      <c r="KU32" s="60">
        <v>514</v>
      </c>
      <c r="KV32" s="60">
        <v>437</v>
      </c>
      <c r="KW32" s="60">
        <v>188</v>
      </c>
      <c r="KX32" s="60">
        <v>403</v>
      </c>
      <c r="KY32" s="60">
        <v>317</v>
      </c>
      <c r="KZ32" s="60">
        <v>378</v>
      </c>
      <c r="LA32" s="60">
        <v>468</v>
      </c>
      <c r="LB32" s="58">
        <f>SUM(KP32:LA32)/12</f>
        <v>393.5</v>
      </c>
      <c r="LC32" s="60">
        <v>597</v>
      </c>
      <c r="LD32" s="60">
        <v>474</v>
      </c>
      <c r="LE32" s="60">
        <v>547</v>
      </c>
      <c r="LF32" s="60">
        <v>560</v>
      </c>
      <c r="LG32" s="60">
        <v>552</v>
      </c>
      <c r="LH32" s="60">
        <v>569</v>
      </c>
      <c r="LI32" s="60">
        <v>697</v>
      </c>
      <c r="LJ32" s="60">
        <v>651</v>
      </c>
      <c r="LK32" s="60">
        <v>689</v>
      </c>
      <c r="LL32" s="60">
        <v>601</v>
      </c>
      <c r="LM32" s="60">
        <v>556</v>
      </c>
      <c r="LN32" s="60">
        <v>498</v>
      </c>
      <c r="LO32" s="58">
        <f>SUM(LC32:LN32)/12</f>
        <v>582.58333333333337</v>
      </c>
    </row>
    <row r="33" spans="1:249">
      <c r="A33" s="56" t="s">
        <v>67</v>
      </c>
      <c r="B33" s="44"/>
    </row>
    <row r="34" spans="1:249" ht="17.399999999999999">
      <c r="A34" s="2"/>
      <c r="B34" s="8"/>
      <c r="C34" s="35"/>
      <c r="D34" s="36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37"/>
      <c r="P34" s="35"/>
      <c r="Q34" s="36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37"/>
      <c r="AC34" s="35"/>
      <c r="AD34" s="36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37"/>
      <c r="AP34" s="35"/>
      <c r="AQ34" s="36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37"/>
      <c r="BC34" s="35"/>
      <c r="BD34" s="36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37"/>
      <c r="BP34" s="35"/>
      <c r="BQ34" s="36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37"/>
      <c r="CC34" s="35"/>
      <c r="CD34" s="36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37"/>
      <c r="CP34" s="35"/>
      <c r="CQ34" s="36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37"/>
      <c r="DC34" s="35"/>
      <c r="DD34" s="36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37"/>
      <c r="DP34" s="35"/>
      <c r="DQ34" s="36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37"/>
      <c r="EC34" s="35"/>
      <c r="ED34" s="36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37"/>
      <c r="EP34" s="35"/>
      <c r="EQ34" s="36"/>
      <c r="ER34" s="18"/>
      <c r="ES34" s="18"/>
      <c r="ET34" s="18"/>
      <c r="EU34" s="18"/>
      <c r="EV34" s="18"/>
      <c r="EW34" s="18"/>
      <c r="EX34" s="18"/>
      <c r="EY34" s="18"/>
      <c r="EZ34" s="18"/>
      <c r="FA34" s="18"/>
      <c r="FB34" s="37"/>
      <c r="FC34" s="35"/>
      <c r="FD34" s="36"/>
      <c r="FE34" s="18"/>
      <c r="FF34" s="18"/>
      <c r="FG34" s="18"/>
      <c r="FH34" s="18"/>
      <c r="FI34" s="18"/>
      <c r="FJ34" s="18"/>
      <c r="FK34" s="18"/>
      <c r="FL34" s="18"/>
      <c r="FM34" s="18"/>
      <c r="FN34" s="18"/>
      <c r="FO34" s="37"/>
      <c r="FP34" s="35"/>
      <c r="FQ34" s="36"/>
      <c r="FR34" s="18"/>
      <c r="FS34" s="18"/>
      <c r="FT34" s="18"/>
      <c r="FU34" s="18"/>
      <c r="FV34" s="18"/>
      <c r="FW34" s="18"/>
      <c r="FX34" s="18"/>
      <c r="FY34" s="18"/>
      <c r="FZ34" s="18"/>
      <c r="GA34" s="18"/>
      <c r="GB34" s="37"/>
      <c r="GC34" s="35"/>
      <c r="GD34" s="36"/>
      <c r="GE34" s="18"/>
      <c r="GF34" s="18"/>
      <c r="GG34" s="18"/>
      <c r="GH34" s="18"/>
      <c r="GI34" s="18"/>
      <c r="GJ34" s="18"/>
      <c r="GK34" s="18"/>
      <c r="GL34" s="18"/>
      <c r="GM34" s="18"/>
      <c r="GN34" s="18"/>
      <c r="GO34" s="37"/>
      <c r="GP34" s="35"/>
      <c r="GQ34" s="36"/>
      <c r="GR34" s="18"/>
      <c r="GS34" s="18"/>
      <c r="GT34" s="18"/>
      <c r="GU34" s="18"/>
      <c r="GV34" s="18"/>
      <c r="GW34" s="18"/>
      <c r="GX34" s="18"/>
      <c r="GY34" s="18"/>
      <c r="GZ34" s="18"/>
      <c r="HA34" s="18"/>
      <c r="HB34" s="37"/>
      <c r="HC34" s="35"/>
      <c r="HD34" s="36"/>
      <c r="HE34" s="18"/>
      <c r="HF34" s="18"/>
      <c r="HG34" s="18"/>
      <c r="HH34" s="18"/>
      <c r="HI34" s="18"/>
      <c r="HJ34" s="18"/>
      <c r="HK34" s="18"/>
      <c r="HL34" s="18"/>
      <c r="HM34" s="18"/>
      <c r="HN34" s="18"/>
      <c r="HO34" s="37"/>
      <c r="HP34" s="35"/>
      <c r="HQ34" s="36"/>
      <c r="HR34" s="18"/>
      <c r="HS34" s="18"/>
      <c r="HT34" s="18"/>
      <c r="HU34" s="18"/>
      <c r="HV34" s="18"/>
      <c r="HW34" s="18"/>
      <c r="HX34" s="18"/>
      <c r="HY34" s="18"/>
      <c r="HZ34" s="18"/>
      <c r="IA34" s="18"/>
      <c r="IB34" s="37"/>
      <c r="IC34" s="35"/>
      <c r="ID34" s="36"/>
      <c r="IE34" s="18"/>
      <c r="IF34" s="18"/>
      <c r="IG34" s="18"/>
      <c r="IH34" s="18"/>
      <c r="II34" s="18"/>
      <c r="IJ34" s="18"/>
      <c r="IK34" s="18"/>
      <c r="IL34" s="18"/>
      <c r="IM34" s="18"/>
      <c r="IN34" s="18"/>
      <c r="IO34" s="37"/>
    </row>
    <row r="35" spans="1:249">
      <c r="A35" s="1"/>
      <c r="B35" s="7"/>
      <c r="C35" s="18"/>
      <c r="D35" s="36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37"/>
      <c r="P35" s="18"/>
      <c r="Q35" s="36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37"/>
      <c r="AC35" s="18"/>
      <c r="AD35" s="36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37"/>
      <c r="AP35" s="18"/>
      <c r="AQ35" s="36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37"/>
      <c r="BC35" s="18"/>
      <c r="BD35" s="36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37"/>
      <c r="BP35" s="18"/>
      <c r="BQ35" s="36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37"/>
      <c r="CC35" s="18"/>
      <c r="CD35" s="36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37"/>
      <c r="CP35" s="18"/>
      <c r="CQ35" s="36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37"/>
      <c r="DC35" s="18"/>
      <c r="DD35" s="36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37"/>
      <c r="DP35" s="18"/>
      <c r="DQ35" s="36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37"/>
      <c r="EC35" s="18"/>
      <c r="ED35" s="36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37"/>
      <c r="EP35" s="18"/>
      <c r="EQ35" s="36"/>
      <c r="ER35" s="18"/>
      <c r="ES35" s="18"/>
      <c r="ET35" s="18"/>
      <c r="EU35" s="18"/>
      <c r="EV35" s="18"/>
      <c r="EW35" s="18"/>
      <c r="EX35" s="18"/>
      <c r="EY35" s="18"/>
      <c r="EZ35" s="18"/>
      <c r="FA35" s="18"/>
      <c r="FB35" s="37"/>
      <c r="FC35" s="18"/>
      <c r="FD35" s="36"/>
      <c r="FE35" s="18"/>
      <c r="FF35" s="18"/>
      <c r="FG35" s="18"/>
      <c r="FH35" s="18"/>
      <c r="FI35" s="18"/>
      <c r="FJ35" s="18"/>
      <c r="FK35" s="18"/>
      <c r="FL35" s="18"/>
      <c r="FM35" s="18"/>
      <c r="FN35" s="18"/>
      <c r="FO35" s="37"/>
      <c r="FP35" s="18"/>
      <c r="FQ35" s="36"/>
      <c r="FR35" s="18"/>
      <c r="FS35" s="18"/>
      <c r="FT35" s="18"/>
      <c r="FU35" s="18"/>
      <c r="FV35" s="18"/>
      <c r="FW35" s="18"/>
      <c r="FX35" s="18"/>
      <c r="FY35" s="18"/>
      <c r="FZ35" s="18"/>
      <c r="GA35" s="18"/>
      <c r="GB35" s="37"/>
      <c r="GC35" s="18"/>
      <c r="GD35" s="36"/>
      <c r="GE35" s="18"/>
      <c r="GF35" s="18"/>
      <c r="GG35" s="18"/>
      <c r="GH35" s="18"/>
      <c r="GI35" s="18"/>
      <c r="GJ35" s="18"/>
      <c r="GK35" s="18"/>
      <c r="GL35" s="18"/>
      <c r="GM35" s="18"/>
      <c r="GN35" s="18"/>
      <c r="GO35" s="37"/>
      <c r="GP35" s="18"/>
      <c r="GQ35" s="36"/>
      <c r="GR35" s="18"/>
      <c r="GS35" s="18"/>
      <c r="GT35" s="18"/>
      <c r="GU35" s="18"/>
      <c r="GV35" s="18"/>
      <c r="GW35" s="18"/>
      <c r="GX35" s="18"/>
      <c r="GY35" s="18"/>
      <c r="GZ35" s="18"/>
      <c r="HA35" s="18"/>
      <c r="HB35" s="37"/>
      <c r="HC35" s="18"/>
      <c r="HD35" s="36"/>
      <c r="HE35" s="18"/>
      <c r="HF35" s="18"/>
      <c r="HG35" s="18"/>
      <c r="HH35" s="18"/>
      <c r="HI35" s="18"/>
      <c r="HJ35" s="18"/>
      <c r="HK35" s="18"/>
      <c r="HL35" s="18"/>
      <c r="HM35" s="18"/>
      <c r="HN35" s="18"/>
      <c r="HO35" s="37"/>
      <c r="HP35" s="18"/>
      <c r="HQ35" s="36"/>
      <c r="HR35" s="18"/>
      <c r="HS35" s="18"/>
      <c r="HT35" s="18"/>
      <c r="HU35" s="18"/>
      <c r="HV35" s="18"/>
      <c r="HW35" s="18"/>
      <c r="HX35" s="18"/>
      <c r="HY35" s="18"/>
      <c r="HZ35" s="18"/>
      <c r="IA35" s="18"/>
      <c r="IB35" s="37"/>
      <c r="IC35" s="18"/>
      <c r="ID35" s="36"/>
      <c r="IE35" s="18"/>
      <c r="IF35" s="18"/>
      <c r="IG35" s="18"/>
      <c r="IH35" s="18"/>
      <c r="II35" s="18"/>
      <c r="IJ35" s="18"/>
      <c r="IK35" s="18"/>
      <c r="IL35" s="18"/>
      <c r="IM35" s="18"/>
      <c r="IN35" s="18"/>
      <c r="IO35" s="37"/>
    </row>
    <row r="36" spans="1:249" ht="6.9" customHeight="1">
      <c r="A36" s="1"/>
      <c r="B36" s="7"/>
      <c r="C36" s="18"/>
      <c r="D36" s="36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37"/>
      <c r="P36" s="18"/>
      <c r="Q36" s="36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37"/>
      <c r="AC36" s="18"/>
      <c r="AD36" s="36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37"/>
      <c r="AP36" s="18"/>
      <c r="AQ36" s="36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37"/>
      <c r="BC36" s="18"/>
      <c r="BD36" s="36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37"/>
      <c r="BP36" s="18"/>
      <c r="BQ36" s="36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37"/>
      <c r="CC36" s="18"/>
      <c r="CD36" s="36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37"/>
      <c r="CP36" s="18"/>
      <c r="CQ36" s="36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37"/>
      <c r="DC36" s="18"/>
      <c r="DD36" s="36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37"/>
      <c r="DP36" s="18"/>
      <c r="DQ36" s="36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37"/>
      <c r="EC36" s="18"/>
      <c r="ED36" s="36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37"/>
      <c r="EP36" s="18"/>
      <c r="EQ36" s="36"/>
      <c r="ER36" s="18"/>
      <c r="ES36" s="18"/>
      <c r="ET36" s="18"/>
      <c r="EU36" s="18"/>
      <c r="EV36" s="18"/>
      <c r="EW36" s="18"/>
      <c r="EX36" s="18"/>
      <c r="EY36" s="18"/>
      <c r="EZ36" s="18"/>
      <c r="FA36" s="18"/>
      <c r="FB36" s="37"/>
      <c r="FC36" s="18"/>
      <c r="FD36" s="36"/>
      <c r="FE36" s="18"/>
      <c r="FF36" s="18"/>
      <c r="FG36" s="18"/>
      <c r="FH36" s="18"/>
      <c r="FI36" s="18"/>
      <c r="FJ36" s="18"/>
      <c r="FK36" s="18"/>
      <c r="FL36" s="18"/>
      <c r="FM36" s="18"/>
      <c r="FN36" s="18"/>
      <c r="FO36" s="37"/>
      <c r="FP36" s="18"/>
      <c r="FQ36" s="36"/>
      <c r="FR36" s="18"/>
      <c r="FS36" s="18"/>
      <c r="FT36" s="18"/>
      <c r="FU36" s="18"/>
      <c r="FV36" s="18"/>
      <c r="FW36" s="18"/>
      <c r="FX36" s="18"/>
      <c r="FY36" s="18"/>
      <c r="FZ36" s="18"/>
      <c r="GA36" s="18"/>
      <c r="GB36" s="37"/>
      <c r="GC36" s="18"/>
      <c r="GD36" s="36"/>
      <c r="GE36" s="18"/>
      <c r="GF36" s="18"/>
      <c r="GG36" s="18"/>
      <c r="GH36" s="18"/>
      <c r="GI36" s="18"/>
      <c r="GJ36" s="18"/>
      <c r="GK36" s="18"/>
      <c r="GL36" s="18"/>
      <c r="GM36" s="18"/>
      <c r="GN36" s="18"/>
      <c r="GO36" s="37"/>
      <c r="GP36" s="18"/>
      <c r="GQ36" s="36"/>
      <c r="GR36" s="18"/>
      <c r="GS36" s="18"/>
      <c r="GT36" s="18"/>
      <c r="GU36" s="18"/>
      <c r="GV36" s="18"/>
      <c r="GW36" s="18"/>
      <c r="GX36" s="18"/>
      <c r="GY36" s="18"/>
      <c r="GZ36" s="18"/>
      <c r="HA36" s="18"/>
      <c r="HB36" s="37"/>
      <c r="HC36" s="18"/>
      <c r="HD36" s="36"/>
      <c r="HE36" s="18"/>
      <c r="HF36" s="18"/>
      <c r="HG36" s="18"/>
      <c r="HH36" s="18"/>
      <c r="HI36" s="18"/>
      <c r="HJ36" s="18"/>
      <c r="HK36" s="18"/>
      <c r="HL36" s="18"/>
      <c r="HM36" s="18"/>
      <c r="HN36" s="18"/>
      <c r="HO36" s="37"/>
      <c r="HP36" s="18"/>
      <c r="HQ36" s="36"/>
      <c r="HR36" s="18"/>
      <c r="HS36" s="18"/>
      <c r="HT36" s="18"/>
      <c r="HU36" s="18"/>
      <c r="HV36" s="18"/>
      <c r="HW36" s="18"/>
      <c r="HX36" s="18"/>
      <c r="HY36" s="18"/>
      <c r="HZ36" s="18"/>
      <c r="IA36" s="18"/>
      <c r="IB36" s="37"/>
      <c r="IC36" s="18"/>
      <c r="ID36" s="36"/>
      <c r="IE36" s="18"/>
      <c r="IF36" s="18"/>
      <c r="IG36" s="18"/>
      <c r="IH36" s="18"/>
      <c r="II36" s="18"/>
      <c r="IJ36" s="18"/>
      <c r="IK36" s="18"/>
      <c r="IL36" s="18"/>
      <c r="IM36" s="18"/>
      <c r="IN36" s="18"/>
      <c r="IO36" s="37"/>
    </row>
  </sheetData>
  <mergeCells count="28">
    <mergeCell ref="LC4:LO4"/>
    <mergeCell ref="A2:IQ2"/>
    <mergeCell ref="IC4:IO4"/>
    <mergeCell ref="BC4:BO4"/>
    <mergeCell ref="C4:O4"/>
    <mergeCell ref="EP4:FB4"/>
    <mergeCell ref="CP4:DB4"/>
    <mergeCell ref="GP4:HB4"/>
    <mergeCell ref="FP4:GB4"/>
    <mergeCell ref="HC4:HO4"/>
    <mergeCell ref="HP4:IB4"/>
    <mergeCell ref="GC4:GO4"/>
    <mergeCell ref="KP4:LB4"/>
    <mergeCell ref="KC4:KO4"/>
    <mergeCell ref="IP4:JB4"/>
    <mergeCell ref="JP4:KB4"/>
    <mergeCell ref="JC4:JO4"/>
    <mergeCell ref="A6:A32"/>
    <mergeCell ref="B6:GB6"/>
    <mergeCell ref="EC4:EO4"/>
    <mergeCell ref="AC4:AO4"/>
    <mergeCell ref="P4:AB4"/>
    <mergeCell ref="CC4:CO4"/>
    <mergeCell ref="DC4:DO4"/>
    <mergeCell ref="FC4:FO4"/>
    <mergeCell ref="BP4:CB4"/>
    <mergeCell ref="DP4:EB4"/>
    <mergeCell ref="AP4:BB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14999847407452621"/>
  </sheetPr>
  <dimension ref="A1:LZ262"/>
  <sheetViews>
    <sheetView tabSelected="1" zoomScale="110" zoomScaleNormal="110" workbookViewId="0">
      <pane xSplit="2" topLeftCell="AU1" activePane="topRight" state="frozen"/>
      <selection pane="topRight" activeCell="JI7" sqref="JI7:JS14"/>
    </sheetView>
  </sheetViews>
  <sheetFormatPr defaultRowHeight="13.2"/>
  <cols>
    <col min="1" max="1" width="25.109375" customWidth="1"/>
    <col min="2" max="2" width="23.5546875" customWidth="1"/>
    <col min="3" max="14" width="9.109375" customWidth="1"/>
    <col min="15" max="16" width="9.109375" style="78" customWidth="1"/>
    <col min="17" max="28" width="9.109375" customWidth="1"/>
    <col min="29" max="30" width="9.109375" style="78" customWidth="1"/>
    <col min="31" max="42" width="9.109375" customWidth="1"/>
    <col min="43" max="44" width="9.109375" style="78" customWidth="1"/>
    <col min="45" max="56" width="9.109375" customWidth="1"/>
    <col min="57" max="58" width="9.109375" style="78" customWidth="1"/>
    <col min="59" max="70" width="9.109375" customWidth="1"/>
    <col min="71" max="72" width="9.109375" style="78" customWidth="1"/>
    <col min="73" max="84" width="9.109375" customWidth="1"/>
    <col min="85" max="86" width="9.109375" style="78" customWidth="1"/>
    <col min="87" max="98" width="9.109375" customWidth="1"/>
    <col min="99" max="100" width="9.109375" style="78" customWidth="1"/>
    <col min="101" max="112" width="9.109375" customWidth="1"/>
    <col min="113" max="114" width="9.109375" style="78" customWidth="1"/>
    <col min="115" max="126" width="9.109375" customWidth="1"/>
    <col min="127" max="128" width="9.109375" style="78" customWidth="1"/>
    <col min="129" max="140" width="9.109375" customWidth="1"/>
    <col min="141" max="142" width="9.109375" style="78" customWidth="1"/>
    <col min="143" max="154" width="9.109375" customWidth="1"/>
    <col min="155" max="156" width="9.109375" style="78" customWidth="1"/>
    <col min="157" max="168" width="9.109375" customWidth="1"/>
    <col min="169" max="170" width="9.109375" style="78" customWidth="1"/>
    <col min="171" max="182" width="9.109375" customWidth="1"/>
    <col min="183" max="184" width="9.109375" style="78" customWidth="1"/>
    <col min="185" max="196" width="9.109375" customWidth="1"/>
    <col min="197" max="198" width="9.109375" style="78" customWidth="1"/>
    <col min="199" max="210" width="9.109375" customWidth="1"/>
    <col min="211" max="212" width="9.109375" style="78" customWidth="1"/>
    <col min="213" max="224" width="9.109375" customWidth="1"/>
    <col min="225" max="226" width="9.109375" style="78" customWidth="1"/>
    <col min="239" max="240" width="9.109375" style="78"/>
    <col min="269" max="282" width="9.109375"/>
  </cols>
  <sheetData>
    <row r="1" spans="1:338" s="1" customFormat="1" ht="20.100000000000001" customHeight="1">
      <c r="A1" s="2" t="s">
        <v>123</v>
      </c>
      <c r="B1" s="2"/>
      <c r="C1" s="3"/>
      <c r="O1" s="21"/>
      <c r="P1" s="21"/>
      <c r="AC1" s="21"/>
      <c r="AD1" s="21"/>
      <c r="AQ1" s="21"/>
      <c r="AR1" s="21"/>
      <c r="BE1" s="21"/>
      <c r="BF1" s="21"/>
      <c r="BS1" s="21"/>
      <c r="BT1" s="21"/>
      <c r="CG1" s="21"/>
      <c r="CH1" s="21"/>
      <c r="CU1" s="21"/>
      <c r="CV1" s="21"/>
      <c r="DI1" s="21"/>
      <c r="DJ1" s="21"/>
      <c r="DW1" s="21"/>
      <c r="DX1" s="21"/>
      <c r="EK1" s="21"/>
      <c r="EL1" s="21"/>
      <c r="EY1" s="21"/>
      <c r="EZ1" s="21"/>
      <c r="FM1" s="21"/>
      <c r="FN1" s="21"/>
      <c r="GA1" s="21"/>
      <c r="GB1" s="21"/>
      <c r="GO1" s="21"/>
      <c r="GP1" s="21"/>
      <c r="HC1" s="21"/>
      <c r="HD1" s="21"/>
      <c r="HQ1" s="21"/>
      <c r="HR1" s="21"/>
      <c r="IE1" s="21"/>
      <c r="IF1" s="21"/>
    </row>
    <row r="2" spans="1:338" s="129" customFormat="1">
      <c r="A2" s="236" t="s">
        <v>130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W2" s="235"/>
      <c r="X2" s="235"/>
      <c r="Y2" s="235"/>
      <c r="Z2" s="235"/>
      <c r="AA2" s="235"/>
      <c r="AB2" s="235"/>
      <c r="AC2" s="235"/>
      <c r="AD2" s="235"/>
      <c r="AE2" s="235"/>
      <c r="AF2" s="235"/>
      <c r="AG2" s="235"/>
      <c r="AH2" s="235"/>
      <c r="AI2" s="235"/>
      <c r="AJ2" s="235"/>
      <c r="AK2" s="235"/>
      <c r="AL2" s="235"/>
      <c r="AM2" s="235"/>
      <c r="AN2" s="235"/>
      <c r="AO2" s="235"/>
      <c r="AP2" s="235"/>
      <c r="AQ2" s="235"/>
      <c r="AR2" s="235"/>
      <c r="AS2" s="235"/>
      <c r="AT2" s="235"/>
      <c r="AU2" s="235"/>
      <c r="AV2" s="235"/>
      <c r="AW2" s="235"/>
      <c r="AX2" s="235"/>
      <c r="AY2" s="235"/>
      <c r="AZ2" s="235"/>
      <c r="BA2" s="235"/>
      <c r="BB2" s="235"/>
      <c r="BC2" s="235"/>
      <c r="BD2" s="235"/>
      <c r="BE2" s="235"/>
      <c r="BF2" s="235"/>
      <c r="BG2" s="235"/>
      <c r="BH2" s="235"/>
      <c r="BI2" s="235"/>
      <c r="BJ2" s="235"/>
      <c r="BK2" s="235"/>
      <c r="BL2" s="235"/>
      <c r="BM2" s="235"/>
      <c r="BN2" s="235"/>
      <c r="BO2" s="235"/>
      <c r="BP2" s="235"/>
      <c r="BQ2" s="235"/>
      <c r="BR2" s="235"/>
      <c r="BS2" s="235"/>
      <c r="BT2" s="235"/>
      <c r="BU2" s="235"/>
      <c r="BV2" s="235"/>
      <c r="BW2" s="235"/>
      <c r="BX2" s="235"/>
      <c r="BY2" s="235"/>
      <c r="BZ2" s="235"/>
      <c r="CA2" s="235"/>
      <c r="CB2" s="235"/>
      <c r="CC2" s="235"/>
      <c r="CD2" s="235"/>
      <c r="CE2" s="235"/>
      <c r="CF2" s="235"/>
      <c r="CG2" s="235"/>
      <c r="CH2" s="235"/>
      <c r="CI2" s="235"/>
      <c r="CJ2" s="235"/>
      <c r="CK2" s="235"/>
      <c r="CL2" s="235"/>
      <c r="CM2" s="235"/>
      <c r="CN2" s="235"/>
      <c r="CO2" s="235"/>
      <c r="CP2" s="235"/>
      <c r="CQ2" s="235"/>
      <c r="CR2" s="235"/>
      <c r="CS2" s="235"/>
      <c r="CT2" s="235"/>
      <c r="CU2" s="235"/>
      <c r="CV2" s="235"/>
      <c r="CW2" s="235"/>
      <c r="CX2" s="235"/>
      <c r="CY2" s="235"/>
      <c r="CZ2" s="235"/>
      <c r="DA2" s="235"/>
      <c r="DB2" s="235"/>
      <c r="DC2" s="235"/>
      <c r="DD2" s="235"/>
      <c r="DE2" s="235"/>
      <c r="DF2" s="235"/>
      <c r="DG2" s="235"/>
      <c r="DH2" s="235"/>
      <c r="DI2" s="235"/>
      <c r="DJ2" s="235"/>
      <c r="DK2" s="235"/>
      <c r="DL2" s="235"/>
      <c r="DM2" s="235"/>
      <c r="DN2" s="235"/>
      <c r="DO2" s="235"/>
      <c r="DP2" s="235"/>
      <c r="DQ2" s="235"/>
      <c r="DR2" s="235"/>
      <c r="DS2" s="235"/>
      <c r="DT2" s="235"/>
      <c r="DU2" s="235"/>
      <c r="DV2" s="235"/>
      <c r="DW2" s="235"/>
      <c r="DX2" s="235"/>
      <c r="DY2" s="235"/>
      <c r="DZ2" s="235"/>
      <c r="EA2" s="235"/>
      <c r="EB2" s="235"/>
      <c r="EC2" s="235"/>
      <c r="ED2" s="235"/>
      <c r="EE2" s="235"/>
      <c r="EF2" s="235"/>
      <c r="EG2" s="235"/>
      <c r="EH2" s="235"/>
      <c r="EI2" s="235"/>
      <c r="EJ2" s="235"/>
      <c r="EK2" s="235"/>
      <c r="EL2" s="235"/>
      <c r="EM2" s="235"/>
      <c r="EN2" s="235"/>
      <c r="EO2" s="235"/>
      <c r="EP2" s="235"/>
      <c r="EQ2" s="235"/>
      <c r="ER2" s="235"/>
      <c r="ES2" s="235"/>
      <c r="ET2" s="235"/>
      <c r="EU2" s="235"/>
      <c r="EV2" s="235"/>
      <c r="EW2" s="235"/>
      <c r="EX2" s="235"/>
      <c r="EY2" s="235"/>
      <c r="EZ2" s="235"/>
      <c r="FA2" s="235"/>
      <c r="FB2" s="235"/>
      <c r="FC2" s="235"/>
      <c r="FD2" s="235"/>
      <c r="FE2" s="235"/>
      <c r="FF2" s="235"/>
      <c r="FG2" s="235"/>
      <c r="FH2" s="235"/>
      <c r="FI2" s="235"/>
      <c r="FJ2" s="235"/>
      <c r="FK2" s="235"/>
      <c r="FL2" s="235"/>
      <c r="FM2" s="235"/>
      <c r="FN2" s="235"/>
      <c r="FO2" s="235"/>
      <c r="FP2" s="235"/>
      <c r="FQ2" s="235"/>
      <c r="FR2" s="235"/>
      <c r="FS2" s="235"/>
      <c r="FT2" s="235"/>
      <c r="FU2" s="235"/>
      <c r="FV2" s="235"/>
      <c r="FW2" s="235"/>
      <c r="FX2" s="235"/>
      <c r="FY2" s="235"/>
      <c r="FZ2" s="235"/>
      <c r="GA2" s="235"/>
      <c r="GB2" s="235"/>
      <c r="GC2" s="235"/>
      <c r="GD2" s="235"/>
      <c r="GE2" s="235"/>
      <c r="GF2" s="235"/>
      <c r="GG2" s="235"/>
      <c r="GH2" s="235"/>
      <c r="GI2" s="235"/>
      <c r="GJ2" s="235"/>
      <c r="GK2" s="235"/>
      <c r="GL2" s="235"/>
      <c r="GM2" s="235"/>
      <c r="GN2" s="235"/>
      <c r="GO2" s="235"/>
      <c r="GP2" s="235"/>
      <c r="GQ2" s="235"/>
      <c r="GR2" s="235"/>
      <c r="GS2" s="235"/>
      <c r="GT2" s="235"/>
      <c r="GU2" s="235"/>
      <c r="GV2" s="235"/>
      <c r="GW2" s="235"/>
      <c r="GX2" s="235"/>
      <c r="GY2" s="235"/>
      <c r="GZ2" s="235"/>
      <c r="HA2" s="235"/>
      <c r="HB2" s="235"/>
      <c r="HC2" s="235"/>
      <c r="HD2" s="235"/>
      <c r="HE2" s="235"/>
      <c r="HF2" s="235"/>
      <c r="HG2" s="235"/>
      <c r="HH2" s="235"/>
      <c r="HI2" s="235"/>
      <c r="HJ2" s="235"/>
      <c r="HK2" s="235"/>
      <c r="HL2" s="235"/>
      <c r="HM2" s="235"/>
      <c r="HN2" s="235"/>
      <c r="HO2" s="235"/>
      <c r="HP2" s="235"/>
      <c r="HQ2" s="235"/>
      <c r="HR2" s="235"/>
      <c r="HS2" s="235"/>
      <c r="HT2" s="235"/>
      <c r="HU2" s="235"/>
      <c r="HV2" s="235"/>
      <c r="HW2" s="235"/>
      <c r="HX2" s="235"/>
      <c r="HY2" s="235"/>
      <c r="HZ2" s="235"/>
      <c r="IA2" s="235"/>
      <c r="IB2" s="235"/>
      <c r="IC2" s="235"/>
      <c r="ID2" s="235"/>
      <c r="IE2" s="235"/>
      <c r="IF2" s="235"/>
      <c r="IG2" s="235"/>
      <c r="IH2" s="235"/>
      <c r="II2" s="235"/>
      <c r="IJ2" s="235"/>
      <c r="IK2" s="235"/>
      <c r="IL2" s="235"/>
      <c r="IM2" s="235"/>
      <c r="IN2" s="235"/>
      <c r="IO2" s="235"/>
      <c r="IP2" s="235"/>
      <c r="IQ2" s="235"/>
    </row>
    <row r="3" spans="1:338" s="1" customFormat="1" ht="6.9" customHeight="1">
      <c r="A3" s="7"/>
      <c r="C3" s="3"/>
      <c r="O3" s="21"/>
      <c r="P3" s="21"/>
      <c r="AC3" s="21"/>
      <c r="AD3" s="21"/>
      <c r="AQ3" s="21"/>
      <c r="AR3" s="21"/>
      <c r="BE3" s="21"/>
      <c r="BF3" s="21"/>
      <c r="BS3" s="21"/>
      <c r="BT3" s="21"/>
      <c r="CG3" s="21"/>
      <c r="CH3" s="21"/>
      <c r="CU3" s="21"/>
      <c r="CV3" s="21"/>
      <c r="DI3" s="21"/>
      <c r="DJ3" s="21"/>
      <c r="DW3" s="21"/>
      <c r="DX3" s="21"/>
      <c r="EK3" s="21"/>
      <c r="EL3" s="21"/>
      <c r="EY3" s="21"/>
      <c r="EZ3" s="21"/>
      <c r="FM3" s="21"/>
      <c r="FN3" s="21"/>
      <c r="GA3" s="21"/>
      <c r="GB3" s="21"/>
      <c r="GO3" s="21"/>
      <c r="GP3" s="21"/>
      <c r="HC3" s="21"/>
      <c r="HD3" s="21"/>
      <c r="HQ3" s="21"/>
      <c r="HR3" s="21"/>
      <c r="IE3" s="21"/>
      <c r="IF3" s="21"/>
    </row>
    <row r="4" spans="1:338" ht="13.8" thickBot="1"/>
    <row r="5" spans="1:338" ht="13.8" thickBot="1">
      <c r="B5" s="76"/>
      <c r="C5" s="253">
        <v>2002</v>
      </c>
      <c r="D5" s="253"/>
      <c r="E5" s="253"/>
      <c r="F5" s="253"/>
      <c r="G5" s="253"/>
      <c r="H5" s="253"/>
      <c r="I5" s="253"/>
      <c r="J5" s="253"/>
      <c r="K5" s="253"/>
      <c r="L5" s="253"/>
      <c r="M5" s="253"/>
      <c r="N5" s="253"/>
      <c r="O5" s="253"/>
      <c r="P5" s="253"/>
      <c r="Q5" s="253">
        <v>2003</v>
      </c>
      <c r="R5" s="253"/>
      <c r="S5" s="253"/>
      <c r="T5" s="253"/>
      <c r="U5" s="253"/>
      <c r="V5" s="253"/>
      <c r="W5" s="253"/>
      <c r="X5" s="253"/>
      <c r="Y5" s="253"/>
      <c r="Z5" s="253"/>
      <c r="AA5" s="253"/>
      <c r="AB5" s="253"/>
      <c r="AC5" s="253"/>
      <c r="AD5" s="253"/>
      <c r="AE5" s="253">
        <v>2004</v>
      </c>
      <c r="AF5" s="253"/>
      <c r="AG5" s="253"/>
      <c r="AH5" s="253"/>
      <c r="AI5" s="253"/>
      <c r="AJ5" s="253"/>
      <c r="AK5" s="253"/>
      <c r="AL5" s="253"/>
      <c r="AM5" s="253"/>
      <c r="AN5" s="253"/>
      <c r="AO5" s="253"/>
      <c r="AP5" s="253"/>
      <c r="AQ5" s="253"/>
      <c r="AR5" s="253"/>
      <c r="AS5" s="253">
        <v>2005</v>
      </c>
      <c r="AT5" s="253"/>
      <c r="AU5" s="253"/>
      <c r="AV5" s="253"/>
      <c r="AW5" s="253"/>
      <c r="AX5" s="253"/>
      <c r="AY5" s="253"/>
      <c r="AZ5" s="253"/>
      <c r="BA5" s="253"/>
      <c r="BB5" s="253"/>
      <c r="BC5" s="253"/>
      <c r="BD5" s="253"/>
      <c r="BE5" s="253"/>
      <c r="BF5" s="253"/>
      <c r="BG5" s="253">
        <v>2006</v>
      </c>
      <c r="BH5" s="253"/>
      <c r="BI5" s="253"/>
      <c r="BJ5" s="253"/>
      <c r="BK5" s="253"/>
      <c r="BL5" s="253"/>
      <c r="BM5" s="253"/>
      <c r="BN5" s="253"/>
      <c r="BO5" s="253"/>
      <c r="BP5" s="253"/>
      <c r="BQ5" s="253"/>
      <c r="BR5" s="253"/>
      <c r="BS5" s="253"/>
      <c r="BT5" s="253"/>
      <c r="BU5" s="253">
        <v>2007</v>
      </c>
      <c r="BV5" s="253"/>
      <c r="BW5" s="253"/>
      <c r="BX5" s="253"/>
      <c r="BY5" s="253"/>
      <c r="BZ5" s="253"/>
      <c r="CA5" s="253"/>
      <c r="CB5" s="253"/>
      <c r="CC5" s="253"/>
      <c r="CD5" s="253"/>
      <c r="CE5" s="253"/>
      <c r="CF5" s="253"/>
      <c r="CG5" s="253"/>
      <c r="CH5" s="253"/>
      <c r="CI5" s="253">
        <v>2008</v>
      </c>
      <c r="CJ5" s="253"/>
      <c r="CK5" s="253"/>
      <c r="CL5" s="253"/>
      <c r="CM5" s="253"/>
      <c r="CN5" s="253"/>
      <c r="CO5" s="253"/>
      <c r="CP5" s="253"/>
      <c r="CQ5" s="253"/>
      <c r="CR5" s="253"/>
      <c r="CS5" s="253"/>
      <c r="CT5" s="253"/>
      <c r="CU5" s="253"/>
      <c r="CV5" s="253"/>
      <c r="CW5" s="253">
        <v>2009</v>
      </c>
      <c r="CX5" s="253"/>
      <c r="CY5" s="253"/>
      <c r="CZ5" s="253"/>
      <c r="DA5" s="253"/>
      <c r="DB5" s="253"/>
      <c r="DC5" s="253"/>
      <c r="DD5" s="253"/>
      <c r="DE5" s="253"/>
      <c r="DF5" s="253"/>
      <c r="DG5" s="253"/>
      <c r="DH5" s="253"/>
      <c r="DI5" s="253"/>
      <c r="DJ5" s="253"/>
      <c r="DK5" s="253">
        <v>2010</v>
      </c>
      <c r="DL5" s="253"/>
      <c r="DM5" s="253"/>
      <c r="DN5" s="253"/>
      <c r="DO5" s="253"/>
      <c r="DP5" s="253"/>
      <c r="DQ5" s="253"/>
      <c r="DR5" s="253"/>
      <c r="DS5" s="253"/>
      <c r="DT5" s="253"/>
      <c r="DU5" s="253"/>
      <c r="DV5" s="253"/>
      <c r="DW5" s="253"/>
      <c r="DX5" s="253"/>
      <c r="DY5" s="253">
        <v>2011</v>
      </c>
      <c r="DZ5" s="253"/>
      <c r="EA5" s="253"/>
      <c r="EB5" s="253"/>
      <c r="EC5" s="253"/>
      <c r="ED5" s="253"/>
      <c r="EE5" s="253"/>
      <c r="EF5" s="253"/>
      <c r="EG5" s="253"/>
      <c r="EH5" s="253"/>
      <c r="EI5" s="253"/>
      <c r="EJ5" s="253"/>
      <c r="EK5" s="253"/>
      <c r="EL5" s="253"/>
      <c r="EM5" s="253">
        <v>2012</v>
      </c>
      <c r="EN5" s="253"/>
      <c r="EO5" s="253"/>
      <c r="EP5" s="253"/>
      <c r="EQ5" s="253"/>
      <c r="ER5" s="253"/>
      <c r="ES5" s="253"/>
      <c r="ET5" s="253"/>
      <c r="EU5" s="253"/>
      <c r="EV5" s="253"/>
      <c r="EW5" s="253"/>
      <c r="EX5" s="253"/>
      <c r="EY5" s="253"/>
      <c r="EZ5" s="253"/>
      <c r="FA5" s="253">
        <v>2013</v>
      </c>
      <c r="FB5" s="253"/>
      <c r="FC5" s="253"/>
      <c r="FD5" s="253"/>
      <c r="FE5" s="253"/>
      <c r="FF5" s="253"/>
      <c r="FG5" s="253"/>
      <c r="FH5" s="253"/>
      <c r="FI5" s="253"/>
      <c r="FJ5" s="253"/>
      <c r="FK5" s="253"/>
      <c r="FL5" s="253"/>
      <c r="FM5" s="253"/>
      <c r="FN5" s="253"/>
      <c r="FO5" s="253">
        <v>2014</v>
      </c>
      <c r="FP5" s="253"/>
      <c r="FQ5" s="253"/>
      <c r="FR5" s="253"/>
      <c r="FS5" s="253"/>
      <c r="FT5" s="253"/>
      <c r="FU5" s="253"/>
      <c r="FV5" s="253"/>
      <c r="FW5" s="253"/>
      <c r="FX5" s="253"/>
      <c r="FY5" s="253"/>
      <c r="FZ5" s="253"/>
      <c r="GA5" s="253"/>
      <c r="GB5" s="253"/>
      <c r="GC5" s="253">
        <v>2015</v>
      </c>
      <c r="GD5" s="253"/>
      <c r="GE5" s="253"/>
      <c r="GF5" s="253"/>
      <c r="GG5" s="253"/>
      <c r="GH5" s="253"/>
      <c r="GI5" s="253"/>
      <c r="GJ5" s="253"/>
      <c r="GK5" s="253"/>
      <c r="GL5" s="253"/>
      <c r="GM5" s="253"/>
      <c r="GN5" s="253"/>
      <c r="GO5" s="253"/>
      <c r="GP5" s="253"/>
      <c r="GQ5" s="253">
        <v>2016</v>
      </c>
      <c r="GR5" s="253"/>
      <c r="GS5" s="253"/>
      <c r="GT5" s="253"/>
      <c r="GU5" s="253"/>
      <c r="GV5" s="253"/>
      <c r="GW5" s="253"/>
      <c r="GX5" s="253"/>
      <c r="GY5" s="253"/>
      <c r="GZ5" s="253"/>
      <c r="HA5" s="253"/>
      <c r="HB5" s="253"/>
      <c r="HC5" s="253"/>
      <c r="HD5" s="253"/>
      <c r="HE5" s="253">
        <v>2017</v>
      </c>
      <c r="HF5" s="253"/>
      <c r="HG5" s="253"/>
      <c r="HH5" s="253"/>
      <c r="HI5" s="253"/>
      <c r="HJ5" s="253"/>
      <c r="HK5" s="253"/>
      <c r="HL5" s="253"/>
      <c r="HM5" s="253"/>
      <c r="HN5" s="253"/>
      <c r="HO5" s="253"/>
      <c r="HP5" s="253"/>
      <c r="HQ5" s="253"/>
      <c r="HR5" s="253"/>
      <c r="HS5" s="253">
        <v>2018</v>
      </c>
      <c r="HT5" s="253"/>
      <c r="HU5" s="253"/>
      <c r="HV5" s="253"/>
      <c r="HW5" s="253"/>
      <c r="HX5" s="253"/>
      <c r="HY5" s="253"/>
      <c r="HZ5" s="253"/>
      <c r="IA5" s="253"/>
      <c r="IB5" s="253"/>
      <c r="IC5" s="253"/>
      <c r="ID5" s="253"/>
      <c r="IE5" s="253"/>
      <c r="IF5" s="253"/>
      <c r="IG5" s="253">
        <v>2019</v>
      </c>
      <c r="IH5" s="253"/>
      <c r="II5" s="253"/>
      <c r="IJ5" s="253"/>
      <c r="IK5" s="253"/>
      <c r="IL5" s="253"/>
      <c r="IM5" s="253"/>
      <c r="IN5" s="253"/>
      <c r="IO5" s="253"/>
      <c r="IP5" s="253"/>
      <c r="IQ5" s="253"/>
      <c r="IR5" s="253"/>
      <c r="IS5" s="253"/>
      <c r="IT5" s="253"/>
      <c r="IU5" s="253">
        <v>2020</v>
      </c>
      <c r="IV5" s="253"/>
      <c r="IW5" s="253"/>
      <c r="IX5" s="253"/>
      <c r="IY5" s="253"/>
      <c r="IZ5" s="253"/>
      <c r="JA5" s="253"/>
      <c r="JB5" s="253"/>
      <c r="JC5" s="253"/>
      <c r="JD5" s="253"/>
      <c r="JE5" s="253"/>
      <c r="JF5" s="253"/>
      <c r="JG5" s="253"/>
      <c r="JH5" s="253"/>
      <c r="JI5" s="253">
        <v>2021</v>
      </c>
      <c r="JJ5" s="253"/>
      <c r="JK5" s="253"/>
      <c r="JL5" s="253"/>
      <c r="JM5" s="253"/>
      <c r="JN5" s="253"/>
      <c r="JO5" s="253"/>
      <c r="JP5" s="253"/>
      <c r="JQ5" s="253"/>
      <c r="JR5" s="253"/>
      <c r="JS5" s="253"/>
      <c r="JT5" s="253"/>
      <c r="JU5" s="253"/>
      <c r="JV5" s="253"/>
      <c r="JW5" s="253">
        <v>2022</v>
      </c>
      <c r="JX5" s="253"/>
      <c r="JY5" s="253"/>
      <c r="JZ5" s="253"/>
      <c r="KA5" s="253"/>
      <c r="KB5" s="253"/>
      <c r="KC5" s="253"/>
      <c r="KD5" s="253"/>
      <c r="KE5" s="253"/>
      <c r="KF5" s="253"/>
      <c r="KG5" s="253"/>
      <c r="KH5" s="253"/>
      <c r="KI5" s="253"/>
      <c r="KJ5" s="253"/>
      <c r="KK5" s="253">
        <v>2023</v>
      </c>
      <c r="KL5" s="253"/>
      <c r="KM5" s="253"/>
      <c r="KN5" s="253"/>
      <c r="KO5" s="253"/>
      <c r="KP5" s="253"/>
      <c r="KQ5" s="253"/>
      <c r="KR5" s="253"/>
      <c r="KS5" s="253"/>
      <c r="KT5" s="253"/>
      <c r="KU5" s="253"/>
      <c r="KV5" s="253"/>
      <c r="KW5" s="253"/>
      <c r="KX5" s="253"/>
      <c r="KY5" s="253">
        <v>2024</v>
      </c>
      <c r="KZ5" s="253"/>
      <c r="LA5" s="253"/>
      <c r="LB5" s="253"/>
      <c r="LC5" s="253"/>
      <c r="LD5" s="253"/>
      <c r="LE5" s="253"/>
      <c r="LF5" s="253"/>
      <c r="LG5" s="253"/>
      <c r="LH5" s="253"/>
      <c r="LI5" s="253"/>
      <c r="LJ5" s="253"/>
      <c r="LK5" s="253"/>
      <c r="LL5" s="253"/>
      <c r="LM5" s="253">
        <v>2025</v>
      </c>
      <c r="LN5" s="253"/>
      <c r="LO5" s="253"/>
      <c r="LP5" s="253"/>
      <c r="LQ5" s="253"/>
      <c r="LR5" s="253"/>
      <c r="LS5" s="253"/>
      <c r="LT5" s="253"/>
      <c r="LU5" s="253"/>
      <c r="LV5" s="253"/>
      <c r="LW5" s="253"/>
      <c r="LX5" s="253"/>
      <c r="LY5" s="253"/>
      <c r="LZ5" s="253"/>
    </row>
    <row r="6" spans="1:338" ht="51.6" thickBot="1">
      <c r="A6" s="7"/>
      <c r="B6" s="7"/>
      <c r="C6" s="77" t="s">
        <v>1</v>
      </c>
      <c r="D6" s="77" t="s">
        <v>2</v>
      </c>
      <c r="E6" s="77" t="s">
        <v>3</v>
      </c>
      <c r="F6" s="77" t="s">
        <v>4</v>
      </c>
      <c r="G6" s="77" t="s">
        <v>5</v>
      </c>
      <c r="H6" s="77" t="s">
        <v>6</v>
      </c>
      <c r="I6" s="77" t="s">
        <v>16</v>
      </c>
      <c r="J6" s="77" t="s">
        <v>17</v>
      </c>
      <c r="K6" s="77" t="s">
        <v>18</v>
      </c>
      <c r="L6" s="77" t="s">
        <v>19</v>
      </c>
      <c r="M6" s="77" t="s">
        <v>20</v>
      </c>
      <c r="N6" s="77" t="s">
        <v>21</v>
      </c>
      <c r="O6" s="79" t="s">
        <v>63</v>
      </c>
      <c r="P6" s="79" t="s">
        <v>86</v>
      </c>
      <c r="Q6" s="77" t="s">
        <v>1</v>
      </c>
      <c r="R6" s="77" t="s">
        <v>2</v>
      </c>
      <c r="S6" s="77" t="s">
        <v>3</v>
      </c>
      <c r="T6" s="77" t="s">
        <v>4</v>
      </c>
      <c r="U6" s="77" t="s">
        <v>5</v>
      </c>
      <c r="V6" s="77" t="s">
        <v>6</v>
      </c>
      <c r="W6" s="77" t="s">
        <v>16</v>
      </c>
      <c r="X6" s="77" t="s">
        <v>17</v>
      </c>
      <c r="Y6" s="77" t="s">
        <v>18</v>
      </c>
      <c r="Z6" s="77" t="s">
        <v>19</v>
      </c>
      <c r="AA6" s="77" t="s">
        <v>20</v>
      </c>
      <c r="AB6" s="77" t="s">
        <v>21</v>
      </c>
      <c r="AC6" s="79" t="s">
        <v>88</v>
      </c>
      <c r="AD6" s="79" t="s">
        <v>89</v>
      </c>
      <c r="AE6" s="77" t="s">
        <v>1</v>
      </c>
      <c r="AF6" s="77" t="s">
        <v>2</v>
      </c>
      <c r="AG6" s="77" t="s">
        <v>3</v>
      </c>
      <c r="AH6" s="77" t="s">
        <v>4</v>
      </c>
      <c r="AI6" s="77" t="s">
        <v>5</v>
      </c>
      <c r="AJ6" s="77" t="s">
        <v>6</v>
      </c>
      <c r="AK6" s="77" t="s">
        <v>16</v>
      </c>
      <c r="AL6" s="77" t="s">
        <v>17</v>
      </c>
      <c r="AM6" s="77" t="s">
        <v>18</v>
      </c>
      <c r="AN6" s="77" t="s">
        <v>19</v>
      </c>
      <c r="AO6" s="77" t="s">
        <v>20</v>
      </c>
      <c r="AP6" s="77" t="s">
        <v>21</v>
      </c>
      <c r="AQ6" s="79" t="s">
        <v>90</v>
      </c>
      <c r="AR6" s="79" t="s">
        <v>91</v>
      </c>
      <c r="AS6" s="77" t="s">
        <v>1</v>
      </c>
      <c r="AT6" s="77" t="s">
        <v>2</v>
      </c>
      <c r="AU6" s="77" t="s">
        <v>3</v>
      </c>
      <c r="AV6" s="77" t="s">
        <v>4</v>
      </c>
      <c r="AW6" s="77" t="s">
        <v>5</v>
      </c>
      <c r="AX6" s="77" t="s">
        <v>6</v>
      </c>
      <c r="AY6" s="77" t="s">
        <v>16</v>
      </c>
      <c r="AZ6" s="77" t="s">
        <v>17</v>
      </c>
      <c r="BA6" s="77" t="s">
        <v>18</v>
      </c>
      <c r="BB6" s="77" t="s">
        <v>19</v>
      </c>
      <c r="BC6" s="77" t="s">
        <v>20</v>
      </c>
      <c r="BD6" s="77" t="s">
        <v>21</v>
      </c>
      <c r="BE6" s="79" t="s">
        <v>92</v>
      </c>
      <c r="BF6" s="79" t="s">
        <v>93</v>
      </c>
      <c r="BG6" s="77" t="s">
        <v>1</v>
      </c>
      <c r="BH6" s="77" t="s">
        <v>2</v>
      </c>
      <c r="BI6" s="77" t="s">
        <v>3</v>
      </c>
      <c r="BJ6" s="77" t="s">
        <v>4</v>
      </c>
      <c r="BK6" s="77" t="s">
        <v>5</v>
      </c>
      <c r="BL6" s="77" t="s">
        <v>6</v>
      </c>
      <c r="BM6" s="77" t="s">
        <v>16</v>
      </c>
      <c r="BN6" s="77" t="s">
        <v>17</v>
      </c>
      <c r="BO6" s="77" t="s">
        <v>18</v>
      </c>
      <c r="BP6" s="77" t="s">
        <v>19</v>
      </c>
      <c r="BQ6" s="77" t="s">
        <v>20</v>
      </c>
      <c r="BR6" s="77" t="s">
        <v>21</v>
      </c>
      <c r="BS6" s="79" t="s">
        <v>94</v>
      </c>
      <c r="BT6" s="79" t="s">
        <v>95</v>
      </c>
      <c r="BU6" s="77" t="s">
        <v>1</v>
      </c>
      <c r="BV6" s="77" t="s">
        <v>2</v>
      </c>
      <c r="BW6" s="77" t="s">
        <v>3</v>
      </c>
      <c r="BX6" s="77" t="s">
        <v>4</v>
      </c>
      <c r="BY6" s="77" t="s">
        <v>5</v>
      </c>
      <c r="BZ6" s="77" t="s">
        <v>6</v>
      </c>
      <c r="CA6" s="77" t="s">
        <v>16</v>
      </c>
      <c r="CB6" s="77" t="s">
        <v>17</v>
      </c>
      <c r="CC6" s="77" t="s">
        <v>18</v>
      </c>
      <c r="CD6" s="77" t="s">
        <v>19</v>
      </c>
      <c r="CE6" s="77" t="s">
        <v>20</v>
      </c>
      <c r="CF6" s="77" t="s">
        <v>21</v>
      </c>
      <c r="CG6" s="79" t="s">
        <v>71</v>
      </c>
      <c r="CH6" s="79" t="s">
        <v>96</v>
      </c>
      <c r="CI6" s="77" t="s">
        <v>1</v>
      </c>
      <c r="CJ6" s="77" t="s">
        <v>2</v>
      </c>
      <c r="CK6" s="77" t="s">
        <v>3</v>
      </c>
      <c r="CL6" s="77" t="s">
        <v>4</v>
      </c>
      <c r="CM6" s="77" t="s">
        <v>5</v>
      </c>
      <c r="CN6" s="77" t="s">
        <v>6</v>
      </c>
      <c r="CO6" s="77" t="s">
        <v>16</v>
      </c>
      <c r="CP6" s="77" t="s">
        <v>17</v>
      </c>
      <c r="CQ6" s="77" t="s">
        <v>18</v>
      </c>
      <c r="CR6" s="77" t="s">
        <v>19</v>
      </c>
      <c r="CS6" s="77" t="s">
        <v>20</v>
      </c>
      <c r="CT6" s="77" t="s">
        <v>21</v>
      </c>
      <c r="CU6" s="79" t="s">
        <v>72</v>
      </c>
      <c r="CV6" s="79" t="s">
        <v>97</v>
      </c>
      <c r="CW6" s="77" t="s">
        <v>1</v>
      </c>
      <c r="CX6" s="77" t="s">
        <v>2</v>
      </c>
      <c r="CY6" s="77" t="s">
        <v>3</v>
      </c>
      <c r="CZ6" s="77" t="s">
        <v>4</v>
      </c>
      <c r="DA6" s="77" t="s">
        <v>5</v>
      </c>
      <c r="DB6" s="77" t="s">
        <v>6</v>
      </c>
      <c r="DC6" s="77" t="s">
        <v>16</v>
      </c>
      <c r="DD6" s="77" t="s">
        <v>17</v>
      </c>
      <c r="DE6" s="77" t="s">
        <v>18</v>
      </c>
      <c r="DF6" s="77" t="s">
        <v>19</v>
      </c>
      <c r="DG6" s="77" t="s">
        <v>20</v>
      </c>
      <c r="DH6" s="77" t="s">
        <v>21</v>
      </c>
      <c r="DI6" s="79" t="s">
        <v>98</v>
      </c>
      <c r="DJ6" s="79" t="s">
        <v>99</v>
      </c>
      <c r="DK6" s="77" t="s">
        <v>1</v>
      </c>
      <c r="DL6" s="77" t="s">
        <v>2</v>
      </c>
      <c r="DM6" s="77" t="s">
        <v>3</v>
      </c>
      <c r="DN6" s="77" t="s">
        <v>4</v>
      </c>
      <c r="DO6" s="77" t="s">
        <v>5</v>
      </c>
      <c r="DP6" s="77" t="s">
        <v>6</v>
      </c>
      <c r="DQ6" s="77" t="s">
        <v>16</v>
      </c>
      <c r="DR6" s="77" t="s">
        <v>17</v>
      </c>
      <c r="DS6" s="77" t="s">
        <v>18</v>
      </c>
      <c r="DT6" s="77" t="s">
        <v>19</v>
      </c>
      <c r="DU6" s="77" t="s">
        <v>20</v>
      </c>
      <c r="DV6" s="77" t="s">
        <v>21</v>
      </c>
      <c r="DW6" s="79" t="s">
        <v>74</v>
      </c>
      <c r="DX6" s="79" t="s">
        <v>100</v>
      </c>
      <c r="DY6" s="77" t="s">
        <v>1</v>
      </c>
      <c r="DZ6" s="77" t="s">
        <v>2</v>
      </c>
      <c r="EA6" s="77" t="s">
        <v>3</v>
      </c>
      <c r="EB6" s="77" t="s">
        <v>4</v>
      </c>
      <c r="EC6" s="77" t="s">
        <v>5</v>
      </c>
      <c r="ED6" s="77" t="s">
        <v>6</v>
      </c>
      <c r="EE6" s="77" t="s">
        <v>16</v>
      </c>
      <c r="EF6" s="77" t="s">
        <v>17</v>
      </c>
      <c r="EG6" s="77" t="s">
        <v>18</v>
      </c>
      <c r="EH6" s="77" t="s">
        <v>19</v>
      </c>
      <c r="EI6" s="77" t="s">
        <v>20</v>
      </c>
      <c r="EJ6" s="77" t="s">
        <v>21</v>
      </c>
      <c r="EK6" s="79" t="s">
        <v>75</v>
      </c>
      <c r="EL6" s="79" t="s">
        <v>102</v>
      </c>
      <c r="EM6" s="77" t="s">
        <v>1</v>
      </c>
      <c r="EN6" s="77" t="s">
        <v>2</v>
      </c>
      <c r="EO6" s="77" t="s">
        <v>3</v>
      </c>
      <c r="EP6" s="77" t="s">
        <v>4</v>
      </c>
      <c r="EQ6" s="77" t="s">
        <v>5</v>
      </c>
      <c r="ER6" s="77" t="s">
        <v>6</v>
      </c>
      <c r="ES6" s="77" t="s">
        <v>16</v>
      </c>
      <c r="ET6" s="77" t="s">
        <v>17</v>
      </c>
      <c r="EU6" s="77" t="s">
        <v>18</v>
      </c>
      <c r="EV6" s="77" t="s">
        <v>19</v>
      </c>
      <c r="EW6" s="77" t="s">
        <v>20</v>
      </c>
      <c r="EX6" s="77" t="s">
        <v>21</v>
      </c>
      <c r="EY6" s="79" t="s">
        <v>76</v>
      </c>
      <c r="EZ6" s="79" t="s">
        <v>101</v>
      </c>
      <c r="FA6" s="77" t="s">
        <v>1</v>
      </c>
      <c r="FB6" s="77" t="s">
        <v>2</v>
      </c>
      <c r="FC6" s="77" t="s">
        <v>3</v>
      </c>
      <c r="FD6" s="77" t="s">
        <v>4</v>
      </c>
      <c r="FE6" s="77" t="s">
        <v>5</v>
      </c>
      <c r="FF6" s="77" t="s">
        <v>6</v>
      </c>
      <c r="FG6" s="77" t="s">
        <v>16</v>
      </c>
      <c r="FH6" s="77" t="s">
        <v>17</v>
      </c>
      <c r="FI6" s="77" t="s">
        <v>18</v>
      </c>
      <c r="FJ6" s="77" t="s">
        <v>19</v>
      </c>
      <c r="FK6" s="77" t="s">
        <v>20</v>
      </c>
      <c r="FL6" s="77" t="s">
        <v>21</v>
      </c>
      <c r="FM6" s="79" t="s">
        <v>77</v>
      </c>
      <c r="FN6" s="79" t="s">
        <v>103</v>
      </c>
      <c r="FO6" s="77" t="s">
        <v>1</v>
      </c>
      <c r="FP6" s="77" t="s">
        <v>2</v>
      </c>
      <c r="FQ6" s="77" t="s">
        <v>3</v>
      </c>
      <c r="FR6" s="77" t="s">
        <v>4</v>
      </c>
      <c r="FS6" s="77" t="s">
        <v>5</v>
      </c>
      <c r="FT6" s="77" t="s">
        <v>6</v>
      </c>
      <c r="FU6" s="77" t="s">
        <v>16</v>
      </c>
      <c r="FV6" s="77" t="s">
        <v>17</v>
      </c>
      <c r="FW6" s="77" t="s">
        <v>18</v>
      </c>
      <c r="FX6" s="77" t="s">
        <v>19</v>
      </c>
      <c r="FY6" s="77" t="s">
        <v>20</v>
      </c>
      <c r="FZ6" s="77" t="s">
        <v>21</v>
      </c>
      <c r="GA6" s="79" t="s">
        <v>78</v>
      </c>
      <c r="GB6" s="79" t="s">
        <v>104</v>
      </c>
      <c r="GC6" s="77" t="s">
        <v>1</v>
      </c>
      <c r="GD6" s="77" t="s">
        <v>2</v>
      </c>
      <c r="GE6" s="77" t="s">
        <v>3</v>
      </c>
      <c r="GF6" s="77" t="s">
        <v>4</v>
      </c>
      <c r="GG6" s="77" t="s">
        <v>5</v>
      </c>
      <c r="GH6" s="77" t="s">
        <v>6</v>
      </c>
      <c r="GI6" s="77" t="s">
        <v>16</v>
      </c>
      <c r="GJ6" s="77" t="s">
        <v>17</v>
      </c>
      <c r="GK6" s="77" t="s">
        <v>18</v>
      </c>
      <c r="GL6" s="77" t="s">
        <v>19</v>
      </c>
      <c r="GM6" s="77" t="s">
        <v>20</v>
      </c>
      <c r="GN6" s="77" t="s">
        <v>21</v>
      </c>
      <c r="GO6" s="79" t="s">
        <v>82</v>
      </c>
      <c r="GP6" s="79" t="s">
        <v>105</v>
      </c>
      <c r="GQ6" s="77" t="s">
        <v>1</v>
      </c>
      <c r="GR6" s="77" t="s">
        <v>2</v>
      </c>
      <c r="GS6" s="77" t="s">
        <v>3</v>
      </c>
      <c r="GT6" s="77" t="s">
        <v>4</v>
      </c>
      <c r="GU6" s="77" t="s">
        <v>5</v>
      </c>
      <c r="GV6" s="77" t="s">
        <v>6</v>
      </c>
      <c r="GW6" s="77" t="s">
        <v>16</v>
      </c>
      <c r="GX6" s="77" t="s">
        <v>17</v>
      </c>
      <c r="GY6" s="77" t="s">
        <v>18</v>
      </c>
      <c r="GZ6" s="77" t="s">
        <v>19</v>
      </c>
      <c r="HA6" s="77" t="s">
        <v>20</v>
      </c>
      <c r="HB6" s="77" t="s">
        <v>21</v>
      </c>
      <c r="HC6" s="79" t="s">
        <v>81</v>
      </c>
      <c r="HD6" s="79" t="s">
        <v>106</v>
      </c>
      <c r="HE6" s="77" t="s">
        <v>1</v>
      </c>
      <c r="HF6" s="77" t="s">
        <v>2</v>
      </c>
      <c r="HG6" s="77" t="s">
        <v>3</v>
      </c>
      <c r="HH6" s="77" t="s">
        <v>4</v>
      </c>
      <c r="HI6" s="77" t="s">
        <v>5</v>
      </c>
      <c r="HJ6" s="77" t="s">
        <v>6</v>
      </c>
      <c r="HK6" s="77" t="s">
        <v>16</v>
      </c>
      <c r="HL6" s="77" t="s">
        <v>17</v>
      </c>
      <c r="HM6" s="77" t="s">
        <v>18</v>
      </c>
      <c r="HN6" s="77" t="s">
        <v>19</v>
      </c>
      <c r="HO6" s="77" t="s">
        <v>20</v>
      </c>
      <c r="HP6" s="77" t="s">
        <v>21</v>
      </c>
      <c r="HQ6" s="79" t="s">
        <v>79</v>
      </c>
      <c r="HR6" s="79" t="s">
        <v>107</v>
      </c>
      <c r="HS6" s="77" t="s">
        <v>1</v>
      </c>
      <c r="HT6" s="77" t="s">
        <v>2</v>
      </c>
      <c r="HU6" s="77" t="s">
        <v>3</v>
      </c>
      <c r="HV6" s="77" t="s">
        <v>4</v>
      </c>
      <c r="HW6" s="77" t="s">
        <v>5</v>
      </c>
      <c r="HX6" s="77" t="s">
        <v>6</v>
      </c>
      <c r="HY6" s="77" t="s">
        <v>16</v>
      </c>
      <c r="HZ6" s="77" t="s">
        <v>17</v>
      </c>
      <c r="IA6" s="77" t="s">
        <v>18</v>
      </c>
      <c r="IB6" s="77" t="s">
        <v>19</v>
      </c>
      <c r="IC6" s="77" t="s">
        <v>20</v>
      </c>
      <c r="ID6" s="77" t="s">
        <v>21</v>
      </c>
      <c r="IE6" s="79" t="s">
        <v>80</v>
      </c>
      <c r="IF6" s="79" t="s">
        <v>108</v>
      </c>
      <c r="IG6" s="77" t="s">
        <v>1</v>
      </c>
      <c r="IH6" s="77" t="s">
        <v>2</v>
      </c>
      <c r="II6" s="77" t="s">
        <v>3</v>
      </c>
      <c r="IJ6" s="77" t="s">
        <v>4</v>
      </c>
      <c r="IK6" s="77" t="s">
        <v>5</v>
      </c>
      <c r="IL6" s="77" t="s">
        <v>6</v>
      </c>
      <c r="IM6" s="77" t="s">
        <v>16</v>
      </c>
      <c r="IN6" s="77" t="s">
        <v>17</v>
      </c>
      <c r="IO6" s="77" t="s">
        <v>18</v>
      </c>
      <c r="IP6" s="77" t="s">
        <v>19</v>
      </c>
      <c r="IQ6" s="77" t="s">
        <v>20</v>
      </c>
      <c r="IR6" s="77" t="s">
        <v>21</v>
      </c>
      <c r="IS6" s="79" t="s">
        <v>127</v>
      </c>
      <c r="IT6" s="79" t="s">
        <v>140</v>
      </c>
      <c r="IU6" s="77" t="s">
        <v>1</v>
      </c>
      <c r="IV6" s="77" t="s">
        <v>2</v>
      </c>
      <c r="IW6" s="77" t="s">
        <v>3</v>
      </c>
      <c r="IX6" s="77" t="s">
        <v>4</v>
      </c>
      <c r="IY6" s="77" t="s">
        <v>5</v>
      </c>
      <c r="IZ6" s="77" t="s">
        <v>6</v>
      </c>
      <c r="JA6" s="77" t="s">
        <v>16</v>
      </c>
      <c r="JB6" s="77" t="s">
        <v>17</v>
      </c>
      <c r="JC6" s="77" t="s">
        <v>18</v>
      </c>
      <c r="JD6" s="77" t="s">
        <v>19</v>
      </c>
      <c r="JE6" s="77" t="s">
        <v>20</v>
      </c>
      <c r="JF6" s="77" t="s">
        <v>21</v>
      </c>
      <c r="JG6" s="79" t="s">
        <v>139</v>
      </c>
      <c r="JH6" s="79" t="s">
        <v>141</v>
      </c>
      <c r="JI6" s="77" t="s">
        <v>1</v>
      </c>
      <c r="JJ6" s="77" t="s">
        <v>2</v>
      </c>
      <c r="JK6" s="77" t="s">
        <v>3</v>
      </c>
      <c r="JL6" s="77" t="s">
        <v>4</v>
      </c>
      <c r="JM6" s="77" t="s">
        <v>5</v>
      </c>
      <c r="JN6" s="77" t="s">
        <v>6</v>
      </c>
      <c r="JO6" s="77" t="s">
        <v>16</v>
      </c>
      <c r="JP6" s="77" t="s">
        <v>17</v>
      </c>
      <c r="JQ6" s="77" t="s">
        <v>18</v>
      </c>
      <c r="JR6" s="77" t="s">
        <v>19</v>
      </c>
      <c r="JS6" s="77" t="s">
        <v>20</v>
      </c>
      <c r="JT6" s="77" t="s">
        <v>21</v>
      </c>
      <c r="JU6" s="79" t="s">
        <v>142</v>
      </c>
      <c r="JV6" s="79" t="s">
        <v>143</v>
      </c>
      <c r="JW6" s="77" t="s">
        <v>1</v>
      </c>
      <c r="JX6" s="77" t="s">
        <v>2</v>
      </c>
      <c r="JY6" s="77" t="s">
        <v>3</v>
      </c>
      <c r="JZ6" s="77" t="s">
        <v>4</v>
      </c>
      <c r="KA6" s="77" t="s">
        <v>5</v>
      </c>
      <c r="KB6" s="77" t="s">
        <v>6</v>
      </c>
      <c r="KC6" s="77" t="s">
        <v>16</v>
      </c>
      <c r="KD6" s="77" t="s">
        <v>17</v>
      </c>
      <c r="KE6" s="77" t="s">
        <v>18</v>
      </c>
      <c r="KF6" s="77" t="s">
        <v>19</v>
      </c>
      <c r="KG6" s="77" t="s">
        <v>20</v>
      </c>
      <c r="KH6" s="77" t="s">
        <v>21</v>
      </c>
      <c r="KI6" s="79" t="s">
        <v>145</v>
      </c>
      <c r="KJ6" s="79" t="s">
        <v>147</v>
      </c>
      <c r="KK6" s="77" t="s">
        <v>1</v>
      </c>
      <c r="KL6" s="77" t="s">
        <v>2</v>
      </c>
      <c r="KM6" s="77" t="s">
        <v>3</v>
      </c>
      <c r="KN6" s="77" t="s">
        <v>4</v>
      </c>
      <c r="KO6" s="77" t="s">
        <v>5</v>
      </c>
      <c r="KP6" s="77" t="s">
        <v>6</v>
      </c>
      <c r="KQ6" s="77" t="s">
        <v>16</v>
      </c>
      <c r="KR6" s="77" t="s">
        <v>17</v>
      </c>
      <c r="KS6" s="77" t="s">
        <v>18</v>
      </c>
      <c r="KT6" s="77" t="s">
        <v>19</v>
      </c>
      <c r="KU6" s="77" t="s">
        <v>20</v>
      </c>
      <c r="KV6" s="77" t="s">
        <v>21</v>
      </c>
      <c r="KW6" s="79" t="s">
        <v>148</v>
      </c>
      <c r="KX6" s="79" t="s">
        <v>149</v>
      </c>
      <c r="KY6" s="77" t="s">
        <v>1</v>
      </c>
      <c r="KZ6" s="77" t="s">
        <v>2</v>
      </c>
      <c r="LA6" s="77" t="s">
        <v>3</v>
      </c>
      <c r="LB6" s="77" t="s">
        <v>4</v>
      </c>
      <c r="LC6" s="77" t="s">
        <v>5</v>
      </c>
      <c r="LD6" s="77" t="s">
        <v>6</v>
      </c>
      <c r="LE6" s="77" t="s">
        <v>16</v>
      </c>
      <c r="LF6" s="77" t="s">
        <v>17</v>
      </c>
      <c r="LG6" s="77" t="s">
        <v>18</v>
      </c>
      <c r="LH6" s="77" t="s">
        <v>19</v>
      </c>
      <c r="LI6" s="77" t="s">
        <v>20</v>
      </c>
      <c r="LJ6" s="77" t="s">
        <v>21</v>
      </c>
      <c r="LK6" s="79" t="s">
        <v>156</v>
      </c>
      <c r="LL6" s="79" t="s">
        <v>157</v>
      </c>
      <c r="LM6" s="77" t="s">
        <v>1</v>
      </c>
      <c r="LN6" s="77" t="s">
        <v>2</v>
      </c>
      <c r="LO6" s="77" t="s">
        <v>3</v>
      </c>
      <c r="LP6" s="77" t="s">
        <v>4</v>
      </c>
      <c r="LQ6" s="77" t="s">
        <v>5</v>
      </c>
      <c r="LR6" s="77" t="s">
        <v>6</v>
      </c>
      <c r="LS6" s="77" t="s">
        <v>16</v>
      </c>
      <c r="LT6" s="77" t="s">
        <v>17</v>
      </c>
      <c r="LU6" s="77" t="s">
        <v>18</v>
      </c>
      <c r="LV6" s="77" t="s">
        <v>19</v>
      </c>
      <c r="LW6" s="77" t="s">
        <v>20</v>
      </c>
      <c r="LX6" s="77" t="s">
        <v>21</v>
      </c>
      <c r="LY6" s="79" t="s">
        <v>163</v>
      </c>
      <c r="LZ6" s="79" t="s">
        <v>164</v>
      </c>
    </row>
    <row r="7" spans="1:338" ht="13.8" thickBot="1">
      <c r="A7" s="258" t="s">
        <v>87</v>
      </c>
      <c r="B7" s="14" t="s">
        <v>47</v>
      </c>
      <c r="C7" s="113">
        <v>3.46</v>
      </c>
      <c r="D7" s="113">
        <v>4.12</v>
      </c>
      <c r="E7" s="113">
        <v>4.51</v>
      </c>
      <c r="F7" s="65">
        <v>5.48</v>
      </c>
      <c r="G7" s="67">
        <v>3.09</v>
      </c>
      <c r="H7" s="67">
        <v>1.2</v>
      </c>
      <c r="I7" s="67">
        <v>0.42</v>
      </c>
      <c r="J7" s="67">
        <v>0.02</v>
      </c>
      <c r="K7" s="67">
        <v>0</v>
      </c>
      <c r="L7" s="67">
        <v>0.13</v>
      </c>
      <c r="M7" s="67">
        <v>0.5</v>
      </c>
      <c r="N7" s="67">
        <v>2.56</v>
      </c>
      <c r="O7" s="114">
        <f t="shared" ref="O7:O14" si="0">SUM(C7:N7)</f>
        <v>25.49</v>
      </c>
      <c r="P7" s="115">
        <f t="shared" ref="P7:P16" si="1">O7/12</f>
        <v>2.1241666666666665</v>
      </c>
      <c r="Q7" s="113">
        <v>4.84</v>
      </c>
      <c r="R7" s="113">
        <v>5.79</v>
      </c>
      <c r="S7" s="113">
        <v>4.0999999999999996</v>
      </c>
      <c r="T7" s="65">
        <v>6.5</v>
      </c>
      <c r="U7" s="67">
        <v>5.79</v>
      </c>
      <c r="V7" s="67">
        <v>3.54</v>
      </c>
      <c r="W7" s="67">
        <v>2.0099999999999998</v>
      </c>
      <c r="X7" s="67">
        <v>1.05</v>
      </c>
      <c r="Y7" s="67">
        <v>0.57999999999999996</v>
      </c>
      <c r="Z7" s="67">
        <v>0.71</v>
      </c>
      <c r="AA7" s="67">
        <v>0.96</v>
      </c>
      <c r="AB7" s="67">
        <v>1.4</v>
      </c>
      <c r="AC7" s="114">
        <f t="shared" ref="AC7:AC14" si="2">SUM(Q7:AB7)</f>
        <v>37.269999999999989</v>
      </c>
      <c r="AD7" s="115">
        <f t="shared" ref="AD7:AD16" si="3">AC7/12</f>
        <v>3.1058333333333326</v>
      </c>
      <c r="AE7" s="113">
        <v>3.8639999999999999</v>
      </c>
      <c r="AF7" s="113">
        <v>5.4809999999999999</v>
      </c>
      <c r="AG7" s="113">
        <v>5.6139999999999999</v>
      </c>
      <c r="AH7" s="65">
        <v>3.8029999999999999</v>
      </c>
      <c r="AI7" s="67">
        <v>2.0979999999999999</v>
      </c>
      <c r="AJ7" s="67">
        <v>1.0369999999999999</v>
      </c>
      <c r="AK7" s="67">
        <v>0.47499999999999998</v>
      </c>
      <c r="AL7" s="67">
        <v>6.3E-2</v>
      </c>
      <c r="AM7" s="67">
        <v>3.7999999999999999E-2</v>
      </c>
      <c r="AN7" s="67">
        <v>3.7999999999999999E-2</v>
      </c>
      <c r="AO7" s="67">
        <v>0.89900000000000002</v>
      </c>
      <c r="AP7" s="67">
        <v>1.5069999999999999</v>
      </c>
      <c r="AQ7" s="114">
        <f t="shared" ref="AQ7:AQ14" si="4">SUM(AE7:AP7)</f>
        <v>24.917000000000002</v>
      </c>
      <c r="AR7" s="115">
        <f t="shared" ref="AR7:AR16" si="5">AQ7/12</f>
        <v>2.0764166666666668</v>
      </c>
      <c r="AS7" s="113">
        <v>3.0419999999999998</v>
      </c>
      <c r="AT7" s="113">
        <v>4.2350000000000003</v>
      </c>
      <c r="AU7" s="113">
        <v>5.0110000000000001</v>
      </c>
      <c r="AV7" s="65">
        <v>4.0609999999999999</v>
      </c>
      <c r="AW7" s="67">
        <v>1.9359999999999999</v>
      </c>
      <c r="AX7" s="67">
        <v>0.60099999999999998</v>
      </c>
      <c r="AY7" s="67">
        <v>0.45400000000000001</v>
      </c>
      <c r="AZ7" s="67">
        <v>0.185</v>
      </c>
      <c r="BA7" s="67">
        <v>2.9000000000000001E-2</v>
      </c>
      <c r="BB7" s="67">
        <v>0.26800000000000002</v>
      </c>
      <c r="BC7" s="67">
        <v>1.091</v>
      </c>
      <c r="BD7" s="67">
        <v>1.41</v>
      </c>
      <c r="BE7" s="114">
        <f t="shared" ref="BE7:BE14" si="6">SUM(AS7:BD7)</f>
        <v>22.323</v>
      </c>
      <c r="BF7" s="115">
        <f t="shared" ref="BF7:BF16" si="7">BE7/12</f>
        <v>1.86025</v>
      </c>
      <c r="BG7" s="113">
        <v>3.7650000000000001</v>
      </c>
      <c r="BH7" s="113">
        <v>4.8280000000000003</v>
      </c>
      <c r="BI7" s="113">
        <v>4.5119999999999996</v>
      </c>
      <c r="BJ7" s="65">
        <v>4.9749999999999996</v>
      </c>
      <c r="BK7" s="67">
        <v>2.8519999999999999</v>
      </c>
      <c r="BL7" s="67">
        <v>0.89800000000000002</v>
      </c>
      <c r="BM7" s="67">
        <v>0.43</v>
      </c>
      <c r="BN7" s="67">
        <v>0.10100000000000001</v>
      </c>
      <c r="BO7" s="67">
        <v>0</v>
      </c>
      <c r="BP7" s="67">
        <v>0.32200000000000001</v>
      </c>
      <c r="BQ7" s="67">
        <v>1.1639999999999999</v>
      </c>
      <c r="BR7" s="67">
        <v>0.80100000000000005</v>
      </c>
      <c r="BS7" s="114">
        <f>SUM(BG7:BR7)</f>
        <v>24.647999999999996</v>
      </c>
      <c r="BT7" s="115">
        <f>BS7/12</f>
        <v>2.0539999999999998</v>
      </c>
      <c r="BU7" s="113">
        <v>1.7290000000000001</v>
      </c>
      <c r="BV7" s="113">
        <v>2.246</v>
      </c>
      <c r="BW7" s="113">
        <v>5.2489999999999997</v>
      </c>
      <c r="BX7" s="65">
        <v>4.1820000000000004</v>
      </c>
      <c r="BY7" s="67">
        <v>2.069</v>
      </c>
      <c r="BZ7" s="67">
        <v>0.53800000000000003</v>
      </c>
      <c r="CA7" s="67">
        <v>0.161</v>
      </c>
      <c r="CB7" s="67">
        <v>2.5000000000000001E-2</v>
      </c>
      <c r="CC7" s="67">
        <v>5.0000000000000001E-3</v>
      </c>
      <c r="CD7" s="67">
        <v>0</v>
      </c>
      <c r="CE7" s="67">
        <v>0.442</v>
      </c>
      <c r="CF7" s="67">
        <v>1.679</v>
      </c>
      <c r="CG7" s="114">
        <f t="shared" ref="CG7:CG14" si="8">SUM(BU7:CF7)</f>
        <v>18.324999999999999</v>
      </c>
      <c r="CH7" s="115">
        <f t="shared" ref="CH7:CH16" si="9">CG7/12</f>
        <v>1.5270833333333333</v>
      </c>
      <c r="CI7" s="113">
        <v>1.266</v>
      </c>
      <c r="CJ7" s="113">
        <v>3.9529999999999998</v>
      </c>
      <c r="CK7" s="113">
        <v>4.1619999999999999</v>
      </c>
      <c r="CL7" s="65">
        <v>1.7869999999999999</v>
      </c>
      <c r="CM7" s="67">
        <v>0.78300000000000003</v>
      </c>
      <c r="CN7" s="67">
        <v>3.9E-2</v>
      </c>
      <c r="CO7" s="67">
        <v>0</v>
      </c>
      <c r="CP7" s="67">
        <v>0</v>
      </c>
      <c r="CQ7" s="67">
        <v>0</v>
      </c>
      <c r="CR7" s="67">
        <v>0.29499999999999998</v>
      </c>
      <c r="CS7" s="67">
        <v>0.36399999999999999</v>
      </c>
      <c r="CT7" s="67">
        <v>0.92200000000000004</v>
      </c>
      <c r="CU7" s="114">
        <f t="shared" ref="CU7:CU14" si="10">SUM(CI7:CT7)</f>
        <v>13.571</v>
      </c>
      <c r="CV7" s="115">
        <f>CU7/12</f>
        <v>1.1309166666666666</v>
      </c>
      <c r="CW7" s="113">
        <v>0.94199999999999995</v>
      </c>
      <c r="CX7" s="113">
        <v>3.7650000000000001</v>
      </c>
      <c r="CY7" s="113">
        <v>6.3380000000000001</v>
      </c>
      <c r="CZ7" s="65">
        <v>3.637</v>
      </c>
      <c r="DA7" s="67">
        <v>2.8210000000000002</v>
      </c>
      <c r="DB7" s="67">
        <v>0.89800000000000002</v>
      </c>
      <c r="DC7" s="67">
        <v>0.14899999999999999</v>
      </c>
      <c r="DD7" s="67">
        <v>0</v>
      </c>
      <c r="DE7" s="67">
        <v>4.9000000000000002E-2</v>
      </c>
      <c r="DF7" s="67">
        <v>0.115</v>
      </c>
      <c r="DG7" s="67">
        <v>0.755</v>
      </c>
      <c r="DH7" s="67">
        <v>2.1339999999999999</v>
      </c>
      <c r="DI7" s="114">
        <f t="shared" ref="DI7:DI14" si="11">SUM(CW7:DH7)</f>
        <v>21.602999999999998</v>
      </c>
      <c r="DJ7" s="115">
        <f>DI7/12</f>
        <v>1.8002499999999999</v>
      </c>
      <c r="DK7" s="113">
        <v>3.492</v>
      </c>
      <c r="DL7" s="113">
        <v>2.508</v>
      </c>
      <c r="DM7" s="113">
        <v>3.0310000000000001</v>
      </c>
      <c r="DN7" s="65">
        <v>2.21</v>
      </c>
      <c r="DO7" s="67">
        <v>0.59699999999999998</v>
      </c>
      <c r="DP7" s="67">
        <v>7.0000000000000007E-2</v>
      </c>
      <c r="DQ7" s="67">
        <v>0</v>
      </c>
      <c r="DR7" s="67">
        <v>0</v>
      </c>
      <c r="DS7" s="67">
        <v>0</v>
      </c>
      <c r="DT7" s="67">
        <v>0</v>
      </c>
      <c r="DU7" s="67">
        <v>3.3000000000000002E-2</v>
      </c>
      <c r="DV7" s="67">
        <v>1.1020000000000001</v>
      </c>
      <c r="DW7" s="114">
        <f t="shared" ref="DW7:DW14" si="12">SUM(DK7:DV7)</f>
        <v>13.042999999999999</v>
      </c>
      <c r="DX7" s="115">
        <f t="shared" ref="DX7:DX16" si="13">DW7/12</f>
        <v>1.0869166666666665</v>
      </c>
      <c r="DY7" s="113">
        <v>1.2410000000000001</v>
      </c>
      <c r="DZ7" s="113">
        <v>3.3029999999999999</v>
      </c>
      <c r="EA7" s="113">
        <v>4.3689999999999998</v>
      </c>
      <c r="EB7" s="65">
        <v>3.5830000000000002</v>
      </c>
      <c r="EC7" s="67">
        <v>1.802</v>
      </c>
      <c r="ED7" s="67">
        <v>0.24399999999999999</v>
      </c>
      <c r="EE7" s="67">
        <v>0</v>
      </c>
      <c r="EF7" s="67">
        <v>0</v>
      </c>
      <c r="EG7" s="67">
        <v>0</v>
      </c>
      <c r="EH7" s="67">
        <v>6.6000000000000003E-2</v>
      </c>
      <c r="EI7" s="67">
        <v>0.57599999999999996</v>
      </c>
      <c r="EJ7" s="67">
        <v>1.006</v>
      </c>
      <c r="EK7" s="114">
        <f t="shared" ref="EK7:EK14" si="14">SUM(DY7:EJ7)</f>
        <v>16.190000000000001</v>
      </c>
      <c r="EL7" s="115">
        <f t="shared" ref="EL7:EL16" si="15">EK7/12</f>
        <v>1.3491666666666668</v>
      </c>
      <c r="EM7" s="113">
        <v>3.5030000000000001</v>
      </c>
      <c r="EN7" s="113">
        <v>3.548</v>
      </c>
      <c r="EO7" s="113">
        <v>4.0759999999999996</v>
      </c>
      <c r="EP7" s="65">
        <v>3.9710000000000001</v>
      </c>
      <c r="EQ7" s="67">
        <v>2.9550000000000001</v>
      </c>
      <c r="ER7" s="67">
        <v>1.238</v>
      </c>
      <c r="ES7" s="67">
        <v>0.42299999999999999</v>
      </c>
      <c r="ET7" s="67">
        <v>0.127</v>
      </c>
      <c r="EU7" s="67">
        <v>0</v>
      </c>
      <c r="EV7" s="67">
        <v>0.14199999999999999</v>
      </c>
      <c r="EW7" s="67">
        <v>0.86799999999999999</v>
      </c>
      <c r="EX7" s="67">
        <v>3.1909999999999998</v>
      </c>
      <c r="EY7" s="114">
        <f t="shared" ref="EY7:EY14" si="16">SUM(EM7:EX7)</f>
        <v>24.041999999999991</v>
      </c>
      <c r="EZ7" s="115">
        <f t="shared" ref="EZ7:EZ16" si="17">EY7/12</f>
        <v>2.0034999999999994</v>
      </c>
      <c r="FA7" s="113">
        <v>0.66700000000000004</v>
      </c>
      <c r="FB7" s="113">
        <v>4.7060000000000004</v>
      </c>
      <c r="FC7" s="113">
        <v>4.415</v>
      </c>
      <c r="FD7" s="65">
        <v>3.9209999999999998</v>
      </c>
      <c r="FE7" s="67">
        <v>2.2010000000000001</v>
      </c>
      <c r="FF7" s="67">
        <v>0.47899999999999998</v>
      </c>
      <c r="FG7" s="67">
        <v>0</v>
      </c>
      <c r="FH7" s="67">
        <v>0</v>
      </c>
      <c r="FI7" s="67">
        <v>3.4000000000000002E-2</v>
      </c>
      <c r="FJ7" s="67">
        <v>0.20100000000000001</v>
      </c>
      <c r="FK7" s="67">
        <v>0.184</v>
      </c>
      <c r="FL7" s="67">
        <v>0.73699999999999999</v>
      </c>
      <c r="FM7" s="114">
        <f t="shared" ref="FM7:FM14" si="18">SUM(FA7:FL7)</f>
        <v>17.544999999999998</v>
      </c>
      <c r="FN7" s="115">
        <f t="shared" ref="FN7:FN16" si="19">FM7/12</f>
        <v>1.4620833333333332</v>
      </c>
      <c r="FO7" s="113">
        <v>0.45200000000000001</v>
      </c>
      <c r="FP7" s="113">
        <v>0.38800000000000001</v>
      </c>
      <c r="FQ7" s="113">
        <v>1.351</v>
      </c>
      <c r="FR7" s="65">
        <v>0.30399999999999999</v>
      </c>
      <c r="FS7" s="67">
        <v>0.127</v>
      </c>
      <c r="FT7" s="67">
        <v>0</v>
      </c>
      <c r="FU7" s="67">
        <v>0</v>
      </c>
      <c r="FV7" s="67">
        <v>0</v>
      </c>
      <c r="FW7" s="67">
        <v>5.0000000000000001E-3</v>
      </c>
      <c r="FX7" s="67">
        <v>0.24</v>
      </c>
      <c r="FY7" s="67">
        <v>0.88700000000000001</v>
      </c>
      <c r="FZ7" s="67">
        <v>0.68600000000000005</v>
      </c>
      <c r="GA7" s="114">
        <f t="shared" ref="GA7:GA14" si="20">SUM(FO7:FZ7)</f>
        <v>4.4400000000000004</v>
      </c>
      <c r="GB7" s="115">
        <f t="shared" ref="GB7:GB16" si="21">GA7/12</f>
        <v>0.37000000000000005</v>
      </c>
      <c r="GC7" s="113">
        <v>2.04</v>
      </c>
      <c r="GD7" s="113">
        <v>2.0750000000000002</v>
      </c>
      <c r="GE7" s="113">
        <v>3.3109999999999999</v>
      </c>
      <c r="GF7" s="65">
        <v>2.2759999999999998</v>
      </c>
      <c r="GG7" s="67">
        <v>1.1819999999999999</v>
      </c>
      <c r="GH7" s="67">
        <v>0</v>
      </c>
      <c r="GI7" s="67">
        <v>0</v>
      </c>
      <c r="GJ7" s="67">
        <v>0</v>
      </c>
      <c r="GK7" s="67">
        <v>0</v>
      </c>
      <c r="GL7" s="67">
        <v>8.3000000000000004E-2</v>
      </c>
      <c r="GM7" s="67">
        <v>0.45900000000000002</v>
      </c>
      <c r="GN7" s="67">
        <v>0.379</v>
      </c>
      <c r="GO7" s="114">
        <f t="shared" ref="GO7:GO14" si="22">SUM(GC7:GN7)</f>
        <v>11.805</v>
      </c>
      <c r="GP7" s="115">
        <f t="shared" ref="GP7:GP16" si="23">GO7/12</f>
        <v>0.98375000000000001</v>
      </c>
      <c r="GQ7" s="113">
        <v>1.893</v>
      </c>
      <c r="GR7" s="113">
        <v>2.3650000000000002</v>
      </c>
      <c r="GS7" s="113">
        <v>2.766</v>
      </c>
      <c r="GT7" s="65">
        <v>1.82</v>
      </c>
      <c r="GU7" s="67">
        <v>0.64700000000000002</v>
      </c>
      <c r="GV7" s="67">
        <v>0</v>
      </c>
      <c r="GW7" s="67">
        <v>0</v>
      </c>
      <c r="GX7" s="67">
        <v>0</v>
      </c>
      <c r="GY7" s="67">
        <v>0</v>
      </c>
      <c r="GZ7" s="67">
        <v>0</v>
      </c>
      <c r="HA7" s="67">
        <v>1.4410000000000001</v>
      </c>
      <c r="HB7" s="67">
        <v>1.655</v>
      </c>
      <c r="HC7" s="114">
        <f t="shared" ref="HC7:HC14" si="24">SUM(GQ7:HB7)</f>
        <v>12.587</v>
      </c>
      <c r="HD7" s="115">
        <f t="shared" ref="HD7:HD16" si="25">HC7/12</f>
        <v>1.0489166666666667</v>
      </c>
      <c r="HE7" s="113">
        <v>2.3759999999999999</v>
      </c>
      <c r="HF7" s="113">
        <v>2.1349999999999998</v>
      </c>
      <c r="HG7" s="113">
        <v>3.0750000000000002</v>
      </c>
      <c r="HH7" s="65">
        <v>1.589</v>
      </c>
      <c r="HI7" s="67">
        <v>0.35099999999999998</v>
      </c>
      <c r="HJ7" s="67">
        <v>1.4E-2</v>
      </c>
      <c r="HK7" s="67">
        <v>0</v>
      </c>
      <c r="HL7" s="67">
        <v>0</v>
      </c>
      <c r="HM7" s="67">
        <v>0</v>
      </c>
      <c r="HN7" s="67">
        <v>3.6999999999999998E-2</v>
      </c>
      <c r="HO7" s="67">
        <v>0.22500000000000001</v>
      </c>
      <c r="HP7" s="67">
        <v>0.55300000000000005</v>
      </c>
      <c r="HQ7" s="114">
        <f t="shared" ref="HQ7:HQ14" si="26">SUM(HE7:HP7)</f>
        <v>10.355</v>
      </c>
      <c r="HR7" s="115">
        <f t="shared" ref="HR7:HR16" si="27">HQ7/12</f>
        <v>0.86291666666666667</v>
      </c>
      <c r="HS7" s="113">
        <v>1.554</v>
      </c>
      <c r="HT7" s="113">
        <v>1.845</v>
      </c>
      <c r="HU7" s="113">
        <v>1.397</v>
      </c>
      <c r="HV7" s="65">
        <v>0.71799999999999997</v>
      </c>
      <c r="HW7" s="67">
        <v>0.28699999999999998</v>
      </c>
      <c r="HX7" s="67">
        <v>0</v>
      </c>
      <c r="HY7" s="67">
        <v>0</v>
      </c>
      <c r="HZ7" s="67">
        <v>0</v>
      </c>
      <c r="IA7" s="67">
        <v>0</v>
      </c>
      <c r="IB7" s="67">
        <v>0.28299999999999997</v>
      </c>
      <c r="IC7" s="67">
        <v>0.47199999999999998</v>
      </c>
      <c r="ID7" s="67">
        <v>2.4929999999999999</v>
      </c>
      <c r="IE7" s="114">
        <f t="shared" ref="IE7:IE14" si="28">SUM(HS7:ID7)</f>
        <v>9.0490000000000013</v>
      </c>
      <c r="IF7" s="115">
        <f t="shared" ref="IF7:IF16" si="29">IE7/12</f>
        <v>0.75408333333333344</v>
      </c>
      <c r="IG7" s="113">
        <v>1.7470000000000001</v>
      </c>
      <c r="IH7" s="113">
        <v>0</v>
      </c>
      <c r="II7" s="113">
        <v>0</v>
      </c>
      <c r="IJ7" s="65">
        <v>0</v>
      </c>
      <c r="IK7" s="67">
        <v>0</v>
      </c>
      <c r="IL7" s="67">
        <v>0</v>
      </c>
      <c r="IM7" s="67">
        <v>0</v>
      </c>
      <c r="IN7" s="67">
        <v>0</v>
      </c>
      <c r="IO7" s="67">
        <v>0</v>
      </c>
      <c r="IP7" s="67">
        <v>0</v>
      </c>
      <c r="IQ7" s="67">
        <v>0</v>
      </c>
      <c r="IR7" s="67">
        <v>0</v>
      </c>
      <c r="IS7" s="114">
        <f t="shared" ref="IS7:IS15" si="30">SUM(IG7:IR7)</f>
        <v>1.7470000000000001</v>
      </c>
      <c r="IT7" s="115">
        <f>IS7/12</f>
        <v>0.14558333333333334</v>
      </c>
      <c r="IU7" s="113">
        <v>0</v>
      </c>
      <c r="IV7" s="113">
        <v>0</v>
      </c>
      <c r="IW7" s="113">
        <v>0</v>
      </c>
      <c r="IX7" s="65">
        <v>0</v>
      </c>
      <c r="IY7" s="67">
        <v>0</v>
      </c>
      <c r="IZ7" s="67">
        <v>0</v>
      </c>
      <c r="JA7" s="67">
        <v>0</v>
      </c>
      <c r="JB7" s="67">
        <v>0</v>
      </c>
      <c r="JC7" s="67">
        <v>0</v>
      </c>
      <c r="JD7" s="67">
        <v>0</v>
      </c>
      <c r="JE7" s="67">
        <v>0</v>
      </c>
      <c r="JF7" s="67">
        <v>0</v>
      </c>
      <c r="JG7" s="114">
        <f t="shared" ref="JG7:JG15" si="31">SUM(IU7:JF7)</f>
        <v>0</v>
      </c>
      <c r="JH7" s="115">
        <f t="shared" ref="JH7:JH16" si="32">JG7/12</f>
        <v>0</v>
      </c>
      <c r="JI7" s="263">
        <v>0</v>
      </c>
      <c r="JJ7" s="263">
        <v>0</v>
      </c>
      <c r="JK7" s="263">
        <v>0</v>
      </c>
      <c r="JL7" s="65">
        <v>0</v>
      </c>
      <c r="JM7" s="65">
        <v>0</v>
      </c>
      <c r="JN7" s="65">
        <v>0</v>
      </c>
      <c r="JO7" s="65">
        <v>0</v>
      </c>
      <c r="JP7" s="65">
        <v>0</v>
      </c>
      <c r="JQ7" s="65">
        <v>0</v>
      </c>
      <c r="JR7" s="65">
        <v>0</v>
      </c>
      <c r="JS7" s="65">
        <v>0</v>
      </c>
      <c r="JT7" s="67">
        <v>0</v>
      </c>
      <c r="JU7" s="114">
        <f t="shared" ref="JU7:JU15" si="33">SUM(JI7:JT7)</f>
        <v>0</v>
      </c>
      <c r="JV7" s="114">
        <f>JU7/12</f>
        <v>0</v>
      </c>
      <c r="JW7" s="113">
        <v>0</v>
      </c>
      <c r="JX7" s="113">
        <v>0</v>
      </c>
      <c r="JY7" s="113">
        <v>0</v>
      </c>
      <c r="JZ7" s="65">
        <v>0</v>
      </c>
      <c r="KA7" s="67">
        <v>0</v>
      </c>
      <c r="KB7" s="67">
        <v>0</v>
      </c>
      <c r="KC7" s="67">
        <v>0</v>
      </c>
      <c r="KD7" s="67">
        <v>0</v>
      </c>
      <c r="KE7" s="67">
        <v>0</v>
      </c>
      <c r="KF7" s="67">
        <v>0</v>
      </c>
      <c r="KG7" s="67">
        <v>0</v>
      </c>
      <c r="KH7" s="67">
        <v>0</v>
      </c>
      <c r="KI7" s="114">
        <f t="shared" ref="KI7:KI15" si="34">SUM(JW7:KH7)</f>
        <v>0</v>
      </c>
      <c r="KJ7" s="114">
        <f>KI7/12</f>
        <v>0</v>
      </c>
      <c r="KK7" s="113">
        <v>0</v>
      </c>
      <c r="KL7" s="113">
        <v>0</v>
      </c>
      <c r="KM7" s="113">
        <v>0</v>
      </c>
      <c r="KN7" s="65">
        <v>0</v>
      </c>
      <c r="KO7" s="67">
        <v>0</v>
      </c>
      <c r="KP7" s="67">
        <v>3.31</v>
      </c>
      <c r="KQ7" s="67">
        <v>0.59599999999999997</v>
      </c>
      <c r="KR7" s="67">
        <v>0.746</v>
      </c>
      <c r="KS7" s="67">
        <v>0.66</v>
      </c>
      <c r="KT7" s="67">
        <v>1.18</v>
      </c>
      <c r="KU7" s="67">
        <v>1.544</v>
      </c>
      <c r="KV7" s="67">
        <v>2.5089999999999999</v>
      </c>
      <c r="KW7" s="114">
        <f t="shared" ref="KW7:KW15" si="35">SUM(KK7:KV7)</f>
        <v>10.545</v>
      </c>
      <c r="KX7" s="114">
        <f>KW7/12</f>
        <v>0.87875000000000003</v>
      </c>
      <c r="KY7" s="113">
        <v>0</v>
      </c>
      <c r="KZ7" s="113">
        <v>0</v>
      </c>
      <c r="LA7" s="113">
        <v>0</v>
      </c>
      <c r="LB7" s="65">
        <v>0</v>
      </c>
      <c r="LC7" s="67">
        <v>0</v>
      </c>
      <c r="LD7" s="67">
        <v>0</v>
      </c>
      <c r="LE7" s="67">
        <v>0</v>
      </c>
      <c r="LF7" s="67">
        <v>0</v>
      </c>
      <c r="LG7" s="67">
        <v>0</v>
      </c>
      <c r="LH7" s="67">
        <v>0</v>
      </c>
      <c r="LI7" s="67">
        <v>0</v>
      </c>
      <c r="LJ7" s="67">
        <v>0</v>
      </c>
      <c r="LK7" s="114">
        <f t="shared" ref="LK7:LK8" si="36">SUM(KY7:LJ7)</f>
        <v>0</v>
      </c>
      <c r="LL7" s="115">
        <f t="shared" ref="LL7:LL8" si="37">LK7/5</f>
        <v>0</v>
      </c>
      <c r="LM7" s="113">
        <v>1.278</v>
      </c>
      <c r="LN7" s="113">
        <v>3.387</v>
      </c>
      <c r="LO7" s="113">
        <v>3.9990000000000001</v>
      </c>
      <c r="LP7" s="65">
        <v>4.0369999999999999</v>
      </c>
      <c r="LQ7" s="67">
        <v>2.2949999999999999</v>
      </c>
      <c r="LR7" s="67">
        <v>0.753</v>
      </c>
      <c r="LS7" s="67">
        <v>0.442</v>
      </c>
      <c r="LT7" s="67">
        <v>0.35899999999999999</v>
      </c>
      <c r="LU7" s="67">
        <v>0.16200000000000001</v>
      </c>
      <c r="LV7" s="67">
        <v>1.0920000000000001</v>
      </c>
      <c r="LW7" s="67">
        <v>0.997</v>
      </c>
      <c r="LX7" s="67">
        <v>2.1520000000000001</v>
      </c>
      <c r="LY7" s="114">
        <f t="shared" ref="LY7:LY8" si="38">SUM(LM7:LX7)</f>
        <v>20.952999999999996</v>
      </c>
      <c r="LZ7" s="115">
        <f t="shared" ref="LZ7:LZ8" si="39">LY7/5</f>
        <v>4.190599999999999</v>
      </c>
    </row>
    <row r="8" spans="1:338" ht="13.8" thickBot="1">
      <c r="A8" s="259"/>
      <c r="B8" s="12" t="s">
        <v>48</v>
      </c>
      <c r="C8" s="229">
        <v>7.31</v>
      </c>
      <c r="D8" s="229">
        <v>8.89</v>
      </c>
      <c r="E8" s="229">
        <v>10.93</v>
      </c>
      <c r="F8" s="69">
        <v>10.94</v>
      </c>
      <c r="G8" s="69">
        <v>11.62</v>
      </c>
      <c r="H8" s="69">
        <v>6.48</v>
      </c>
      <c r="I8" s="68">
        <v>3.16</v>
      </c>
      <c r="J8" s="69">
        <v>2.2599999999999998</v>
      </c>
      <c r="K8" s="69">
        <v>2.0099999999999998</v>
      </c>
      <c r="L8" s="68">
        <v>2.39</v>
      </c>
      <c r="M8" s="69">
        <v>2.64</v>
      </c>
      <c r="N8" s="69">
        <v>5.8</v>
      </c>
      <c r="O8" s="122">
        <f t="shared" si="0"/>
        <v>74.429999999999993</v>
      </c>
      <c r="P8" s="123">
        <f t="shared" si="1"/>
        <v>6.2024999999999997</v>
      </c>
      <c r="Q8" s="229">
        <v>9.34</v>
      </c>
      <c r="R8" s="229">
        <v>8.8000000000000007</v>
      </c>
      <c r="S8" s="229">
        <v>10.4</v>
      </c>
      <c r="T8" s="69">
        <v>11.3</v>
      </c>
      <c r="U8" s="69">
        <v>11.94</v>
      </c>
      <c r="V8" s="69">
        <v>11.64</v>
      </c>
      <c r="W8" s="68">
        <v>9.0299999999999994</v>
      </c>
      <c r="X8" s="69">
        <v>4.66</v>
      </c>
      <c r="Y8" s="69">
        <v>3.59</v>
      </c>
      <c r="Z8" s="68">
        <v>3.62</v>
      </c>
      <c r="AA8" s="69">
        <v>3.74</v>
      </c>
      <c r="AB8" s="69">
        <v>4.0999999999999996</v>
      </c>
      <c r="AC8" s="122">
        <f t="shared" si="2"/>
        <v>92.16</v>
      </c>
      <c r="AD8" s="123">
        <f t="shared" si="3"/>
        <v>7.68</v>
      </c>
      <c r="AE8" s="229">
        <v>7.4649999999999999</v>
      </c>
      <c r="AF8" s="229">
        <v>8.3670000000000009</v>
      </c>
      <c r="AG8" s="229">
        <v>11.414</v>
      </c>
      <c r="AH8" s="69">
        <v>10.94</v>
      </c>
      <c r="AI8" s="69">
        <v>10.933</v>
      </c>
      <c r="AJ8" s="69">
        <v>8.1170000000000009</v>
      </c>
      <c r="AK8" s="68">
        <v>3.8690000000000002</v>
      </c>
      <c r="AL8" s="69">
        <v>2.7669999999999999</v>
      </c>
      <c r="AM8" s="69">
        <v>2.16</v>
      </c>
      <c r="AN8" s="68">
        <v>2.4420000000000002</v>
      </c>
      <c r="AO8" s="69">
        <v>4.0640000000000001</v>
      </c>
      <c r="AP8" s="69">
        <v>7.7220000000000004</v>
      </c>
      <c r="AQ8" s="122">
        <f t="shared" si="4"/>
        <v>80.260000000000005</v>
      </c>
      <c r="AR8" s="123">
        <f t="shared" si="5"/>
        <v>6.6883333333333335</v>
      </c>
      <c r="AS8" s="229">
        <v>8.0489999999999995</v>
      </c>
      <c r="AT8" s="229">
        <v>8.8829999999999991</v>
      </c>
      <c r="AU8" s="229">
        <v>12.089</v>
      </c>
      <c r="AV8" s="69">
        <v>11.789</v>
      </c>
      <c r="AW8" s="69">
        <v>12.188000000000001</v>
      </c>
      <c r="AX8" s="69">
        <v>8.4130000000000003</v>
      </c>
      <c r="AY8" s="68">
        <v>4.0620000000000003</v>
      </c>
      <c r="AZ8" s="69">
        <v>2.7829999999999999</v>
      </c>
      <c r="BA8" s="69">
        <v>2.298</v>
      </c>
      <c r="BB8" s="68">
        <v>3.0110000000000001</v>
      </c>
      <c r="BC8" s="69">
        <v>4.1100000000000003</v>
      </c>
      <c r="BD8" s="69">
        <v>4.4880000000000004</v>
      </c>
      <c r="BE8" s="122">
        <f t="shared" si="6"/>
        <v>82.162999999999997</v>
      </c>
      <c r="BF8" s="123">
        <f t="shared" si="7"/>
        <v>6.8469166666666661</v>
      </c>
      <c r="BG8" s="229">
        <v>8.4339999999999993</v>
      </c>
      <c r="BH8" s="229">
        <v>9.5820000000000007</v>
      </c>
      <c r="BI8" s="229">
        <v>11.929</v>
      </c>
      <c r="BJ8" s="69">
        <v>11.756</v>
      </c>
      <c r="BK8" s="69">
        <v>11.709</v>
      </c>
      <c r="BL8" s="69">
        <v>5.8360000000000003</v>
      </c>
      <c r="BM8" s="68">
        <v>3.4630000000000001</v>
      </c>
      <c r="BN8" s="69">
        <v>2.4289999999999998</v>
      </c>
      <c r="BO8" s="69">
        <v>2.081</v>
      </c>
      <c r="BP8" s="68">
        <v>2.7509999999999999</v>
      </c>
      <c r="BQ8" s="69">
        <v>4.032</v>
      </c>
      <c r="BR8" s="69">
        <v>3.177</v>
      </c>
      <c r="BS8" s="122">
        <f t="shared" ref="BS8:BS16" si="40">SUM(BG8:BR8)</f>
        <v>77.179000000000002</v>
      </c>
      <c r="BT8" s="123">
        <f t="shared" ref="BT8:BT16" si="41">BS8/12</f>
        <v>6.4315833333333332</v>
      </c>
      <c r="BU8" s="229">
        <v>4.0519999999999996</v>
      </c>
      <c r="BV8" s="229">
        <v>6.7789999999999999</v>
      </c>
      <c r="BW8" s="229">
        <v>11.031000000000001</v>
      </c>
      <c r="BX8" s="69">
        <v>11.707000000000001</v>
      </c>
      <c r="BY8" s="69">
        <v>11.72</v>
      </c>
      <c r="BZ8" s="69">
        <v>4.9580000000000002</v>
      </c>
      <c r="CA8" s="68">
        <v>2.9790000000000001</v>
      </c>
      <c r="CB8" s="69">
        <v>2.1800000000000002</v>
      </c>
      <c r="CC8" s="69">
        <v>1.75</v>
      </c>
      <c r="CD8" s="68">
        <v>1.9690000000000001</v>
      </c>
      <c r="CE8" s="69">
        <v>2.0819999999999999</v>
      </c>
      <c r="CF8" s="69">
        <v>3.536</v>
      </c>
      <c r="CG8" s="122">
        <f t="shared" si="8"/>
        <v>64.742999999999995</v>
      </c>
      <c r="CH8" s="123">
        <f t="shared" si="9"/>
        <v>5.3952499999999999</v>
      </c>
      <c r="CI8" s="229">
        <v>3.5979999999999999</v>
      </c>
      <c r="CJ8" s="229">
        <v>5.6360000000000001</v>
      </c>
      <c r="CK8" s="229">
        <v>11.025</v>
      </c>
      <c r="CL8" s="69">
        <v>11.32</v>
      </c>
      <c r="CM8" s="69">
        <v>7.3390000000000004</v>
      </c>
      <c r="CN8" s="69">
        <v>3.24</v>
      </c>
      <c r="CO8" s="68">
        <v>2.06</v>
      </c>
      <c r="CP8" s="69">
        <v>1.4670000000000001</v>
      </c>
      <c r="CQ8" s="69">
        <v>1.2629999999999999</v>
      </c>
      <c r="CR8" s="68">
        <v>1.976</v>
      </c>
      <c r="CS8" s="69">
        <v>1.9239999999999999</v>
      </c>
      <c r="CT8" s="69">
        <v>3.0390000000000001</v>
      </c>
      <c r="CU8" s="122">
        <f t="shared" si="10"/>
        <v>53.887</v>
      </c>
      <c r="CV8" s="123">
        <f t="shared" ref="CV8:CV16" si="42">CU8/12</f>
        <v>4.4905833333333334</v>
      </c>
      <c r="CW8" s="229">
        <v>4.3529999999999998</v>
      </c>
      <c r="CX8" s="229">
        <v>5.319</v>
      </c>
      <c r="CY8" s="229">
        <v>9.3450000000000006</v>
      </c>
      <c r="CZ8" s="69">
        <v>10.999000000000001</v>
      </c>
      <c r="DA8" s="69">
        <v>11.442</v>
      </c>
      <c r="DB8" s="69">
        <v>8.57</v>
      </c>
      <c r="DC8" s="68">
        <v>4.1150000000000002</v>
      </c>
      <c r="DD8" s="69">
        <v>2.532</v>
      </c>
      <c r="DE8" s="69">
        <v>2.5369999999999999</v>
      </c>
      <c r="DF8" s="68">
        <v>2.645</v>
      </c>
      <c r="DG8" s="69">
        <v>3.6859999999999999</v>
      </c>
      <c r="DH8" s="69">
        <v>6.2830000000000004</v>
      </c>
      <c r="DI8" s="122">
        <f t="shared" si="11"/>
        <v>71.826000000000008</v>
      </c>
      <c r="DJ8" s="123">
        <f>DI8/12</f>
        <v>5.9855000000000009</v>
      </c>
      <c r="DK8" s="229">
        <v>8.6389999999999993</v>
      </c>
      <c r="DL8" s="229">
        <v>10.034000000000001</v>
      </c>
      <c r="DM8" s="229">
        <v>11.667</v>
      </c>
      <c r="DN8" s="69">
        <v>10.191000000000001</v>
      </c>
      <c r="DO8" s="69">
        <v>6.6120000000000001</v>
      </c>
      <c r="DP8" s="69">
        <v>3.532</v>
      </c>
      <c r="DQ8" s="68">
        <v>2.0960000000000001</v>
      </c>
      <c r="DR8" s="69">
        <v>1.2789999999999999</v>
      </c>
      <c r="DS8" s="69">
        <v>1.28</v>
      </c>
      <c r="DT8" s="68">
        <v>1.6950000000000001</v>
      </c>
      <c r="DU8" s="69">
        <v>1.667</v>
      </c>
      <c r="DV8" s="69">
        <v>2.7170000000000001</v>
      </c>
      <c r="DW8" s="122">
        <f t="shared" si="12"/>
        <v>61.409000000000013</v>
      </c>
      <c r="DX8" s="123">
        <f t="shared" si="13"/>
        <v>5.1174166666666681</v>
      </c>
      <c r="DY8" s="229">
        <v>3.2629999999999999</v>
      </c>
      <c r="DZ8" s="229">
        <v>6.8559999999999999</v>
      </c>
      <c r="EA8" s="229">
        <v>9.9969999999999999</v>
      </c>
      <c r="EB8" s="69">
        <v>11.29</v>
      </c>
      <c r="EC8" s="69">
        <v>11.61</v>
      </c>
      <c r="ED8" s="68">
        <v>8.0960000000000001</v>
      </c>
      <c r="EE8" s="69">
        <v>3.1949999999999998</v>
      </c>
      <c r="EF8" s="69">
        <v>2.1930000000000001</v>
      </c>
      <c r="EG8" s="68">
        <v>1.6919999999999999</v>
      </c>
      <c r="EH8" s="69">
        <v>2.4790000000000001</v>
      </c>
      <c r="EI8" s="69">
        <v>3.9790000000000001</v>
      </c>
      <c r="EJ8" s="69">
        <v>4.556</v>
      </c>
      <c r="EK8" s="122">
        <f t="shared" si="14"/>
        <v>69.205999999999989</v>
      </c>
      <c r="EL8" s="123">
        <f t="shared" si="15"/>
        <v>5.7671666666666654</v>
      </c>
      <c r="EM8" s="229">
        <v>6.7960000000000003</v>
      </c>
      <c r="EN8" s="229">
        <v>8.1809999999999992</v>
      </c>
      <c r="EO8" s="229">
        <v>9.3130000000000006</v>
      </c>
      <c r="EP8" s="69">
        <v>10.669</v>
      </c>
      <c r="EQ8" s="69">
        <v>11.227</v>
      </c>
      <c r="ER8" s="69">
        <v>9.7319999999999993</v>
      </c>
      <c r="ES8" s="68">
        <v>5.1870000000000003</v>
      </c>
      <c r="ET8" s="69">
        <v>3.2759999999999998</v>
      </c>
      <c r="EU8" s="69">
        <v>2.4380000000000002</v>
      </c>
      <c r="EV8" s="68">
        <v>3.0489999999999999</v>
      </c>
      <c r="EW8" s="69">
        <v>3.3479999999999999</v>
      </c>
      <c r="EX8" s="69">
        <v>7.0490000000000004</v>
      </c>
      <c r="EY8" s="122">
        <f t="shared" si="16"/>
        <v>80.265000000000015</v>
      </c>
      <c r="EZ8" s="123">
        <f t="shared" si="17"/>
        <v>6.6887500000000015</v>
      </c>
      <c r="FA8" s="229">
        <v>8.3149999999999995</v>
      </c>
      <c r="FB8" s="229">
        <v>8.8960000000000008</v>
      </c>
      <c r="FC8" s="229">
        <v>10.917999999999999</v>
      </c>
      <c r="FD8" s="69">
        <v>10.994</v>
      </c>
      <c r="FE8" s="69">
        <v>11.441000000000001</v>
      </c>
      <c r="FF8" s="69">
        <v>7.6529999999999996</v>
      </c>
      <c r="FG8" s="68">
        <v>3.9060000000000001</v>
      </c>
      <c r="FH8" s="69">
        <v>2.5510000000000002</v>
      </c>
      <c r="FI8" s="69">
        <v>2.2599999999999998</v>
      </c>
      <c r="FJ8" s="68">
        <v>2.65</v>
      </c>
      <c r="FK8" s="69">
        <v>2.242</v>
      </c>
      <c r="FL8" s="69">
        <v>2.9860000000000002</v>
      </c>
      <c r="FM8" s="122">
        <f t="shared" si="18"/>
        <v>74.812000000000012</v>
      </c>
      <c r="FN8" s="123">
        <f t="shared" si="19"/>
        <v>6.2343333333333346</v>
      </c>
      <c r="FO8" s="229">
        <v>2.581</v>
      </c>
      <c r="FP8" s="229">
        <v>2.2389999999999999</v>
      </c>
      <c r="FQ8" s="229">
        <v>5.391</v>
      </c>
      <c r="FR8" s="69">
        <v>4.1840000000000002</v>
      </c>
      <c r="FS8" s="69">
        <v>2.4169999999999998</v>
      </c>
      <c r="FT8" s="69">
        <v>0.86599999999999999</v>
      </c>
      <c r="FU8" s="68">
        <v>0.51400000000000001</v>
      </c>
      <c r="FV8" s="69">
        <v>0.41099999999999998</v>
      </c>
      <c r="FW8" s="69">
        <v>0.57299999999999995</v>
      </c>
      <c r="FX8" s="68">
        <v>1.431</v>
      </c>
      <c r="FY8" s="69">
        <v>2.238</v>
      </c>
      <c r="FZ8" s="69">
        <v>4.5629999999999997</v>
      </c>
      <c r="GA8" s="122">
        <f t="shared" si="20"/>
        <v>27.407999999999998</v>
      </c>
      <c r="GB8" s="123">
        <f t="shared" si="21"/>
        <v>2.2839999999999998</v>
      </c>
      <c r="GC8" s="229">
        <v>6.5810000000000004</v>
      </c>
      <c r="GD8" s="229">
        <v>7.625</v>
      </c>
      <c r="GE8" s="229">
        <v>7.75</v>
      </c>
      <c r="GF8" s="69">
        <v>7.3449999999999998</v>
      </c>
      <c r="GG8" s="69">
        <v>10.426</v>
      </c>
      <c r="GH8" s="69">
        <v>5.931</v>
      </c>
      <c r="GI8" s="68">
        <v>3.0409999999999999</v>
      </c>
      <c r="GJ8" s="69">
        <v>2.0329999999999999</v>
      </c>
      <c r="GK8" s="69">
        <v>1.627</v>
      </c>
      <c r="GL8" s="68">
        <v>2.101</v>
      </c>
      <c r="GM8" s="69">
        <v>2.2469999999999999</v>
      </c>
      <c r="GN8" s="69">
        <v>1.746</v>
      </c>
      <c r="GO8" s="122">
        <f t="shared" si="22"/>
        <v>58.452999999999996</v>
      </c>
      <c r="GP8" s="123">
        <f t="shared" si="23"/>
        <v>4.871083333333333</v>
      </c>
      <c r="GQ8" s="229">
        <v>4.3079999999999998</v>
      </c>
      <c r="GR8" s="229">
        <v>6.11</v>
      </c>
      <c r="GS8" s="229">
        <v>10.246</v>
      </c>
      <c r="GT8" s="69">
        <v>10.603</v>
      </c>
      <c r="GU8" s="69">
        <v>8.9</v>
      </c>
      <c r="GV8" s="69">
        <v>3.4350000000000001</v>
      </c>
      <c r="GW8" s="68">
        <v>2.133</v>
      </c>
      <c r="GX8" s="69">
        <v>1.4630000000000001</v>
      </c>
      <c r="GY8" s="69">
        <v>1.464</v>
      </c>
      <c r="GZ8" s="68">
        <v>1.528</v>
      </c>
      <c r="HA8" s="69">
        <v>1.7010000000000001</v>
      </c>
      <c r="HB8" s="69">
        <v>4.8630000000000004</v>
      </c>
      <c r="HC8" s="122">
        <f t="shared" si="24"/>
        <v>56.754000000000005</v>
      </c>
      <c r="HD8" s="123">
        <f t="shared" si="25"/>
        <v>4.7295000000000007</v>
      </c>
      <c r="HE8" s="229">
        <v>5.32</v>
      </c>
      <c r="HF8" s="229">
        <v>6.3319999999999999</v>
      </c>
      <c r="HG8" s="229">
        <v>10.637</v>
      </c>
      <c r="HH8" s="69">
        <v>11.673999999999999</v>
      </c>
      <c r="HI8" s="69">
        <v>11.1</v>
      </c>
      <c r="HJ8" s="69">
        <v>4.9729999999999999</v>
      </c>
      <c r="HK8" s="68">
        <v>2.7879999999999998</v>
      </c>
      <c r="HL8" s="69">
        <v>1.9319999999999999</v>
      </c>
      <c r="HM8" s="69">
        <v>1.595</v>
      </c>
      <c r="HN8" s="68">
        <v>2.0009999999999999</v>
      </c>
      <c r="HO8" s="69">
        <v>2.21</v>
      </c>
      <c r="HP8" s="69">
        <v>2.93</v>
      </c>
      <c r="HQ8" s="122">
        <f t="shared" si="26"/>
        <v>63.491999999999997</v>
      </c>
      <c r="HR8" s="123">
        <f t="shared" si="27"/>
        <v>5.2909999999999995</v>
      </c>
      <c r="HS8" s="229">
        <v>5.4450000000000003</v>
      </c>
      <c r="HT8" s="229">
        <v>7.2590000000000003</v>
      </c>
      <c r="HU8" s="229">
        <v>10.994</v>
      </c>
      <c r="HV8" s="69">
        <v>9.5359999999999996</v>
      </c>
      <c r="HW8" s="69">
        <v>7.1779999999999999</v>
      </c>
      <c r="HX8" s="69">
        <v>4.0590000000000002</v>
      </c>
      <c r="HY8" s="68">
        <v>2.1539999999999999</v>
      </c>
      <c r="HZ8" s="69">
        <v>1.57</v>
      </c>
      <c r="IA8" s="69">
        <v>1.417</v>
      </c>
      <c r="IB8" s="68">
        <v>1.9279999999999999</v>
      </c>
      <c r="IC8" s="69">
        <v>2.3149999999999999</v>
      </c>
      <c r="ID8" s="69">
        <v>4.3479999999999999</v>
      </c>
      <c r="IE8" s="122">
        <f t="shared" si="28"/>
        <v>58.202999999999996</v>
      </c>
      <c r="IF8" s="123">
        <f t="shared" si="29"/>
        <v>4.85025</v>
      </c>
      <c r="IG8" s="229">
        <v>6.1029999999999998</v>
      </c>
      <c r="IH8" s="229">
        <v>4.8490000000000002</v>
      </c>
      <c r="II8" s="229">
        <v>6.7450000000000001</v>
      </c>
      <c r="IJ8" s="69">
        <v>7.2990000000000004</v>
      </c>
      <c r="IK8" s="69">
        <v>8.0749999999999993</v>
      </c>
      <c r="IL8" s="69">
        <v>6.8029999999999999</v>
      </c>
      <c r="IM8" s="68">
        <v>3.1739999999999999</v>
      </c>
      <c r="IN8" s="69">
        <v>2.2770000000000001</v>
      </c>
      <c r="IO8" s="69">
        <v>1.5169999999999999</v>
      </c>
      <c r="IP8" s="68">
        <v>1.909</v>
      </c>
      <c r="IQ8" s="69">
        <v>1.845</v>
      </c>
      <c r="IR8" s="69">
        <v>2.2370000000000001</v>
      </c>
      <c r="IS8" s="122">
        <f t="shared" si="30"/>
        <v>52.832999999999998</v>
      </c>
      <c r="IT8" s="123">
        <f>IS8/112</f>
        <v>0.47172321428571429</v>
      </c>
      <c r="IU8" s="229">
        <v>4.1539999999999999</v>
      </c>
      <c r="IV8" s="229">
        <v>4.7590000000000003</v>
      </c>
      <c r="IW8" s="229">
        <v>6.4039999999999999</v>
      </c>
      <c r="IX8" s="69">
        <v>7.2039999999999997</v>
      </c>
      <c r="IY8" s="69">
        <v>7.5629999999999997</v>
      </c>
      <c r="IZ8" s="69">
        <v>4.6059999999999999</v>
      </c>
      <c r="JA8" s="68">
        <v>2.778</v>
      </c>
      <c r="JB8" s="69">
        <v>1.8009999999999999</v>
      </c>
      <c r="JC8" s="69">
        <v>1.373</v>
      </c>
      <c r="JD8" s="68">
        <v>1.4119999999999999</v>
      </c>
      <c r="JE8" s="69">
        <v>1.548</v>
      </c>
      <c r="JF8" s="69">
        <v>1.9570000000000001</v>
      </c>
      <c r="JG8" s="122">
        <f t="shared" si="31"/>
        <v>45.558999999999997</v>
      </c>
      <c r="JH8" s="123">
        <f t="shared" si="32"/>
        <v>3.796583333333333</v>
      </c>
      <c r="JI8" s="264">
        <v>3.0630000000000002</v>
      </c>
      <c r="JJ8" s="264">
        <v>4.3239999999999998</v>
      </c>
      <c r="JK8" s="264">
        <v>6.8390000000000004</v>
      </c>
      <c r="JL8" s="69">
        <v>6.4960000000000004</v>
      </c>
      <c r="JM8" s="69">
        <v>6.0609999999999999</v>
      </c>
      <c r="JN8" s="69">
        <v>3.504</v>
      </c>
      <c r="JO8" s="69">
        <v>1.9319999999999999</v>
      </c>
      <c r="JP8" s="69">
        <v>1.4139999999999999</v>
      </c>
      <c r="JQ8" s="69">
        <v>1.0449999999999999</v>
      </c>
      <c r="JR8" s="69">
        <v>1.0511999999999999</v>
      </c>
      <c r="JS8" s="69">
        <v>1.079</v>
      </c>
      <c r="JT8" s="69">
        <v>1.4770000000000001</v>
      </c>
      <c r="JU8" s="122">
        <f t="shared" si="33"/>
        <v>38.285200000000003</v>
      </c>
      <c r="JV8" s="122">
        <f>JU8/12</f>
        <v>3.1904333333333335</v>
      </c>
      <c r="JW8" s="229">
        <v>2.0640000000000001</v>
      </c>
      <c r="JX8" s="229">
        <v>2.7450000000000001</v>
      </c>
      <c r="JY8" s="229">
        <v>5.202</v>
      </c>
      <c r="JZ8" s="69">
        <v>4.7779999999999996</v>
      </c>
      <c r="KA8" s="69">
        <v>3.956</v>
      </c>
      <c r="KB8" s="69">
        <v>4.0830000000000002</v>
      </c>
      <c r="KC8" s="68">
        <v>1.6240000000000001</v>
      </c>
      <c r="KD8" s="69">
        <v>0.91800000000000004</v>
      </c>
      <c r="KE8" s="69">
        <v>0.52200000000000002</v>
      </c>
      <c r="KF8" s="68">
        <v>0.69399999999999995</v>
      </c>
      <c r="KG8" s="69">
        <v>0.77800000000000002</v>
      </c>
      <c r="KH8" s="69">
        <v>0.89700000000000002</v>
      </c>
      <c r="KI8" s="122">
        <f t="shared" si="34"/>
        <v>28.260999999999989</v>
      </c>
      <c r="KJ8" s="122">
        <f t="shared" ref="KJ8:KJ14" si="43">KI8/12</f>
        <v>2.3550833333333325</v>
      </c>
      <c r="KK8" s="229">
        <v>1.1100000000000001</v>
      </c>
      <c r="KL8" s="229">
        <v>3.988</v>
      </c>
      <c r="KM8" s="229">
        <v>6.4939999999999998</v>
      </c>
      <c r="KN8" s="69">
        <v>7.835</v>
      </c>
      <c r="KO8" s="69">
        <v>8.2159999999999993</v>
      </c>
      <c r="KP8" s="69">
        <v>4.827</v>
      </c>
      <c r="KQ8" s="68">
        <v>2.7690000000000001</v>
      </c>
      <c r="KR8" s="69">
        <v>2.0670000000000002</v>
      </c>
      <c r="KS8" s="69">
        <v>1.4690000000000001</v>
      </c>
      <c r="KT8" s="68">
        <v>2.0819999999999999</v>
      </c>
      <c r="KU8" s="69">
        <v>2.34</v>
      </c>
      <c r="KV8" s="69">
        <v>3.9820000000000002</v>
      </c>
      <c r="KW8" s="122">
        <f t="shared" si="35"/>
        <v>47.179000000000002</v>
      </c>
      <c r="KX8" s="122">
        <f t="shared" ref="KX8:KX16" si="44">KW8/12</f>
        <v>3.9315833333333337</v>
      </c>
      <c r="KY8" s="229">
        <v>5.5990000000000002</v>
      </c>
      <c r="KZ8" s="229">
        <v>6.5449999999999999</v>
      </c>
      <c r="LA8" s="229">
        <v>7.9249999999999998</v>
      </c>
      <c r="LB8" s="69">
        <v>9.5139999999999993</v>
      </c>
      <c r="LC8" s="69">
        <v>9.4830000000000005</v>
      </c>
      <c r="LD8" s="69">
        <v>5.2290000000000001</v>
      </c>
      <c r="LE8" s="68">
        <v>2.9790000000000001</v>
      </c>
      <c r="LF8" s="69">
        <v>1.8759999999999999</v>
      </c>
      <c r="LG8" s="69">
        <v>1.8440000000000001</v>
      </c>
      <c r="LH8" s="68">
        <v>1.92</v>
      </c>
      <c r="LI8" s="69">
        <v>2.2669999999999999</v>
      </c>
      <c r="LJ8" s="69">
        <v>2.387</v>
      </c>
      <c r="LK8" s="122">
        <f t="shared" si="36"/>
        <v>57.568000000000005</v>
      </c>
      <c r="LL8" s="123">
        <f t="shared" si="37"/>
        <v>11.5136</v>
      </c>
      <c r="LM8" s="229">
        <v>1.052</v>
      </c>
      <c r="LN8" s="229">
        <v>3.1320000000000001</v>
      </c>
      <c r="LO8" s="229">
        <v>6.4909999999999997</v>
      </c>
      <c r="LP8" s="69">
        <v>7.0090000000000003</v>
      </c>
      <c r="LQ8" s="69">
        <v>4.7460000000000004</v>
      </c>
      <c r="LR8" s="69">
        <v>1.9379999999999999</v>
      </c>
      <c r="LS8" s="68">
        <v>1.266</v>
      </c>
      <c r="LT8" s="69">
        <v>0.85399999999999998</v>
      </c>
      <c r="LU8" s="69">
        <v>0.89</v>
      </c>
      <c r="LV8" s="68">
        <v>1.218</v>
      </c>
      <c r="LW8" s="69">
        <v>1.18</v>
      </c>
      <c r="LX8" s="69">
        <v>1.4690000000000001</v>
      </c>
      <c r="LY8" s="122">
        <f t="shared" si="38"/>
        <v>31.245000000000001</v>
      </c>
      <c r="LZ8" s="123">
        <f t="shared" si="39"/>
        <v>6.2490000000000006</v>
      </c>
    </row>
    <row r="9" spans="1:338" ht="13.8" thickBot="1">
      <c r="A9" s="258" t="s">
        <v>32</v>
      </c>
      <c r="B9" s="14" t="s">
        <v>47</v>
      </c>
      <c r="C9" s="119">
        <v>636.09</v>
      </c>
      <c r="D9" s="119">
        <v>603.11</v>
      </c>
      <c r="E9" s="119">
        <v>639.25</v>
      </c>
      <c r="F9" s="65">
        <v>600.47</v>
      </c>
      <c r="G9" s="65">
        <v>614.89</v>
      </c>
      <c r="H9" s="65">
        <v>706.6</v>
      </c>
      <c r="I9" s="67">
        <v>895.48</v>
      </c>
      <c r="J9" s="65">
        <v>879.3</v>
      </c>
      <c r="K9" s="65">
        <v>778.23</v>
      </c>
      <c r="L9" s="67">
        <v>797.11</v>
      </c>
      <c r="M9" s="65">
        <v>752.42</v>
      </c>
      <c r="N9" s="65">
        <v>776.34</v>
      </c>
      <c r="O9" s="114">
        <f t="shared" si="0"/>
        <v>8679.2899999999991</v>
      </c>
      <c r="P9" s="115">
        <f t="shared" si="1"/>
        <v>723.27416666666659</v>
      </c>
      <c r="Q9" s="119">
        <v>794.03</v>
      </c>
      <c r="R9" s="119">
        <v>631.67999999999995</v>
      </c>
      <c r="S9" s="119">
        <v>724.36</v>
      </c>
      <c r="T9" s="65">
        <v>640.22</v>
      </c>
      <c r="U9" s="65">
        <v>702.7</v>
      </c>
      <c r="V9" s="65">
        <v>735.5</v>
      </c>
      <c r="W9" s="67">
        <v>850.79</v>
      </c>
      <c r="X9" s="65">
        <v>739.67</v>
      </c>
      <c r="Y9" s="65">
        <v>748.98</v>
      </c>
      <c r="Z9" s="67">
        <v>733.37</v>
      </c>
      <c r="AA9" s="65">
        <v>692.89</v>
      </c>
      <c r="AB9" s="65">
        <v>844.4</v>
      </c>
      <c r="AC9" s="114">
        <f t="shared" si="2"/>
        <v>8838.59</v>
      </c>
      <c r="AD9" s="115">
        <f t="shared" si="3"/>
        <v>736.54916666666668</v>
      </c>
      <c r="AE9" s="119">
        <v>859.37400000000002</v>
      </c>
      <c r="AF9" s="119">
        <v>711.40300000000002</v>
      </c>
      <c r="AG9" s="119">
        <v>646.53099999999995</v>
      </c>
      <c r="AH9" s="65">
        <v>608.27</v>
      </c>
      <c r="AI9" s="65">
        <v>627.47799999999995</v>
      </c>
      <c r="AJ9" s="65">
        <v>664.33500000000004</v>
      </c>
      <c r="AK9" s="67">
        <v>864.21400000000006</v>
      </c>
      <c r="AL9" s="65">
        <v>889.49699999999996</v>
      </c>
      <c r="AM9" s="65">
        <v>781.76199999999994</v>
      </c>
      <c r="AN9" s="67">
        <v>665</v>
      </c>
      <c r="AO9" s="65">
        <v>694.62900000000002</v>
      </c>
      <c r="AP9" s="65">
        <v>786.03899999999999</v>
      </c>
      <c r="AQ9" s="114">
        <f t="shared" si="4"/>
        <v>8798.5319999999992</v>
      </c>
      <c r="AR9" s="115">
        <f t="shared" si="5"/>
        <v>733.2109999999999</v>
      </c>
      <c r="AS9" s="119">
        <v>761.74900000000002</v>
      </c>
      <c r="AT9" s="119">
        <v>627.58299999999997</v>
      </c>
      <c r="AU9" s="119">
        <v>638.00800000000004</v>
      </c>
      <c r="AV9" s="65">
        <v>654.59299999999996</v>
      </c>
      <c r="AW9" s="65">
        <v>664.923</v>
      </c>
      <c r="AX9" s="65">
        <v>683.43399999999997</v>
      </c>
      <c r="AY9" s="67">
        <v>810.37900000000002</v>
      </c>
      <c r="AZ9" s="65">
        <v>972.00699999999995</v>
      </c>
      <c r="BA9" s="65">
        <v>792.56299999999999</v>
      </c>
      <c r="BB9" s="67">
        <v>748.04399999999998</v>
      </c>
      <c r="BC9" s="65">
        <v>719.25199999999995</v>
      </c>
      <c r="BD9" s="65">
        <v>720.24099999999999</v>
      </c>
      <c r="BE9" s="114">
        <f t="shared" si="6"/>
        <v>8792.7759999999998</v>
      </c>
      <c r="BF9" s="115">
        <f t="shared" si="7"/>
        <v>732.73133333333328</v>
      </c>
      <c r="BG9" s="119">
        <v>790.19</v>
      </c>
      <c r="BH9" s="119">
        <v>698.24900000000002</v>
      </c>
      <c r="BI9" s="119">
        <v>737.85199999999998</v>
      </c>
      <c r="BJ9" s="65">
        <v>622.78599999999994</v>
      </c>
      <c r="BK9" s="65">
        <v>638.94200000000001</v>
      </c>
      <c r="BL9" s="65">
        <v>749.46699999999998</v>
      </c>
      <c r="BM9" s="67">
        <v>639.65</v>
      </c>
      <c r="BN9" s="65">
        <v>529.01099999999997</v>
      </c>
      <c r="BO9" s="65">
        <v>745.06600000000003</v>
      </c>
      <c r="BP9" s="67">
        <v>750.85699999999997</v>
      </c>
      <c r="BQ9" s="65">
        <v>712.24800000000005</v>
      </c>
      <c r="BR9" s="65">
        <v>688.35699999999997</v>
      </c>
      <c r="BS9" s="114">
        <f t="shared" si="40"/>
        <v>8302.6749999999993</v>
      </c>
      <c r="BT9" s="115">
        <f t="shared" si="41"/>
        <v>691.88958333333323</v>
      </c>
      <c r="BU9" s="119">
        <v>688.60400000000004</v>
      </c>
      <c r="BV9" s="119">
        <v>603.14800000000002</v>
      </c>
      <c r="BW9" s="119">
        <v>685.47900000000004</v>
      </c>
      <c r="BX9" s="65">
        <v>678.52700000000004</v>
      </c>
      <c r="BY9" s="65">
        <v>708.66200000000003</v>
      </c>
      <c r="BZ9" s="65">
        <v>699.88499999999999</v>
      </c>
      <c r="CA9" s="67">
        <v>814.173</v>
      </c>
      <c r="CB9" s="65">
        <v>806.28599999999994</v>
      </c>
      <c r="CC9" s="65">
        <v>825.399</v>
      </c>
      <c r="CD9" s="67">
        <v>731.92600000000004</v>
      </c>
      <c r="CE9" s="65">
        <v>688.971</v>
      </c>
      <c r="CF9" s="65">
        <v>780.09299999999996</v>
      </c>
      <c r="CG9" s="114">
        <f t="shared" si="8"/>
        <v>8711.1530000000021</v>
      </c>
      <c r="CH9" s="115">
        <f t="shared" si="9"/>
        <v>725.92941666666684</v>
      </c>
      <c r="CI9" s="119">
        <v>835.23299999999995</v>
      </c>
      <c r="CJ9" s="119">
        <v>743.721</v>
      </c>
      <c r="CK9" s="119">
        <v>771.31700000000001</v>
      </c>
      <c r="CL9" s="65">
        <v>757.40700000000004</v>
      </c>
      <c r="CM9" s="65">
        <v>702.23199999999997</v>
      </c>
      <c r="CN9" s="65">
        <v>735.72</v>
      </c>
      <c r="CO9" s="67">
        <v>950.54100000000005</v>
      </c>
      <c r="CP9" s="65">
        <v>983.173</v>
      </c>
      <c r="CQ9" s="65">
        <v>907.51400000000001</v>
      </c>
      <c r="CR9" s="67">
        <v>859.87</v>
      </c>
      <c r="CS9" s="65">
        <v>822.12800000000004</v>
      </c>
      <c r="CT9" s="65">
        <v>917.76900000000001</v>
      </c>
      <c r="CU9" s="114">
        <f t="shared" si="10"/>
        <v>9986.6250000000018</v>
      </c>
      <c r="CV9" s="115">
        <f t="shared" si="42"/>
        <v>832.21875000000011</v>
      </c>
      <c r="CW9" s="119">
        <v>872.30100000000004</v>
      </c>
      <c r="CX9" s="119">
        <v>776.78099999999995</v>
      </c>
      <c r="CY9" s="119">
        <v>825.72</v>
      </c>
      <c r="CZ9" s="65">
        <v>778.66800000000001</v>
      </c>
      <c r="DA9" s="65">
        <v>697.89300000000003</v>
      </c>
      <c r="DB9" s="65">
        <v>875.02099999999996</v>
      </c>
      <c r="DC9" s="67">
        <v>963.721</v>
      </c>
      <c r="DD9" s="65">
        <v>946.77499999999998</v>
      </c>
      <c r="DE9" s="65">
        <v>867.40700000000004</v>
      </c>
      <c r="DF9" s="67">
        <v>823.03599999999994</v>
      </c>
      <c r="DG9" s="65">
        <v>710.41700000000003</v>
      </c>
      <c r="DH9" s="65">
        <v>794.26599999999996</v>
      </c>
      <c r="DI9" s="114">
        <f t="shared" si="11"/>
        <v>9932.0059999999976</v>
      </c>
      <c r="DJ9" s="115">
        <f t="shared" ref="DJ9:DJ16" si="45">DI9/12</f>
        <v>827.6671666666665</v>
      </c>
      <c r="DK9" s="119">
        <v>864.69100000000003</v>
      </c>
      <c r="DL9" s="119">
        <v>841.97299999999996</v>
      </c>
      <c r="DM9" s="119">
        <v>821.02599999999995</v>
      </c>
      <c r="DN9" s="65">
        <v>611.74</v>
      </c>
      <c r="DO9" s="65">
        <v>745.94899999999996</v>
      </c>
      <c r="DP9" s="65">
        <v>859.01599999999996</v>
      </c>
      <c r="DQ9" s="67">
        <v>1022.081</v>
      </c>
      <c r="DR9" s="65">
        <v>1057.0920000000001</v>
      </c>
      <c r="DS9" s="65">
        <v>950.54899999999998</v>
      </c>
      <c r="DT9" s="67">
        <v>815.10599999999999</v>
      </c>
      <c r="DU9" s="65">
        <v>741.73</v>
      </c>
      <c r="DV9" s="65">
        <v>784.101</v>
      </c>
      <c r="DW9" s="114">
        <f t="shared" si="12"/>
        <v>10115.054000000002</v>
      </c>
      <c r="DX9" s="115">
        <f t="shared" si="13"/>
        <v>842.92116666666686</v>
      </c>
      <c r="DY9" s="119">
        <v>870.54100000000005</v>
      </c>
      <c r="DZ9" s="119">
        <v>803.846</v>
      </c>
      <c r="EA9" s="119">
        <v>868.63</v>
      </c>
      <c r="EB9" s="65">
        <v>835.45100000000002</v>
      </c>
      <c r="EC9" s="65">
        <v>823.755</v>
      </c>
      <c r="ED9" s="65">
        <v>894.98099999999999</v>
      </c>
      <c r="EE9" s="67">
        <v>1001.759</v>
      </c>
      <c r="EF9" s="65">
        <v>1030.126</v>
      </c>
      <c r="EG9" s="65">
        <v>914.95399999999995</v>
      </c>
      <c r="EH9" s="67">
        <v>858.72</v>
      </c>
      <c r="EI9" s="65">
        <v>751.98900000000003</v>
      </c>
      <c r="EJ9" s="65">
        <v>814.21400000000006</v>
      </c>
      <c r="EK9" s="114">
        <f t="shared" si="14"/>
        <v>10468.965999999999</v>
      </c>
      <c r="EL9" s="115">
        <f t="shared" si="15"/>
        <v>872.41383333333317</v>
      </c>
      <c r="EM9" s="119">
        <v>832.577</v>
      </c>
      <c r="EN9" s="119">
        <v>821.11599999999999</v>
      </c>
      <c r="EO9" s="119">
        <v>806.84500000000003</v>
      </c>
      <c r="EP9" s="65">
        <v>661.26800000000003</v>
      </c>
      <c r="EQ9" s="65">
        <v>618.70899999999995</v>
      </c>
      <c r="ER9" s="65">
        <v>689.06299999999999</v>
      </c>
      <c r="ES9" s="67">
        <v>792.90300000000002</v>
      </c>
      <c r="ET9" s="65">
        <v>787.37900000000002</v>
      </c>
      <c r="EU9" s="65">
        <v>783.62099999999998</v>
      </c>
      <c r="EV9" s="67">
        <v>825.56799999999998</v>
      </c>
      <c r="EW9" s="65">
        <v>797.09900000000005</v>
      </c>
      <c r="EX9" s="65">
        <v>821.52099999999996</v>
      </c>
      <c r="EY9" s="114">
        <f t="shared" si="16"/>
        <v>9237.6689999999999</v>
      </c>
      <c r="EZ9" s="115">
        <f t="shared" si="17"/>
        <v>769.80574999999999</v>
      </c>
      <c r="FA9" s="119">
        <v>733.39</v>
      </c>
      <c r="FB9" s="119">
        <v>668.15599999999995</v>
      </c>
      <c r="FC9" s="119">
        <v>731.84</v>
      </c>
      <c r="FD9" s="65">
        <v>643.65899999999999</v>
      </c>
      <c r="FE9" s="65">
        <v>718.88099999999997</v>
      </c>
      <c r="FF9" s="65">
        <v>712.86900000000003</v>
      </c>
      <c r="FG9" s="67">
        <v>872.06399999999996</v>
      </c>
      <c r="FH9" s="65">
        <v>873.05899999999997</v>
      </c>
      <c r="FI9" s="65">
        <v>769.88099999999997</v>
      </c>
      <c r="FJ9" s="67">
        <v>838.11300000000006</v>
      </c>
      <c r="FK9" s="65">
        <v>784.38400000000001</v>
      </c>
      <c r="FL9" s="65">
        <v>767.06500000000005</v>
      </c>
      <c r="FM9" s="114">
        <f t="shared" si="18"/>
        <v>9113.3610000000026</v>
      </c>
      <c r="FN9" s="115">
        <f t="shared" si="19"/>
        <v>759.44675000000018</v>
      </c>
      <c r="FO9" s="119">
        <v>870.976</v>
      </c>
      <c r="FP9" s="119">
        <v>756.74199999999996</v>
      </c>
      <c r="FQ9" s="119">
        <v>761.87800000000004</v>
      </c>
      <c r="FR9" s="65">
        <v>793.95899999999995</v>
      </c>
      <c r="FS9" s="65">
        <v>805.03700000000003</v>
      </c>
      <c r="FT9" s="65">
        <v>769.90700000000004</v>
      </c>
      <c r="FU9" s="67">
        <v>860</v>
      </c>
      <c r="FV9" s="65">
        <v>825.26700000000005</v>
      </c>
      <c r="FW9" s="65">
        <v>766.3</v>
      </c>
      <c r="FX9" s="67">
        <v>792.76499999999999</v>
      </c>
      <c r="FY9" s="65">
        <v>729.85599999999999</v>
      </c>
      <c r="FZ9" s="65">
        <v>849.96199999999999</v>
      </c>
      <c r="GA9" s="114">
        <f t="shared" si="20"/>
        <v>9582.6489999999994</v>
      </c>
      <c r="GB9" s="115">
        <f t="shared" si="21"/>
        <v>798.55408333333332</v>
      </c>
      <c r="GC9" s="119">
        <v>786.28499999999997</v>
      </c>
      <c r="GD9" s="119">
        <v>664.21299999999997</v>
      </c>
      <c r="GE9" s="119">
        <v>845.84699999999998</v>
      </c>
      <c r="GF9" s="65">
        <v>807.18700000000001</v>
      </c>
      <c r="GG9" s="65">
        <v>734.82500000000005</v>
      </c>
      <c r="GH9" s="65">
        <v>735.05200000000002</v>
      </c>
      <c r="GI9" s="67">
        <v>758.38499999999999</v>
      </c>
      <c r="GJ9" s="65">
        <v>734.84299999999996</v>
      </c>
      <c r="GK9" s="65">
        <v>706.77499999999998</v>
      </c>
      <c r="GL9" s="67">
        <v>714.66899999999998</v>
      </c>
      <c r="GM9" s="65">
        <v>644.66499999999996</v>
      </c>
      <c r="GN9" s="65">
        <v>775.87</v>
      </c>
      <c r="GO9" s="114">
        <f t="shared" si="22"/>
        <v>8908.616</v>
      </c>
      <c r="GP9" s="115">
        <f t="shared" si="23"/>
        <v>742.3846666666667</v>
      </c>
      <c r="GQ9" s="119">
        <v>748.27599999999995</v>
      </c>
      <c r="GR9" s="119">
        <v>660.25199999999995</v>
      </c>
      <c r="GS9" s="119">
        <v>771.82500000000005</v>
      </c>
      <c r="GT9" s="65">
        <v>675.34100000000001</v>
      </c>
      <c r="GU9" s="65">
        <v>825.81200000000001</v>
      </c>
      <c r="GV9" s="65">
        <v>863.92399999999998</v>
      </c>
      <c r="GW9" s="67">
        <v>850.35400000000004</v>
      </c>
      <c r="GX9" s="65">
        <v>861.65899999999999</v>
      </c>
      <c r="GY9" s="65">
        <v>868.70500000000004</v>
      </c>
      <c r="GZ9" s="67">
        <v>839.46</v>
      </c>
      <c r="HA9" s="65">
        <v>726.67200000000003</v>
      </c>
      <c r="HB9" s="65">
        <v>814.98800000000006</v>
      </c>
      <c r="HC9" s="114">
        <f t="shared" si="24"/>
        <v>9507.268</v>
      </c>
      <c r="HD9" s="115">
        <f t="shared" si="25"/>
        <v>792.27233333333334</v>
      </c>
      <c r="HE9" s="119">
        <v>840.125</v>
      </c>
      <c r="HF9" s="119">
        <v>745.01400000000001</v>
      </c>
      <c r="HG9" s="119">
        <v>831.78200000000004</v>
      </c>
      <c r="HH9" s="65">
        <v>787.06700000000001</v>
      </c>
      <c r="HI9" s="65">
        <v>844.029</v>
      </c>
      <c r="HJ9" s="65">
        <v>914.65599999999995</v>
      </c>
      <c r="HK9" s="67">
        <v>1149.6410000000001</v>
      </c>
      <c r="HL9" s="65">
        <v>1103.066</v>
      </c>
      <c r="HM9" s="65">
        <v>935.07299999999998</v>
      </c>
      <c r="HN9" s="67">
        <v>846.12699999999995</v>
      </c>
      <c r="HO9" s="65">
        <v>796.14400000000001</v>
      </c>
      <c r="HP9" s="65">
        <v>1017.288</v>
      </c>
      <c r="HQ9" s="114">
        <f t="shared" si="26"/>
        <v>10810.012000000001</v>
      </c>
      <c r="HR9" s="115">
        <f t="shared" si="27"/>
        <v>900.83433333333335</v>
      </c>
      <c r="HS9" s="119">
        <v>956.17</v>
      </c>
      <c r="HT9" s="119">
        <v>867.00900000000001</v>
      </c>
      <c r="HU9" s="119">
        <v>913.875</v>
      </c>
      <c r="HV9" s="65">
        <v>867.81700000000001</v>
      </c>
      <c r="HW9" s="65">
        <v>921.57600000000002</v>
      </c>
      <c r="HX9" s="65">
        <v>945.19299999999998</v>
      </c>
      <c r="HY9" s="67">
        <v>1082.037</v>
      </c>
      <c r="HZ9" s="65">
        <v>1119.0229999999999</v>
      </c>
      <c r="IA9" s="65">
        <v>942.39300000000003</v>
      </c>
      <c r="IB9" s="67">
        <v>899.07899999999995</v>
      </c>
      <c r="IC9" s="65">
        <v>856.904</v>
      </c>
      <c r="ID9" s="65">
        <v>1031.912</v>
      </c>
      <c r="IE9" s="114">
        <f t="shared" si="28"/>
        <v>11402.988000000001</v>
      </c>
      <c r="IF9" s="115">
        <f t="shared" si="29"/>
        <v>950.24900000000014</v>
      </c>
      <c r="IG9" s="119">
        <v>983.8</v>
      </c>
      <c r="IH9" s="119">
        <v>816.62099999999998</v>
      </c>
      <c r="II9" s="119">
        <v>788.52</v>
      </c>
      <c r="IJ9" s="65">
        <v>789.12400000000002</v>
      </c>
      <c r="IK9" s="65">
        <v>759.47500000000002</v>
      </c>
      <c r="IL9" s="65">
        <v>865.07</v>
      </c>
      <c r="IM9" s="67">
        <v>1003.016</v>
      </c>
      <c r="IN9" s="65">
        <v>1079.402</v>
      </c>
      <c r="IO9" s="65">
        <v>1032.479</v>
      </c>
      <c r="IP9" s="67">
        <v>928.39700000000005</v>
      </c>
      <c r="IQ9" s="65">
        <v>851.55799999999999</v>
      </c>
      <c r="IR9" s="65">
        <v>915.66600000000005</v>
      </c>
      <c r="IS9" s="114">
        <f t="shared" si="30"/>
        <v>10813.127999999999</v>
      </c>
      <c r="IT9" s="115">
        <f t="shared" ref="IT9:IT16" si="46">IS9/12</f>
        <v>901.09399999999994</v>
      </c>
      <c r="IU9" s="119">
        <v>857.48</v>
      </c>
      <c r="IV9" s="119">
        <v>752.88800000000003</v>
      </c>
      <c r="IW9" s="119">
        <v>718.27200000000005</v>
      </c>
      <c r="IX9" s="65">
        <v>790.46699999999998</v>
      </c>
      <c r="IY9" s="65">
        <v>691.32100000000003</v>
      </c>
      <c r="IZ9" s="65">
        <v>746.83100000000002</v>
      </c>
      <c r="JA9" s="67">
        <v>455.39</v>
      </c>
      <c r="JB9" s="65">
        <v>861.36099999999999</v>
      </c>
      <c r="JC9" s="65">
        <v>790.71400000000006</v>
      </c>
      <c r="JD9" s="67">
        <v>881.61300000000006</v>
      </c>
      <c r="JE9" s="65">
        <v>814.42399999999998</v>
      </c>
      <c r="JF9" s="65">
        <v>788.10500000000002</v>
      </c>
      <c r="JG9" s="114">
        <f t="shared" si="31"/>
        <v>9148.866</v>
      </c>
      <c r="JH9" s="115">
        <f t="shared" si="32"/>
        <v>762.40549999999996</v>
      </c>
      <c r="JI9" s="265">
        <v>782.96100000000001</v>
      </c>
      <c r="JJ9" s="265">
        <v>590.13099999999997</v>
      </c>
      <c r="JK9" s="265">
        <v>785.60500000000002</v>
      </c>
      <c r="JL9" s="65">
        <v>508.47399999999999</v>
      </c>
      <c r="JM9" s="65">
        <v>626.07299999999998</v>
      </c>
      <c r="JN9" s="65">
        <v>467.43099999999998</v>
      </c>
      <c r="JO9" s="65">
        <v>275.39499999999998</v>
      </c>
      <c r="JP9" s="65">
        <v>354.88600000000002</v>
      </c>
      <c r="JQ9" s="65">
        <v>349.15</v>
      </c>
      <c r="JR9" s="65">
        <v>298.947</v>
      </c>
      <c r="JS9" s="65">
        <v>328.99700000000001</v>
      </c>
      <c r="JT9" s="65">
        <v>414.37400000000002</v>
      </c>
      <c r="JU9" s="114">
        <f t="shared" si="33"/>
        <v>5782.424</v>
      </c>
      <c r="JV9" s="114">
        <f t="shared" ref="JV9:JV15" si="47">JU9/12</f>
        <v>481.86866666666668</v>
      </c>
      <c r="JW9" s="119">
        <v>306.71699999999998</v>
      </c>
      <c r="JX9" s="119">
        <v>234.863</v>
      </c>
      <c r="JY9" s="119">
        <v>280.04500000000002</v>
      </c>
      <c r="JZ9" s="65">
        <v>211.565</v>
      </c>
      <c r="KA9" s="65">
        <v>193.09299999999999</v>
      </c>
      <c r="KB9" s="65">
        <v>247.56299999999999</v>
      </c>
      <c r="KC9" s="67">
        <v>165.26</v>
      </c>
      <c r="KD9" s="65">
        <v>140.55000000000001</v>
      </c>
      <c r="KE9" s="65">
        <v>31.495999999999999</v>
      </c>
      <c r="KF9" s="67">
        <v>29.870999999999999</v>
      </c>
      <c r="KG9" s="65">
        <v>131.61600000000001</v>
      </c>
      <c r="KH9" s="65">
        <v>153.155</v>
      </c>
      <c r="KI9" s="114">
        <f t="shared" si="34"/>
        <v>2125.7940000000003</v>
      </c>
      <c r="KJ9" s="114">
        <f t="shared" si="43"/>
        <v>177.14950000000002</v>
      </c>
      <c r="KK9" s="119">
        <v>58.567</v>
      </c>
      <c r="KL9" s="119">
        <v>222.41300000000001</v>
      </c>
      <c r="KM9" s="119">
        <v>259.59100000000001</v>
      </c>
      <c r="KN9" s="65">
        <v>263.01</v>
      </c>
      <c r="KO9" s="65">
        <v>219.929</v>
      </c>
      <c r="KP9" s="65">
        <v>309.904</v>
      </c>
      <c r="KQ9" s="67">
        <v>320.15100000000001</v>
      </c>
      <c r="KR9" s="65">
        <v>430.04500000000002</v>
      </c>
      <c r="KS9" s="65">
        <v>368.11799999999999</v>
      </c>
      <c r="KT9" s="67">
        <v>374.05900000000003</v>
      </c>
      <c r="KU9" s="65">
        <v>381.42700000000002</v>
      </c>
      <c r="KV9" s="65">
        <v>244.636</v>
      </c>
      <c r="KW9" s="114">
        <f t="shared" si="35"/>
        <v>3451.8500000000004</v>
      </c>
      <c r="KX9" s="114">
        <f t="shared" si="44"/>
        <v>287.6541666666667</v>
      </c>
      <c r="KY9" s="119">
        <v>253.70099999999999</v>
      </c>
      <c r="KZ9" s="119">
        <v>267.26400000000001</v>
      </c>
      <c r="LA9" s="119">
        <v>298.52</v>
      </c>
      <c r="LB9" s="65">
        <v>282.34399999999999</v>
      </c>
      <c r="LC9" s="65">
        <v>299.601</v>
      </c>
      <c r="LD9" s="65">
        <v>347.68200000000002</v>
      </c>
      <c r="LE9" s="67">
        <v>320.839</v>
      </c>
      <c r="LF9" s="65">
        <v>106.827</v>
      </c>
      <c r="LG9" s="65">
        <v>288.47199999999998</v>
      </c>
      <c r="LH9" s="67">
        <v>249.61500000000001</v>
      </c>
      <c r="LI9" s="65">
        <v>270.50099999999998</v>
      </c>
      <c r="LJ9" s="65">
        <v>345.15600000000001</v>
      </c>
      <c r="LK9" s="114">
        <f t="shared" ref="LK9:LK15" si="48">SUM(KY9:LJ9)</f>
        <v>3330.5219999999999</v>
      </c>
      <c r="LL9" s="115">
        <f t="shared" ref="LL9:LL16" si="49">LK9/5</f>
        <v>666.10439999999994</v>
      </c>
      <c r="LM9" s="119">
        <v>471.43099999999998</v>
      </c>
      <c r="LN9" s="119">
        <v>313.387</v>
      </c>
      <c r="LO9" s="119">
        <v>419.81900000000002</v>
      </c>
      <c r="LP9" s="65">
        <v>394.7</v>
      </c>
      <c r="LQ9" s="65">
        <v>375.64600000000002</v>
      </c>
      <c r="LR9" s="65">
        <v>400.23700000000002</v>
      </c>
      <c r="LS9" s="67">
        <v>493.97199999999998</v>
      </c>
      <c r="LT9" s="65">
        <v>477.01900000000001</v>
      </c>
      <c r="LU9" s="65">
        <v>471.36200000000002</v>
      </c>
      <c r="LV9" s="67">
        <v>435.79500000000002</v>
      </c>
      <c r="LW9" s="65">
        <v>393.28899999999999</v>
      </c>
      <c r="LX9" s="65">
        <v>341.04899999999998</v>
      </c>
      <c r="LY9" s="114">
        <f t="shared" ref="LY9:LY15" si="50">SUM(LM9:LX9)</f>
        <v>4987.7060000000001</v>
      </c>
      <c r="LZ9" s="115">
        <f t="shared" ref="LZ9:LZ16" si="51">LY9/5</f>
        <v>997.5412</v>
      </c>
    </row>
    <row r="10" spans="1:338" ht="13.8" thickBot="1">
      <c r="A10" s="259"/>
      <c r="B10" s="15" t="s">
        <v>48</v>
      </c>
      <c r="C10" s="120">
        <v>24.27</v>
      </c>
      <c r="D10" s="120">
        <v>21.38</v>
      </c>
      <c r="E10" s="120">
        <v>21.79</v>
      </c>
      <c r="F10" s="71">
        <v>15.27</v>
      </c>
      <c r="G10" s="116">
        <v>3.36</v>
      </c>
      <c r="H10" s="116">
        <v>0.96</v>
      </c>
      <c r="I10" s="116">
        <v>40.72</v>
      </c>
      <c r="J10" s="116">
        <v>40.299999999999997</v>
      </c>
      <c r="K10" s="116">
        <v>38.020000000000003</v>
      </c>
      <c r="L10" s="116">
        <v>34.549999999999997</v>
      </c>
      <c r="M10" s="116">
        <v>30.29</v>
      </c>
      <c r="N10" s="116">
        <v>32.26</v>
      </c>
      <c r="O10" s="117">
        <f t="shared" si="0"/>
        <v>303.17</v>
      </c>
      <c r="P10" s="118">
        <f t="shared" si="1"/>
        <v>25.264166666666668</v>
      </c>
      <c r="Q10" s="120">
        <v>34.78</v>
      </c>
      <c r="R10" s="120">
        <v>30.46</v>
      </c>
      <c r="S10" s="120">
        <v>33.81</v>
      </c>
      <c r="T10" s="71">
        <v>30.92</v>
      </c>
      <c r="U10" s="116">
        <v>33.89</v>
      </c>
      <c r="V10" s="116">
        <v>30.21</v>
      </c>
      <c r="W10" s="116">
        <v>29.48</v>
      </c>
      <c r="X10" s="116">
        <v>27.88</v>
      </c>
      <c r="Y10" s="116">
        <v>22.91</v>
      </c>
      <c r="Z10" s="116">
        <v>11.17</v>
      </c>
      <c r="AA10" s="116">
        <v>31.45</v>
      </c>
      <c r="AB10" s="116">
        <v>28.62</v>
      </c>
      <c r="AC10" s="117">
        <f t="shared" si="2"/>
        <v>345.58000000000004</v>
      </c>
      <c r="AD10" s="118">
        <f t="shared" si="3"/>
        <v>28.798333333333336</v>
      </c>
      <c r="AE10" s="120">
        <v>33.902000000000001</v>
      </c>
      <c r="AF10" s="120">
        <v>31.584</v>
      </c>
      <c r="AG10" s="120">
        <v>36.392000000000003</v>
      </c>
      <c r="AH10" s="71">
        <v>34.655000000000001</v>
      </c>
      <c r="AI10" s="116">
        <v>23.225999999999999</v>
      </c>
      <c r="AJ10" s="116">
        <v>36.945999999999998</v>
      </c>
      <c r="AK10" s="116">
        <v>27.495000000000001</v>
      </c>
      <c r="AL10" s="116">
        <v>25.172999999999998</v>
      </c>
      <c r="AM10" s="116">
        <v>28.757999999999999</v>
      </c>
      <c r="AN10" s="116">
        <v>18.600999999999999</v>
      </c>
      <c r="AO10" s="116">
        <v>27.695</v>
      </c>
      <c r="AP10" s="116">
        <v>30.047000000000001</v>
      </c>
      <c r="AQ10" s="117">
        <f t="shared" si="4"/>
        <v>354.47400000000005</v>
      </c>
      <c r="AR10" s="118">
        <f t="shared" si="5"/>
        <v>29.539500000000004</v>
      </c>
      <c r="AS10" s="120">
        <v>28.829000000000001</v>
      </c>
      <c r="AT10" s="120">
        <v>24.045999999999999</v>
      </c>
      <c r="AU10" s="120">
        <v>28.597999999999999</v>
      </c>
      <c r="AV10" s="71">
        <v>5.8049999999999997</v>
      </c>
      <c r="AW10" s="116">
        <v>28.4</v>
      </c>
      <c r="AX10" s="116">
        <v>21.28</v>
      </c>
      <c r="AY10" s="116">
        <v>27.526</v>
      </c>
      <c r="AZ10" s="116">
        <v>25.738</v>
      </c>
      <c r="BA10" s="116">
        <v>26.43</v>
      </c>
      <c r="BB10" s="116">
        <v>25.622</v>
      </c>
      <c r="BC10" s="116">
        <v>16.831</v>
      </c>
      <c r="BD10" s="116">
        <v>26.934999999999999</v>
      </c>
      <c r="BE10" s="117">
        <f t="shared" si="6"/>
        <v>286.04000000000002</v>
      </c>
      <c r="BF10" s="118">
        <f t="shared" si="7"/>
        <v>23.83666666666667</v>
      </c>
      <c r="BG10" s="120">
        <v>25.33</v>
      </c>
      <c r="BH10" s="120">
        <v>21.175000000000001</v>
      </c>
      <c r="BI10" s="120">
        <v>19.609000000000002</v>
      </c>
      <c r="BJ10" s="71">
        <v>18.600999999999999</v>
      </c>
      <c r="BK10" s="116">
        <v>26.044</v>
      </c>
      <c r="BL10" s="116">
        <v>22.728000000000002</v>
      </c>
      <c r="BM10" s="116">
        <v>25.591999999999999</v>
      </c>
      <c r="BN10" s="116">
        <v>25.696999999999999</v>
      </c>
      <c r="BO10" s="116">
        <v>25.283000000000001</v>
      </c>
      <c r="BP10" s="116">
        <v>26.050999999999998</v>
      </c>
      <c r="BQ10" s="116">
        <v>25.808</v>
      </c>
      <c r="BR10" s="116">
        <v>27.216000000000001</v>
      </c>
      <c r="BS10" s="117">
        <f t="shared" si="40"/>
        <v>289.13400000000001</v>
      </c>
      <c r="BT10" s="118">
        <f t="shared" si="41"/>
        <v>24.0945</v>
      </c>
      <c r="BU10" s="120">
        <v>27.027999999999999</v>
      </c>
      <c r="BV10" s="120">
        <v>22.504000000000001</v>
      </c>
      <c r="BW10" s="120">
        <v>28.481000000000002</v>
      </c>
      <c r="BX10" s="71">
        <v>27.497</v>
      </c>
      <c r="BY10" s="116">
        <v>7.8710000000000004</v>
      </c>
      <c r="BZ10" s="116">
        <v>25.291</v>
      </c>
      <c r="CA10" s="116">
        <v>24.419</v>
      </c>
      <c r="CB10" s="116">
        <v>24.727</v>
      </c>
      <c r="CC10" s="116">
        <v>19.05</v>
      </c>
      <c r="CD10" s="116">
        <v>25.108000000000001</v>
      </c>
      <c r="CE10" s="116">
        <v>23.358000000000001</v>
      </c>
      <c r="CF10" s="116">
        <v>22.696000000000002</v>
      </c>
      <c r="CG10" s="117">
        <f t="shared" si="8"/>
        <v>278.03000000000003</v>
      </c>
      <c r="CH10" s="118">
        <f t="shared" si="9"/>
        <v>23.169166666666669</v>
      </c>
      <c r="CI10" s="120">
        <v>22.209</v>
      </c>
      <c r="CJ10" s="120">
        <v>19.559000000000001</v>
      </c>
      <c r="CK10" s="120">
        <v>18.654</v>
      </c>
      <c r="CL10" s="71">
        <v>12.582000000000001</v>
      </c>
      <c r="CM10" s="116">
        <v>26.352</v>
      </c>
      <c r="CN10" s="116">
        <v>27.103000000000002</v>
      </c>
      <c r="CO10" s="116">
        <v>28.419</v>
      </c>
      <c r="CP10" s="116">
        <v>27.266999999999999</v>
      </c>
      <c r="CQ10" s="116">
        <v>23.927</v>
      </c>
      <c r="CR10" s="116">
        <v>14.204000000000001</v>
      </c>
      <c r="CS10" s="116">
        <v>18.981999999999999</v>
      </c>
      <c r="CT10" s="116">
        <v>27.59</v>
      </c>
      <c r="CU10" s="117">
        <f t="shared" si="10"/>
        <v>266.84800000000001</v>
      </c>
      <c r="CV10" s="118">
        <f t="shared" si="42"/>
        <v>22.237333333333336</v>
      </c>
      <c r="CW10" s="120">
        <v>23.68</v>
      </c>
      <c r="CX10" s="120">
        <v>16.664000000000001</v>
      </c>
      <c r="CY10" s="120">
        <v>21.797000000000001</v>
      </c>
      <c r="CZ10" s="71">
        <v>9.0459999999999994</v>
      </c>
      <c r="DA10" s="116">
        <v>26.946000000000002</v>
      </c>
      <c r="DB10" s="116">
        <v>26.158999999999999</v>
      </c>
      <c r="DC10" s="116">
        <v>21.331</v>
      </c>
      <c r="DD10" s="116">
        <v>23.199000000000002</v>
      </c>
      <c r="DE10" s="116">
        <v>21.884</v>
      </c>
      <c r="DF10" s="116">
        <v>18.670999999999999</v>
      </c>
      <c r="DG10" s="116">
        <v>22.757000000000001</v>
      </c>
      <c r="DH10" s="116">
        <v>24.295000000000002</v>
      </c>
      <c r="DI10" s="117">
        <f t="shared" si="11"/>
        <v>256.42900000000003</v>
      </c>
      <c r="DJ10" s="118">
        <f t="shared" si="45"/>
        <v>21.369083333333336</v>
      </c>
      <c r="DK10" s="120">
        <v>23.364000000000001</v>
      </c>
      <c r="DL10" s="120">
        <v>16.535</v>
      </c>
      <c r="DM10" s="120">
        <v>22.815000000000001</v>
      </c>
      <c r="DN10" s="71">
        <v>24.837</v>
      </c>
      <c r="DO10" s="116">
        <v>11.603999999999999</v>
      </c>
      <c r="DP10" s="116">
        <v>22.922999999999998</v>
      </c>
      <c r="DQ10" s="116">
        <v>19.559000000000001</v>
      </c>
      <c r="DR10" s="116">
        <v>26.088000000000001</v>
      </c>
      <c r="DS10" s="116">
        <v>24.524000000000001</v>
      </c>
      <c r="DT10" s="116">
        <v>24.282</v>
      </c>
      <c r="DU10" s="116">
        <v>25.376000000000001</v>
      </c>
      <c r="DV10" s="116">
        <v>21.414999999999999</v>
      </c>
      <c r="DW10" s="117">
        <f t="shared" si="12"/>
        <v>263.322</v>
      </c>
      <c r="DX10" s="118">
        <f t="shared" si="13"/>
        <v>21.9435</v>
      </c>
      <c r="DY10" s="120">
        <v>25.216000000000001</v>
      </c>
      <c r="DZ10" s="120">
        <v>22.097000000000001</v>
      </c>
      <c r="EA10" s="120">
        <v>25.329000000000001</v>
      </c>
      <c r="EB10" s="71">
        <v>22.204000000000001</v>
      </c>
      <c r="EC10" s="116">
        <v>13.451000000000001</v>
      </c>
      <c r="ED10" s="116">
        <v>23.198</v>
      </c>
      <c r="EE10" s="116">
        <v>26.789000000000001</v>
      </c>
      <c r="EF10" s="116">
        <v>26.963999999999999</v>
      </c>
      <c r="EG10" s="116">
        <v>23.126999999999999</v>
      </c>
      <c r="EH10" s="116">
        <v>24.68</v>
      </c>
      <c r="EI10" s="116">
        <v>24.035</v>
      </c>
      <c r="EJ10" s="116">
        <v>25.376000000000001</v>
      </c>
      <c r="EK10" s="117">
        <f t="shared" si="14"/>
        <v>282.46600000000001</v>
      </c>
      <c r="EL10" s="118">
        <f t="shared" si="15"/>
        <v>23.538833333333333</v>
      </c>
      <c r="EM10" s="120">
        <v>26.603999999999999</v>
      </c>
      <c r="EN10" s="120">
        <v>5.0309999999999997</v>
      </c>
      <c r="EO10" s="120">
        <v>23.959</v>
      </c>
      <c r="EP10" s="71">
        <v>23.393999999999998</v>
      </c>
      <c r="EQ10" s="116">
        <v>24.573</v>
      </c>
      <c r="ER10" s="116">
        <v>25.228000000000002</v>
      </c>
      <c r="ES10" s="116">
        <v>25.731000000000002</v>
      </c>
      <c r="ET10" s="116">
        <v>17.408000000000001</v>
      </c>
      <c r="EU10" s="116">
        <v>16.387</v>
      </c>
      <c r="EV10" s="116">
        <v>12.052</v>
      </c>
      <c r="EW10" s="116">
        <v>3.23</v>
      </c>
      <c r="EX10" s="116">
        <v>23.204000000000001</v>
      </c>
      <c r="EY10" s="117">
        <f t="shared" si="16"/>
        <v>226.80099999999999</v>
      </c>
      <c r="EZ10" s="118">
        <f t="shared" si="17"/>
        <v>18.900083333333331</v>
      </c>
      <c r="FA10" s="120">
        <v>21.082999999999998</v>
      </c>
      <c r="FB10" s="120">
        <v>18.931999999999999</v>
      </c>
      <c r="FC10" s="120">
        <v>21.687000000000001</v>
      </c>
      <c r="FD10" s="71">
        <v>13.516</v>
      </c>
      <c r="FE10" s="116">
        <v>9.5440000000000005</v>
      </c>
      <c r="FF10" s="116">
        <v>12.569000000000001</v>
      </c>
      <c r="FG10" s="116">
        <v>7.4610000000000003</v>
      </c>
      <c r="FH10" s="116">
        <v>0</v>
      </c>
      <c r="FI10" s="116">
        <v>0</v>
      </c>
      <c r="FJ10" s="116">
        <v>0</v>
      </c>
      <c r="FK10" s="116">
        <v>0</v>
      </c>
      <c r="FL10" s="116">
        <v>0</v>
      </c>
      <c r="FM10" s="117">
        <f t="shared" si="18"/>
        <v>104.792</v>
      </c>
      <c r="FN10" s="118">
        <f t="shared" si="19"/>
        <v>8.7326666666666668</v>
      </c>
      <c r="FO10" s="120">
        <v>0</v>
      </c>
      <c r="FP10" s="120">
        <v>2.9239999999999999</v>
      </c>
      <c r="FQ10" s="120">
        <v>23.431000000000001</v>
      </c>
      <c r="FR10" s="71">
        <v>19.806999999999999</v>
      </c>
      <c r="FS10" s="116">
        <v>18.815999999999999</v>
      </c>
      <c r="FT10" s="116">
        <v>5.5620000000000003</v>
      </c>
      <c r="FU10" s="116">
        <v>24.477</v>
      </c>
      <c r="FV10" s="116">
        <v>16.018999999999998</v>
      </c>
      <c r="FW10" s="116">
        <v>20.923999999999999</v>
      </c>
      <c r="FX10" s="116">
        <v>0</v>
      </c>
      <c r="FY10" s="116">
        <v>0</v>
      </c>
      <c r="FZ10" s="116">
        <v>0</v>
      </c>
      <c r="GA10" s="117">
        <f t="shared" si="20"/>
        <v>131.96</v>
      </c>
      <c r="GB10" s="118">
        <f t="shared" si="21"/>
        <v>10.996666666666668</v>
      </c>
      <c r="GC10" s="120">
        <v>0</v>
      </c>
      <c r="GD10" s="120">
        <v>2.9000000000000001E-2</v>
      </c>
      <c r="GE10" s="120">
        <v>24.666</v>
      </c>
      <c r="GF10" s="71">
        <v>21.721</v>
      </c>
      <c r="GG10" s="116">
        <v>18.923999999999999</v>
      </c>
      <c r="GH10" s="116">
        <v>21.484000000000002</v>
      </c>
      <c r="GI10" s="116">
        <v>17.326000000000001</v>
      </c>
      <c r="GJ10" s="116">
        <v>21.218</v>
      </c>
      <c r="GK10" s="116">
        <v>15.41</v>
      </c>
      <c r="GL10" s="116">
        <v>21.530999999999999</v>
      </c>
      <c r="GM10" s="116">
        <v>12.433999999999999</v>
      </c>
      <c r="GN10" s="116">
        <v>0</v>
      </c>
      <c r="GO10" s="117">
        <f t="shared" si="22"/>
        <v>174.74300000000002</v>
      </c>
      <c r="GP10" s="118">
        <f t="shared" si="23"/>
        <v>14.561916666666669</v>
      </c>
      <c r="GQ10" s="120">
        <v>0</v>
      </c>
      <c r="GR10" s="120">
        <v>0</v>
      </c>
      <c r="GS10" s="120">
        <v>0</v>
      </c>
      <c r="GT10" s="71">
        <v>0</v>
      </c>
      <c r="GU10" s="116">
        <v>0</v>
      </c>
      <c r="GV10" s="116">
        <v>0</v>
      </c>
      <c r="GW10" s="116">
        <v>0</v>
      </c>
      <c r="GX10" s="116">
        <v>0</v>
      </c>
      <c r="GY10" s="116">
        <v>15.863</v>
      </c>
      <c r="GZ10" s="116">
        <v>22.431000000000001</v>
      </c>
      <c r="HA10" s="116">
        <v>21.056999999999999</v>
      </c>
      <c r="HB10" s="116">
        <v>14.916</v>
      </c>
      <c r="HC10" s="117">
        <f t="shared" si="24"/>
        <v>74.266999999999996</v>
      </c>
      <c r="HD10" s="118">
        <f t="shared" si="25"/>
        <v>6.1889166666666666</v>
      </c>
      <c r="HE10" s="120">
        <v>21.597999999999999</v>
      </c>
      <c r="HF10" s="120">
        <v>14.981</v>
      </c>
      <c r="HG10" s="120">
        <v>22.56</v>
      </c>
      <c r="HH10" s="71">
        <v>13.794</v>
      </c>
      <c r="HI10" s="116">
        <v>12.747</v>
      </c>
      <c r="HJ10" s="116">
        <v>19.056999999999999</v>
      </c>
      <c r="HK10" s="116">
        <v>19.994</v>
      </c>
      <c r="HL10" s="116">
        <v>22.571999999999999</v>
      </c>
      <c r="HM10" s="116">
        <v>17.399000000000001</v>
      </c>
      <c r="HN10" s="116">
        <v>21.25</v>
      </c>
      <c r="HO10" s="116">
        <v>14.509</v>
      </c>
      <c r="HP10" s="116">
        <v>0</v>
      </c>
      <c r="HQ10" s="117">
        <f t="shared" si="26"/>
        <v>200.46100000000001</v>
      </c>
      <c r="HR10" s="118">
        <f t="shared" si="27"/>
        <v>16.705083333333334</v>
      </c>
      <c r="HS10" s="120">
        <v>0</v>
      </c>
      <c r="HT10" s="120">
        <v>0</v>
      </c>
      <c r="HU10" s="120">
        <v>0</v>
      </c>
      <c r="HV10" s="71">
        <v>0</v>
      </c>
      <c r="HW10" s="116">
        <v>30.756</v>
      </c>
      <c r="HX10" s="116">
        <v>29.657</v>
      </c>
      <c r="HY10" s="116">
        <v>31.672999999999998</v>
      </c>
      <c r="HZ10" s="116">
        <v>28.616</v>
      </c>
      <c r="IA10" s="116">
        <v>22.687000000000001</v>
      </c>
      <c r="IB10" s="116">
        <v>22.02</v>
      </c>
      <c r="IC10" s="116">
        <v>3.43</v>
      </c>
      <c r="ID10" s="116">
        <v>25.687999999999999</v>
      </c>
      <c r="IE10" s="117">
        <f t="shared" si="28"/>
        <v>194.52700000000002</v>
      </c>
      <c r="IF10" s="118">
        <f t="shared" si="29"/>
        <v>16.210583333333336</v>
      </c>
      <c r="IG10" s="120">
        <v>19.902999999999999</v>
      </c>
      <c r="IH10" s="120">
        <v>7.3239999999999998</v>
      </c>
      <c r="II10" s="120">
        <v>32.21</v>
      </c>
      <c r="IJ10" s="71">
        <v>30.634</v>
      </c>
      <c r="IK10" s="116">
        <v>4.7240000000000002</v>
      </c>
      <c r="IL10" s="116">
        <v>31.356000000000002</v>
      </c>
      <c r="IM10" s="116">
        <v>30.006</v>
      </c>
      <c r="IN10" s="116">
        <v>13.667999999999999</v>
      </c>
      <c r="IO10" s="116">
        <v>0</v>
      </c>
      <c r="IP10" s="116">
        <v>0</v>
      </c>
      <c r="IQ10" s="116">
        <v>0</v>
      </c>
      <c r="IR10" s="116">
        <v>0</v>
      </c>
      <c r="IS10" s="117">
        <f t="shared" si="30"/>
        <v>169.82500000000002</v>
      </c>
      <c r="IT10" s="118">
        <f t="shared" si="46"/>
        <v>14.152083333333335</v>
      </c>
      <c r="IU10" s="120">
        <v>0</v>
      </c>
      <c r="IV10" s="120">
        <v>0</v>
      </c>
      <c r="IW10" s="120">
        <v>0</v>
      </c>
      <c r="IX10" s="71">
        <v>0</v>
      </c>
      <c r="IY10" s="116">
        <v>0</v>
      </c>
      <c r="IZ10" s="116">
        <v>0</v>
      </c>
      <c r="JA10" s="116">
        <v>0</v>
      </c>
      <c r="JB10" s="116">
        <v>0</v>
      </c>
      <c r="JC10" s="116">
        <v>0</v>
      </c>
      <c r="JD10" s="116">
        <v>0</v>
      </c>
      <c r="JE10" s="116">
        <v>0</v>
      </c>
      <c r="JF10" s="116">
        <v>0</v>
      </c>
      <c r="JG10" s="117">
        <f t="shared" si="31"/>
        <v>0</v>
      </c>
      <c r="JH10" s="118">
        <f t="shared" si="32"/>
        <v>0</v>
      </c>
      <c r="JI10" s="266">
        <v>0</v>
      </c>
      <c r="JJ10" s="266">
        <v>0</v>
      </c>
      <c r="JK10" s="266">
        <v>0</v>
      </c>
      <c r="JL10" s="71">
        <v>0</v>
      </c>
      <c r="JM10" s="71">
        <v>0</v>
      </c>
      <c r="JN10" s="71">
        <v>0</v>
      </c>
      <c r="JO10" s="71">
        <v>0</v>
      </c>
      <c r="JP10" s="71">
        <v>0</v>
      </c>
      <c r="JQ10" s="71">
        <v>0</v>
      </c>
      <c r="JR10" s="71">
        <v>0</v>
      </c>
      <c r="JS10" s="71">
        <v>0</v>
      </c>
      <c r="JT10" s="116">
        <v>0</v>
      </c>
      <c r="JU10" s="117">
        <f t="shared" si="33"/>
        <v>0</v>
      </c>
      <c r="JV10" s="117">
        <f t="shared" si="47"/>
        <v>0</v>
      </c>
      <c r="JW10" s="120">
        <v>0</v>
      </c>
      <c r="JX10" s="120">
        <v>0</v>
      </c>
      <c r="JY10" s="120">
        <v>0</v>
      </c>
      <c r="JZ10" s="71">
        <v>0</v>
      </c>
      <c r="KA10" s="116">
        <v>0</v>
      </c>
      <c r="KB10" s="116">
        <v>0</v>
      </c>
      <c r="KC10" s="116">
        <v>0</v>
      </c>
      <c r="KD10" s="116">
        <v>0</v>
      </c>
      <c r="KE10" s="116">
        <v>0</v>
      </c>
      <c r="KF10" s="116">
        <v>0</v>
      </c>
      <c r="KG10" s="116">
        <v>0</v>
      </c>
      <c r="KH10" s="116">
        <v>0</v>
      </c>
      <c r="KI10" s="117">
        <f t="shared" si="34"/>
        <v>0</v>
      </c>
      <c r="KJ10" s="117">
        <f t="shared" si="43"/>
        <v>0</v>
      </c>
      <c r="KK10" s="120">
        <v>0</v>
      </c>
      <c r="KL10" s="120">
        <v>0</v>
      </c>
      <c r="KM10" s="120">
        <v>0</v>
      </c>
      <c r="KN10" s="71">
        <v>0</v>
      </c>
      <c r="KO10" s="116">
        <v>0</v>
      </c>
      <c r="KP10" s="116">
        <v>0</v>
      </c>
      <c r="KQ10" s="116">
        <v>0</v>
      </c>
      <c r="KR10" s="116">
        <v>0</v>
      </c>
      <c r="KS10" s="116">
        <v>0</v>
      </c>
      <c r="KT10" s="116">
        <v>0</v>
      </c>
      <c r="KU10" s="116">
        <v>0</v>
      </c>
      <c r="KV10" s="116">
        <v>0</v>
      </c>
      <c r="KW10" s="117">
        <f t="shared" si="35"/>
        <v>0</v>
      </c>
      <c r="KX10" s="117">
        <f t="shared" si="44"/>
        <v>0</v>
      </c>
      <c r="KY10" s="120">
        <v>0</v>
      </c>
      <c r="KZ10" s="120">
        <v>0</v>
      </c>
      <c r="LA10" s="120">
        <v>0</v>
      </c>
      <c r="LB10" s="71">
        <v>0</v>
      </c>
      <c r="LC10" s="116">
        <v>0</v>
      </c>
      <c r="LD10" s="116">
        <v>0</v>
      </c>
      <c r="LE10" s="116">
        <v>0</v>
      </c>
      <c r="LF10" s="116">
        <v>0</v>
      </c>
      <c r="LG10" s="116">
        <v>0</v>
      </c>
      <c r="LH10" s="116">
        <v>0</v>
      </c>
      <c r="LI10" s="116">
        <v>0</v>
      </c>
      <c r="LJ10" s="116">
        <v>0</v>
      </c>
      <c r="LK10" s="117">
        <f t="shared" si="48"/>
        <v>0</v>
      </c>
      <c r="LL10" s="118">
        <f t="shared" si="49"/>
        <v>0</v>
      </c>
      <c r="LM10" s="120">
        <v>0</v>
      </c>
      <c r="LN10" s="120">
        <v>0</v>
      </c>
      <c r="LO10" s="120">
        <v>0</v>
      </c>
      <c r="LP10" s="71">
        <v>0</v>
      </c>
      <c r="LQ10" s="116">
        <v>0</v>
      </c>
      <c r="LR10" s="116">
        <v>0</v>
      </c>
      <c r="LS10" s="116">
        <v>0</v>
      </c>
      <c r="LT10" s="116">
        <v>0</v>
      </c>
      <c r="LU10" s="116">
        <v>0</v>
      </c>
      <c r="LV10" s="116">
        <v>0</v>
      </c>
      <c r="LW10" s="116">
        <v>0</v>
      </c>
      <c r="LX10" s="116">
        <v>0</v>
      </c>
      <c r="LY10" s="117">
        <f t="shared" si="50"/>
        <v>0</v>
      </c>
      <c r="LZ10" s="118">
        <f t="shared" si="51"/>
        <v>0</v>
      </c>
    </row>
    <row r="11" spans="1:338" ht="20.399999999999999">
      <c r="A11" s="260" t="s">
        <v>45</v>
      </c>
      <c r="B11" s="14" t="s">
        <v>39</v>
      </c>
      <c r="C11" s="119">
        <v>96.23</v>
      </c>
      <c r="D11" s="119">
        <v>96.09</v>
      </c>
      <c r="E11" s="119">
        <v>81.8</v>
      </c>
      <c r="F11" s="65">
        <v>95.2</v>
      </c>
      <c r="G11" s="67">
        <v>107.74</v>
      </c>
      <c r="H11" s="67">
        <v>54.58</v>
      </c>
      <c r="I11" s="67">
        <v>0</v>
      </c>
      <c r="J11" s="67">
        <v>0</v>
      </c>
      <c r="K11" s="67">
        <v>0</v>
      </c>
      <c r="L11" s="67">
        <v>0</v>
      </c>
      <c r="M11" s="67">
        <v>0</v>
      </c>
      <c r="N11" s="67">
        <v>0</v>
      </c>
      <c r="O11" s="114">
        <f t="shared" si="0"/>
        <v>531.64</v>
      </c>
      <c r="P11" s="115">
        <f t="shared" si="1"/>
        <v>44.303333333333335</v>
      </c>
      <c r="Q11" s="119">
        <v>0</v>
      </c>
      <c r="R11" s="119">
        <v>0</v>
      </c>
      <c r="S11" s="119">
        <v>0</v>
      </c>
      <c r="T11" s="65">
        <v>0</v>
      </c>
      <c r="U11" s="67">
        <v>0</v>
      </c>
      <c r="V11" s="67">
        <v>0</v>
      </c>
      <c r="W11" s="67">
        <v>0</v>
      </c>
      <c r="X11" s="67">
        <v>0</v>
      </c>
      <c r="Y11" s="67">
        <v>0</v>
      </c>
      <c r="Z11" s="67">
        <v>0</v>
      </c>
      <c r="AA11" s="67">
        <v>0</v>
      </c>
      <c r="AB11" s="67">
        <v>0</v>
      </c>
      <c r="AC11" s="114">
        <f t="shared" si="2"/>
        <v>0</v>
      </c>
      <c r="AD11" s="115">
        <f t="shared" si="3"/>
        <v>0</v>
      </c>
      <c r="AE11" s="119">
        <v>0</v>
      </c>
      <c r="AF11" s="119">
        <v>0</v>
      </c>
      <c r="AG11" s="119">
        <v>0</v>
      </c>
      <c r="AH11" s="65">
        <v>0</v>
      </c>
      <c r="AI11" s="67">
        <v>0</v>
      </c>
      <c r="AJ11" s="67">
        <v>0</v>
      </c>
      <c r="AK11" s="67">
        <v>0</v>
      </c>
      <c r="AL11" s="67">
        <v>0</v>
      </c>
      <c r="AM11" s="67">
        <v>0</v>
      </c>
      <c r="AN11" s="67">
        <v>65.004000000000005</v>
      </c>
      <c r="AO11" s="67">
        <v>62.264000000000003</v>
      </c>
      <c r="AP11" s="67">
        <v>88.962999999999994</v>
      </c>
      <c r="AQ11" s="114">
        <f t="shared" si="4"/>
        <v>216.23099999999999</v>
      </c>
      <c r="AR11" s="115">
        <f t="shared" si="5"/>
        <v>18.01925</v>
      </c>
      <c r="AS11" s="119">
        <v>91.257000000000005</v>
      </c>
      <c r="AT11" s="119">
        <v>51.548000000000002</v>
      </c>
      <c r="AU11" s="119">
        <v>54.792999999999999</v>
      </c>
      <c r="AV11" s="65">
        <v>0</v>
      </c>
      <c r="AW11" s="67">
        <v>0</v>
      </c>
      <c r="AX11" s="67">
        <v>0</v>
      </c>
      <c r="AY11" s="67">
        <v>0</v>
      </c>
      <c r="AZ11" s="67">
        <v>0</v>
      </c>
      <c r="BA11" s="67">
        <v>70.64</v>
      </c>
      <c r="BB11" s="67">
        <v>49.402999999999999</v>
      </c>
      <c r="BC11" s="67">
        <v>49.5</v>
      </c>
      <c r="BD11" s="67">
        <v>87.968000000000004</v>
      </c>
      <c r="BE11" s="114">
        <f t="shared" si="6"/>
        <v>455.10900000000004</v>
      </c>
      <c r="BF11" s="115">
        <f t="shared" si="7"/>
        <v>37.925750000000001</v>
      </c>
      <c r="BG11" s="119">
        <v>72.22</v>
      </c>
      <c r="BH11" s="119">
        <v>62.927999999999997</v>
      </c>
      <c r="BI11" s="119">
        <v>72.558999999999997</v>
      </c>
      <c r="BJ11" s="65">
        <v>89.085999999999999</v>
      </c>
      <c r="BK11" s="67">
        <v>109.17</v>
      </c>
      <c r="BL11" s="67">
        <v>85.06</v>
      </c>
      <c r="BM11" s="67">
        <v>81.933000000000007</v>
      </c>
      <c r="BN11" s="67">
        <v>55.305999999999997</v>
      </c>
      <c r="BO11" s="67">
        <v>71.265000000000001</v>
      </c>
      <c r="BP11" s="67">
        <v>68.290000000000006</v>
      </c>
      <c r="BQ11" s="67">
        <v>67.578000000000003</v>
      </c>
      <c r="BR11" s="67">
        <v>93.709000000000003</v>
      </c>
      <c r="BS11" s="114">
        <f t="shared" si="40"/>
        <v>929.10400000000004</v>
      </c>
      <c r="BT11" s="115">
        <f t="shared" si="41"/>
        <v>77.425333333333342</v>
      </c>
      <c r="BU11" s="119">
        <v>111.279</v>
      </c>
      <c r="BV11" s="119">
        <v>91.802000000000007</v>
      </c>
      <c r="BW11" s="119">
        <v>91.201999999999998</v>
      </c>
      <c r="BX11" s="65">
        <v>87.213999999999999</v>
      </c>
      <c r="BY11" s="67">
        <v>85.784000000000006</v>
      </c>
      <c r="BZ11" s="67">
        <v>84.917000000000002</v>
      </c>
      <c r="CA11" s="67">
        <v>50.753</v>
      </c>
      <c r="CB11" s="67">
        <v>49.018000000000001</v>
      </c>
      <c r="CC11" s="67">
        <v>58.921999999999997</v>
      </c>
      <c r="CD11" s="67">
        <v>109.136</v>
      </c>
      <c r="CE11" s="67">
        <v>87.120999999999995</v>
      </c>
      <c r="CF11" s="67">
        <v>65.263999999999996</v>
      </c>
      <c r="CG11" s="114">
        <f t="shared" si="8"/>
        <v>972.41200000000003</v>
      </c>
      <c r="CH11" s="115">
        <f t="shared" si="9"/>
        <v>81.034333333333336</v>
      </c>
      <c r="CI11" s="119">
        <v>32.954999999999998</v>
      </c>
      <c r="CJ11" s="119">
        <v>40.283000000000001</v>
      </c>
      <c r="CK11" s="119">
        <v>76.450999999999993</v>
      </c>
      <c r="CL11" s="65">
        <v>59.031999999999996</v>
      </c>
      <c r="CM11" s="67">
        <v>83.155000000000001</v>
      </c>
      <c r="CN11" s="67">
        <v>50.511000000000003</v>
      </c>
      <c r="CO11" s="67">
        <v>20.736000000000001</v>
      </c>
      <c r="CP11" s="67">
        <v>4.1210000000000004</v>
      </c>
      <c r="CQ11" s="67">
        <v>38.142000000000003</v>
      </c>
      <c r="CR11" s="67">
        <v>75.78</v>
      </c>
      <c r="CS11" s="67">
        <v>59.573999999999998</v>
      </c>
      <c r="CT11" s="67">
        <v>19.954999999999998</v>
      </c>
      <c r="CU11" s="114">
        <f t="shared" si="10"/>
        <v>560.69499999999994</v>
      </c>
      <c r="CV11" s="115">
        <f t="shared" si="42"/>
        <v>46.724583333333328</v>
      </c>
      <c r="CW11" s="119">
        <v>17.103999999999999</v>
      </c>
      <c r="CX11" s="119">
        <v>37.350999999999999</v>
      </c>
      <c r="CY11" s="119">
        <v>40.814</v>
      </c>
      <c r="CZ11" s="65">
        <v>66.861999999999995</v>
      </c>
      <c r="DA11" s="67">
        <v>65.533000000000001</v>
      </c>
      <c r="DB11" s="67">
        <v>37.006999999999998</v>
      </c>
      <c r="DC11" s="67">
        <v>23.728000000000002</v>
      </c>
      <c r="DD11" s="67">
        <v>0</v>
      </c>
      <c r="DE11" s="67">
        <v>67.924999999999997</v>
      </c>
      <c r="DF11" s="67">
        <v>96.305000000000007</v>
      </c>
      <c r="DG11" s="67">
        <v>74.453000000000003</v>
      </c>
      <c r="DH11" s="67">
        <v>51.62</v>
      </c>
      <c r="DI11" s="114">
        <f t="shared" si="11"/>
        <v>578.702</v>
      </c>
      <c r="DJ11" s="115">
        <f t="shared" si="45"/>
        <v>48.225166666666667</v>
      </c>
      <c r="DK11" s="119">
        <v>54.707000000000001</v>
      </c>
      <c r="DL11" s="119">
        <v>35.26</v>
      </c>
      <c r="DM11" s="119">
        <v>53.631</v>
      </c>
      <c r="DN11" s="65">
        <v>85.674000000000007</v>
      </c>
      <c r="DO11" s="67">
        <v>86.564999999999998</v>
      </c>
      <c r="DP11" s="67">
        <v>69.450999999999993</v>
      </c>
      <c r="DQ11" s="67">
        <v>51.277999999999999</v>
      </c>
      <c r="DR11" s="67">
        <v>13.657</v>
      </c>
      <c r="DS11" s="67">
        <v>88.796999999999997</v>
      </c>
      <c r="DT11" s="67">
        <v>97.341999999999999</v>
      </c>
      <c r="DU11" s="67">
        <v>89.316000000000003</v>
      </c>
      <c r="DV11" s="67">
        <v>65.778999999999996</v>
      </c>
      <c r="DW11" s="114">
        <f t="shared" si="12"/>
        <v>791.45699999999999</v>
      </c>
      <c r="DX11" s="115">
        <f t="shared" si="13"/>
        <v>65.954750000000004</v>
      </c>
      <c r="DY11" s="119">
        <v>51.253999999999998</v>
      </c>
      <c r="DZ11" s="119">
        <v>39.101999999999997</v>
      </c>
      <c r="EA11" s="119">
        <v>47.420999999999999</v>
      </c>
      <c r="EB11" s="65">
        <v>27.88</v>
      </c>
      <c r="EC11" s="67">
        <v>65.400999999999996</v>
      </c>
      <c r="ED11" s="67">
        <v>59.484000000000002</v>
      </c>
      <c r="EE11" s="67">
        <v>48.814999999999998</v>
      </c>
      <c r="EF11" s="67">
        <v>26.43</v>
      </c>
      <c r="EG11" s="67">
        <v>73.337000000000003</v>
      </c>
      <c r="EH11" s="67">
        <v>97.415000000000006</v>
      </c>
      <c r="EI11" s="67">
        <v>60.972999999999999</v>
      </c>
      <c r="EJ11" s="67">
        <v>8.5259999999999998</v>
      </c>
      <c r="EK11" s="114">
        <f t="shared" si="14"/>
        <v>606.0379999999999</v>
      </c>
      <c r="EL11" s="115">
        <f t="shared" si="15"/>
        <v>50.503166666666658</v>
      </c>
      <c r="EM11" s="119">
        <v>0.47499999999999998</v>
      </c>
      <c r="EN11" s="119">
        <v>18.815999999999999</v>
      </c>
      <c r="EO11" s="119">
        <v>67.808999999999997</v>
      </c>
      <c r="EP11" s="65">
        <v>81.44</v>
      </c>
      <c r="EQ11" s="67">
        <v>88.23</v>
      </c>
      <c r="ER11" s="67">
        <v>7.1139999999999999</v>
      </c>
      <c r="ES11" s="67">
        <v>0</v>
      </c>
      <c r="ET11" s="67">
        <v>25.535</v>
      </c>
      <c r="EU11" s="67">
        <v>2.2999999999999998</v>
      </c>
      <c r="EV11" s="67">
        <v>0</v>
      </c>
      <c r="EW11" s="67">
        <v>4.468</v>
      </c>
      <c r="EX11" s="67">
        <v>0</v>
      </c>
      <c r="EY11" s="114">
        <f t="shared" si="16"/>
        <v>296.18700000000001</v>
      </c>
      <c r="EZ11" s="115">
        <f t="shared" si="17"/>
        <v>24.68225</v>
      </c>
      <c r="FA11" s="119">
        <v>0</v>
      </c>
      <c r="FB11" s="119">
        <v>0</v>
      </c>
      <c r="FC11" s="119">
        <v>38.295000000000002</v>
      </c>
      <c r="FD11" s="65">
        <v>60.633000000000003</v>
      </c>
      <c r="FE11" s="67">
        <v>78.516999999999996</v>
      </c>
      <c r="FF11" s="67">
        <v>87.796000000000006</v>
      </c>
      <c r="FG11" s="67">
        <v>54.948</v>
      </c>
      <c r="FH11" s="67">
        <v>83.016000000000005</v>
      </c>
      <c r="FI11" s="67">
        <v>66.795000000000002</v>
      </c>
      <c r="FJ11" s="67">
        <v>3.6360000000000001</v>
      </c>
      <c r="FK11" s="67">
        <v>0</v>
      </c>
      <c r="FL11" s="67">
        <v>48.459000000000003</v>
      </c>
      <c r="FM11" s="114">
        <f t="shared" si="18"/>
        <v>522.09500000000003</v>
      </c>
      <c r="FN11" s="115">
        <f t="shared" si="19"/>
        <v>43.507916666666667</v>
      </c>
      <c r="FO11" s="119">
        <v>7.1660000000000004</v>
      </c>
      <c r="FP11" s="119">
        <v>28.452000000000002</v>
      </c>
      <c r="FQ11" s="119">
        <v>15.736000000000001</v>
      </c>
      <c r="FR11" s="65">
        <v>17.847000000000001</v>
      </c>
      <c r="FS11" s="67">
        <v>2.577</v>
      </c>
      <c r="FT11" s="67">
        <v>12.14</v>
      </c>
      <c r="FU11" s="67">
        <v>14.336</v>
      </c>
      <c r="FV11" s="67">
        <v>38.21</v>
      </c>
      <c r="FW11" s="67">
        <v>0</v>
      </c>
      <c r="FX11" s="67">
        <v>0</v>
      </c>
      <c r="FY11" s="67">
        <v>0</v>
      </c>
      <c r="FZ11" s="67">
        <v>0</v>
      </c>
      <c r="GA11" s="114">
        <f t="shared" si="20"/>
        <v>136.464</v>
      </c>
      <c r="GB11" s="115">
        <f t="shared" si="21"/>
        <v>11.372</v>
      </c>
      <c r="GC11" s="119">
        <v>0</v>
      </c>
      <c r="GD11" s="119">
        <v>0</v>
      </c>
      <c r="GE11" s="119">
        <v>0</v>
      </c>
      <c r="GF11" s="65">
        <v>0</v>
      </c>
      <c r="GG11" s="67">
        <v>38.703000000000003</v>
      </c>
      <c r="GH11" s="67">
        <v>24.655999999999999</v>
      </c>
      <c r="GI11" s="67">
        <v>69.162999999999997</v>
      </c>
      <c r="GJ11" s="67">
        <v>46.37</v>
      </c>
      <c r="GK11" s="67">
        <v>0</v>
      </c>
      <c r="GL11" s="67">
        <v>45.01</v>
      </c>
      <c r="GM11" s="67">
        <v>33.923999999999999</v>
      </c>
      <c r="GN11" s="67">
        <v>9.9629999999999992</v>
      </c>
      <c r="GO11" s="114">
        <f t="shared" si="22"/>
        <v>267.78899999999999</v>
      </c>
      <c r="GP11" s="115">
        <f t="shared" si="23"/>
        <v>22.315749999999998</v>
      </c>
      <c r="GQ11" s="119">
        <v>0</v>
      </c>
      <c r="GR11" s="119">
        <v>0</v>
      </c>
      <c r="GS11" s="119">
        <v>0</v>
      </c>
      <c r="GT11" s="65">
        <v>0</v>
      </c>
      <c r="GU11" s="67">
        <v>0</v>
      </c>
      <c r="GV11" s="67">
        <v>0</v>
      </c>
      <c r="GW11" s="67">
        <v>24.451000000000001</v>
      </c>
      <c r="GX11" s="67">
        <v>41.906999999999996</v>
      </c>
      <c r="GY11" s="67">
        <v>0</v>
      </c>
      <c r="GZ11" s="67">
        <v>2.4289999999999998</v>
      </c>
      <c r="HA11" s="67">
        <v>0</v>
      </c>
      <c r="HB11" s="67">
        <v>0</v>
      </c>
      <c r="HC11" s="114">
        <f t="shared" si="24"/>
        <v>68.787000000000006</v>
      </c>
      <c r="HD11" s="115">
        <f t="shared" si="25"/>
        <v>5.7322500000000005</v>
      </c>
      <c r="HE11" s="119">
        <v>0</v>
      </c>
      <c r="HF11" s="119">
        <v>0</v>
      </c>
      <c r="HG11" s="119">
        <v>0</v>
      </c>
      <c r="HH11" s="65">
        <v>0</v>
      </c>
      <c r="HI11" s="67">
        <v>18.797999999999998</v>
      </c>
      <c r="HJ11" s="67">
        <v>64.986999999999995</v>
      </c>
      <c r="HK11" s="67">
        <v>72.921999999999997</v>
      </c>
      <c r="HL11" s="67">
        <v>72.525999999999996</v>
      </c>
      <c r="HM11" s="67">
        <v>86.593000000000004</v>
      </c>
      <c r="HN11" s="67">
        <v>138.10300000000001</v>
      </c>
      <c r="HO11" s="67">
        <v>70.537999999999997</v>
      </c>
      <c r="HP11" s="67">
        <v>9.3360000000000003</v>
      </c>
      <c r="HQ11" s="114">
        <f t="shared" si="26"/>
        <v>533.803</v>
      </c>
      <c r="HR11" s="115">
        <f t="shared" si="27"/>
        <v>44.483583333333335</v>
      </c>
      <c r="HS11" s="119">
        <v>0</v>
      </c>
      <c r="HT11" s="119">
        <v>0</v>
      </c>
      <c r="HU11" s="119">
        <v>0</v>
      </c>
      <c r="HV11" s="65">
        <v>0</v>
      </c>
      <c r="HW11" s="67">
        <v>0</v>
      </c>
      <c r="HX11" s="67">
        <v>0</v>
      </c>
      <c r="HY11" s="67">
        <v>0</v>
      </c>
      <c r="HZ11" s="67">
        <v>0</v>
      </c>
      <c r="IA11" s="67">
        <v>11.385999999999999</v>
      </c>
      <c r="IB11" s="67">
        <v>5.0000000000000001E-3</v>
      </c>
      <c r="IC11" s="67">
        <v>0</v>
      </c>
      <c r="ID11" s="67">
        <v>0</v>
      </c>
      <c r="IE11" s="114">
        <f t="shared" si="28"/>
        <v>11.391</v>
      </c>
      <c r="IF11" s="115">
        <f t="shared" si="29"/>
        <v>0.94925000000000004</v>
      </c>
      <c r="IG11" s="119">
        <v>0</v>
      </c>
      <c r="IH11" s="119">
        <v>0</v>
      </c>
      <c r="II11" s="119">
        <v>0</v>
      </c>
      <c r="IJ11" s="65">
        <v>0</v>
      </c>
      <c r="IK11" s="67">
        <v>0</v>
      </c>
      <c r="IL11" s="67">
        <v>0</v>
      </c>
      <c r="IM11" s="67">
        <v>38.863999999999997</v>
      </c>
      <c r="IN11" s="67">
        <v>50.965000000000003</v>
      </c>
      <c r="IO11" s="67">
        <v>0</v>
      </c>
      <c r="IP11" s="67">
        <v>0</v>
      </c>
      <c r="IQ11" s="67">
        <v>0</v>
      </c>
      <c r="IR11" s="67">
        <v>0</v>
      </c>
      <c r="IS11" s="114">
        <f t="shared" si="30"/>
        <v>89.829000000000008</v>
      </c>
      <c r="IT11" s="115">
        <f t="shared" si="46"/>
        <v>7.4857500000000003</v>
      </c>
      <c r="IU11" s="119">
        <v>0</v>
      </c>
      <c r="IV11" s="119">
        <v>0</v>
      </c>
      <c r="IW11" s="119">
        <v>0</v>
      </c>
      <c r="IX11" s="65">
        <v>0</v>
      </c>
      <c r="IY11" s="67">
        <v>0</v>
      </c>
      <c r="IZ11" s="67">
        <v>0</v>
      </c>
      <c r="JA11" s="67">
        <v>0</v>
      </c>
      <c r="JB11" s="67">
        <v>0</v>
      </c>
      <c r="JC11" s="67">
        <v>0</v>
      </c>
      <c r="JD11" s="67">
        <v>0</v>
      </c>
      <c r="JE11" s="67">
        <v>0</v>
      </c>
      <c r="JF11" s="67">
        <v>0</v>
      </c>
      <c r="JG11" s="114">
        <f t="shared" si="31"/>
        <v>0</v>
      </c>
      <c r="JH11" s="115">
        <f>JG11/12</f>
        <v>0</v>
      </c>
      <c r="JI11" s="265">
        <v>0</v>
      </c>
      <c r="JJ11" s="265">
        <v>0</v>
      </c>
      <c r="JK11" s="265">
        <v>0</v>
      </c>
      <c r="JL11" s="65">
        <v>0</v>
      </c>
      <c r="JM11" s="65">
        <v>0</v>
      </c>
      <c r="JN11" s="65">
        <v>0</v>
      </c>
      <c r="JO11" s="65">
        <v>0</v>
      </c>
      <c r="JP11" s="65">
        <v>0</v>
      </c>
      <c r="JQ11" s="65">
        <v>0</v>
      </c>
      <c r="JR11" s="65">
        <v>0</v>
      </c>
      <c r="JS11" s="65">
        <v>0</v>
      </c>
      <c r="JT11" s="67">
        <v>0</v>
      </c>
      <c r="JU11" s="114">
        <f t="shared" si="33"/>
        <v>0</v>
      </c>
      <c r="JV11" s="114">
        <f t="shared" si="47"/>
        <v>0</v>
      </c>
      <c r="JW11" s="119">
        <v>0</v>
      </c>
      <c r="JX11" s="119">
        <v>0</v>
      </c>
      <c r="JY11" s="119">
        <v>0</v>
      </c>
      <c r="JZ11" s="65">
        <v>0</v>
      </c>
      <c r="KA11" s="67">
        <v>0</v>
      </c>
      <c r="KB11" s="67">
        <v>0</v>
      </c>
      <c r="KC11" s="67">
        <v>0</v>
      </c>
      <c r="KD11" s="67">
        <v>0</v>
      </c>
      <c r="KE11" s="67">
        <v>0</v>
      </c>
      <c r="KF11" s="67">
        <v>0</v>
      </c>
      <c r="KG11" s="67">
        <v>0</v>
      </c>
      <c r="KH11" s="67">
        <v>0</v>
      </c>
      <c r="KI11" s="114">
        <f t="shared" si="34"/>
        <v>0</v>
      </c>
      <c r="KJ11" s="114">
        <f t="shared" si="43"/>
        <v>0</v>
      </c>
      <c r="KK11" s="119">
        <v>0</v>
      </c>
      <c r="KL11" s="119">
        <v>0</v>
      </c>
      <c r="KM11" s="119">
        <v>0</v>
      </c>
      <c r="KN11" s="65">
        <v>0</v>
      </c>
      <c r="KO11" s="67">
        <v>0</v>
      </c>
      <c r="KP11" s="67">
        <v>0</v>
      </c>
      <c r="KQ11" s="67">
        <v>0</v>
      </c>
      <c r="KR11" s="67">
        <v>0</v>
      </c>
      <c r="KS11" s="67">
        <v>0</v>
      </c>
      <c r="KT11" s="67">
        <v>0</v>
      </c>
      <c r="KU11" s="67">
        <v>0</v>
      </c>
      <c r="KV11" s="67">
        <v>0</v>
      </c>
      <c r="KW11" s="114">
        <f t="shared" si="35"/>
        <v>0</v>
      </c>
      <c r="KX11" s="114">
        <f t="shared" si="44"/>
        <v>0</v>
      </c>
      <c r="KY11" s="119">
        <v>0</v>
      </c>
      <c r="KZ11" s="119">
        <v>0</v>
      </c>
      <c r="LA11" s="119">
        <v>0</v>
      </c>
      <c r="LB11" s="65">
        <v>0</v>
      </c>
      <c r="LC11" s="67">
        <v>0</v>
      </c>
      <c r="LD11" s="67">
        <v>0</v>
      </c>
      <c r="LE11" s="67">
        <v>0</v>
      </c>
      <c r="LF11" s="67">
        <v>0</v>
      </c>
      <c r="LG11" s="67">
        <v>0</v>
      </c>
      <c r="LH11" s="67">
        <v>0</v>
      </c>
      <c r="LI11" s="67">
        <v>0</v>
      </c>
      <c r="LJ11" s="67">
        <v>0</v>
      </c>
      <c r="LK11" s="114">
        <f t="shared" si="48"/>
        <v>0</v>
      </c>
      <c r="LL11" s="115">
        <f t="shared" si="49"/>
        <v>0</v>
      </c>
      <c r="LM11" s="119">
        <v>0</v>
      </c>
      <c r="LN11" s="119">
        <v>0</v>
      </c>
      <c r="LO11" s="119">
        <v>0</v>
      </c>
      <c r="LP11" s="65">
        <v>0</v>
      </c>
      <c r="LQ11" s="67">
        <v>0</v>
      </c>
      <c r="LR11" s="67">
        <v>0</v>
      </c>
      <c r="LS11" s="67">
        <v>0</v>
      </c>
      <c r="LT11" s="67">
        <v>0</v>
      </c>
      <c r="LU11" s="67">
        <v>0</v>
      </c>
      <c r="LV11" s="67">
        <v>0</v>
      </c>
      <c r="LW11" s="67">
        <v>0</v>
      </c>
      <c r="LX11" s="67">
        <v>0</v>
      </c>
      <c r="LY11" s="114">
        <f t="shared" si="50"/>
        <v>0</v>
      </c>
      <c r="LZ11" s="115">
        <f t="shared" si="51"/>
        <v>0</v>
      </c>
    </row>
    <row r="12" spans="1:338" ht="20.399999999999999">
      <c r="A12" s="259"/>
      <c r="B12" s="12" t="s">
        <v>40</v>
      </c>
      <c r="C12" s="121"/>
      <c r="D12" s="121"/>
      <c r="E12" s="121"/>
      <c r="F12" s="69"/>
      <c r="G12" s="68"/>
      <c r="H12" s="68"/>
      <c r="I12" s="68"/>
      <c r="J12" s="68"/>
      <c r="K12" s="68"/>
      <c r="L12" s="68"/>
      <c r="M12" s="68"/>
      <c r="N12" s="68"/>
      <c r="O12" s="122">
        <f t="shared" si="0"/>
        <v>0</v>
      </c>
      <c r="P12" s="123">
        <f t="shared" si="1"/>
        <v>0</v>
      </c>
      <c r="Q12" s="121"/>
      <c r="R12" s="121"/>
      <c r="S12" s="121"/>
      <c r="T12" s="69"/>
      <c r="U12" s="68"/>
      <c r="V12" s="68"/>
      <c r="W12" s="68"/>
      <c r="X12" s="68"/>
      <c r="Y12" s="68"/>
      <c r="Z12" s="68"/>
      <c r="AA12" s="68"/>
      <c r="AB12" s="68"/>
      <c r="AC12" s="122">
        <f t="shared" si="2"/>
        <v>0</v>
      </c>
      <c r="AD12" s="123">
        <f t="shared" si="3"/>
        <v>0</v>
      </c>
      <c r="AE12" s="121"/>
      <c r="AF12" s="121"/>
      <c r="AG12" s="121"/>
      <c r="AH12" s="69"/>
      <c r="AI12" s="68"/>
      <c r="AJ12" s="68"/>
      <c r="AK12" s="68"/>
      <c r="AL12" s="68"/>
      <c r="AM12" s="68"/>
      <c r="AN12" s="68"/>
      <c r="AO12" s="68"/>
      <c r="AP12" s="68"/>
      <c r="AQ12" s="122">
        <f t="shared" si="4"/>
        <v>0</v>
      </c>
      <c r="AR12" s="123">
        <f t="shared" si="5"/>
        <v>0</v>
      </c>
      <c r="AS12" s="121"/>
      <c r="AT12" s="121"/>
      <c r="AU12" s="121"/>
      <c r="AV12" s="69"/>
      <c r="AW12" s="68"/>
      <c r="AX12" s="68"/>
      <c r="AY12" s="68"/>
      <c r="AZ12" s="68"/>
      <c r="BA12" s="68"/>
      <c r="BB12" s="68"/>
      <c r="BC12" s="68"/>
      <c r="BD12" s="68"/>
      <c r="BE12" s="122">
        <f t="shared" si="6"/>
        <v>0</v>
      </c>
      <c r="BF12" s="123">
        <f t="shared" si="7"/>
        <v>0</v>
      </c>
      <c r="BG12" s="121"/>
      <c r="BH12" s="121"/>
      <c r="BI12" s="121"/>
      <c r="BJ12" s="69"/>
      <c r="BK12" s="68"/>
      <c r="BL12" s="68"/>
      <c r="BM12" s="68"/>
      <c r="BN12" s="68"/>
      <c r="BO12" s="68"/>
      <c r="BP12" s="68"/>
      <c r="BQ12" s="68"/>
      <c r="BR12" s="68"/>
      <c r="BS12" s="122">
        <f t="shared" si="40"/>
        <v>0</v>
      </c>
      <c r="BT12" s="123">
        <f t="shared" si="41"/>
        <v>0</v>
      </c>
      <c r="BU12" s="121"/>
      <c r="BV12" s="121"/>
      <c r="BW12" s="121"/>
      <c r="BX12" s="69"/>
      <c r="BY12" s="68"/>
      <c r="BZ12" s="68"/>
      <c r="CA12" s="68"/>
      <c r="CB12" s="68"/>
      <c r="CC12" s="68"/>
      <c r="CD12" s="68"/>
      <c r="CE12" s="68"/>
      <c r="CF12" s="68"/>
      <c r="CG12" s="122">
        <f t="shared" si="8"/>
        <v>0</v>
      </c>
      <c r="CH12" s="123">
        <f t="shared" si="9"/>
        <v>0</v>
      </c>
      <c r="CI12" s="121"/>
      <c r="CJ12" s="121"/>
      <c r="CK12" s="121"/>
      <c r="CL12" s="69"/>
      <c r="CM12" s="68"/>
      <c r="CN12" s="68"/>
      <c r="CO12" s="68"/>
      <c r="CP12" s="68"/>
      <c r="CQ12" s="68"/>
      <c r="CR12" s="68"/>
      <c r="CS12" s="68"/>
      <c r="CT12" s="68"/>
      <c r="CU12" s="122">
        <f t="shared" si="10"/>
        <v>0</v>
      </c>
      <c r="CV12" s="123">
        <f t="shared" si="42"/>
        <v>0</v>
      </c>
      <c r="CW12" s="121">
        <v>0</v>
      </c>
      <c r="CX12" s="121">
        <v>0</v>
      </c>
      <c r="CY12" s="121">
        <v>0</v>
      </c>
      <c r="CZ12" s="69">
        <v>3.78</v>
      </c>
      <c r="DA12" s="68">
        <v>65.12</v>
      </c>
      <c r="DB12" s="68">
        <v>60.369</v>
      </c>
      <c r="DC12" s="68">
        <v>48.545999999999999</v>
      </c>
      <c r="DD12" s="68">
        <v>71.783000000000001</v>
      </c>
      <c r="DE12" s="68">
        <v>62.606999999999999</v>
      </c>
      <c r="DF12" s="68">
        <v>59.856000000000002</v>
      </c>
      <c r="DG12" s="68">
        <v>76.495000000000005</v>
      </c>
      <c r="DH12" s="68">
        <v>79.069999999999993</v>
      </c>
      <c r="DI12" s="122">
        <f t="shared" si="11"/>
        <v>527.62599999999998</v>
      </c>
      <c r="DJ12" s="123">
        <f>DI12/12</f>
        <v>43.968833333333329</v>
      </c>
      <c r="DK12" s="121">
        <v>48.557000000000002</v>
      </c>
      <c r="DL12" s="121">
        <v>0</v>
      </c>
      <c r="DM12" s="121">
        <v>15.317</v>
      </c>
      <c r="DN12" s="69">
        <v>64.275000000000006</v>
      </c>
      <c r="DO12" s="68">
        <v>52.045999999999999</v>
      </c>
      <c r="DP12" s="68">
        <v>42.097999999999999</v>
      </c>
      <c r="DQ12" s="68">
        <v>41.302999999999997</v>
      </c>
      <c r="DR12" s="68">
        <v>3.1549999999999998</v>
      </c>
      <c r="DS12" s="68">
        <v>15.571</v>
      </c>
      <c r="DT12" s="68">
        <v>42.838000000000001</v>
      </c>
      <c r="DU12" s="68">
        <v>64.944999999999993</v>
      </c>
      <c r="DV12" s="68">
        <v>57.448999999999998</v>
      </c>
      <c r="DW12" s="122">
        <f t="shared" si="12"/>
        <v>447.55400000000003</v>
      </c>
      <c r="DX12" s="123">
        <f t="shared" si="13"/>
        <v>37.296166666666672</v>
      </c>
      <c r="DY12" s="121">
        <v>70.626000000000005</v>
      </c>
      <c r="DZ12" s="121">
        <v>20.03</v>
      </c>
      <c r="EA12" s="121">
        <v>9.4860000000000007</v>
      </c>
      <c r="EB12" s="69">
        <v>52.186999999999998</v>
      </c>
      <c r="EC12" s="68">
        <v>13.321999999999999</v>
      </c>
      <c r="ED12" s="68">
        <v>14.353999999999999</v>
      </c>
      <c r="EE12" s="68">
        <v>30.286000000000001</v>
      </c>
      <c r="EF12" s="68">
        <v>16.497</v>
      </c>
      <c r="EG12" s="68">
        <v>3.597</v>
      </c>
      <c r="EH12" s="68">
        <v>1.772</v>
      </c>
      <c r="EI12" s="68">
        <v>1.26</v>
      </c>
      <c r="EJ12" s="68">
        <v>0.26100000000000001</v>
      </c>
      <c r="EK12" s="122">
        <f t="shared" si="14"/>
        <v>233.678</v>
      </c>
      <c r="EL12" s="123">
        <f t="shared" si="15"/>
        <v>19.473166666666668</v>
      </c>
      <c r="EM12" s="121">
        <v>10.313000000000001</v>
      </c>
      <c r="EN12" s="121">
        <v>17.308</v>
      </c>
      <c r="EO12" s="121">
        <v>0</v>
      </c>
      <c r="EP12" s="69">
        <v>0</v>
      </c>
      <c r="EQ12" s="68">
        <v>0</v>
      </c>
      <c r="ER12" s="68">
        <v>0</v>
      </c>
      <c r="ES12" s="68">
        <v>0</v>
      </c>
      <c r="ET12" s="68">
        <v>0</v>
      </c>
      <c r="EU12" s="68">
        <v>0</v>
      </c>
      <c r="EV12" s="68">
        <v>0</v>
      </c>
      <c r="EW12" s="68">
        <v>0</v>
      </c>
      <c r="EX12" s="68">
        <v>0</v>
      </c>
      <c r="EY12" s="122">
        <f t="shared" si="16"/>
        <v>27.621000000000002</v>
      </c>
      <c r="EZ12" s="123">
        <f t="shared" si="17"/>
        <v>2.3017500000000002</v>
      </c>
      <c r="FA12" s="121">
        <v>0</v>
      </c>
      <c r="FB12" s="121">
        <v>0</v>
      </c>
      <c r="FC12" s="121">
        <v>0</v>
      </c>
      <c r="FD12" s="69">
        <v>0</v>
      </c>
      <c r="FE12" s="68">
        <v>0</v>
      </c>
      <c r="FF12" s="68">
        <v>0</v>
      </c>
      <c r="FG12" s="68">
        <v>0</v>
      </c>
      <c r="FH12" s="68">
        <v>0</v>
      </c>
      <c r="FI12" s="68">
        <v>0</v>
      </c>
      <c r="FJ12" s="68">
        <v>0</v>
      </c>
      <c r="FK12" s="68">
        <v>0</v>
      </c>
      <c r="FL12" s="68">
        <v>0</v>
      </c>
      <c r="FM12" s="122">
        <f t="shared" si="18"/>
        <v>0</v>
      </c>
      <c r="FN12" s="123">
        <f t="shared" si="19"/>
        <v>0</v>
      </c>
      <c r="FO12" s="121">
        <v>0</v>
      </c>
      <c r="FP12" s="121">
        <v>0</v>
      </c>
      <c r="FQ12" s="121">
        <v>0</v>
      </c>
      <c r="FR12" s="69">
        <v>0</v>
      </c>
      <c r="FS12" s="68">
        <v>0</v>
      </c>
      <c r="FT12" s="68">
        <v>0</v>
      </c>
      <c r="FU12" s="68">
        <v>0</v>
      </c>
      <c r="FV12" s="68">
        <v>0</v>
      </c>
      <c r="FW12" s="68">
        <v>0</v>
      </c>
      <c r="FX12" s="68">
        <v>0</v>
      </c>
      <c r="FY12" s="68">
        <v>0</v>
      </c>
      <c r="FZ12" s="68">
        <v>0</v>
      </c>
      <c r="GA12" s="122">
        <f t="shared" si="20"/>
        <v>0</v>
      </c>
      <c r="GB12" s="123">
        <f t="shared" si="21"/>
        <v>0</v>
      </c>
      <c r="GC12" s="121">
        <v>0</v>
      </c>
      <c r="GD12" s="121">
        <v>0</v>
      </c>
      <c r="GE12" s="121">
        <v>0</v>
      </c>
      <c r="GF12" s="69">
        <v>0</v>
      </c>
      <c r="GG12" s="68">
        <v>0</v>
      </c>
      <c r="GH12" s="68">
        <v>0</v>
      </c>
      <c r="GI12" s="68">
        <v>0</v>
      </c>
      <c r="GJ12" s="68">
        <v>0</v>
      </c>
      <c r="GK12" s="68">
        <v>0</v>
      </c>
      <c r="GL12" s="68">
        <v>0</v>
      </c>
      <c r="GM12" s="68">
        <v>0</v>
      </c>
      <c r="GN12" s="68">
        <v>0</v>
      </c>
      <c r="GO12" s="122">
        <f t="shared" si="22"/>
        <v>0</v>
      </c>
      <c r="GP12" s="123">
        <f t="shared" si="23"/>
        <v>0</v>
      </c>
      <c r="GQ12" s="121">
        <v>0</v>
      </c>
      <c r="GR12" s="121">
        <v>0</v>
      </c>
      <c r="GS12" s="121">
        <v>0</v>
      </c>
      <c r="GT12" s="69">
        <v>0</v>
      </c>
      <c r="GU12" s="68">
        <v>0</v>
      </c>
      <c r="GV12" s="68">
        <v>0</v>
      </c>
      <c r="GW12" s="68">
        <v>0</v>
      </c>
      <c r="GX12" s="68">
        <v>0</v>
      </c>
      <c r="GY12" s="68">
        <v>0</v>
      </c>
      <c r="GZ12" s="68">
        <v>0</v>
      </c>
      <c r="HA12" s="68">
        <v>0</v>
      </c>
      <c r="HB12" s="68">
        <v>0</v>
      </c>
      <c r="HC12" s="122">
        <f t="shared" si="24"/>
        <v>0</v>
      </c>
      <c r="HD12" s="123">
        <f t="shared" si="25"/>
        <v>0</v>
      </c>
      <c r="HE12" s="121">
        <v>0</v>
      </c>
      <c r="HF12" s="121">
        <v>0</v>
      </c>
      <c r="HG12" s="121">
        <v>0</v>
      </c>
      <c r="HH12" s="69">
        <v>0</v>
      </c>
      <c r="HI12" s="68">
        <v>0</v>
      </c>
      <c r="HJ12" s="68">
        <v>0</v>
      </c>
      <c r="HK12" s="68">
        <v>0</v>
      </c>
      <c r="HL12" s="68">
        <v>0</v>
      </c>
      <c r="HM12" s="68">
        <v>0</v>
      </c>
      <c r="HN12" s="68">
        <v>0</v>
      </c>
      <c r="HO12" s="68">
        <v>0</v>
      </c>
      <c r="HP12" s="68">
        <v>0</v>
      </c>
      <c r="HQ12" s="122">
        <f t="shared" si="26"/>
        <v>0</v>
      </c>
      <c r="HR12" s="123">
        <f t="shared" si="27"/>
        <v>0</v>
      </c>
      <c r="HS12" s="121">
        <v>0</v>
      </c>
      <c r="HT12" s="121">
        <v>0</v>
      </c>
      <c r="HU12" s="121">
        <v>0</v>
      </c>
      <c r="HV12" s="69">
        <v>0</v>
      </c>
      <c r="HW12" s="68">
        <v>0</v>
      </c>
      <c r="HX12" s="68">
        <v>0</v>
      </c>
      <c r="HY12" s="68">
        <v>0</v>
      </c>
      <c r="HZ12" s="68">
        <v>0</v>
      </c>
      <c r="IA12" s="68">
        <v>0</v>
      </c>
      <c r="IB12" s="68">
        <v>0</v>
      </c>
      <c r="IC12" s="68">
        <v>0</v>
      </c>
      <c r="ID12" s="68">
        <v>0</v>
      </c>
      <c r="IE12" s="122">
        <f t="shared" si="28"/>
        <v>0</v>
      </c>
      <c r="IF12" s="123">
        <f t="shared" si="29"/>
        <v>0</v>
      </c>
      <c r="IG12" s="121">
        <v>0</v>
      </c>
      <c r="IH12" s="121">
        <v>0</v>
      </c>
      <c r="II12" s="121">
        <v>0</v>
      </c>
      <c r="IJ12" s="69">
        <v>0</v>
      </c>
      <c r="IK12" s="68">
        <v>0</v>
      </c>
      <c r="IL12" s="68">
        <v>0</v>
      </c>
      <c r="IM12" s="68">
        <v>0</v>
      </c>
      <c r="IN12" s="68">
        <v>0</v>
      </c>
      <c r="IO12" s="68">
        <v>0</v>
      </c>
      <c r="IP12" s="68">
        <v>0</v>
      </c>
      <c r="IQ12" s="68">
        <v>0</v>
      </c>
      <c r="IR12" s="68">
        <v>0</v>
      </c>
      <c r="IS12" s="122">
        <f t="shared" si="30"/>
        <v>0</v>
      </c>
      <c r="IT12" s="123">
        <f t="shared" si="46"/>
        <v>0</v>
      </c>
      <c r="IU12" s="121">
        <v>0</v>
      </c>
      <c r="IV12" s="121">
        <v>0</v>
      </c>
      <c r="IW12" s="121">
        <v>0</v>
      </c>
      <c r="IX12" s="69">
        <v>0</v>
      </c>
      <c r="IY12" s="68">
        <v>0</v>
      </c>
      <c r="IZ12" s="68">
        <v>0</v>
      </c>
      <c r="JA12" s="68">
        <v>0</v>
      </c>
      <c r="JB12" s="68">
        <v>0</v>
      </c>
      <c r="JC12" s="68">
        <v>0</v>
      </c>
      <c r="JD12" s="68">
        <v>0</v>
      </c>
      <c r="JE12" s="68">
        <v>0</v>
      </c>
      <c r="JF12" s="68">
        <v>0</v>
      </c>
      <c r="JG12" s="122">
        <f t="shared" si="31"/>
        <v>0</v>
      </c>
      <c r="JH12" s="123">
        <f t="shared" si="32"/>
        <v>0</v>
      </c>
      <c r="JI12" s="267">
        <v>0</v>
      </c>
      <c r="JJ12" s="267">
        <v>0</v>
      </c>
      <c r="JK12" s="267">
        <v>0</v>
      </c>
      <c r="JL12" s="69">
        <v>0</v>
      </c>
      <c r="JM12" s="69">
        <v>0</v>
      </c>
      <c r="JN12" s="69">
        <v>0</v>
      </c>
      <c r="JO12" s="69">
        <v>0</v>
      </c>
      <c r="JP12" s="69">
        <v>0</v>
      </c>
      <c r="JQ12" s="69">
        <v>0</v>
      </c>
      <c r="JR12" s="69">
        <v>0</v>
      </c>
      <c r="JS12" s="69">
        <v>0</v>
      </c>
      <c r="JT12" s="68">
        <v>0</v>
      </c>
      <c r="JU12" s="122">
        <f t="shared" si="33"/>
        <v>0</v>
      </c>
      <c r="JV12" s="122">
        <f t="shared" si="47"/>
        <v>0</v>
      </c>
      <c r="JW12" s="121">
        <v>0</v>
      </c>
      <c r="JX12" s="121">
        <v>0</v>
      </c>
      <c r="JY12" s="121">
        <v>0</v>
      </c>
      <c r="JZ12" s="69">
        <v>0</v>
      </c>
      <c r="KA12" s="68">
        <v>0</v>
      </c>
      <c r="KB12" s="68">
        <v>0</v>
      </c>
      <c r="KC12" s="68">
        <v>0</v>
      </c>
      <c r="KD12" s="68">
        <v>0</v>
      </c>
      <c r="KE12" s="68">
        <v>0</v>
      </c>
      <c r="KF12" s="68">
        <v>0</v>
      </c>
      <c r="KG12" s="68">
        <v>0</v>
      </c>
      <c r="KH12" s="68">
        <v>0</v>
      </c>
      <c r="KI12" s="122">
        <f t="shared" si="34"/>
        <v>0</v>
      </c>
      <c r="KJ12" s="122">
        <f t="shared" si="43"/>
        <v>0</v>
      </c>
      <c r="KK12" s="121">
        <v>0</v>
      </c>
      <c r="KL12" s="121">
        <v>0</v>
      </c>
      <c r="KM12" s="121">
        <v>0</v>
      </c>
      <c r="KN12" s="69">
        <v>0</v>
      </c>
      <c r="KO12" s="68">
        <v>0</v>
      </c>
      <c r="KP12" s="68">
        <v>0</v>
      </c>
      <c r="KQ12" s="68">
        <v>0</v>
      </c>
      <c r="KR12" s="68">
        <v>0</v>
      </c>
      <c r="KS12" s="68">
        <v>0</v>
      </c>
      <c r="KT12" s="68">
        <v>0</v>
      </c>
      <c r="KU12" s="68">
        <v>0</v>
      </c>
      <c r="KV12" s="68">
        <v>0</v>
      </c>
      <c r="KW12" s="122">
        <f t="shared" si="35"/>
        <v>0</v>
      </c>
      <c r="KX12" s="122">
        <f t="shared" si="44"/>
        <v>0</v>
      </c>
      <c r="KY12" s="121">
        <v>0</v>
      </c>
      <c r="KZ12" s="121">
        <v>0</v>
      </c>
      <c r="LA12" s="121">
        <v>0</v>
      </c>
      <c r="LB12" s="69">
        <v>0</v>
      </c>
      <c r="LC12" s="68">
        <v>0</v>
      </c>
      <c r="LD12" s="68">
        <v>0</v>
      </c>
      <c r="LE12" s="68">
        <v>0</v>
      </c>
      <c r="LF12" s="68">
        <v>0</v>
      </c>
      <c r="LG12" s="68">
        <v>0</v>
      </c>
      <c r="LH12" s="68">
        <v>0</v>
      </c>
      <c r="LI12" s="68">
        <v>0</v>
      </c>
      <c r="LJ12" s="68">
        <v>0</v>
      </c>
      <c r="LK12" s="122">
        <f t="shared" si="48"/>
        <v>0</v>
      </c>
      <c r="LL12" s="123">
        <f t="shared" si="49"/>
        <v>0</v>
      </c>
      <c r="LM12" s="121">
        <v>0</v>
      </c>
      <c r="LN12" s="121">
        <v>0</v>
      </c>
      <c r="LO12" s="121">
        <v>0</v>
      </c>
      <c r="LP12" s="69">
        <v>0</v>
      </c>
      <c r="LQ12" s="68">
        <v>0</v>
      </c>
      <c r="LR12" s="68">
        <v>0</v>
      </c>
      <c r="LS12" s="68">
        <v>0</v>
      </c>
      <c r="LT12" s="68">
        <v>0</v>
      </c>
      <c r="LU12" s="68">
        <v>0</v>
      </c>
      <c r="LV12" s="68">
        <v>0</v>
      </c>
      <c r="LW12" s="68">
        <v>0</v>
      </c>
      <c r="LX12" s="68">
        <v>0</v>
      </c>
      <c r="LY12" s="122">
        <f t="shared" si="50"/>
        <v>0</v>
      </c>
      <c r="LZ12" s="123">
        <f t="shared" si="51"/>
        <v>0</v>
      </c>
    </row>
    <row r="13" spans="1:338" ht="34.5" customHeight="1">
      <c r="A13" s="259"/>
      <c r="B13" s="12" t="s">
        <v>83</v>
      </c>
      <c r="C13" s="121"/>
      <c r="D13" s="121"/>
      <c r="E13" s="121"/>
      <c r="F13" s="69"/>
      <c r="G13" s="68"/>
      <c r="H13" s="68"/>
      <c r="I13" s="68"/>
      <c r="J13" s="68"/>
      <c r="K13" s="68"/>
      <c r="L13" s="68"/>
      <c r="M13" s="68"/>
      <c r="N13" s="68"/>
      <c r="O13" s="122">
        <f t="shared" si="0"/>
        <v>0</v>
      </c>
      <c r="P13" s="123">
        <f t="shared" si="1"/>
        <v>0</v>
      </c>
      <c r="Q13" s="121"/>
      <c r="R13" s="121"/>
      <c r="S13" s="121"/>
      <c r="T13" s="69"/>
      <c r="U13" s="68"/>
      <c r="V13" s="68"/>
      <c r="W13" s="68"/>
      <c r="X13" s="68"/>
      <c r="Y13" s="68"/>
      <c r="Z13" s="68"/>
      <c r="AA13" s="68"/>
      <c r="AB13" s="68"/>
      <c r="AC13" s="122">
        <f t="shared" si="2"/>
        <v>0</v>
      </c>
      <c r="AD13" s="123">
        <f t="shared" si="3"/>
        <v>0</v>
      </c>
      <c r="AE13" s="121"/>
      <c r="AF13" s="121"/>
      <c r="AG13" s="121"/>
      <c r="AH13" s="69"/>
      <c r="AI13" s="68"/>
      <c r="AJ13" s="68"/>
      <c r="AK13" s="68"/>
      <c r="AL13" s="68"/>
      <c r="AM13" s="68"/>
      <c r="AN13" s="68"/>
      <c r="AO13" s="68"/>
      <c r="AP13" s="68"/>
      <c r="AQ13" s="122">
        <f t="shared" si="4"/>
        <v>0</v>
      </c>
      <c r="AR13" s="123">
        <f t="shared" si="5"/>
        <v>0</v>
      </c>
      <c r="AS13" s="121"/>
      <c r="AT13" s="121"/>
      <c r="AU13" s="121"/>
      <c r="AV13" s="69"/>
      <c r="AW13" s="68"/>
      <c r="AX13" s="68"/>
      <c r="AY13" s="68"/>
      <c r="AZ13" s="68"/>
      <c r="BA13" s="68"/>
      <c r="BB13" s="68"/>
      <c r="BC13" s="68"/>
      <c r="BD13" s="68"/>
      <c r="BE13" s="122">
        <f t="shared" si="6"/>
        <v>0</v>
      </c>
      <c r="BF13" s="123">
        <f t="shared" si="7"/>
        <v>0</v>
      </c>
      <c r="BG13" s="121"/>
      <c r="BH13" s="121"/>
      <c r="BI13" s="121"/>
      <c r="BJ13" s="69"/>
      <c r="BK13" s="68"/>
      <c r="BL13" s="68"/>
      <c r="BM13" s="68"/>
      <c r="BN13" s="68"/>
      <c r="BO13" s="68"/>
      <c r="BP13" s="68"/>
      <c r="BQ13" s="68"/>
      <c r="BR13" s="68"/>
      <c r="BS13" s="122">
        <f t="shared" si="40"/>
        <v>0</v>
      </c>
      <c r="BT13" s="123">
        <f t="shared" si="41"/>
        <v>0</v>
      </c>
      <c r="BU13" s="121"/>
      <c r="BV13" s="121"/>
      <c r="BW13" s="121"/>
      <c r="BX13" s="69"/>
      <c r="BY13" s="68"/>
      <c r="BZ13" s="68"/>
      <c r="CA13" s="68"/>
      <c r="CB13" s="68"/>
      <c r="CC13" s="68"/>
      <c r="CD13" s="68"/>
      <c r="CE13" s="68"/>
      <c r="CF13" s="68"/>
      <c r="CG13" s="122">
        <f t="shared" si="8"/>
        <v>0</v>
      </c>
      <c r="CH13" s="123">
        <f t="shared" si="9"/>
        <v>0</v>
      </c>
      <c r="CI13" s="121"/>
      <c r="CJ13" s="121"/>
      <c r="CK13" s="121"/>
      <c r="CL13" s="69"/>
      <c r="CM13" s="68"/>
      <c r="CN13" s="68"/>
      <c r="CO13" s="68"/>
      <c r="CP13" s="68"/>
      <c r="CQ13" s="68"/>
      <c r="CR13" s="68"/>
      <c r="CS13" s="68"/>
      <c r="CT13" s="68"/>
      <c r="CU13" s="122">
        <f t="shared" si="10"/>
        <v>0</v>
      </c>
      <c r="CV13" s="123">
        <f t="shared" si="42"/>
        <v>0</v>
      </c>
      <c r="CW13" s="121"/>
      <c r="CX13" s="121"/>
      <c r="CY13" s="121"/>
      <c r="CZ13" s="69"/>
      <c r="DA13" s="68"/>
      <c r="DB13" s="68"/>
      <c r="DC13" s="68"/>
      <c r="DD13" s="68"/>
      <c r="DE13" s="68"/>
      <c r="DF13" s="68"/>
      <c r="DG13" s="68"/>
      <c r="DH13" s="68"/>
      <c r="DI13" s="122">
        <f t="shared" si="11"/>
        <v>0</v>
      </c>
      <c r="DJ13" s="123">
        <f t="shared" si="45"/>
        <v>0</v>
      </c>
      <c r="DK13" s="121"/>
      <c r="DL13" s="121"/>
      <c r="DM13" s="121"/>
      <c r="DN13" s="69"/>
      <c r="DO13" s="68"/>
      <c r="DP13" s="68"/>
      <c r="DQ13" s="68"/>
      <c r="DR13" s="68"/>
      <c r="DS13" s="68"/>
      <c r="DT13" s="68"/>
      <c r="DU13" s="68"/>
      <c r="DV13" s="68"/>
      <c r="DW13" s="122">
        <f t="shared" si="12"/>
        <v>0</v>
      </c>
      <c r="DX13" s="123">
        <f t="shared" si="13"/>
        <v>0</v>
      </c>
      <c r="DY13" s="121"/>
      <c r="DZ13" s="121"/>
      <c r="EA13" s="121"/>
      <c r="EB13" s="69"/>
      <c r="EC13" s="68"/>
      <c r="ED13" s="68"/>
      <c r="EE13" s="68"/>
      <c r="EF13" s="68"/>
      <c r="EG13" s="68"/>
      <c r="EH13" s="68"/>
      <c r="EI13" s="68"/>
      <c r="EJ13" s="68"/>
      <c r="EK13" s="122">
        <f t="shared" si="14"/>
        <v>0</v>
      </c>
      <c r="EL13" s="123">
        <f t="shared" si="15"/>
        <v>0</v>
      </c>
      <c r="EM13" s="121"/>
      <c r="EN13" s="121"/>
      <c r="EO13" s="121"/>
      <c r="EP13" s="69"/>
      <c r="EQ13" s="68"/>
      <c r="ER13" s="68"/>
      <c r="ES13" s="68"/>
      <c r="ET13" s="68"/>
      <c r="EU13" s="68"/>
      <c r="EV13" s="68"/>
      <c r="EW13" s="68"/>
      <c r="EX13" s="68"/>
      <c r="EY13" s="122">
        <f t="shared" si="16"/>
        <v>0</v>
      </c>
      <c r="EZ13" s="123">
        <f t="shared" si="17"/>
        <v>0</v>
      </c>
      <c r="FA13" s="121">
        <v>0</v>
      </c>
      <c r="FB13" s="121">
        <v>0</v>
      </c>
      <c r="FC13" s="121">
        <v>40.829000000000001</v>
      </c>
      <c r="FD13" s="69">
        <v>86.35</v>
      </c>
      <c r="FE13" s="68">
        <v>2.4E-2</v>
      </c>
      <c r="FF13" s="68">
        <v>114.32299999999999</v>
      </c>
      <c r="FG13" s="68">
        <v>130.89500000000001</v>
      </c>
      <c r="FH13" s="68">
        <v>132.03800000000001</v>
      </c>
      <c r="FI13" s="68">
        <v>194.75</v>
      </c>
      <c r="FJ13" s="68">
        <v>208.405</v>
      </c>
      <c r="FK13" s="68">
        <v>201.53</v>
      </c>
      <c r="FL13" s="68">
        <v>212.72800000000001</v>
      </c>
      <c r="FM13" s="122">
        <f t="shared" si="18"/>
        <v>1321.8720000000001</v>
      </c>
      <c r="FN13" s="123">
        <f t="shared" si="19"/>
        <v>110.15600000000001</v>
      </c>
      <c r="FO13" s="121">
        <v>215.691</v>
      </c>
      <c r="FP13" s="121">
        <v>180.06299999999999</v>
      </c>
      <c r="FQ13" s="121">
        <v>193.35900000000001</v>
      </c>
      <c r="FR13" s="69">
        <v>193.77099999999999</v>
      </c>
      <c r="FS13" s="68">
        <v>221.07499999999999</v>
      </c>
      <c r="FT13" s="68">
        <v>200.77500000000001</v>
      </c>
      <c r="FU13" s="68">
        <v>205.37899999999999</v>
      </c>
      <c r="FV13" s="68">
        <v>209.983</v>
      </c>
      <c r="FW13" s="68">
        <v>210.809</v>
      </c>
      <c r="FX13" s="68">
        <v>218.20400000000001</v>
      </c>
      <c r="FY13" s="68">
        <v>198.23099999999999</v>
      </c>
      <c r="FZ13" s="68">
        <v>231.40700000000001</v>
      </c>
      <c r="GA13" s="122">
        <f t="shared" si="20"/>
        <v>2478.7470000000003</v>
      </c>
      <c r="GB13" s="123">
        <f t="shared" si="21"/>
        <v>206.56225000000003</v>
      </c>
      <c r="GC13" s="121">
        <v>205.209</v>
      </c>
      <c r="GD13" s="121">
        <v>174.851</v>
      </c>
      <c r="GE13" s="121">
        <v>193.98699999999999</v>
      </c>
      <c r="GF13" s="69">
        <v>170.93100000000001</v>
      </c>
      <c r="GG13" s="68">
        <v>222.98</v>
      </c>
      <c r="GH13" s="68">
        <v>196.626</v>
      </c>
      <c r="GI13" s="68">
        <v>211.672</v>
      </c>
      <c r="GJ13" s="68">
        <v>237.529</v>
      </c>
      <c r="GK13" s="68">
        <v>265.73700000000002</v>
      </c>
      <c r="GL13" s="68">
        <v>274.51100000000002</v>
      </c>
      <c r="GM13" s="68">
        <v>262.815</v>
      </c>
      <c r="GN13" s="68">
        <v>272.99099999999999</v>
      </c>
      <c r="GO13" s="122">
        <f t="shared" si="22"/>
        <v>2689.8390000000004</v>
      </c>
      <c r="GP13" s="123">
        <f t="shared" si="23"/>
        <v>224.15325000000004</v>
      </c>
      <c r="GQ13" s="121">
        <v>266.94499999999999</v>
      </c>
      <c r="GR13" s="121">
        <v>228.29900000000001</v>
      </c>
      <c r="GS13" s="121">
        <v>252.51</v>
      </c>
      <c r="GT13" s="69">
        <v>230</v>
      </c>
      <c r="GU13" s="68">
        <v>246.273</v>
      </c>
      <c r="GV13" s="68">
        <v>259.00700000000001</v>
      </c>
      <c r="GW13" s="68">
        <v>270.17899999999997</v>
      </c>
      <c r="GX13" s="68">
        <v>273.75900000000001</v>
      </c>
      <c r="GY13" s="68">
        <v>266.51499999999999</v>
      </c>
      <c r="GZ13" s="68">
        <v>269.10199999999998</v>
      </c>
      <c r="HA13" s="68">
        <v>258.53500000000003</v>
      </c>
      <c r="HB13" s="68">
        <v>275.77699999999999</v>
      </c>
      <c r="HC13" s="122">
        <f t="shared" si="24"/>
        <v>3096.9009999999998</v>
      </c>
      <c r="HD13" s="123">
        <f t="shared" si="25"/>
        <v>258.07508333333334</v>
      </c>
      <c r="HE13" s="121">
        <v>274.01900000000001</v>
      </c>
      <c r="HF13" s="121">
        <v>249.48500000000001</v>
      </c>
      <c r="HG13" s="121">
        <v>256.91699999999997</v>
      </c>
      <c r="HH13" s="69">
        <v>253.518</v>
      </c>
      <c r="HI13" s="68">
        <v>264.15800000000002</v>
      </c>
      <c r="HJ13" s="68">
        <v>261.86500000000001</v>
      </c>
      <c r="HK13" s="68">
        <v>266.41699999999997</v>
      </c>
      <c r="HL13" s="68">
        <v>266.01600000000002</v>
      </c>
      <c r="HM13" s="68">
        <v>252.90899999999999</v>
      </c>
      <c r="HN13" s="68">
        <v>254.28200000000001</v>
      </c>
      <c r="HO13" s="68">
        <v>222.428</v>
      </c>
      <c r="HP13" s="68">
        <v>250.511</v>
      </c>
      <c r="HQ13" s="122">
        <f t="shared" si="26"/>
        <v>3072.5250000000001</v>
      </c>
      <c r="HR13" s="123">
        <f t="shared" si="27"/>
        <v>256.04374999999999</v>
      </c>
      <c r="HS13" s="121">
        <v>244.965</v>
      </c>
      <c r="HT13" s="121">
        <v>224.74199999999999</v>
      </c>
      <c r="HU13" s="121">
        <v>254.17500000000001</v>
      </c>
      <c r="HV13" s="69">
        <v>250.76</v>
      </c>
      <c r="HW13" s="68">
        <v>269.94400000000002</v>
      </c>
      <c r="HX13" s="68">
        <v>267.43299999999999</v>
      </c>
      <c r="HY13" s="68">
        <v>272.90600000000001</v>
      </c>
      <c r="HZ13" s="68">
        <v>335.54399999999998</v>
      </c>
      <c r="IA13" s="68">
        <v>365.87400000000002</v>
      </c>
      <c r="IB13" s="68">
        <v>325.49200000000002</v>
      </c>
      <c r="IC13" s="68">
        <v>224.55500000000001</v>
      </c>
      <c r="ID13" s="68">
        <v>251.928</v>
      </c>
      <c r="IE13" s="122">
        <f t="shared" si="28"/>
        <v>3288.3179999999998</v>
      </c>
      <c r="IF13" s="123">
        <f t="shared" si="29"/>
        <v>274.0265</v>
      </c>
      <c r="IG13" s="121">
        <v>253.113</v>
      </c>
      <c r="IH13" s="121">
        <v>132.27199999999999</v>
      </c>
      <c r="II13" s="121">
        <v>266.62099999999998</v>
      </c>
      <c r="IJ13" s="69">
        <v>245.42099999999999</v>
      </c>
      <c r="IK13" s="68">
        <v>252.761</v>
      </c>
      <c r="IL13" s="68">
        <v>220.25700000000001</v>
      </c>
      <c r="IM13" s="68">
        <v>240.97900000000001</v>
      </c>
      <c r="IN13" s="68">
        <v>251.589</v>
      </c>
      <c r="IO13" s="68">
        <v>236.42</v>
      </c>
      <c r="IP13" s="68">
        <v>260.34899999999999</v>
      </c>
      <c r="IQ13" s="68">
        <v>219.816</v>
      </c>
      <c r="IR13" s="68">
        <v>139.92500000000001</v>
      </c>
      <c r="IS13" s="122">
        <f t="shared" si="30"/>
        <v>2719.5230000000001</v>
      </c>
      <c r="IT13" s="123">
        <f t="shared" si="46"/>
        <v>226.62691666666669</v>
      </c>
      <c r="IU13" s="121">
        <v>219.34899999999999</v>
      </c>
      <c r="IV13" s="121">
        <v>233.09299999999999</v>
      </c>
      <c r="IW13" s="121">
        <v>172.19900000000001</v>
      </c>
      <c r="IX13" s="69">
        <v>74.013000000000005</v>
      </c>
      <c r="IY13" s="68">
        <v>134.578</v>
      </c>
      <c r="IZ13" s="68">
        <v>74.231999999999999</v>
      </c>
      <c r="JA13" s="68">
        <v>91.194000000000003</v>
      </c>
      <c r="JB13" s="68">
        <v>198.28200000000001</v>
      </c>
      <c r="JC13" s="68">
        <v>245.98099999999999</v>
      </c>
      <c r="JD13" s="68">
        <v>252.05</v>
      </c>
      <c r="JE13" s="68">
        <v>233.49299999999999</v>
      </c>
      <c r="JF13" s="68">
        <v>262.21100000000001</v>
      </c>
      <c r="JG13" s="122">
        <f t="shared" si="31"/>
        <v>2190.6750000000002</v>
      </c>
      <c r="JH13" s="123">
        <f t="shared" si="32"/>
        <v>182.55625000000001</v>
      </c>
      <c r="JI13" s="267">
        <v>257.14499999999998</v>
      </c>
      <c r="JJ13" s="267">
        <v>154.42599999999999</v>
      </c>
      <c r="JK13" s="267">
        <v>108.852</v>
      </c>
      <c r="JL13" s="69">
        <v>201.29900000000001</v>
      </c>
      <c r="JM13" s="69">
        <v>75.549000000000007</v>
      </c>
      <c r="JN13" s="69">
        <v>5.6680000000000001</v>
      </c>
      <c r="JO13" s="69">
        <v>244.125</v>
      </c>
      <c r="JP13" s="69">
        <v>137.03399999999999</v>
      </c>
      <c r="JQ13" s="69">
        <v>24.268000000000001</v>
      </c>
      <c r="JR13" s="69">
        <v>0</v>
      </c>
      <c r="JS13" s="69">
        <v>0</v>
      </c>
      <c r="JT13" s="68">
        <v>233.49299999999999</v>
      </c>
      <c r="JU13" s="122">
        <f t="shared" si="33"/>
        <v>1441.8589999999999</v>
      </c>
      <c r="JV13" s="122">
        <f t="shared" si="47"/>
        <v>120.15491666666667</v>
      </c>
      <c r="JW13" s="121">
        <v>0</v>
      </c>
      <c r="JX13" s="121">
        <v>0</v>
      </c>
      <c r="JY13" s="121">
        <v>0</v>
      </c>
      <c r="JZ13" s="69">
        <v>0</v>
      </c>
      <c r="KA13" s="68">
        <v>0</v>
      </c>
      <c r="KB13" s="68">
        <v>0</v>
      </c>
      <c r="KC13" s="68">
        <v>0</v>
      </c>
      <c r="KD13" s="68">
        <v>0</v>
      </c>
      <c r="KE13" s="68">
        <v>0</v>
      </c>
      <c r="KF13" s="68">
        <v>0</v>
      </c>
      <c r="KG13" s="68">
        <v>0</v>
      </c>
      <c r="KH13" s="68">
        <v>0</v>
      </c>
      <c r="KI13" s="122">
        <f t="shared" si="34"/>
        <v>0</v>
      </c>
      <c r="KJ13" s="122">
        <f t="shared" si="43"/>
        <v>0</v>
      </c>
      <c r="KK13" s="121">
        <v>0</v>
      </c>
      <c r="KL13" s="121">
        <v>0</v>
      </c>
      <c r="KM13" s="121">
        <v>0</v>
      </c>
      <c r="KN13" s="69">
        <v>0</v>
      </c>
      <c r="KO13" s="68">
        <v>0</v>
      </c>
      <c r="KP13" s="68">
        <v>0</v>
      </c>
      <c r="KQ13" s="68">
        <v>0</v>
      </c>
      <c r="KR13" s="68">
        <v>0</v>
      </c>
      <c r="KS13" s="68">
        <v>0</v>
      </c>
      <c r="KT13" s="68">
        <v>0</v>
      </c>
      <c r="KU13" s="68">
        <v>0</v>
      </c>
      <c r="KV13" s="68">
        <v>0</v>
      </c>
      <c r="KW13" s="122">
        <f t="shared" si="35"/>
        <v>0</v>
      </c>
      <c r="KX13" s="122">
        <f t="shared" si="44"/>
        <v>0</v>
      </c>
      <c r="KY13" s="121">
        <v>0</v>
      </c>
      <c r="KZ13" s="121">
        <v>0</v>
      </c>
      <c r="LA13" s="121">
        <v>0</v>
      </c>
      <c r="LB13" s="69">
        <v>0</v>
      </c>
      <c r="LC13" s="68">
        <v>0</v>
      </c>
      <c r="LD13" s="68">
        <v>0</v>
      </c>
      <c r="LE13" s="68">
        <v>0</v>
      </c>
      <c r="LF13" s="68">
        <v>0</v>
      </c>
      <c r="LG13" s="68">
        <v>0</v>
      </c>
      <c r="LH13" s="68">
        <v>0</v>
      </c>
      <c r="LI13" s="68">
        <v>0</v>
      </c>
      <c r="LJ13" s="68">
        <v>0</v>
      </c>
      <c r="LK13" s="122">
        <f t="shared" si="48"/>
        <v>0</v>
      </c>
      <c r="LL13" s="123">
        <f t="shared" si="49"/>
        <v>0</v>
      </c>
      <c r="LM13" s="121">
        <v>0</v>
      </c>
      <c r="LN13" s="121">
        <v>0</v>
      </c>
      <c r="LO13" s="121">
        <v>0</v>
      </c>
      <c r="LP13" s="69">
        <v>0</v>
      </c>
      <c r="LQ13" s="68">
        <v>0</v>
      </c>
      <c r="LR13" s="68">
        <v>0</v>
      </c>
      <c r="LS13" s="68">
        <v>0</v>
      </c>
      <c r="LT13" s="68">
        <v>0</v>
      </c>
      <c r="LU13" s="68">
        <v>0</v>
      </c>
      <c r="LV13" s="68">
        <v>0</v>
      </c>
      <c r="LW13" s="68">
        <v>0</v>
      </c>
      <c r="LX13" s="68">
        <v>0</v>
      </c>
      <c r="LY13" s="122">
        <f t="shared" si="50"/>
        <v>0</v>
      </c>
      <c r="LZ13" s="123">
        <f t="shared" si="51"/>
        <v>0</v>
      </c>
    </row>
    <row r="14" spans="1:338" ht="21" thickBot="1">
      <c r="A14" s="261"/>
      <c r="B14" s="15" t="s">
        <v>49</v>
      </c>
      <c r="C14" s="120">
        <v>45.64</v>
      </c>
      <c r="D14" s="120">
        <v>41.21</v>
      </c>
      <c r="E14" s="120">
        <v>50.22</v>
      </c>
      <c r="F14" s="71">
        <v>59.25</v>
      </c>
      <c r="G14" s="116">
        <v>42.12</v>
      </c>
      <c r="H14" s="116">
        <v>41.87</v>
      </c>
      <c r="I14" s="116">
        <v>36.020000000000003</v>
      </c>
      <c r="J14" s="116">
        <v>60.23</v>
      </c>
      <c r="K14" s="116">
        <v>64.61</v>
      </c>
      <c r="L14" s="116">
        <v>40.85</v>
      </c>
      <c r="M14" s="116">
        <v>35.130000000000003</v>
      </c>
      <c r="N14" s="116">
        <v>60.82</v>
      </c>
      <c r="O14" s="117">
        <f t="shared" si="0"/>
        <v>577.97000000000014</v>
      </c>
      <c r="P14" s="118">
        <f t="shared" si="1"/>
        <v>48.164166666666681</v>
      </c>
      <c r="Q14" s="120">
        <v>80.349999999999994</v>
      </c>
      <c r="R14" s="120">
        <v>109.93</v>
      </c>
      <c r="S14" s="120">
        <v>133.54</v>
      </c>
      <c r="T14" s="71">
        <v>132.30000000000001</v>
      </c>
      <c r="U14" s="116">
        <v>128.97999999999999</v>
      </c>
      <c r="V14" s="116">
        <v>110.42</v>
      </c>
      <c r="W14" s="116">
        <v>110.32</v>
      </c>
      <c r="X14" s="116">
        <v>98.76</v>
      </c>
      <c r="Y14" s="116">
        <v>93</v>
      </c>
      <c r="Z14" s="116">
        <v>93.89</v>
      </c>
      <c r="AA14" s="116">
        <v>90.46</v>
      </c>
      <c r="AB14" s="116">
        <v>52.06</v>
      </c>
      <c r="AC14" s="117">
        <f t="shared" si="2"/>
        <v>1234.01</v>
      </c>
      <c r="AD14" s="118">
        <f t="shared" si="3"/>
        <v>102.83416666666666</v>
      </c>
      <c r="AE14" s="120">
        <v>71.569000000000003</v>
      </c>
      <c r="AF14" s="120">
        <v>111.97499999999999</v>
      </c>
      <c r="AG14" s="120">
        <v>132.267</v>
      </c>
      <c r="AH14" s="71">
        <v>117.764</v>
      </c>
      <c r="AI14" s="116">
        <v>119.994</v>
      </c>
      <c r="AJ14" s="116">
        <v>103.392</v>
      </c>
      <c r="AK14" s="116">
        <v>90.677999999999997</v>
      </c>
      <c r="AL14" s="116">
        <v>87.28</v>
      </c>
      <c r="AM14" s="116">
        <v>73.42</v>
      </c>
      <c r="AN14" s="116">
        <v>17.501000000000001</v>
      </c>
      <c r="AO14" s="116">
        <v>33.290999999999997</v>
      </c>
      <c r="AP14" s="116">
        <v>57.167000000000002</v>
      </c>
      <c r="AQ14" s="117">
        <f t="shared" si="4"/>
        <v>1016.2979999999999</v>
      </c>
      <c r="AR14" s="118">
        <f t="shared" si="5"/>
        <v>84.691499999999991</v>
      </c>
      <c r="AS14" s="120">
        <v>82.600999999999999</v>
      </c>
      <c r="AT14" s="120">
        <v>112.176</v>
      </c>
      <c r="AU14" s="120">
        <v>121.265</v>
      </c>
      <c r="AV14" s="71">
        <v>115.628</v>
      </c>
      <c r="AW14" s="116">
        <v>101.449</v>
      </c>
      <c r="AX14" s="116">
        <v>96.200999999999993</v>
      </c>
      <c r="AY14" s="116">
        <v>85.393000000000001</v>
      </c>
      <c r="AZ14" s="116">
        <v>39.017000000000003</v>
      </c>
      <c r="BA14" s="116">
        <v>36.045999999999999</v>
      </c>
      <c r="BB14" s="116">
        <v>46.112000000000002</v>
      </c>
      <c r="BC14" s="116">
        <v>50.024000000000001</v>
      </c>
      <c r="BD14" s="116">
        <v>55.886000000000003</v>
      </c>
      <c r="BE14" s="117">
        <f t="shared" si="6"/>
        <v>941.798</v>
      </c>
      <c r="BF14" s="118">
        <f t="shared" si="7"/>
        <v>78.483166666666662</v>
      </c>
      <c r="BG14" s="120">
        <v>50.466999999999999</v>
      </c>
      <c r="BH14" s="120">
        <v>44.773000000000003</v>
      </c>
      <c r="BI14" s="120">
        <v>43.338000000000001</v>
      </c>
      <c r="BJ14" s="71">
        <v>58.15</v>
      </c>
      <c r="BK14" s="116">
        <v>52.125999999999998</v>
      </c>
      <c r="BL14" s="116">
        <v>46.448</v>
      </c>
      <c r="BM14" s="116">
        <v>74.129000000000005</v>
      </c>
      <c r="BN14" s="116">
        <v>61.139000000000003</v>
      </c>
      <c r="BO14" s="116">
        <v>46.741999999999997</v>
      </c>
      <c r="BP14" s="116">
        <v>39.966000000000001</v>
      </c>
      <c r="BQ14" s="116">
        <v>41.539000000000001</v>
      </c>
      <c r="BR14" s="116">
        <v>33.819000000000003</v>
      </c>
      <c r="BS14" s="117">
        <f t="shared" si="40"/>
        <v>592.63599999999997</v>
      </c>
      <c r="BT14" s="118">
        <f t="shared" si="41"/>
        <v>49.386333333333333</v>
      </c>
      <c r="BU14" s="120">
        <v>34.220999999999997</v>
      </c>
      <c r="BV14" s="120">
        <v>50.244999999999997</v>
      </c>
      <c r="BW14" s="120">
        <v>54.957999999999998</v>
      </c>
      <c r="BX14" s="71">
        <v>48.427999999999997</v>
      </c>
      <c r="BY14" s="116">
        <v>38.08</v>
      </c>
      <c r="BZ14" s="116">
        <v>35.090000000000003</v>
      </c>
      <c r="CA14" s="116">
        <v>53.481000000000002</v>
      </c>
      <c r="CB14" s="116">
        <v>54.42</v>
      </c>
      <c r="CC14" s="116">
        <v>40.731999999999999</v>
      </c>
      <c r="CD14" s="116">
        <v>31.581</v>
      </c>
      <c r="CE14" s="116">
        <v>21.369</v>
      </c>
      <c r="CF14" s="116">
        <v>39.829000000000001</v>
      </c>
      <c r="CG14" s="117">
        <f t="shared" si="8"/>
        <v>502.43400000000003</v>
      </c>
      <c r="CH14" s="118">
        <f t="shared" si="9"/>
        <v>41.869500000000002</v>
      </c>
      <c r="CI14" s="120">
        <v>39.42</v>
      </c>
      <c r="CJ14" s="120">
        <v>49.402000000000001</v>
      </c>
      <c r="CK14" s="120">
        <v>47.401000000000003</v>
      </c>
      <c r="CL14" s="71">
        <v>36.79</v>
      </c>
      <c r="CM14" s="116">
        <v>26.998000000000001</v>
      </c>
      <c r="CN14" s="116">
        <v>17.678000000000001</v>
      </c>
      <c r="CO14" s="116">
        <v>17.884</v>
      </c>
      <c r="CP14" s="116">
        <v>20.978000000000002</v>
      </c>
      <c r="CQ14" s="116">
        <v>25.02</v>
      </c>
      <c r="CR14" s="116">
        <v>16.05</v>
      </c>
      <c r="CS14" s="116">
        <v>1.677</v>
      </c>
      <c r="CT14" s="116">
        <v>6.6769999999999996</v>
      </c>
      <c r="CU14" s="117">
        <f t="shared" si="10"/>
        <v>305.97500000000002</v>
      </c>
      <c r="CV14" s="118">
        <f t="shared" si="42"/>
        <v>25.497916666666669</v>
      </c>
      <c r="CW14" s="120">
        <v>12.215999999999999</v>
      </c>
      <c r="CX14" s="120">
        <v>24.914999999999999</v>
      </c>
      <c r="CY14" s="120">
        <v>50.85</v>
      </c>
      <c r="CZ14" s="71">
        <v>53.011000000000003</v>
      </c>
      <c r="DA14" s="116">
        <v>59.655000000000001</v>
      </c>
      <c r="DB14" s="116">
        <v>48.073999999999998</v>
      </c>
      <c r="DC14" s="116">
        <v>51.13</v>
      </c>
      <c r="DD14" s="116">
        <v>60.305</v>
      </c>
      <c r="DE14" s="116">
        <v>46.212000000000003</v>
      </c>
      <c r="DF14" s="116">
        <v>44.954999999999998</v>
      </c>
      <c r="DG14" s="116">
        <v>26.524000000000001</v>
      </c>
      <c r="DH14" s="116">
        <v>42.835999999999999</v>
      </c>
      <c r="DI14" s="117">
        <f t="shared" si="11"/>
        <v>520.68299999999999</v>
      </c>
      <c r="DJ14" s="118">
        <f t="shared" si="45"/>
        <v>43.390250000000002</v>
      </c>
      <c r="DK14" s="120">
        <v>72.870999999999995</v>
      </c>
      <c r="DL14" s="120">
        <v>99.576999999999998</v>
      </c>
      <c r="DM14" s="120">
        <v>110.56399999999999</v>
      </c>
      <c r="DN14" s="71">
        <v>90.55</v>
      </c>
      <c r="DO14" s="116">
        <v>56.792999999999999</v>
      </c>
      <c r="DP14" s="116">
        <v>42.688000000000002</v>
      </c>
      <c r="DQ14" s="116">
        <v>40.604999999999997</v>
      </c>
      <c r="DR14" s="116">
        <v>56.082000000000001</v>
      </c>
      <c r="DS14" s="116">
        <v>44.134</v>
      </c>
      <c r="DT14" s="116">
        <v>32.551000000000002</v>
      </c>
      <c r="DU14" s="116">
        <v>52.448999999999998</v>
      </c>
      <c r="DV14" s="116">
        <v>65.936000000000007</v>
      </c>
      <c r="DW14" s="117">
        <f t="shared" si="12"/>
        <v>764.8</v>
      </c>
      <c r="DX14" s="118">
        <f t="shared" si="13"/>
        <v>63.733333333333327</v>
      </c>
      <c r="DY14" s="120">
        <v>16.620999999999999</v>
      </c>
      <c r="DZ14" s="120">
        <v>48.319000000000003</v>
      </c>
      <c r="EA14" s="120">
        <v>69.278000000000006</v>
      </c>
      <c r="EB14" s="71">
        <v>57.585000000000001</v>
      </c>
      <c r="EC14" s="116">
        <v>84.234999999999999</v>
      </c>
      <c r="ED14" s="116">
        <v>69.522000000000006</v>
      </c>
      <c r="EE14" s="116">
        <v>61.454999999999998</v>
      </c>
      <c r="EF14" s="116">
        <v>68.927999999999997</v>
      </c>
      <c r="EG14" s="116">
        <v>68.760000000000005</v>
      </c>
      <c r="EH14" s="116">
        <v>63.726999999999997</v>
      </c>
      <c r="EI14" s="116">
        <v>49.216999999999999</v>
      </c>
      <c r="EJ14" s="116">
        <v>62.201999999999998</v>
      </c>
      <c r="EK14" s="117">
        <f t="shared" si="14"/>
        <v>719.84899999999993</v>
      </c>
      <c r="EL14" s="118">
        <f t="shared" si="15"/>
        <v>59.987416666666661</v>
      </c>
      <c r="EM14" s="120">
        <v>79.528000000000006</v>
      </c>
      <c r="EN14" s="120">
        <v>86.381</v>
      </c>
      <c r="EO14" s="120">
        <v>130.45500000000001</v>
      </c>
      <c r="EP14" s="71">
        <v>131.428</v>
      </c>
      <c r="EQ14" s="116">
        <v>129.89599999999999</v>
      </c>
      <c r="ER14" s="116">
        <v>108.078</v>
      </c>
      <c r="ES14" s="116">
        <v>87.26</v>
      </c>
      <c r="ET14" s="116">
        <v>64.081999999999994</v>
      </c>
      <c r="EU14" s="116">
        <v>50.101999999999997</v>
      </c>
      <c r="EV14" s="116">
        <v>52.185000000000002</v>
      </c>
      <c r="EW14" s="116">
        <v>59.098999999999997</v>
      </c>
      <c r="EX14" s="116">
        <v>94.661000000000001</v>
      </c>
      <c r="EY14" s="117">
        <f t="shared" si="16"/>
        <v>1073.155</v>
      </c>
      <c r="EZ14" s="118">
        <f t="shared" si="17"/>
        <v>89.429583333333326</v>
      </c>
      <c r="FA14" s="120">
        <v>114.622</v>
      </c>
      <c r="FB14" s="120">
        <v>118.997</v>
      </c>
      <c r="FC14" s="120">
        <v>113.404</v>
      </c>
      <c r="FD14" s="71">
        <v>110.982</v>
      </c>
      <c r="FE14" s="116">
        <v>105.61499999999999</v>
      </c>
      <c r="FF14" s="116">
        <v>65.125</v>
      </c>
      <c r="FG14" s="116">
        <v>52.662999999999997</v>
      </c>
      <c r="FH14" s="116">
        <v>55.536999999999999</v>
      </c>
      <c r="FI14" s="116">
        <v>48.883000000000003</v>
      </c>
      <c r="FJ14" s="116">
        <v>48.282499999999999</v>
      </c>
      <c r="FK14" s="116">
        <v>47.853999999999999</v>
      </c>
      <c r="FL14" s="116">
        <v>60.192</v>
      </c>
      <c r="FM14" s="117">
        <f t="shared" si="18"/>
        <v>942.15650000000016</v>
      </c>
      <c r="FN14" s="118">
        <f t="shared" si="19"/>
        <v>78.51304166666668</v>
      </c>
      <c r="FO14" s="120">
        <v>42.451999999999998</v>
      </c>
      <c r="FP14" s="120">
        <v>22.792999999999999</v>
      </c>
      <c r="FQ14" s="120">
        <v>21.187000000000001</v>
      </c>
      <c r="FR14" s="71">
        <v>8.8870000000000005</v>
      </c>
      <c r="FS14" s="116">
        <v>10.9</v>
      </c>
      <c r="FT14" s="116">
        <v>7.7880000000000003</v>
      </c>
      <c r="FU14" s="116">
        <v>6.508</v>
      </c>
      <c r="FV14" s="116">
        <v>4.8810000000000002</v>
      </c>
      <c r="FW14" s="116">
        <v>4.8579999999999997</v>
      </c>
      <c r="FX14" s="116">
        <v>4.649</v>
      </c>
      <c r="FY14" s="116">
        <v>10.073</v>
      </c>
      <c r="FZ14" s="116">
        <v>16.564</v>
      </c>
      <c r="GA14" s="117">
        <f t="shared" si="20"/>
        <v>161.54</v>
      </c>
      <c r="GB14" s="118">
        <f t="shared" si="21"/>
        <v>13.461666666666666</v>
      </c>
      <c r="GC14" s="120">
        <v>32.012</v>
      </c>
      <c r="GD14" s="120">
        <v>43.789000000000001</v>
      </c>
      <c r="GE14" s="120">
        <v>48.246000000000002</v>
      </c>
      <c r="GF14" s="71">
        <v>38.799999999999997</v>
      </c>
      <c r="GG14" s="116">
        <v>25.448</v>
      </c>
      <c r="GH14" s="116">
        <v>44.204999999999998</v>
      </c>
      <c r="GI14" s="116">
        <v>49.295000000000002</v>
      </c>
      <c r="GJ14" s="116">
        <v>60.981000000000002</v>
      </c>
      <c r="GK14" s="116">
        <v>51.12</v>
      </c>
      <c r="GL14" s="116">
        <v>4.4960000000000004</v>
      </c>
      <c r="GM14" s="116">
        <v>5.3150000000000004</v>
      </c>
      <c r="GN14" s="116">
        <v>5.2839999999999998</v>
      </c>
      <c r="GO14" s="117">
        <f t="shared" si="22"/>
        <v>408.99099999999999</v>
      </c>
      <c r="GP14" s="118">
        <f t="shared" si="23"/>
        <v>34.082583333333332</v>
      </c>
      <c r="GQ14" s="120">
        <v>28.753</v>
      </c>
      <c r="GR14" s="120">
        <v>33.238</v>
      </c>
      <c r="GS14" s="120">
        <v>38.438000000000002</v>
      </c>
      <c r="GT14" s="71">
        <v>50.969000000000001</v>
      </c>
      <c r="GU14" s="116">
        <v>41.948999999999998</v>
      </c>
      <c r="GV14" s="116">
        <v>7.55</v>
      </c>
      <c r="GW14" s="116">
        <v>14.951000000000001</v>
      </c>
      <c r="GX14" s="116">
        <v>11.337999999999999</v>
      </c>
      <c r="GY14" s="116">
        <v>8.0579999999999998</v>
      </c>
      <c r="GZ14" s="116">
        <v>15.143000000000001</v>
      </c>
      <c r="HA14" s="116">
        <v>18.626999999999999</v>
      </c>
      <c r="HB14" s="116">
        <v>43.79</v>
      </c>
      <c r="HC14" s="117">
        <f t="shared" si="24"/>
        <v>312.80399999999997</v>
      </c>
      <c r="HD14" s="118">
        <f t="shared" si="25"/>
        <v>26.066999999999997</v>
      </c>
      <c r="HE14" s="120">
        <v>46.457000000000001</v>
      </c>
      <c r="HF14" s="120">
        <v>32.116999999999997</v>
      </c>
      <c r="HG14" s="120">
        <v>45.161000000000001</v>
      </c>
      <c r="HH14" s="71">
        <v>36.64</v>
      </c>
      <c r="HI14" s="116">
        <v>29.175999999999998</v>
      </c>
      <c r="HJ14" s="116">
        <v>19.411000000000001</v>
      </c>
      <c r="HK14" s="116">
        <v>15.911</v>
      </c>
      <c r="HL14" s="116">
        <v>20.186</v>
      </c>
      <c r="HM14" s="116">
        <v>37.497</v>
      </c>
      <c r="HN14" s="116">
        <v>20.677</v>
      </c>
      <c r="HO14" s="116">
        <v>15.247</v>
      </c>
      <c r="HP14" s="116">
        <v>22.349</v>
      </c>
      <c r="HQ14" s="117">
        <f t="shared" si="26"/>
        <v>340.82900000000001</v>
      </c>
      <c r="HR14" s="118">
        <f t="shared" si="27"/>
        <v>28.402416666666667</v>
      </c>
      <c r="HS14" s="120">
        <v>46.119</v>
      </c>
      <c r="HT14" s="120">
        <v>40.831000000000003</v>
      </c>
      <c r="HU14" s="120">
        <v>30.155000000000001</v>
      </c>
      <c r="HV14" s="71">
        <v>16.164999999999999</v>
      </c>
      <c r="HW14" s="116">
        <v>11.494999999999999</v>
      </c>
      <c r="HX14" s="116">
        <v>7.1959999999999997</v>
      </c>
      <c r="HY14" s="116">
        <v>13.869</v>
      </c>
      <c r="HZ14" s="116">
        <v>8.9529999999999994</v>
      </c>
      <c r="IA14" s="116">
        <v>17.812000000000001</v>
      </c>
      <c r="IB14" s="116">
        <v>17.888000000000002</v>
      </c>
      <c r="IC14" s="116">
        <v>23.245999999999999</v>
      </c>
      <c r="ID14" s="116">
        <v>45.097000000000001</v>
      </c>
      <c r="IE14" s="117">
        <f t="shared" si="28"/>
        <v>278.82600000000002</v>
      </c>
      <c r="IF14" s="118">
        <f t="shared" si="29"/>
        <v>23.235500000000002</v>
      </c>
      <c r="IG14" s="120">
        <v>73.164000000000001</v>
      </c>
      <c r="IH14" s="120">
        <v>61.697000000000003</v>
      </c>
      <c r="II14" s="120">
        <v>116.05500000000001</v>
      </c>
      <c r="IJ14" s="71">
        <v>120.76600000000001</v>
      </c>
      <c r="IK14" s="116">
        <v>105.029</v>
      </c>
      <c r="IL14" s="116">
        <v>74.653999999999996</v>
      </c>
      <c r="IM14" s="116">
        <v>59.715000000000003</v>
      </c>
      <c r="IN14" s="116">
        <v>56.505000000000003</v>
      </c>
      <c r="IO14" s="116">
        <v>53.393000000000001</v>
      </c>
      <c r="IP14" s="116">
        <v>57.8</v>
      </c>
      <c r="IQ14" s="116">
        <v>50.128999999999998</v>
      </c>
      <c r="IR14" s="116">
        <v>81.528999999999996</v>
      </c>
      <c r="IS14" s="117">
        <f t="shared" si="30"/>
        <v>910.43600000000004</v>
      </c>
      <c r="IT14" s="118">
        <f t="shared" si="46"/>
        <v>75.869666666666674</v>
      </c>
      <c r="IU14" s="120">
        <v>91.034000000000006</v>
      </c>
      <c r="IV14" s="120">
        <v>91.438999999999993</v>
      </c>
      <c r="IW14" s="120">
        <v>128.65899999999999</v>
      </c>
      <c r="IX14" s="71">
        <v>129.28899999999999</v>
      </c>
      <c r="IY14" s="116">
        <v>107.81699999999999</v>
      </c>
      <c r="IZ14" s="116">
        <v>61.98</v>
      </c>
      <c r="JA14" s="116">
        <v>89.489000000000004</v>
      </c>
      <c r="JB14" s="116">
        <v>51.255000000000003</v>
      </c>
      <c r="JC14" s="116">
        <v>47.198</v>
      </c>
      <c r="JD14" s="116">
        <v>58.167000000000002</v>
      </c>
      <c r="JE14" s="116">
        <v>79.942999999999998</v>
      </c>
      <c r="JF14" s="116">
        <v>42.679000000000002</v>
      </c>
      <c r="JG14" s="117">
        <f t="shared" si="31"/>
        <v>978.94899999999996</v>
      </c>
      <c r="JH14" s="118">
        <f t="shared" si="32"/>
        <v>81.57908333333333</v>
      </c>
      <c r="JI14" s="266">
        <v>56.639000000000003</v>
      </c>
      <c r="JJ14" s="266">
        <v>65.751000000000005</v>
      </c>
      <c r="JK14" s="266">
        <v>78.263000000000005</v>
      </c>
      <c r="JL14" s="71">
        <v>63.808999999999997</v>
      </c>
      <c r="JM14" s="71">
        <v>50.921999999999997</v>
      </c>
      <c r="JN14" s="71">
        <v>36.009</v>
      </c>
      <c r="JO14" s="71">
        <v>38.31</v>
      </c>
      <c r="JP14" s="71">
        <v>32.868000000000002</v>
      </c>
      <c r="JQ14" s="71">
        <v>29.463000000000001</v>
      </c>
      <c r="JR14" s="71">
        <v>30.573</v>
      </c>
      <c r="JS14" s="71">
        <v>27.013000000000002</v>
      </c>
      <c r="JT14" s="116">
        <v>27.443999999999999</v>
      </c>
      <c r="JU14" s="117">
        <f t="shared" si="33"/>
        <v>537.06399999999996</v>
      </c>
      <c r="JV14" s="117">
        <f t="shared" si="47"/>
        <v>44.755333333333333</v>
      </c>
      <c r="JW14" s="120">
        <v>54.503</v>
      </c>
      <c r="JX14" s="120">
        <v>61.98</v>
      </c>
      <c r="JY14" s="120">
        <v>56.734000000000002</v>
      </c>
      <c r="JZ14" s="71">
        <v>99.694000000000003</v>
      </c>
      <c r="KA14" s="116">
        <v>82.828999999999994</v>
      </c>
      <c r="KB14" s="116">
        <v>49.808999999999997</v>
      </c>
      <c r="KC14" s="116">
        <v>42.326999999999998</v>
      </c>
      <c r="KD14" s="116">
        <v>48.488999999999997</v>
      </c>
      <c r="KE14" s="116">
        <v>55.137999999999998</v>
      </c>
      <c r="KF14" s="116">
        <v>43.984000000000002</v>
      </c>
      <c r="KG14" s="116">
        <v>40.622</v>
      </c>
      <c r="KH14" s="116">
        <v>30.506</v>
      </c>
      <c r="KI14" s="117">
        <f t="shared" si="34"/>
        <v>666.6149999999999</v>
      </c>
      <c r="KJ14" s="117">
        <f t="shared" si="43"/>
        <v>55.551249999999989</v>
      </c>
      <c r="KK14" s="120">
        <v>38.423000000000002</v>
      </c>
      <c r="KL14" s="120">
        <v>53.146000000000001</v>
      </c>
      <c r="KM14" s="120">
        <v>57.820999999999998</v>
      </c>
      <c r="KN14" s="71">
        <v>56</v>
      </c>
      <c r="KO14" s="116">
        <v>36.524000000000001</v>
      </c>
      <c r="KP14" s="116">
        <v>24.811</v>
      </c>
      <c r="KQ14" s="116">
        <v>26.713000000000001</v>
      </c>
      <c r="KR14" s="116">
        <v>26.015000000000001</v>
      </c>
      <c r="KS14" s="116">
        <v>31.005999999999997</v>
      </c>
      <c r="KT14" s="116">
        <v>33.171999999999997</v>
      </c>
      <c r="KU14" s="116">
        <f>39.613</f>
        <v>39.613</v>
      </c>
      <c r="KV14" s="116">
        <v>54.844999999999999</v>
      </c>
      <c r="KW14" s="117">
        <f t="shared" si="35"/>
        <v>478.08899999999994</v>
      </c>
      <c r="KX14" s="117">
        <f t="shared" si="44"/>
        <v>39.840749999999993</v>
      </c>
      <c r="KY14" s="120">
        <v>80.277000000000001</v>
      </c>
      <c r="KZ14" s="120">
        <v>105.86</v>
      </c>
      <c r="LA14" s="120">
        <v>108.309</v>
      </c>
      <c r="LB14" s="71">
        <v>80.674999999999997</v>
      </c>
      <c r="LC14" s="116">
        <v>70.510999999999996</v>
      </c>
      <c r="LD14" s="116">
        <v>55.469000000000001</v>
      </c>
      <c r="LE14" s="116">
        <v>54.661999999999999</v>
      </c>
      <c r="LF14" s="116">
        <v>50.115000000000002</v>
      </c>
      <c r="LG14" s="116">
        <v>37.847999999999999</v>
      </c>
      <c r="LH14" s="116">
        <v>75.492999999999995</v>
      </c>
      <c r="LI14" s="116">
        <v>35.185000000000002</v>
      </c>
      <c r="LJ14" s="116">
        <v>40.712000000000003</v>
      </c>
      <c r="LK14" s="117">
        <f t="shared" si="48"/>
        <v>795.11599999999999</v>
      </c>
      <c r="LL14" s="118">
        <f t="shared" si="49"/>
        <v>159.0232</v>
      </c>
      <c r="LM14" s="120">
        <v>26.126999999999999</v>
      </c>
      <c r="LN14" s="120">
        <v>23.643999999999998</v>
      </c>
      <c r="LO14" s="120">
        <v>26.31</v>
      </c>
      <c r="LP14" s="71">
        <v>11.56</v>
      </c>
      <c r="LQ14" s="116">
        <v>4.0679999999999996</v>
      </c>
      <c r="LR14" s="116">
        <v>1.4450000000000001</v>
      </c>
      <c r="LS14" s="116">
        <v>1.417</v>
      </c>
      <c r="LT14" s="116">
        <v>1.0860000000000001</v>
      </c>
      <c r="LU14" s="116">
        <v>0.35399999999999998</v>
      </c>
      <c r="LV14" s="116">
        <v>0.84099999999999997</v>
      </c>
      <c r="LW14" s="116">
        <v>0.70899999999999996</v>
      </c>
      <c r="LX14" s="116">
        <v>4.7990000000000004</v>
      </c>
      <c r="LY14" s="117">
        <f t="shared" si="50"/>
        <v>102.36</v>
      </c>
      <c r="LZ14" s="118">
        <f t="shared" si="51"/>
        <v>20.472000000000001</v>
      </c>
    </row>
    <row r="15" spans="1:338" s="185" customFormat="1" ht="13.8" thickBot="1">
      <c r="A15" s="256" t="s">
        <v>128</v>
      </c>
      <c r="B15" s="257"/>
      <c r="C15" s="196"/>
      <c r="D15" s="196"/>
      <c r="E15" s="196"/>
      <c r="F15" s="197"/>
      <c r="G15" s="198"/>
      <c r="H15" s="198"/>
      <c r="I15" s="198"/>
      <c r="J15" s="198"/>
      <c r="K15" s="198"/>
      <c r="L15" s="198"/>
      <c r="M15" s="198"/>
      <c r="N15" s="198"/>
      <c r="O15" s="193"/>
      <c r="P15" s="194"/>
      <c r="Q15" s="196"/>
      <c r="R15" s="196"/>
      <c r="S15" s="196"/>
      <c r="T15" s="197"/>
      <c r="U15" s="198"/>
      <c r="V15" s="198"/>
      <c r="W15" s="198"/>
      <c r="X15" s="198"/>
      <c r="Y15" s="198"/>
      <c r="Z15" s="198"/>
      <c r="AA15" s="198"/>
      <c r="AB15" s="198"/>
      <c r="AC15" s="193"/>
      <c r="AD15" s="194"/>
      <c r="AE15" s="196"/>
      <c r="AF15" s="196"/>
      <c r="AG15" s="196"/>
      <c r="AH15" s="197"/>
      <c r="AI15" s="198"/>
      <c r="AJ15" s="198"/>
      <c r="AK15" s="198"/>
      <c r="AL15" s="198"/>
      <c r="AM15" s="198"/>
      <c r="AN15" s="198"/>
      <c r="AO15" s="198"/>
      <c r="AP15" s="198"/>
      <c r="AQ15" s="193"/>
      <c r="AR15" s="194"/>
      <c r="AS15" s="196"/>
      <c r="AT15" s="196"/>
      <c r="AU15" s="196"/>
      <c r="AV15" s="197"/>
      <c r="AW15" s="198"/>
      <c r="AX15" s="198"/>
      <c r="AY15" s="198"/>
      <c r="AZ15" s="198"/>
      <c r="BA15" s="198"/>
      <c r="BB15" s="198"/>
      <c r="BC15" s="198"/>
      <c r="BD15" s="198"/>
      <c r="BE15" s="193"/>
      <c r="BF15" s="194"/>
      <c r="BG15" s="196"/>
      <c r="BH15" s="196"/>
      <c r="BI15" s="196"/>
      <c r="BJ15" s="197"/>
      <c r="BK15" s="198"/>
      <c r="BL15" s="198"/>
      <c r="BM15" s="198"/>
      <c r="BN15" s="198"/>
      <c r="BO15" s="198"/>
      <c r="BP15" s="198"/>
      <c r="BQ15" s="198"/>
      <c r="BR15" s="198"/>
      <c r="BS15" s="195"/>
      <c r="BT15" s="194"/>
      <c r="BU15" s="196"/>
      <c r="BV15" s="196"/>
      <c r="BW15" s="196"/>
      <c r="BX15" s="197"/>
      <c r="BY15" s="198"/>
      <c r="BZ15" s="198"/>
      <c r="CA15" s="198"/>
      <c r="CB15" s="198"/>
      <c r="CC15" s="198"/>
      <c r="CD15" s="198"/>
      <c r="CE15" s="198"/>
      <c r="CF15" s="198"/>
      <c r="CG15" s="193"/>
      <c r="CH15" s="194"/>
      <c r="CI15" s="196"/>
      <c r="CJ15" s="196"/>
      <c r="CK15" s="196"/>
      <c r="CL15" s="197"/>
      <c r="CM15" s="198"/>
      <c r="CN15" s="198"/>
      <c r="CO15" s="198"/>
      <c r="CP15" s="198"/>
      <c r="CQ15" s="198"/>
      <c r="CR15" s="198"/>
      <c r="CS15" s="198"/>
      <c r="CT15" s="198"/>
      <c r="CU15" s="193"/>
      <c r="CV15" s="194"/>
      <c r="CW15" s="196"/>
      <c r="CX15" s="196"/>
      <c r="CY15" s="196"/>
      <c r="CZ15" s="197"/>
      <c r="DA15" s="198"/>
      <c r="DB15" s="198"/>
      <c r="DC15" s="198"/>
      <c r="DD15" s="198"/>
      <c r="DE15" s="198"/>
      <c r="DF15" s="198"/>
      <c r="DG15" s="198"/>
      <c r="DH15" s="198"/>
      <c r="DI15" s="193"/>
      <c r="DJ15" s="194"/>
      <c r="DK15" s="196"/>
      <c r="DL15" s="196"/>
      <c r="DM15" s="196"/>
      <c r="DN15" s="197"/>
      <c r="DO15" s="198"/>
      <c r="DP15" s="198"/>
      <c r="DQ15" s="198"/>
      <c r="DR15" s="198"/>
      <c r="DS15" s="198"/>
      <c r="DT15" s="198"/>
      <c r="DU15" s="198"/>
      <c r="DV15" s="198"/>
      <c r="DW15" s="193"/>
      <c r="DX15" s="194"/>
      <c r="DY15" s="196"/>
      <c r="DZ15" s="196"/>
      <c r="EA15" s="196"/>
      <c r="EB15" s="197"/>
      <c r="EC15" s="198"/>
      <c r="ED15" s="198"/>
      <c r="EE15" s="198"/>
      <c r="EF15" s="198"/>
      <c r="EG15" s="198"/>
      <c r="EH15" s="198"/>
      <c r="EI15" s="198"/>
      <c r="EJ15" s="198"/>
      <c r="EK15" s="193"/>
      <c r="EL15" s="194"/>
      <c r="EM15" s="196"/>
      <c r="EN15" s="196"/>
      <c r="EO15" s="196"/>
      <c r="EP15" s="197"/>
      <c r="EQ15" s="198"/>
      <c r="ER15" s="198"/>
      <c r="ES15" s="198"/>
      <c r="ET15" s="198"/>
      <c r="EU15" s="198"/>
      <c r="EV15" s="198"/>
      <c r="EW15" s="198"/>
      <c r="EX15" s="198"/>
      <c r="EY15" s="193"/>
      <c r="EZ15" s="194"/>
      <c r="FA15" s="196"/>
      <c r="FB15" s="196"/>
      <c r="FC15" s="196"/>
      <c r="FD15" s="197"/>
      <c r="FE15" s="198"/>
      <c r="FF15" s="198"/>
      <c r="FG15" s="198"/>
      <c r="FH15" s="198"/>
      <c r="FI15" s="198"/>
      <c r="FJ15" s="198"/>
      <c r="FK15" s="198"/>
      <c r="FL15" s="198"/>
      <c r="FM15" s="193"/>
      <c r="FN15" s="194"/>
      <c r="FO15" s="196"/>
      <c r="FP15" s="196"/>
      <c r="FQ15" s="196"/>
      <c r="FR15" s="197"/>
      <c r="FS15" s="198"/>
      <c r="FT15" s="198"/>
      <c r="FU15" s="198"/>
      <c r="FV15" s="198"/>
      <c r="FW15" s="198"/>
      <c r="FX15" s="198"/>
      <c r="FY15" s="198"/>
      <c r="FZ15" s="198"/>
      <c r="GA15" s="193"/>
      <c r="GB15" s="194"/>
      <c r="GC15" s="196"/>
      <c r="GD15" s="196"/>
      <c r="GE15" s="196"/>
      <c r="GF15" s="197"/>
      <c r="GG15" s="198"/>
      <c r="GH15" s="198"/>
      <c r="GI15" s="198"/>
      <c r="GJ15" s="198"/>
      <c r="GK15" s="198"/>
      <c r="GL15" s="198"/>
      <c r="GM15" s="198"/>
      <c r="GN15" s="198"/>
      <c r="GO15" s="193"/>
      <c r="GP15" s="194"/>
      <c r="GQ15" s="196"/>
      <c r="GR15" s="196"/>
      <c r="GS15" s="196"/>
      <c r="GT15" s="197"/>
      <c r="GU15" s="198"/>
      <c r="GV15" s="198"/>
      <c r="GW15" s="198"/>
      <c r="GX15" s="198"/>
      <c r="GY15" s="198"/>
      <c r="GZ15" s="198"/>
      <c r="HA15" s="198"/>
      <c r="HB15" s="198"/>
      <c r="HC15" s="193"/>
      <c r="HD15" s="194"/>
      <c r="HE15" s="196"/>
      <c r="HF15" s="196"/>
      <c r="HG15" s="196"/>
      <c r="HH15" s="197"/>
      <c r="HI15" s="198"/>
      <c r="HJ15" s="198"/>
      <c r="HK15" s="198"/>
      <c r="HL15" s="198"/>
      <c r="HM15" s="198"/>
      <c r="HN15" s="198"/>
      <c r="HO15" s="198"/>
      <c r="HP15" s="198"/>
      <c r="HQ15" s="193"/>
      <c r="HR15" s="194"/>
      <c r="HS15" s="196"/>
      <c r="HT15" s="196"/>
      <c r="HU15" s="196"/>
      <c r="HV15" s="197"/>
      <c r="HW15" s="198"/>
      <c r="HX15" s="198"/>
      <c r="HY15" s="198"/>
      <c r="HZ15" s="198"/>
      <c r="IA15" s="198"/>
      <c r="IB15" s="198">
        <v>5.7000000000000002E-2</v>
      </c>
      <c r="IC15" s="198">
        <v>3.2050000000000001</v>
      </c>
      <c r="ID15" s="198">
        <v>3.6419999999999999</v>
      </c>
      <c r="IE15" s="193">
        <f>SUM(IB15:ID15)</f>
        <v>6.9039999999999999</v>
      </c>
      <c r="IF15" s="194">
        <f t="shared" si="29"/>
        <v>0.57533333333333336</v>
      </c>
      <c r="IG15" s="196">
        <v>3.7719999999999998</v>
      </c>
      <c r="IH15" s="196">
        <v>3.6989999999999998</v>
      </c>
      <c r="II15" s="196">
        <v>3.2530000000000001</v>
      </c>
      <c r="IJ15" s="197">
        <v>3.4020000000000001</v>
      </c>
      <c r="IK15" s="198">
        <v>2.5510000000000002</v>
      </c>
      <c r="IL15" s="198">
        <v>2.6059999999999999</v>
      </c>
      <c r="IM15" s="198">
        <v>2.5270000000000001</v>
      </c>
      <c r="IN15" s="198">
        <v>2.7280000000000002</v>
      </c>
      <c r="IO15" s="198">
        <v>2.536</v>
      </c>
      <c r="IP15" s="198">
        <v>2.863</v>
      </c>
      <c r="IQ15" s="198">
        <v>3.0529999999999999</v>
      </c>
      <c r="IR15" s="198">
        <v>1.6220000000000001</v>
      </c>
      <c r="IS15" s="193">
        <f t="shared" si="30"/>
        <v>34.612000000000002</v>
      </c>
      <c r="IT15" s="115">
        <f t="shared" si="46"/>
        <v>2.8843333333333336</v>
      </c>
      <c r="IU15" s="196">
        <v>3.4809999999999999</v>
      </c>
      <c r="IV15" s="196">
        <v>3.5179999999999998</v>
      </c>
      <c r="IW15" s="196">
        <v>3.8849999999999998</v>
      </c>
      <c r="IX15" s="197">
        <v>3.0870000000000002</v>
      </c>
      <c r="IY15" s="198">
        <v>2.5590000000000002</v>
      </c>
      <c r="IZ15" s="198">
        <v>2.2050000000000001</v>
      </c>
      <c r="JA15" s="198">
        <v>2.0499999999999998</v>
      </c>
      <c r="JB15" s="198">
        <v>2.1840000000000002</v>
      </c>
      <c r="JC15" s="198">
        <v>0</v>
      </c>
      <c r="JD15" s="198">
        <v>0</v>
      </c>
      <c r="JE15" s="198">
        <v>0</v>
      </c>
      <c r="JF15" s="198">
        <v>0</v>
      </c>
      <c r="JG15" s="193">
        <f t="shared" si="31"/>
        <v>22.969000000000001</v>
      </c>
      <c r="JH15" s="115">
        <f t="shared" si="32"/>
        <v>1.9140833333333334</v>
      </c>
      <c r="JI15" s="196">
        <v>0</v>
      </c>
      <c r="JJ15" s="196">
        <v>0</v>
      </c>
      <c r="JK15" s="196">
        <v>0</v>
      </c>
      <c r="JL15" s="197">
        <v>0</v>
      </c>
      <c r="JM15" s="198">
        <v>0</v>
      </c>
      <c r="JN15" s="198">
        <v>0</v>
      </c>
      <c r="JO15" s="198">
        <v>0</v>
      </c>
      <c r="JP15" s="198">
        <v>0</v>
      </c>
      <c r="JQ15" s="198">
        <v>0</v>
      </c>
      <c r="JR15" s="198">
        <v>0</v>
      </c>
      <c r="JS15" s="198">
        <v>0</v>
      </c>
      <c r="JT15" s="198">
        <v>0</v>
      </c>
      <c r="JU15" s="193">
        <f t="shared" si="33"/>
        <v>0</v>
      </c>
      <c r="JV15" s="115">
        <f t="shared" si="47"/>
        <v>0</v>
      </c>
      <c r="JW15" s="196">
        <v>0</v>
      </c>
      <c r="JX15" s="196">
        <v>0</v>
      </c>
      <c r="JY15" s="196">
        <v>0</v>
      </c>
      <c r="JZ15" s="197">
        <v>0</v>
      </c>
      <c r="KA15" s="198">
        <v>0</v>
      </c>
      <c r="KB15" s="198">
        <v>0</v>
      </c>
      <c r="KC15" s="198">
        <v>0</v>
      </c>
      <c r="KD15" s="198">
        <v>0</v>
      </c>
      <c r="KE15" s="198">
        <v>0</v>
      </c>
      <c r="KF15" s="198">
        <v>0</v>
      </c>
      <c r="KG15" s="198">
        <v>0</v>
      </c>
      <c r="KH15" s="198">
        <v>0</v>
      </c>
      <c r="KI15" s="193">
        <f t="shared" si="34"/>
        <v>0</v>
      </c>
      <c r="KJ15" s="193">
        <f t="shared" ref="KJ15" si="52">KI15/5</f>
        <v>0</v>
      </c>
      <c r="KK15" s="196">
        <v>0</v>
      </c>
      <c r="KL15" s="196">
        <v>0</v>
      </c>
      <c r="KM15" s="196">
        <v>0</v>
      </c>
      <c r="KN15" s="197">
        <v>0</v>
      </c>
      <c r="KO15" s="198">
        <v>0</v>
      </c>
      <c r="KP15" s="198">
        <v>1.4019999999999999</v>
      </c>
      <c r="KQ15" s="198">
        <v>0.45300000000000001</v>
      </c>
      <c r="KR15" s="198">
        <v>0.79400000000000004</v>
      </c>
      <c r="KS15" s="198">
        <f>1.138</f>
        <v>1.1379999999999999</v>
      </c>
      <c r="KT15" s="198">
        <f>1.16</f>
        <v>1.1599999999999999</v>
      </c>
      <c r="KU15" s="198">
        <v>1.3180000000000001</v>
      </c>
      <c r="KV15" s="198">
        <v>0.85299999999999998</v>
      </c>
      <c r="KW15" s="193">
        <f t="shared" si="35"/>
        <v>7.1180000000000003</v>
      </c>
      <c r="KX15" s="193">
        <f t="shared" si="44"/>
        <v>0.59316666666666673</v>
      </c>
      <c r="KY15" s="196">
        <v>1.377</v>
      </c>
      <c r="KZ15" s="196">
        <v>2.1949999999999998</v>
      </c>
      <c r="LA15" s="196">
        <v>2.335</v>
      </c>
      <c r="LB15" s="197">
        <v>2.1419999999999999</v>
      </c>
      <c r="LC15" s="198">
        <v>1.44</v>
      </c>
      <c r="LD15" s="198">
        <v>1.3939999999999999</v>
      </c>
      <c r="LE15" s="198">
        <v>1.161</v>
      </c>
      <c r="LF15" s="198">
        <v>1.073</v>
      </c>
      <c r="LG15" s="198">
        <v>0.76800000000000002</v>
      </c>
      <c r="LH15" s="198">
        <v>0.79300000000000004</v>
      </c>
      <c r="LI15" s="198">
        <v>0.69399999999999995</v>
      </c>
      <c r="LJ15" s="198">
        <v>0.33200000000000002</v>
      </c>
      <c r="LK15" s="193">
        <f t="shared" si="48"/>
        <v>15.704000000000001</v>
      </c>
      <c r="LL15" s="115">
        <f t="shared" si="49"/>
        <v>3.1408</v>
      </c>
      <c r="LM15" s="196">
        <v>1.1319999999999999</v>
      </c>
      <c r="LN15" s="196">
        <v>0.82</v>
      </c>
      <c r="LO15" s="196">
        <v>1.0620000000000001</v>
      </c>
      <c r="LP15" s="197">
        <v>0.74299999999999999</v>
      </c>
      <c r="LQ15" s="198">
        <v>0.57299999999999995</v>
      </c>
      <c r="LR15" s="198">
        <v>0.66200000000000003</v>
      </c>
      <c r="LS15" s="198">
        <v>0.89900000000000002</v>
      </c>
      <c r="LT15" s="198">
        <v>0.74199999999999999</v>
      </c>
      <c r="LU15" s="198">
        <v>0.89100000000000001</v>
      </c>
      <c r="LV15" s="198">
        <v>0.70599999999999996</v>
      </c>
      <c r="LW15" s="198">
        <v>0.57699999999999996</v>
      </c>
      <c r="LX15" s="198">
        <v>0.71399999999999997</v>
      </c>
      <c r="LY15" s="193">
        <f t="shared" si="50"/>
        <v>9.5210000000000008</v>
      </c>
      <c r="LZ15" s="115">
        <f t="shared" si="51"/>
        <v>1.9042000000000001</v>
      </c>
    </row>
    <row r="16" spans="1:338" ht="13.5" customHeight="1" thickBot="1">
      <c r="A16" s="256" t="s">
        <v>27</v>
      </c>
      <c r="B16" s="262"/>
      <c r="C16" s="124">
        <f t="shared" ref="C16:O16" si="53">SUM(C7:C14)</f>
        <v>813</v>
      </c>
      <c r="D16" s="124">
        <f t="shared" si="53"/>
        <v>774.80000000000007</v>
      </c>
      <c r="E16" s="124">
        <f t="shared" si="53"/>
        <v>808.5</v>
      </c>
      <c r="F16" s="124">
        <f t="shared" si="53"/>
        <v>786.61</v>
      </c>
      <c r="G16" s="124">
        <f t="shared" si="53"/>
        <v>782.82</v>
      </c>
      <c r="H16" s="124">
        <f t="shared" si="53"/>
        <v>811.69</v>
      </c>
      <c r="I16" s="124">
        <f t="shared" si="53"/>
        <v>975.80000000000007</v>
      </c>
      <c r="J16" s="124">
        <f t="shared" si="53"/>
        <v>982.1099999999999</v>
      </c>
      <c r="K16" s="124">
        <f t="shared" si="53"/>
        <v>882.87</v>
      </c>
      <c r="L16" s="124">
        <f t="shared" si="53"/>
        <v>875.03</v>
      </c>
      <c r="M16" s="124">
        <f t="shared" si="53"/>
        <v>820.9799999999999</v>
      </c>
      <c r="N16" s="124">
        <f t="shared" si="53"/>
        <v>877.78000000000009</v>
      </c>
      <c r="O16" s="125">
        <f t="shared" si="53"/>
        <v>10191.989999999998</v>
      </c>
      <c r="P16" s="126">
        <f t="shared" si="1"/>
        <v>849.33249999999987</v>
      </c>
      <c r="Q16" s="124">
        <f t="shared" ref="Q16:AC16" si="54">SUM(Q7:Q14)</f>
        <v>923.33999999999992</v>
      </c>
      <c r="R16" s="124">
        <f t="shared" si="54"/>
        <v>786.66000000000008</v>
      </c>
      <c r="S16" s="124">
        <f t="shared" si="54"/>
        <v>906.21</v>
      </c>
      <c r="T16" s="124">
        <f t="shared" si="54"/>
        <v>821.24</v>
      </c>
      <c r="U16" s="124">
        <f t="shared" si="54"/>
        <v>883.30000000000007</v>
      </c>
      <c r="V16" s="124">
        <f t="shared" si="54"/>
        <v>891.31</v>
      </c>
      <c r="W16" s="124">
        <f t="shared" si="54"/>
        <v>1001.6299999999999</v>
      </c>
      <c r="X16" s="124">
        <f t="shared" si="54"/>
        <v>872.02</v>
      </c>
      <c r="Y16" s="124">
        <f t="shared" si="54"/>
        <v>869.06</v>
      </c>
      <c r="Z16" s="124">
        <f t="shared" si="54"/>
        <v>842.76</v>
      </c>
      <c r="AA16" s="124">
        <f t="shared" si="54"/>
        <v>819.50000000000011</v>
      </c>
      <c r="AB16" s="124">
        <f t="shared" si="54"/>
        <v>930.57999999999993</v>
      </c>
      <c r="AC16" s="125">
        <f t="shared" si="54"/>
        <v>10547.61</v>
      </c>
      <c r="AD16" s="126">
        <f t="shared" si="3"/>
        <v>878.96750000000009</v>
      </c>
      <c r="AE16" s="124">
        <f t="shared" ref="AE16:AQ16" si="55">SUM(AE7:AE14)</f>
        <v>976.17399999999998</v>
      </c>
      <c r="AF16" s="124">
        <f t="shared" si="55"/>
        <v>868.81</v>
      </c>
      <c r="AG16" s="124">
        <f t="shared" si="55"/>
        <v>832.21800000000007</v>
      </c>
      <c r="AH16" s="124">
        <f t="shared" si="55"/>
        <v>775.43200000000002</v>
      </c>
      <c r="AI16" s="124">
        <f t="shared" si="55"/>
        <v>783.72899999999993</v>
      </c>
      <c r="AJ16" s="124">
        <f t="shared" si="55"/>
        <v>813.827</v>
      </c>
      <c r="AK16" s="124">
        <f t="shared" si="55"/>
        <v>986.73100000000011</v>
      </c>
      <c r="AL16" s="124">
        <f t="shared" si="55"/>
        <v>1004.78</v>
      </c>
      <c r="AM16" s="124">
        <f t="shared" si="55"/>
        <v>886.13799999999992</v>
      </c>
      <c r="AN16" s="124">
        <f t="shared" si="55"/>
        <v>768.58600000000001</v>
      </c>
      <c r="AO16" s="124">
        <f t="shared" si="55"/>
        <v>822.8420000000001</v>
      </c>
      <c r="AP16" s="124">
        <f t="shared" si="55"/>
        <v>971.44500000000005</v>
      </c>
      <c r="AQ16" s="125">
        <f t="shared" si="55"/>
        <v>10490.712</v>
      </c>
      <c r="AR16" s="126">
        <f t="shared" si="5"/>
        <v>874.226</v>
      </c>
      <c r="AS16" s="124">
        <f t="shared" ref="AS16:BE16" si="56">SUM(AS7:AS14)</f>
        <v>975.52699999999993</v>
      </c>
      <c r="AT16" s="124">
        <f t="shared" si="56"/>
        <v>828.47100000000012</v>
      </c>
      <c r="AU16" s="124">
        <f t="shared" si="56"/>
        <v>859.76400000000001</v>
      </c>
      <c r="AV16" s="124">
        <f t="shared" si="56"/>
        <v>791.87599999999998</v>
      </c>
      <c r="AW16" s="124">
        <f t="shared" si="56"/>
        <v>808.89599999999996</v>
      </c>
      <c r="AX16" s="124">
        <f t="shared" si="56"/>
        <v>809.92899999999997</v>
      </c>
      <c r="AY16" s="124">
        <f t="shared" si="56"/>
        <v>927.81399999999996</v>
      </c>
      <c r="AZ16" s="124">
        <f t="shared" si="56"/>
        <v>1039.73</v>
      </c>
      <c r="BA16" s="124">
        <f t="shared" si="56"/>
        <v>928.00599999999997</v>
      </c>
      <c r="BB16" s="124">
        <f t="shared" si="56"/>
        <v>872.45999999999992</v>
      </c>
      <c r="BC16" s="124">
        <f t="shared" si="56"/>
        <v>840.80799999999999</v>
      </c>
      <c r="BD16" s="124">
        <f t="shared" si="56"/>
        <v>896.92799999999988</v>
      </c>
      <c r="BE16" s="125">
        <f t="shared" si="56"/>
        <v>10580.209000000003</v>
      </c>
      <c r="BF16" s="126">
        <f t="shared" si="7"/>
        <v>881.68408333333355</v>
      </c>
      <c r="BG16" s="124">
        <f t="shared" ref="BG16:BR16" si="57">SUM(BG7:BG14)</f>
        <v>950.40600000000006</v>
      </c>
      <c r="BH16" s="124">
        <f t="shared" si="57"/>
        <v>841.53499999999997</v>
      </c>
      <c r="BI16" s="124">
        <f t="shared" si="57"/>
        <v>889.79899999999998</v>
      </c>
      <c r="BJ16" s="124">
        <f t="shared" si="57"/>
        <v>805.35399999999993</v>
      </c>
      <c r="BK16" s="124">
        <f t="shared" si="57"/>
        <v>840.84299999999996</v>
      </c>
      <c r="BL16" s="124">
        <f t="shared" si="57"/>
        <v>910.43700000000001</v>
      </c>
      <c r="BM16" s="124">
        <f t="shared" si="57"/>
        <v>825.197</v>
      </c>
      <c r="BN16" s="124">
        <f t="shared" si="57"/>
        <v>673.68299999999999</v>
      </c>
      <c r="BO16" s="124">
        <f t="shared" si="57"/>
        <v>890.43700000000001</v>
      </c>
      <c r="BP16" s="124">
        <f t="shared" si="57"/>
        <v>888.23699999999997</v>
      </c>
      <c r="BQ16" s="124">
        <f t="shared" si="57"/>
        <v>852.36900000000003</v>
      </c>
      <c r="BR16" s="124">
        <f t="shared" si="57"/>
        <v>847.07899999999995</v>
      </c>
      <c r="BS16" s="114">
        <f t="shared" si="40"/>
        <v>10215.376</v>
      </c>
      <c r="BT16" s="126">
        <f t="shared" si="41"/>
        <v>851.28133333333335</v>
      </c>
      <c r="BU16" s="124">
        <f t="shared" ref="BU16:CG16" si="58">SUM(BU7:BU14)</f>
        <v>866.91300000000001</v>
      </c>
      <c r="BV16" s="124">
        <f t="shared" si="58"/>
        <v>776.72400000000005</v>
      </c>
      <c r="BW16" s="124">
        <f t="shared" si="58"/>
        <v>876.4</v>
      </c>
      <c r="BX16" s="124">
        <f t="shared" si="58"/>
        <v>857.55499999999995</v>
      </c>
      <c r="BY16" s="124">
        <f t="shared" si="58"/>
        <v>854.18600000000004</v>
      </c>
      <c r="BZ16" s="124">
        <f t="shared" si="58"/>
        <v>850.67900000000009</v>
      </c>
      <c r="CA16" s="124">
        <f t="shared" si="58"/>
        <v>945.96600000000001</v>
      </c>
      <c r="CB16" s="124">
        <f t="shared" si="58"/>
        <v>936.65599999999995</v>
      </c>
      <c r="CC16" s="124">
        <f t="shared" si="58"/>
        <v>945.85799999999995</v>
      </c>
      <c r="CD16" s="124">
        <f t="shared" si="58"/>
        <v>899.72</v>
      </c>
      <c r="CE16" s="124">
        <f t="shared" si="58"/>
        <v>823.34299999999996</v>
      </c>
      <c r="CF16" s="124">
        <f t="shared" si="58"/>
        <v>913.09699999999998</v>
      </c>
      <c r="CG16" s="125">
        <f t="shared" si="58"/>
        <v>10547.097000000002</v>
      </c>
      <c r="CH16" s="126">
        <f t="shared" si="9"/>
        <v>878.92475000000013</v>
      </c>
      <c r="CI16" s="124">
        <f t="shared" ref="CI16:CU16" si="59">SUM(CI7:CI14)</f>
        <v>934.68099999999993</v>
      </c>
      <c r="CJ16" s="124">
        <f t="shared" si="59"/>
        <v>862.55400000000009</v>
      </c>
      <c r="CK16" s="124">
        <f t="shared" si="59"/>
        <v>929.01</v>
      </c>
      <c r="CL16" s="124">
        <f t="shared" si="59"/>
        <v>878.91800000000001</v>
      </c>
      <c r="CM16" s="124">
        <f t="shared" si="59"/>
        <v>846.85899999999992</v>
      </c>
      <c r="CN16" s="124">
        <f t="shared" si="59"/>
        <v>834.29099999999994</v>
      </c>
      <c r="CO16" s="124">
        <f t="shared" si="59"/>
        <v>1019.64</v>
      </c>
      <c r="CP16" s="124">
        <f t="shared" si="59"/>
        <v>1037.0060000000001</v>
      </c>
      <c r="CQ16" s="124">
        <f t="shared" si="59"/>
        <v>995.8660000000001</v>
      </c>
      <c r="CR16" s="124">
        <f t="shared" si="59"/>
        <v>968.17499999999984</v>
      </c>
      <c r="CS16" s="124">
        <f t="shared" si="59"/>
        <v>904.649</v>
      </c>
      <c r="CT16" s="124">
        <f t="shared" si="59"/>
        <v>975.95200000000011</v>
      </c>
      <c r="CU16" s="125">
        <f t="shared" si="59"/>
        <v>11187.601000000002</v>
      </c>
      <c r="CV16" s="126">
        <f t="shared" si="42"/>
        <v>932.30008333333353</v>
      </c>
      <c r="CW16" s="124">
        <f t="shared" ref="CW16:DI16" si="60">SUM(CW7:CW14)</f>
        <v>930.596</v>
      </c>
      <c r="CX16" s="124">
        <f t="shared" si="60"/>
        <v>864.79499999999985</v>
      </c>
      <c r="CY16" s="124">
        <f t="shared" si="60"/>
        <v>954.86400000000003</v>
      </c>
      <c r="CZ16" s="124">
        <f t="shared" si="60"/>
        <v>926.00299999999993</v>
      </c>
      <c r="DA16" s="124">
        <f t="shared" si="60"/>
        <v>929.41000000000008</v>
      </c>
      <c r="DB16" s="124">
        <f t="shared" si="60"/>
        <v>1056.098</v>
      </c>
      <c r="DC16" s="124">
        <f t="shared" si="60"/>
        <v>1112.72</v>
      </c>
      <c r="DD16" s="124">
        <f t="shared" si="60"/>
        <v>1104.5940000000001</v>
      </c>
      <c r="DE16" s="124">
        <f t="shared" si="60"/>
        <v>1068.6210000000001</v>
      </c>
      <c r="DF16" s="124">
        <f t="shared" si="60"/>
        <v>1045.5829999999999</v>
      </c>
      <c r="DG16" s="124">
        <f t="shared" si="60"/>
        <v>915.08699999999999</v>
      </c>
      <c r="DH16" s="124">
        <f t="shared" si="60"/>
        <v>1000.5039999999999</v>
      </c>
      <c r="DI16" s="125">
        <f t="shared" si="60"/>
        <v>11908.874999999996</v>
      </c>
      <c r="DJ16" s="126">
        <f t="shared" si="45"/>
        <v>992.40624999999966</v>
      </c>
      <c r="DK16" s="124">
        <f t="shared" ref="DK16:DW16" si="61">SUM(DK7:DK14)</f>
        <v>1076.3210000000001</v>
      </c>
      <c r="DL16" s="124">
        <f t="shared" si="61"/>
        <v>1005.8869999999999</v>
      </c>
      <c r="DM16" s="124">
        <f t="shared" si="61"/>
        <v>1038.0509999999999</v>
      </c>
      <c r="DN16" s="124">
        <f t="shared" si="61"/>
        <v>889.47699999999986</v>
      </c>
      <c r="DO16" s="124">
        <f t="shared" si="61"/>
        <v>960.16600000000005</v>
      </c>
      <c r="DP16" s="124">
        <f t="shared" si="61"/>
        <v>1039.778</v>
      </c>
      <c r="DQ16" s="124">
        <f t="shared" si="61"/>
        <v>1176.922</v>
      </c>
      <c r="DR16" s="124">
        <f t="shared" si="61"/>
        <v>1157.3530000000001</v>
      </c>
      <c r="DS16" s="124">
        <f t="shared" si="61"/>
        <v>1124.8549999999998</v>
      </c>
      <c r="DT16" s="124">
        <f t="shared" si="61"/>
        <v>1013.8140000000001</v>
      </c>
      <c r="DU16" s="124">
        <f t="shared" si="61"/>
        <v>975.51599999999996</v>
      </c>
      <c r="DV16" s="124">
        <f t="shared" si="61"/>
        <v>998.49899999999991</v>
      </c>
      <c r="DW16" s="125">
        <f t="shared" si="61"/>
        <v>12456.639000000001</v>
      </c>
      <c r="DX16" s="126">
        <f t="shared" si="13"/>
        <v>1038.0532500000002</v>
      </c>
      <c r="DY16" s="124">
        <f t="shared" ref="DY16:EK16" si="62">SUM(DY7:DY14)</f>
        <v>1038.7620000000002</v>
      </c>
      <c r="DZ16" s="124">
        <f t="shared" si="62"/>
        <v>943.55299999999988</v>
      </c>
      <c r="EA16" s="124">
        <f t="shared" si="62"/>
        <v>1034.51</v>
      </c>
      <c r="EB16" s="124">
        <f t="shared" si="62"/>
        <v>1010.1800000000001</v>
      </c>
      <c r="EC16" s="124">
        <f t="shared" si="62"/>
        <v>1013.576</v>
      </c>
      <c r="ED16" s="124">
        <f t="shared" si="62"/>
        <v>1069.8790000000001</v>
      </c>
      <c r="EE16" s="124">
        <f t="shared" si="62"/>
        <v>1172.2990000000002</v>
      </c>
      <c r="EF16" s="124">
        <f t="shared" si="62"/>
        <v>1171.1379999999999</v>
      </c>
      <c r="EG16" s="124">
        <f t="shared" si="62"/>
        <v>1085.4669999999999</v>
      </c>
      <c r="EH16" s="124">
        <f t="shared" si="62"/>
        <v>1048.8589999999999</v>
      </c>
      <c r="EI16" s="124">
        <f t="shared" si="62"/>
        <v>892.02899999999988</v>
      </c>
      <c r="EJ16" s="124">
        <f t="shared" si="62"/>
        <v>916.14099999999996</v>
      </c>
      <c r="EK16" s="125">
        <f t="shared" si="62"/>
        <v>12396.393</v>
      </c>
      <c r="EL16" s="126">
        <f t="shared" si="15"/>
        <v>1033.0327500000001</v>
      </c>
      <c r="EM16" s="124">
        <f t="shared" ref="EM16:EY16" si="63">SUM(EM7:EM14)</f>
        <v>959.79600000000005</v>
      </c>
      <c r="EN16" s="124">
        <f t="shared" si="63"/>
        <v>960.38099999999997</v>
      </c>
      <c r="EO16" s="124">
        <f t="shared" si="63"/>
        <v>1042.4569999999999</v>
      </c>
      <c r="EP16" s="124">
        <f t="shared" si="63"/>
        <v>912.17</v>
      </c>
      <c r="EQ16" s="124">
        <f t="shared" si="63"/>
        <v>875.58999999999992</v>
      </c>
      <c r="ER16" s="124">
        <f t="shared" si="63"/>
        <v>840.45299999999997</v>
      </c>
      <c r="ES16" s="124">
        <f t="shared" si="63"/>
        <v>911.50400000000002</v>
      </c>
      <c r="ET16" s="124">
        <f t="shared" si="63"/>
        <v>897.80700000000002</v>
      </c>
      <c r="EU16" s="124">
        <f t="shared" si="63"/>
        <v>854.84799999999984</v>
      </c>
      <c r="EV16" s="124">
        <f t="shared" si="63"/>
        <v>892.99600000000009</v>
      </c>
      <c r="EW16" s="124">
        <f t="shared" si="63"/>
        <v>868.11200000000008</v>
      </c>
      <c r="EX16" s="124">
        <f t="shared" si="63"/>
        <v>949.62599999999998</v>
      </c>
      <c r="EY16" s="125">
        <f t="shared" si="63"/>
        <v>10965.74</v>
      </c>
      <c r="EZ16" s="126">
        <f t="shared" si="17"/>
        <v>913.81166666666661</v>
      </c>
      <c r="FA16" s="124">
        <f t="shared" ref="FA16:FM16" si="64">SUM(FA7:FA14)</f>
        <v>878.07699999999988</v>
      </c>
      <c r="FB16" s="124">
        <f t="shared" si="64"/>
        <v>819.6869999999999</v>
      </c>
      <c r="FC16" s="124">
        <f t="shared" si="64"/>
        <v>961.38799999999992</v>
      </c>
      <c r="FD16" s="124">
        <f t="shared" si="64"/>
        <v>930.05499999999995</v>
      </c>
      <c r="FE16" s="124">
        <f t="shared" si="64"/>
        <v>926.22300000000007</v>
      </c>
      <c r="FF16" s="124">
        <f t="shared" si="64"/>
        <v>1000.814</v>
      </c>
      <c r="FG16" s="124">
        <f t="shared" si="64"/>
        <v>1121.9369999999999</v>
      </c>
      <c r="FH16" s="124">
        <f t="shared" si="64"/>
        <v>1146.201</v>
      </c>
      <c r="FI16" s="124">
        <f t="shared" si="64"/>
        <v>1082.6029999999998</v>
      </c>
      <c r="FJ16" s="124">
        <f t="shared" si="64"/>
        <v>1101.2875000000001</v>
      </c>
      <c r="FK16" s="124">
        <f t="shared" si="64"/>
        <v>1036.194</v>
      </c>
      <c r="FL16" s="124">
        <f t="shared" si="64"/>
        <v>1092.1670000000001</v>
      </c>
      <c r="FM16" s="125">
        <f t="shared" si="64"/>
        <v>12096.633500000002</v>
      </c>
      <c r="FN16" s="126">
        <f t="shared" si="19"/>
        <v>1008.0527916666668</v>
      </c>
      <c r="FO16" s="124">
        <f t="shared" ref="FO16:GA16" si="65">SUM(FO7:FO14)</f>
        <v>1139.318</v>
      </c>
      <c r="FP16" s="124">
        <f t="shared" si="65"/>
        <v>993.60099999999989</v>
      </c>
      <c r="FQ16" s="124">
        <f t="shared" si="65"/>
        <v>1022.3330000000001</v>
      </c>
      <c r="FR16" s="124">
        <f t="shared" si="65"/>
        <v>1038.759</v>
      </c>
      <c r="FS16" s="124">
        <f t="shared" si="65"/>
        <v>1060.9490000000001</v>
      </c>
      <c r="FT16" s="124">
        <f t="shared" si="65"/>
        <v>997.03800000000001</v>
      </c>
      <c r="FU16" s="124">
        <f t="shared" si="65"/>
        <v>1111.2139999999999</v>
      </c>
      <c r="FV16" s="124">
        <f t="shared" si="65"/>
        <v>1094.7710000000002</v>
      </c>
      <c r="FW16" s="124">
        <f t="shared" si="65"/>
        <v>1003.4689999999998</v>
      </c>
      <c r="FX16" s="124">
        <f t="shared" si="65"/>
        <v>1017.2890000000001</v>
      </c>
      <c r="FY16" s="124">
        <f t="shared" si="65"/>
        <v>941.28499999999997</v>
      </c>
      <c r="FZ16" s="124">
        <f t="shared" si="65"/>
        <v>1103.182</v>
      </c>
      <c r="GA16" s="125">
        <f t="shared" si="65"/>
        <v>12523.207999999999</v>
      </c>
      <c r="GB16" s="126">
        <f t="shared" si="21"/>
        <v>1043.6006666666665</v>
      </c>
      <c r="GC16" s="124">
        <f t="shared" ref="GC16:GO16" si="66">SUM(GC7:GC14)</f>
        <v>1032.127</v>
      </c>
      <c r="GD16" s="124">
        <f t="shared" si="66"/>
        <v>892.58199999999999</v>
      </c>
      <c r="GE16" s="124">
        <f t="shared" si="66"/>
        <v>1123.8070000000002</v>
      </c>
      <c r="GF16" s="124">
        <f t="shared" si="66"/>
        <v>1048.26</v>
      </c>
      <c r="GG16" s="124">
        <f t="shared" si="66"/>
        <v>1052.4880000000001</v>
      </c>
      <c r="GH16" s="124">
        <f t="shared" si="66"/>
        <v>1027.954</v>
      </c>
      <c r="GI16" s="124">
        <f t="shared" si="66"/>
        <v>1108.8820000000001</v>
      </c>
      <c r="GJ16" s="124">
        <f t="shared" si="66"/>
        <v>1102.9739999999999</v>
      </c>
      <c r="GK16" s="124">
        <f t="shared" si="66"/>
        <v>1040.6689999999999</v>
      </c>
      <c r="GL16" s="124">
        <f t="shared" si="66"/>
        <v>1062.4010000000001</v>
      </c>
      <c r="GM16" s="124">
        <f t="shared" si="66"/>
        <v>961.85899999999992</v>
      </c>
      <c r="GN16" s="124">
        <f t="shared" si="66"/>
        <v>1066.2330000000002</v>
      </c>
      <c r="GO16" s="125">
        <f t="shared" si="66"/>
        <v>12520.236000000001</v>
      </c>
      <c r="GP16" s="126">
        <f t="shared" si="23"/>
        <v>1043.3530000000001</v>
      </c>
      <c r="GQ16" s="124">
        <f t="shared" ref="GQ16:HC16" si="67">SUM(GQ7:GQ14)</f>
        <v>1050.175</v>
      </c>
      <c r="GR16" s="124">
        <f t="shared" si="67"/>
        <v>930.2639999999999</v>
      </c>
      <c r="GS16" s="124">
        <f t="shared" si="67"/>
        <v>1075.7850000000001</v>
      </c>
      <c r="GT16" s="124">
        <f t="shared" si="67"/>
        <v>968.73300000000006</v>
      </c>
      <c r="GU16" s="124">
        <f t="shared" si="67"/>
        <v>1123.5810000000001</v>
      </c>
      <c r="GV16" s="124">
        <f t="shared" si="67"/>
        <v>1133.9159999999999</v>
      </c>
      <c r="GW16" s="124">
        <f t="shared" si="67"/>
        <v>1162.0680000000002</v>
      </c>
      <c r="GX16" s="124">
        <f t="shared" si="67"/>
        <v>1190.126</v>
      </c>
      <c r="GY16" s="124">
        <f t="shared" si="67"/>
        <v>1160.605</v>
      </c>
      <c r="GZ16" s="124">
        <f t="shared" si="67"/>
        <v>1150.0930000000001</v>
      </c>
      <c r="HA16" s="124">
        <f t="shared" si="67"/>
        <v>1028.0330000000001</v>
      </c>
      <c r="HB16" s="124">
        <f t="shared" si="67"/>
        <v>1155.989</v>
      </c>
      <c r="HC16" s="125">
        <f t="shared" si="67"/>
        <v>13129.368</v>
      </c>
      <c r="HD16" s="126">
        <f t="shared" si="25"/>
        <v>1094.114</v>
      </c>
      <c r="HE16" s="124">
        <f t="shared" ref="HE16:HQ16" si="68">SUM(HE7:HE14)</f>
        <v>1189.8950000000002</v>
      </c>
      <c r="HF16" s="124">
        <f t="shared" si="68"/>
        <v>1050.0640000000001</v>
      </c>
      <c r="HG16" s="124">
        <f t="shared" si="68"/>
        <v>1170.1320000000001</v>
      </c>
      <c r="HH16" s="124">
        <f t="shared" si="68"/>
        <v>1104.2820000000002</v>
      </c>
      <c r="HI16" s="124">
        <f t="shared" si="68"/>
        <v>1180.3589999999999</v>
      </c>
      <c r="HJ16" s="124">
        <f t="shared" si="68"/>
        <v>1284.963</v>
      </c>
      <c r="HK16" s="124">
        <f t="shared" si="68"/>
        <v>1527.673</v>
      </c>
      <c r="HL16" s="124">
        <f t="shared" si="68"/>
        <v>1486.298</v>
      </c>
      <c r="HM16" s="124">
        <f t="shared" si="68"/>
        <v>1331.066</v>
      </c>
      <c r="HN16" s="124">
        <f t="shared" si="68"/>
        <v>1282.4769999999999</v>
      </c>
      <c r="HO16" s="124">
        <f t="shared" si="68"/>
        <v>1121.3010000000002</v>
      </c>
      <c r="HP16" s="124">
        <f t="shared" si="68"/>
        <v>1302.9669999999999</v>
      </c>
      <c r="HQ16" s="125">
        <f t="shared" si="68"/>
        <v>15031.476999999999</v>
      </c>
      <c r="HR16" s="126">
        <f t="shared" si="27"/>
        <v>1252.6230833333332</v>
      </c>
      <c r="HS16" s="124">
        <f t="shared" ref="HS16:IA16" si="69">SUM(HS7:HS14)</f>
        <v>1254.2529999999999</v>
      </c>
      <c r="HT16" s="124">
        <f t="shared" si="69"/>
        <v>1141.6859999999999</v>
      </c>
      <c r="HU16" s="124">
        <f t="shared" si="69"/>
        <v>1210.596</v>
      </c>
      <c r="HV16" s="124">
        <f t="shared" si="69"/>
        <v>1144.9960000000001</v>
      </c>
      <c r="HW16" s="124">
        <f t="shared" si="69"/>
        <v>1241.2359999999999</v>
      </c>
      <c r="HX16" s="124">
        <f t="shared" si="69"/>
        <v>1253.538</v>
      </c>
      <c r="HY16" s="124">
        <f t="shared" si="69"/>
        <v>1402.6389999999999</v>
      </c>
      <c r="HZ16" s="124">
        <f t="shared" si="69"/>
        <v>1493.7059999999997</v>
      </c>
      <c r="IA16" s="124">
        <f t="shared" si="69"/>
        <v>1361.569</v>
      </c>
      <c r="IB16" s="124">
        <f>SUM(IB7:IB15)</f>
        <v>1266.752</v>
      </c>
      <c r="IC16" s="124">
        <f>SUM(IC7:IC15)</f>
        <v>1114.127</v>
      </c>
      <c r="ID16" s="124">
        <f>SUM(ID7:ID15)</f>
        <v>1365.1080000000002</v>
      </c>
      <c r="IE16" s="124">
        <f>SUM(IE7:IE15)</f>
        <v>15250.206</v>
      </c>
      <c r="IF16" s="126">
        <f t="shared" si="29"/>
        <v>1270.8505</v>
      </c>
      <c r="IG16" s="124">
        <f t="shared" ref="IG16:IS16" si="70">SUM(IG7:IG15)</f>
        <v>1341.6019999999999</v>
      </c>
      <c r="IH16" s="124">
        <f t="shared" si="70"/>
        <v>1026.462</v>
      </c>
      <c r="II16" s="124">
        <f t="shared" si="70"/>
        <v>1213.404</v>
      </c>
      <c r="IJ16" s="124">
        <f t="shared" si="70"/>
        <v>1196.6460000000002</v>
      </c>
      <c r="IK16" s="124">
        <f t="shared" si="70"/>
        <v>1132.615</v>
      </c>
      <c r="IL16" s="124">
        <f t="shared" si="70"/>
        <v>1200.7460000000001</v>
      </c>
      <c r="IM16" s="124">
        <f t="shared" si="70"/>
        <v>1378.2809999999999</v>
      </c>
      <c r="IN16" s="124">
        <f t="shared" si="70"/>
        <v>1457.134</v>
      </c>
      <c r="IO16" s="124">
        <f t="shared" si="70"/>
        <v>1326.3450000000003</v>
      </c>
      <c r="IP16" s="124">
        <f t="shared" si="70"/>
        <v>1251.318</v>
      </c>
      <c r="IQ16" s="124">
        <f t="shared" si="70"/>
        <v>1126.4010000000001</v>
      </c>
      <c r="IR16" s="124">
        <f t="shared" si="70"/>
        <v>1140.979</v>
      </c>
      <c r="IS16" s="124">
        <f t="shared" si="70"/>
        <v>14791.932999999997</v>
      </c>
      <c r="IT16" s="126">
        <f t="shared" si="46"/>
        <v>1232.6610833333332</v>
      </c>
      <c r="IU16" s="124">
        <f t="shared" ref="IU16:JG16" si="71">SUM(IU7:IU15)</f>
        <v>1175.498</v>
      </c>
      <c r="IV16" s="124">
        <f t="shared" si="71"/>
        <v>1085.6970000000001</v>
      </c>
      <c r="IW16" s="124">
        <f t="shared" si="71"/>
        <v>1029.4190000000001</v>
      </c>
      <c r="IX16" s="124">
        <f t="shared" si="71"/>
        <v>1004.06</v>
      </c>
      <c r="IY16" s="124">
        <f t="shared" si="71"/>
        <v>943.83799999999997</v>
      </c>
      <c r="IZ16" s="124">
        <f t="shared" si="71"/>
        <v>889.85400000000004</v>
      </c>
      <c r="JA16" s="124">
        <f t="shared" si="71"/>
        <v>640.90099999999995</v>
      </c>
      <c r="JB16" s="124">
        <f t="shared" si="71"/>
        <v>1114.883</v>
      </c>
      <c r="JC16" s="124">
        <f t="shared" si="71"/>
        <v>1085.2660000000003</v>
      </c>
      <c r="JD16" s="124">
        <f t="shared" si="71"/>
        <v>1193.242</v>
      </c>
      <c r="JE16" s="124">
        <f t="shared" si="71"/>
        <v>1129.4079999999999</v>
      </c>
      <c r="JF16" s="124">
        <f t="shared" si="71"/>
        <v>1094.9520000000002</v>
      </c>
      <c r="JG16" s="124">
        <f t="shared" si="71"/>
        <v>12387.017999999998</v>
      </c>
      <c r="JH16" s="115">
        <f t="shared" si="32"/>
        <v>1032.2514999999999</v>
      </c>
      <c r="JI16" s="124">
        <f>SUM(JI7:JI15)</f>
        <v>1099.8079999999998</v>
      </c>
      <c r="JJ16" s="124">
        <f>SUM(JJ7:JJ15)</f>
        <v>814.63199999999983</v>
      </c>
      <c r="JK16" s="124">
        <f>SUM(JK7:JK15)</f>
        <v>979.55900000000008</v>
      </c>
      <c r="JL16" s="124">
        <f>SUM(JL7:JL15)</f>
        <v>780.07799999999997</v>
      </c>
      <c r="JM16" s="124">
        <f>SUM(JM7:JM15)</f>
        <v>758.60500000000002</v>
      </c>
      <c r="JN16" s="124">
        <v>512.61199999999997</v>
      </c>
      <c r="JO16" s="124">
        <f t="shared" ref="JO16:KW16" si="72">SUM(JO7:JO15)</f>
        <v>559.76199999999994</v>
      </c>
      <c r="JP16" s="124">
        <f t="shared" si="72"/>
        <v>526.202</v>
      </c>
      <c r="JQ16" s="124">
        <f t="shared" si="72"/>
        <v>403.92599999999999</v>
      </c>
      <c r="JR16" s="124">
        <f t="shared" si="72"/>
        <v>330.57119999999998</v>
      </c>
      <c r="JS16" s="124">
        <f t="shared" si="72"/>
        <v>357.089</v>
      </c>
      <c r="JT16" s="124">
        <f t="shared" si="72"/>
        <v>676.78800000000001</v>
      </c>
      <c r="JU16" s="124">
        <f t="shared" si="72"/>
        <v>7799.6322</v>
      </c>
      <c r="JV16" s="124">
        <f t="shared" si="72"/>
        <v>649.96934999999996</v>
      </c>
      <c r="JW16" s="124">
        <f t="shared" si="72"/>
        <v>363.28399999999999</v>
      </c>
      <c r="JX16" s="124">
        <f t="shared" si="72"/>
        <v>299.58800000000002</v>
      </c>
      <c r="JY16" s="124">
        <f t="shared" si="72"/>
        <v>341.98099999999999</v>
      </c>
      <c r="JZ16" s="124">
        <f t="shared" si="72"/>
        <v>316.03699999999998</v>
      </c>
      <c r="KA16" s="124">
        <f t="shared" si="72"/>
        <v>279.87799999999999</v>
      </c>
      <c r="KB16" s="124">
        <f t="shared" si="72"/>
        <v>301.45499999999998</v>
      </c>
      <c r="KC16" s="124">
        <f t="shared" si="72"/>
        <v>209.21099999999998</v>
      </c>
      <c r="KD16" s="124">
        <f t="shared" si="72"/>
        <v>189.95700000000002</v>
      </c>
      <c r="KE16" s="124">
        <f t="shared" si="72"/>
        <v>87.156000000000006</v>
      </c>
      <c r="KF16" s="124">
        <f t="shared" si="72"/>
        <v>74.549000000000007</v>
      </c>
      <c r="KG16" s="124">
        <f t="shared" si="72"/>
        <v>173.01600000000002</v>
      </c>
      <c r="KH16" s="124">
        <f t="shared" si="72"/>
        <v>184.55799999999999</v>
      </c>
      <c r="KI16" s="124">
        <f t="shared" si="72"/>
        <v>2820.67</v>
      </c>
      <c r="KJ16" s="124">
        <f t="shared" si="72"/>
        <v>235.05583333333334</v>
      </c>
      <c r="KK16" s="124">
        <f t="shared" si="72"/>
        <v>98.1</v>
      </c>
      <c r="KL16" s="124">
        <f t="shared" si="72"/>
        <v>279.54700000000003</v>
      </c>
      <c r="KM16" s="124">
        <f t="shared" si="72"/>
        <v>323.90600000000006</v>
      </c>
      <c r="KN16" s="124">
        <f t="shared" si="72"/>
        <v>326.84499999999997</v>
      </c>
      <c r="KO16" s="124">
        <f t="shared" si="72"/>
        <v>264.66899999999998</v>
      </c>
      <c r="KP16" s="124">
        <f t="shared" si="72"/>
        <v>344.25399999999996</v>
      </c>
      <c r="KQ16" s="124">
        <f t="shared" si="72"/>
        <v>350.68200000000002</v>
      </c>
      <c r="KR16" s="124">
        <f t="shared" si="72"/>
        <v>459.66699999999997</v>
      </c>
      <c r="KS16" s="124">
        <f t="shared" si="72"/>
        <v>402.39099999999996</v>
      </c>
      <c r="KT16" s="124">
        <f t="shared" si="72"/>
        <v>411.65300000000008</v>
      </c>
      <c r="KU16" s="124">
        <f t="shared" si="72"/>
        <v>426.24200000000002</v>
      </c>
      <c r="KV16" s="124">
        <f t="shared" si="72"/>
        <v>306.82499999999999</v>
      </c>
      <c r="KW16" s="124">
        <f t="shared" si="72"/>
        <v>3994.7810000000004</v>
      </c>
      <c r="KX16" s="124">
        <f t="shared" si="44"/>
        <v>332.89841666666672</v>
      </c>
      <c r="KY16" s="124">
        <f t="shared" ref="KY16:LK16" si="73">SUM(KY7:KY15)</f>
        <v>340.95400000000001</v>
      </c>
      <c r="KZ16" s="124">
        <f t="shared" si="73"/>
        <v>381.86400000000003</v>
      </c>
      <c r="LA16" s="124">
        <f t="shared" si="73"/>
        <v>417.089</v>
      </c>
      <c r="LB16" s="124">
        <f t="shared" si="73"/>
        <v>374.67500000000001</v>
      </c>
      <c r="LC16" s="124">
        <f t="shared" si="73"/>
        <v>381.03500000000003</v>
      </c>
      <c r="LD16" s="124">
        <f t="shared" si="73"/>
        <v>409.774</v>
      </c>
      <c r="LE16" s="124">
        <f t="shared" si="73"/>
        <v>379.64099999999996</v>
      </c>
      <c r="LF16" s="124">
        <f t="shared" si="73"/>
        <v>159.89100000000002</v>
      </c>
      <c r="LG16" s="124">
        <f t="shared" si="73"/>
        <v>328.93199999999996</v>
      </c>
      <c r="LH16" s="124">
        <f t="shared" si="73"/>
        <v>327.82100000000003</v>
      </c>
      <c r="LI16" s="124">
        <f t="shared" si="73"/>
        <v>308.64699999999999</v>
      </c>
      <c r="LJ16" s="124">
        <f t="shared" si="73"/>
        <v>388.58699999999999</v>
      </c>
      <c r="LK16" s="124">
        <f t="shared" si="73"/>
        <v>4198.91</v>
      </c>
      <c r="LL16" s="115">
        <f t="shared" si="49"/>
        <v>839.78199999999993</v>
      </c>
      <c r="LM16" s="124">
        <f t="shared" ref="LM16:LY16" si="74">SUM(LM7:LM15)</f>
        <v>501.02</v>
      </c>
      <c r="LN16" s="124">
        <f t="shared" si="74"/>
        <v>344.37</v>
      </c>
      <c r="LO16" s="124">
        <f t="shared" si="74"/>
        <v>457.68100000000004</v>
      </c>
      <c r="LP16" s="124">
        <f t="shared" si="74"/>
        <v>418.04899999999998</v>
      </c>
      <c r="LQ16" s="124">
        <f t="shared" si="74"/>
        <v>387.32799999999997</v>
      </c>
      <c r="LR16" s="124">
        <f t="shared" si="74"/>
        <v>405.03499999999997</v>
      </c>
      <c r="LS16" s="124">
        <f t="shared" si="74"/>
        <v>497.99599999999998</v>
      </c>
      <c r="LT16" s="124">
        <f t="shared" si="74"/>
        <v>480.06000000000006</v>
      </c>
      <c r="LU16" s="124">
        <f t="shared" si="74"/>
        <v>473.65900000000005</v>
      </c>
      <c r="LV16" s="124">
        <f t="shared" si="74"/>
        <v>439.65200000000004</v>
      </c>
      <c r="LW16" s="124">
        <f t="shared" si="74"/>
        <v>396.75200000000001</v>
      </c>
      <c r="LX16" s="124">
        <f t="shared" si="74"/>
        <v>350.18299999999994</v>
      </c>
      <c r="LY16" s="124">
        <f t="shared" si="74"/>
        <v>5151.7849999999999</v>
      </c>
      <c r="LZ16" s="115">
        <f t="shared" si="51"/>
        <v>1030.357</v>
      </c>
    </row>
    <row r="17" spans="1:338" ht="13.5" customHeight="1" thickBot="1">
      <c r="A17" s="256" t="s">
        <v>46</v>
      </c>
      <c r="B17" s="262"/>
      <c r="C17" s="124">
        <f>C16</f>
        <v>813</v>
      </c>
      <c r="D17" s="124">
        <f>C16+D16</f>
        <v>1587.8000000000002</v>
      </c>
      <c r="E17" s="124">
        <f t="shared" ref="E17:N17" si="75">D17+E16</f>
        <v>2396.3000000000002</v>
      </c>
      <c r="F17" s="124">
        <f t="shared" si="75"/>
        <v>3182.9100000000003</v>
      </c>
      <c r="G17" s="124">
        <f t="shared" si="75"/>
        <v>3965.7300000000005</v>
      </c>
      <c r="H17" s="124">
        <f t="shared" si="75"/>
        <v>4777.42</v>
      </c>
      <c r="I17" s="124">
        <f t="shared" si="75"/>
        <v>5753.22</v>
      </c>
      <c r="J17" s="124">
        <f t="shared" si="75"/>
        <v>6735.33</v>
      </c>
      <c r="K17" s="124">
        <f t="shared" si="75"/>
        <v>7618.2</v>
      </c>
      <c r="L17" s="124">
        <f t="shared" si="75"/>
        <v>8493.23</v>
      </c>
      <c r="M17" s="124">
        <f t="shared" si="75"/>
        <v>9314.2099999999991</v>
      </c>
      <c r="N17" s="124">
        <f t="shared" si="75"/>
        <v>10191.99</v>
      </c>
      <c r="O17" s="254"/>
      <c r="P17" s="255"/>
      <c r="Q17" s="124">
        <f>Q16</f>
        <v>923.33999999999992</v>
      </c>
      <c r="R17" s="124">
        <f>Q16+R16</f>
        <v>1710</v>
      </c>
      <c r="S17" s="124">
        <f t="shared" ref="S17:AB17" si="76">R17+S16</f>
        <v>2616.21</v>
      </c>
      <c r="T17" s="124">
        <f t="shared" si="76"/>
        <v>3437.45</v>
      </c>
      <c r="U17" s="124">
        <f t="shared" si="76"/>
        <v>4320.75</v>
      </c>
      <c r="V17" s="124">
        <f t="shared" si="76"/>
        <v>5212.0599999999995</v>
      </c>
      <c r="W17" s="124">
        <f t="shared" si="76"/>
        <v>6213.69</v>
      </c>
      <c r="X17" s="124">
        <f t="shared" si="76"/>
        <v>7085.7099999999991</v>
      </c>
      <c r="Y17" s="124">
        <f t="shared" si="76"/>
        <v>7954.7699999999986</v>
      </c>
      <c r="Z17" s="124">
        <f t="shared" si="76"/>
        <v>8797.5299999999988</v>
      </c>
      <c r="AA17" s="124">
        <f t="shared" si="76"/>
        <v>9617.0299999999988</v>
      </c>
      <c r="AB17" s="124">
        <f t="shared" si="76"/>
        <v>10547.609999999999</v>
      </c>
      <c r="AC17" s="254"/>
      <c r="AD17" s="255"/>
      <c r="AE17" s="124">
        <f>AE16</f>
        <v>976.17399999999998</v>
      </c>
      <c r="AF17" s="124">
        <f>AE16+AF16</f>
        <v>1844.9839999999999</v>
      </c>
      <c r="AG17" s="124">
        <f t="shared" ref="AG17:AP17" si="77">AF17+AG16</f>
        <v>2677.2020000000002</v>
      </c>
      <c r="AH17" s="124">
        <f t="shared" si="77"/>
        <v>3452.634</v>
      </c>
      <c r="AI17" s="124">
        <f t="shared" si="77"/>
        <v>4236.3630000000003</v>
      </c>
      <c r="AJ17" s="124">
        <f t="shared" si="77"/>
        <v>5050.1900000000005</v>
      </c>
      <c r="AK17" s="124">
        <f t="shared" si="77"/>
        <v>6036.9210000000003</v>
      </c>
      <c r="AL17" s="124">
        <f t="shared" si="77"/>
        <v>7041.701</v>
      </c>
      <c r="AM17" s="124">
        <f t="shared" si="77"/>
        <v>7927.8389999999999</v>
      </c>
      <c r="AN17" s="124">
        <f t="shared" si="77"/>
        <v>8696.4249999999993</v>
      </c>
      <c r="AO17" s="124">
        <f t="shared" si="77"/>
        <v>9519.2669999999998</v>
      </c>
      <c r="AP17" s="124">
        <f t="shared" si="77"/>
        <v>10490.712</v>
      </c>
      <c r="AQ17" s="254"/>
      <c r="AR17" s="255"/>
      <c r="AS17" s="124">
        <f>AS16</f>
        <v>975.52699999999993</v>
      </c>
      <c r="AT17" s="124">
        <f>AS16+AT16</f>
        <v>1803.998</v>
      </c>
      <c r="AU17" s="124">
        <f t="shared" ref="AU17:BD17" si="78">AT17+AU16</f>
        <v>2663.7620000000002</v>
      </c>
      <c r="AV17" s="124">
        <f t="shared" si="78"/>
        <v>3455.6379999999999</v>
      </c>
      <c r="AW17" s="124">
        <f t="shared" si="78"/>
        <v>4264.5339999999997</v>
      </c>
      <c r="AX17" s="124">
        <f t="shared" si="78"/>
        <v>5074.4629999999997</v>
      </c>
      <c r="AY17" s="124">
        <f t="shared" si="78"/>
        <v>6002.277</v>
      </c>
      <c r="AZ17" s="124">
        <f t="shared" si="78"/>
        <v>7042.0069999999996</v>
      </c>
      <c r="BA17" s="124">
        <f t="shared" si="78"/>
        <v>7970.0129999999999</v>
      </c>
      <c r="BB17" s="124">
        <f t="shared" si="78"/>
        <v>8842.473</v>
      </c>
      <c r="BC17" s="124">
        <f t="shared" si="78"/>
        <v>9683.280999999999</v>
      </c>
      <c r="BD17" s="124">
        <f t="shared" si="78"/>
        <v>10580.208999999999</v>
      </c>
      <c r="BE17" s="254"/>
      <c r="BF17" s="255"/>
      <c r="BG17" s="124">
        <f>BG16</f>
        <v>950.40600000000006</v>
      </c>
      <c r="BH17" s="124">
        <f>BG16+BH16</f>
        <v>1791.941</v>
      </c>
      <c r="BI17" s="124">
        <f t="shared" ref="BI17:BR17" si="79">BH17+BI16</f>
        <v>2681.74</v>
      </c>
      <c r="BJ17" s="124">
        <f t="shared" si="79"/>
        <v>3487.0939999999996</v>
      </c>
      <c r="BK17" s="124">
        <f t="shared" si="79"/>
        <v>4327.9369999999999</v>
      </c>
      <c r="BL17" s="124">
        <f t="shared" si="79"/>
        <v>5238.3739999999998</v>
      </c>
      <c r="BM17" s="124">
        <f t="shared" si="79"/>
        <v>6063.5709999999999</v>
      </c>
      <c r="BN17" s="124">
        <f t="shared" si="79"/>
        <v>6737.2539999999999</v>
      </c>
      <c r="BO17" s="124">
        <f t="shared" si="79"/>
        <v>7627.6909999999998</v>
      </c>
      <c r="BP17" s="124">
        <f t="shared" si="79"/>
        <v>8515.9279999999999</v>
      </c>
      <c r="BQ17" s="124">
        <f t="shared" si="79"/>
        <v>9368.2970000000005</v>
      </c>
      <c r="BR17" s="124">
        <f t="shared" si="79"/>
        <v>10215.376</v>
      </c>
      <c r="BS17" s="254"/>
      <c r="BT17" s="255"/>
      <c r="BU17" s="124">
        <f>BU16</f>
        <v>866.91300000000001</v>
      </c>
      <c r="BV17" s="124">
        <f>BU16+BV16</f>
        <v>1643.6370000000002</v>
      </c>
      <c r="BW17" s="124">
        <f t="shared" ref="BW17:CF17" si="80">BV17+BW16</f>
        <v>2520.0370000000003</v>
      </c>
      <c r="BX17" s="124">
        <f t="shared" si="80"/>
        <v>3377.5920000000001</v>
      </c>
      <c r="BY17" s="124">
        <f t="shared" si="80"/>
        <v>4231.7780000000002</v>
      </c>
      <c r="BZ17" s="124">
        <f t="shared" si="80"/>
        <v>5082.4570000000003</v>
      </c>
      <c r="CA17" s="124">
        <f t="shared" si="80"/>
        <v>6028.4230000000007</v>
      </c>
      <c r="CB17" s="124">
        <f t="shared" si="80"/>
        <v>6965.0790000000006</v>
      </c>
      <c r="CC17" s="124">
        <f t="shared" si="80"/>
        <v>7910.9370000000008</v>
      </c>
      <c r="CD17" s="124">
        <f t="shared" si="80"/>
        <v>8810.6570000000011</v>
      </c>
      <c r="CE17" s="124">
        <f t="shared" si="80"/>
        <v>9634.0000000000018</v>
      </c>
      <c r="CF17" s="124">
        <f t="shared" si="80"/>
        <v>10547.097000000002</v>
      </c>
      <c r="CG17" s="254"/>
      <c r="CH17" s="255"/>
      <c r="CI17" s="124">
        <f>CI16</f>
        <v>934.68099999999993</v>
      </c>
      <c r="CJ17" s="124">
        <f>CI16+CJ16</f>
        <v>1797.2350000000001</v>
      </c>
      <c r="CK17" s="124">
        <f t="shared" ref="CK17:CT17" si="81">CJ17+CK16</f>
        <v>2726.2449999999999</v>
      </c>
      <c r="CL17" s="124">
        <f t="shared" si="81"/>
        <v>3605.163</v>
      </c>
      <c r="CM17" s="124">
        <f t="shared" si="81"/>
        <v>4452.0219999999999</v>
      </c>
      <c r="CN17" s="124">
        <f t="shared" si="81"/>
        <v>5286.3130000000001</v>
      </c>
      <c r="CO17" s="124">
        <f t="shared" si="81"/>
        <v>6305.9530000000004</v>
      </c>
      <c r="CP17" s="124">
        <f t="shared" si="81"/>
        <v>7342.9590000000007</v>
      </c>
      <c r="CQ17" s="124">
        <f t="shared" si="81"/>
        <v>8338.8250000000007</v>
      </c>
      <c r="CR17" s="124">
        <f t="shared" si="81"/>
        <v>9307</v>
      </c>
      <c r="CS17" s="124">
        <f t="shared" si="81"/>
        <v>10211.648999999999</v>
      </c>
      <c r="CT17" s="124">
        <f t="shared" si="81"/>
        <v>11187.600999999999</v>
      </c>
      <c r="CU17" s="254"/>
      <c r="CV17" s="255"/>
      <c r="CW17" s="124">
        <f>CW16</f>
        <v>930.596</v>
      </c>
      <c r="CX17" s="124">
        <f>CW16+CX16</f>
        <v>1795.3909999999998</v>
      </c>
      <c r="CY17" s="124">
        <f t="shared" ref="CY17:DH17" si="82">CX17+CY16</f>
        <v>2750.2550000000001</v>
      </c>
      <c r="CZ17" s="124">
        <f t="shared" si="82"/>
        <v>3676.2579999999998</v>
      </c>
      <c r="DA17" s="124">
        <f t="shared" si="82"/>
        <v>4605.6679999999997</v>
      </c>
      <c r="DB17" s="124">
        <f t="shared" si="82"/>
        <v>5661.7659999999996</v>
      </c>
      <c r="DC17" s="124">
        <f t="shared" si="82"/>
        <v>6774.4859999999999</v>
      </c>
      <c r="DD17" s="124">
        <f t="shared" si="82"/>
        <v>7879.08</v>
      </c>
      <c r="DE17" s="124">
        <f t="shared" si="82"/>
        <v>8947.7010000000009</v>
      </c>
      <c r="DF17" s="124">
        <f t="shared" si="82"/>
        <v>9993.2840000000015</v>
      </c>
      <c r="DG17" s="124">
        <f t="shared" si="82"/>
        <v>10908.371000000001</v>
      </c>
      <c r="DH17" s="124">
        <f t="shared" si="82"/>
        <v>11908.875</v>
      </c>
      <c r="DI17" s="254"/>
      <c r="DJ17" s="255"/>
      <c r="DK17" s="124">
        <f>DK16</f>
        <v>1076.3210000000001</v>
      </c>
      <c r="DL17" s="124">
        <f>DK16+DL16</f>
        <v>2082.2080000000001</v>
      </c>
      <c r="DM17" s="124">
        <f t="shared" ref="DM17:DV17" si="83">DL17+DM16</f>
        <v>3120.259</v>
      </c>
      <c r="DN17" s="124">
        <f t="shared" si="83"/>
        <v>4009.7359999999999</v>
      </c>
      <c r="DO17" s="124">
        <f t="shared" si="83"/>
        <v>4969.902</v>
      </c>
      <c r="DP17" s="124">
        <f t="shared" si="83"/>
        <v>6009.68</v>
      </c>
      <c r="DQ17" s="124">
        <f t="shared" si="83"/>
        <v>7186.6020000000008</v>
      </c>
      <c r="DR17" s="124">
        <f t="shared" si="83"/>
        <v>8343.9550000000017</v>
      </c>
      <c r="DS17" s="124">
        <f t="shared" si="83"/>
        <v>9468.8100000000013</v>
      </c>
      <c r="DT17" s="124">
        <f t="shared" si="83"/>
        <v>10482.624000000002</v>
      </c>
      <c r="DU17" s="124">
        <f t="shared" si="83"/>
        <v>11458.140000000001</v>
      </c>
      <c r="DV17" s="124">
        <f t="shared" si="83"/>
        <v>12456.639000000001</v>
      </c>
      <c r="DW17" s="254"/>
      <c r="DX17" s="255"/>
      <c r="DY17" s="124">
        <f>DY16</f>
        <v>1038.7620000000002</v>
      </c>
      <c r="DZ17" s="124">
        <f>DY16+DZ16</f>
        <v>1982.3150000000001</v>
      </c>
      <c r="EA17" s="124">
        <f t="shared" ref="EA17:EJ17" si="84">DZ17+EA16</f>
        <v>3016.8249999999998</v>
      </c>
      <c r="EB17" s="124">
        <f t="shared" si="84"/>
        <v>4027.0050000000001</v>
      </c>
      <c r="EC17" s="124">
        <f t="shared" si="84"/>
        <v>5040.5810000000001</v>
      </c>
      <c r="ED17" s="124">
        <f t="shared" si="84"/>
        <v>6110.46</v>
      </c>
      <c r="EE17" s="124">
        <f t="shared" si="84"/>
        <v>7282.759</v>
      </c>
      <c r="EF17" s="124">
        <f t="shared" si="84"/>
        <v>8453.8970000000008</v>
      </c>
      <c r="EG17" s="124">
        <f t="shared" si="84"/>
        <v>9539.3640000000014</v>
      </c>
      <c r="EH17" s="124">
        <f t="shared" si="84"/>
        <v>10588.223000000002</v>
      </c>
      <c r="EI17" s="124">
        <f t="shared" si="84"/>
        <v>11480.252000000002</v>
      </c>
      <c r="EJ17" s="124">
        <f t="shared" si="84"/>
        <v>12396.393000000002</v>
      </c>
      <c r="EK17" s="254"/>
      <c r="EL17" s="255"/>
      <c r="EM17" s="124">
        <f>EM16</f>
        <v>959.79600000000005</v>
      </c>
      <c r="EN17" s="124">
        <f>EM16+EN16</f>
        <v>1920.1770000000001</v>
      </c>
      <c r="EO17" s="124">
        <f t="shared" ref="EO17:EX17" si="85">EN17+EO16</f>
        <v>2962.634</v>
      </c>
      <c r="EP17" s="124">
        <f t="shared" si="85"/>
        <v>3874.8040000000001</v>
      </c>
      <c r="EQ17" s="124">
        <f t="shared" si="85"/>
        <v>4750.3940000000002</v>
      </c>
      <c r="ER17" s="124">
        <f t="shared" si="85"/>
        <v>5590.8469999999998</v>
      </c>
      <c r="ES17" s="124">
        <f t="shared" si="85"/>
        <v>6502.3509999999997</v>
      </c>
      <c r="ET17" s="124">
        <f t="shared" si="85"/>
        <v>7400.1579999999994</v>
      </c>
      <c r="EU17" s="124">
        <f t="shared" si="85"/>
        <v>8255.0059999999994</v>
      </c>
      <c r="EV17" s="124">
        <f t="shared" si="85"/>
        <v>9148.0020000000004</v>
      </c>
      <c r="EW17" s="124">
        <f t="shared" si="85"/>
        <v>10016.114000000001</v>
      </c>
      <c r="EX17" s="124">
        <f t="shared" si="85"/>
        <v>10965.740000000002</v>
      </c>
      <c r="EY17" s="254"/>
      <c r="EZ17" s="255"/>
      <c r="FA17" s="124">
        <f>FA16</f>
        <v>878.07699999999988</v>
      </c>
      <c r="FB17" s="124">
        <f>FA16+FB16</f>
        <v>1697.7639999999997</v>
      </c>
      <c r="FC17" s="124">
        <f t="shared" ref="FC17:FL17" si="86">FB17+FC16</f>
        <v>2659.1519999999996</v>
      </c>
      <c r="FD17" s="124">
        <f t="shared" si="86"/>
        <v>3589.2069999999994</v>
      </c>
      <c r="FE17" s="124">
        <f t="shared" si="86"/>
        <v>4515.4299999999994</v>
      </c>
      <c r="FF17" s="124">
        <f t="shared" si="86"/>
        <v>5516.2439999999997</v>
      </c>
      <c r="FG17" s="124">
        <f t="shared" si="86"/>
        <v>6638.1809999999996</v>
      </c>
      <c r="FH17" s="124">
        <f t="shared" si="86"/>
        <v>7784.3819999999996</v>
      </c>
      <c r="FI17" s="124">
        <f t="shared" si="86"/>
        <v>8866.9849999999988</v>
      </c>
      <c r="FJ17" s="124">
        <f t="shared" si="86"/>
        <v>9968.2724999999991</v>
      </c>
      <c r="FK17" s="124">
        <f t="shared" si="86"/>
        <v>11004.466499999999</v>
      </c>
      <c r="FL17" s="124">
        <f t="shared" si="86"/>
        <v>12096.633499999998</v>
      </c>
      <c r="FM17" s="254"/>
      <c r="FN17" s="255"/>
      <c r="FO17" s="124">
        <f>FO16</f>
        <v>1139.318</v>
      </c>
      <c r="FP17" s="124">
        <f>FO16+FP16</f>
        <v>2132.9189999999999</v>
      </c>
      <c r="FQ17" s="124">
        <f t="shared" ref="FQ17:FZ17" si="87">FP17+FQ16</f>
        <v>3155.252</v>
      </c>
      <c r="FR17" s="124">
        <f t="shared" si="87"/>
        <v>4194.0110000000004</v>
      </c>
      <c r="FS17" s="124">
        <f t="shared" si="87"/>
        <v>5254.9600000000009</v>
      </c>
      <c r="FT17" s="124">
        <f t="shared" si="87"/>
        <v>6251.9980000000014</v>
      </c>
      <c r="FU17" s="124">
        <f t="shared" si="87"/>
        <v>7363.2120000000014</v>
      </c>
      <c r="FV17" s="124">
        <f t="shared" si="87"/>
        <v>8457.983000000002</v>
      </c>
      <c r="FW17" s="124">
        <f t="shared" si="87"/>
        <v>9461.4520000000011</v>
      </c>
      <c r="FX17" s="124">
        <f t="shared" si="87"/>
        <v>10478.741000000002</v>
      </c>
      <c r="FY17" s="124">
        <f t="shared" si="87"/>
        <v>11420.026000000002</v>
      </c>
      <c r="FZ17" s="124">
        <f t="shared" si="87"/>
        <v>12523.208000000002</v>
      </c>
      <c r="GA17" s="254"/>
      <c r="GB17" s="255"/>
      <c r="GC17" s="124">
        <f>GC16</f>
        <v>1032.127</v>
      </c>
      <c r="GD17" s="124">
        <f>GC16+GD16</f>
        <v>1924.7089999999998</v>
      </c>
      <c r="GE17" s="124">
        <f t="shared" ref="GE17:GN17" si="88">GD17+GE16</f>
        <v>3048.5160000000001</v>
      </c>
      <c r="GF17" s="124">
        <f t="shared" si="88"/>
        <v>4096.7759999999998</v>
      </c>
      <c r="GG17" s="124">
        <f t="shared" si="88"/>
        <v>5149.2640000000001</v>
      </c>
      <c r="GH17" s="124">
        <f t="shared" si="88"/>
        <v>6177.2179999999998</v>
      </c>
      <c r="GI17" s="124">
        <f t="shared" si="88"/>
        <v>7286.1</v>
      </c>
      <c r="GJ17" s="124">
        <f t="shared" si="88"/>
        <v>8389.0740000000005</v>
      </c>
      <c r="GK17" s="124">
        <f t="shared" si="88"/>
        <v>9429.7430000000004</v>
      </c>
      <c r="GL17" s="124">
        <f t="shared" si="88"/>
        <v>10492.144</v>
      </c>
      <c r="GM17" s="124">
        <f t="shared" si="88"/>
        <v>11454.003000000001</v>
      </c>
      <c r="GN17" s="124">
        <f t="shared" si="88"/>
        <v>12520.236000000001</v>
      </c>
      <c r="GO17" s="254"/>
      <c r="GP17" s="255"/>
      <c r="GQ17" s="124">
        <f>GQ16</f>
        <v>1050.175</v>
      </c>
      <c r="GR17" s="124">
        <f>GQ16+GR16</f>
        <v>1980.4389999999999</v>
      </c>
      <c r="GS17" s="124">
        <f t="shared" ref="GS17:HB17" si="89">GR17+GS16</f>
        <v>3056.2240000000002</v>
      </c>
      <c r="GT17" s="124">
        <f t="shared" si="89"/>
        <v>4024.9570000000003</v>
      </c>
      <c r="GU17" s="124">
        <f t="shared" si="89"/>
        <v>5148.5380000000005</v>
      </c>
      <c r="GV17" s="124">
        <f t="shared" si="89"/>
        <v>6282.4540000000006</v>
      </c>
      <c r="GW17" s="124">
        <f t="shared" si="89"/>
        <v>7444.5220000000008</v>
      </c>
      <c r="GX17" s="124">
        <f t="shared" si="89"/>
        <v>8634.648000000001</v>
      </c>
      <c r="GY17" s="124">
        <f t="shared" si="89"/>
        <v>9795.2530000000006</v>
      </c>
      <c r="GZ17" s="124">
        <f t="shared" si="89"/>
        <v>10945.346000000001</v>
      </c>
      <c r="HA17" s="124">
        <f t="shared" si="89"/>
        <v>11973.379000000001</v>
      </c>
      <c r="HB17" s="124">
        <f t="shared" si="89"/>
        <v>13129.368</v>
      </c>
      <c r="HC17" s="254"/>
      <c r="HD17" s="255"/>
      <c r="HE17" s="124">
        <f>HE16</f>
        <v>1189.8950000000002</v>
      </c>
      <c r="HF17" s="124">
        <f>HE16+HF16</f>
        <v>2239.9590000000003</v>
      </c>
      <c r="HG17" s="124">
        <f t="shared" ref="HG17:HP17" si="90">HF17+HG16</f>
        <v>3410.0910000000003</v>
      </c>
      <c r="HH17" s="124">
        <f t="shared" si="90"/>
        <v>4514.3730000000005</v>
      </c>
      <c r="HI17" s="124">
        <f t="shared" si="90"/>
        <v>5694.732</v>
      </c>
      <c r="HJ17" s="124">
        <f t="shared" si="90"/>
        <v>6979.6949999999997</v>
      </c>
      <c r="HK17" s="124">
        <f t="shared" si="90"/>
        <v>8507.3680000000004</v>
      </c>
      <c r="HL17" s="124">
        <f t="shared" si="90"/>
        <v>9993.6660000000011</v>
      </c>
      <c r="HM17" s="124">
        <f t="shared" si="90"/>
        <v>11324.732000000002</v>
      </c>
      <c r="HN17" s="124">
        <f t="shared" si="90"/>
        <v>12607.209000000003</v>
      </c>
      <c r="HO17" s="124">
        <f t="shared" si="90"/>
        <v>13728.510000000002</v>
      </c>
      <c r="HP17" s="124">
        <f t="shared" si="90"/>
        <v>15031.477000000003</v>
      </c>
      <c r="HQ17" s="254"/>
      <c r="HR17" s="255"/>
      <c r="HS17" s="124">
        <f>HS16</f>
        <v>1254.2529999999999</v>
      </c>
      <c r="HT17" s="124">
        <f>HS16+HT16</f>
        <v>2395.9389999999999</v>
      </c>
      <c r="HU17" s="124">
        <f t="shared" ref="HU17:IA17" si="91">HT17+HU16</f>
        <v>3606.5349999999999</v>
      </c>
      <c r="HV17" s="124">
        <f t="shared" si="91"/>
        <v>4751.5309999999999</v>
      </c>
      <c r="HW17" s="124">
        <f t="shared" si="91"/>
        <v>5992.7669999999998</v>
      </c>
      <c r="HX17" s="124">
        <f t="shared" si="91"/>
        <v>7246.3050000000003</v>
      </c>
      <c r="HY17" s="124">
        <f t="shared" si="91"/>
        <v>8648.9439999999995</v>
      </c>
      <c r="HZ17" s="124">
        <f t="shared" si="91"/>
        <v>10142.65</v>
      </c>
      <c r="IA17" s="124">
        <f t="shared" si="91"/>
        <v>11504.218999999999</v>
      </c>
      <c r="IB17" s="124">
        <f>IA17+IB16</f>
        <v>12770.971</v>
      </c>
      <c r="IC17" s="124">
        <f>IB17+IC16</f>
        <v>13885.098</v>
      </c>
      <c r="ID17" s="124">
        <f>IC17+ID16</f>
        <v>15250.206</v>
      </c>
      <c r="IE17" s="254"/>
      <c r="IF17" s="255"/>
      <c r="IG17" s="124">
        <f t="shared" ref="IG17:IR17" si="92">IF17+IG16</f>
        <v>1341.6019999999999</v>
      </c>
      <c r="IH17" s="124">
        <f t="shared" si="92"/>
        <v>2368.0639999999999</v>
      </c>
      <c r="II17" s="124">
        <f t="shared" si="92"/>
        <v>3581.4679999999998</v>
      </c>
      <c r="IJ17" s="124">
        <f t="shared" si="92"/>
        <v>4778.1139999999996</v>
      </c>
      <c r="IK17" s="124">
        <f t="shared" si="92"/>
        <v>5910.7289999999994</v>
      </c>
      <c r="IL17" s="124">
        <f t="shared" si="92"/>
        <v>7111.4749999999995</v>
      </c>
      <c r="IM17" s="124">
        <f t="shared" si="92"/>
        <v>8489.7559999999994</v>
      </c>
      <c r="IN17" s="124">
        <f t="shared" si="92"/>
        <v>9946.89</v>
      </c>
      <c r="IO17" s="124">
        <f t="shared" si="92"/>
        <v>11273.235000000001</v>
      </c>
      <c r="IP17" s="124">
        <f t="shared" si="92"/>
        <v>12524.553</v>
      </c>
      <c r="IQ17" s="124">
        <f t="shared" si="92"/>
        <v>13650.954</v>
      </c>
      <c r="IR17" s="124">
        <f t="shared" si="92"/>
        <v>14791.932999999999</v>
      </c>
      <c r="IS17" s="254"/>
      <c r="IT17" s="255"/>
      <c r="IU17" s="124">
        <f t="shared" ref="IU17" si="93">IT17+IU16</f>
        <v>1175.498</v>
      </c>
      <c r="IV17" s="124">
        <f t="shared" ref="IV17" si="94">IU17+IV16</f>
        <v>2261.1950000000002</v>
      </c>
      <c r="IW17" s="124">
        <f t="shared" ref="IW17" si="95">IV17+IW16</f>
        <v>3290.6140000000005</v>
      </c>
      <c r="IX17" s="124">
        <f t="shared" ref="IX17" si="96">IW17+IX16</f>
        <v>4294.6740000000009</v>
      </c>
      <c r="IY17" s="124">
        <f t="shared" ref="IY17" si="97">IX17+IY16</f>
        <v>5238.5120000000006</v>
      </c>
      <c r="IZ17" s="124">
        <f t="shared" ref="IZ17" si="98">IY17+IZ16</f>
        <v>6128.3660000000009</v>
      </c>
      <c r="JA17" s="124">
        <f t="shared" ref="JA17" si="99">IZ17+JA16</f>
        <v>6769.2670000000007</v>
      </c>
      <c r="JB17" s="124">
        <f t="shared" ref="JB17" si="100">JA17+JB16</f>
        <v>7884.1500000000005</v>
      </c>
      <c r="JC17" s="124">
        <f t="shared" ref="JC17" si="101">JB17+JC16</f>
        <v>8969.4160000000011</v>
      </c>
      <c r="JD17" s="124">
        <f t="shared" ref="JD17" si="102">JC17+JD16</f>
        <v>10162.658000000001</v>
      </c>
      <c r="JE17" s="124">
        <f t="shared" ref="JE17" si="103">JD17+JE16</f>
        <v>11292.066000000001</v>
      </c>
      <c r="JF17" s="124">
        <f t="shared" ref="JF17" si="104">JE17+JF16</f>
        <v>12387.018</v>
      </c>
      <c r="JG17" s="254"/>
      <c r="JH17" s="255"/>
      <c r="JI17" s="124">
        <f t="shared" ref="JI17" si="105">JH17+JI16</f>
        <v>1099.8079999999998</v>
      </c>
      <c r="JJ17" s="124">
        <f t="shared" ref="JJ17" si="106">JI17+JJ16</f>
        <v>1914.4399999999996</v>
      </c>
      <c r="JK17" s="124">
        <f t="shared" ref="JK17" si="107">JJ17+JK16</f>
        <v>2893.9989999999998</v>
      </c>
      <c r="JL17" s="124">
        <f t="shared" ref="JL17" si="108">JK17+JL16</f>
        <v>3674.0769999999998</v>
      </c>
      <c r="JM17" s="124">
        <f t="shared" ref="JM17" si="109">JL17+JM16</f>
        <v>4432.6819999999998</v>
      </c>
      <c r="JN17" s="124">
        <f t="shared" ref="JN17" si="110">JM17+JN16</f>
        <v>4945.2939999999999</v>
      </c>
      <c r="JO17" s="124">
        <f t="shared" ref="JO17" si="111">JN17+JO16</f>
        <v>5505.0559999999996</v>
      </c>
      <c r="JP17" s="124">
        <f t="shared" ref="JP17" si="112">JO17+JP16</f>
        <v>6031.2579999999998</v>
      </c>
      <c r="JQ17" s="124">
        <f t="shared" ref="JQ17" si="113">JP17+JQ16</f>
        <v>6435.1840000000002</v>
      </c>
      <c r="JR17" s="124">
        <f t="shared" ref="JR17" si="114">JQ17+JR16</f>
        <v>6765.7552000000005</v>
      </c>
      <c r="JS17" s="124">
        <f t="shared" ref="JS17" si="115">JR17+JS16</f>
        <v>7122.8442000000005</v>
      </c>
      <c r="JT17" s="124">
        <f t="shared" ref="JT17" si="116">JS17+JT16</f>
        <v>7799.6322</v>
      </c>
      <c r="JU17" s="254"/>
      <c r="JV17" s="255">
        <f>JU17+JV16</f>
        <v>649.96934999999996</v>
      </c>
      <c r="JW17" s="124">
        <f t="shared" ref="JW17" si="117">JV17+JW16</f>
        <v>1013.25335</v>
      </c>
      <c r="JX17" s="124">
        <f t="shared" ref="JX17" si="118">JW17+JX16</f>
        <v>1312.8413499999999</v>
      </c>
      <c r="JY17" s="124">
        <f t="shared" ref="JY17" si="119">JX17+JY16</f>
        <v>1654.8223499999999</v>
      </c>
      <c r="JZ17" s="124">
        <f t="shared" ref="JZ17" si="120">JY17+JZ16</f>
        <v>1970.8593499999999</v>
      </c>
      <c r="KA17" s="124">
        <f t="shared" ref="KA17" si="121">JZ17+KA16</f>
        <v>2250.7373499999999</v>
      </c>
      <c r="KB17" s="124">
        <f t="shared" ref="KB17" si="122">KA17+KB16</f>
        <v>2552.1923499999998</v>
      </c>
      <c r="KC17" s="124">
        <f t="shared" ref="KC17" si="123">KB17+KC16</f>
        <v>2761.4033499999996</v>
      </c>
      <c r="KD17" s="124">
        <f t="shared" ref="KD17" si="124">KC17+KD16</f>
        <v>2951.3603499999995</v>
      </c>
      <c r="KE17" s="124">
        <f t="shared" ref="KE17" si="125">KD17+KE16</f>
        <v>3038.5163499999994</v>
      </c>
      <c r="KF17" s="124">
        <f t="shared" ref="KF17" si="126">KE17+KF16</f>
        <v>3113.0653499999994</v>
      </c>
      <c r="KG17" s="124">
        <f t="shared" ref="KG17" si="127">KF17+KG16</f>
        <v>3286.0813499999995</v>
      </c>
      <c r="KH17" s="124">
        <f t="shared" ref="KH17" si="128">KG17+KH16</f>
        <v>3470.6393499999995</v>
      </c>
      <c r="KI17" s="254"/>
      <c r="KJ17" s="255">
        <f t="shared" ref="KJ17" si="129">KI17+KJ16</f>
        <v>235.05583333333334</v>
      </c>
      <c r="KK17" s="124">
        <f t="shared" ref="KK17" si="130">KJ17+KK16</f>
        <v>333.15583333333336</v>
      </c>
      <c r="KL17" s="124">
        <f t="shared" ref="KL17" si="131">KK17+KL16</f>
        <v>612.70283333333339</v>
      </c>
      <c r="KM17" s="124">
        <f t="shared" ref="KM17" si="132">KL17+KM16</f>
        <v>936.60883333333345</v>
      </c>
      <c r="KN17" s="124">
        <f t="shared" ref="KN17" si="133">KM17+KN16</f>
        <v>1263.4538333333335</v>
      </c>
      <c r="KO17" s="124">
        <f t="shared" ref="KO17" si="134">KN17+KO16</f>
        <v>1528.1228333333333</v>
      </c>
      <c r="KP17" s="124">
        <f t="shared" ref="KP17" si="135">KO17+KP16</f>
        <v>1872.3768333333333</v>
      </c>
      <c r="KQ17" s="124">
        <f t="shared" ref="KQ17" si="136">KP17+KQ16</f>
        <v>2223.0588333333335</v>
      </c>
      <c r="KR17" s="124">
        <f t="shared" ref="KR17" si="137">KQ17+KR16</f>
        <v>2682.7258333333334</v>
      </c>
      <c r="KS17" s="124">
        <f t="shared" ref="KS17" si="138">KR17+KS16</f>
        <v>3085.1168333333335</v>
      </c>
      <c r="KT17" s="124">
        <f t="shared" ref="KT17" si="139">KS17+KT16</f>
        <v>3496.7698333333337</v>
      </c>
      <c r="KU17" s="124">
        <f t="shared" ref="KU17" si="140">KT17+KU16</f>
        <v>3923.0118333333339</v>
      </c>
      <c r="KV17" s="124">
        <f t="shared" ref="KV17" si="141">KU17+KV16</f>
        <v>4229.8368333333337</v>
      </c>
      <c r="KW17" s="254"/>
      <c r="KX17" s="255">
        <f t="shared" ref="KX17" si="142">KW17+KX16</f>
        <v>332.89841666666672</v>
      </c>
      <c r="KY17" s="124">
        <f t="shared" ref="KY17" si="143">KX17+KY16</f>
        <v>673.85241666666673</v>
      </c>
      <c r="KZ17" s="124">
        <f t="shared" ref="KZ17" si="144">KY17+KZ16</f>
        <v>1055.7164166666666</v>
      </c>
      <c r="LA17" s="124">
        <f t="shared" ref="LA17" si="145">KZ17+LA16</f>
        <v>1472.8054166666666</v>
      </c>
      <c r="LB17" s="124">
        <f t="shared" ref="LB17" si="146">LA17+LB16</f>
        <v>1847.4804166666665</v>
      </c>
      <c r="LC17" s="124">
        <f t="shared" ref="LC17" si="147">LB17+LC16</f>
        <v>2228.5154166666666</v>
      </c>
      <c r="LD17" s="124">
        <f t="shared" ref="LD17" si="148">LC17+LD16</f>
        <v>2638.2894166666665</v>
      </c>
      <c r="LE17" s="124">
        <f t="shared" ref="LE17" si="149">LD17+LE16</f>
        <v>3017.9304166666666</v>
      </c>
      <c r="LF17" s="124">
        <f t="shared" ref="LF17" si="150">LE17+LF16</f>
        <v>3177.8214166666667</v>
      </c>
      <c r="LG17" s="124">
        <f t="shared" ref="LG17" si="151">LF17+LG16</f>
        <v>3506.7534166666665</v>
      </c>
      <c r="LH17" s="124">
        <f t="shared" ref="LH17" si="152">LG17+LH16</f>
        <v>3834.5744166666664</v>
      </c>
      <c r="LI17" s="124">
        <f t="shared" ref="LI17" si="153">LH17+LI16</f>
        <v>4143.2214166666663</v>
      </c>
      <c r="LJ17" s="124">
        <f t="shared" ref="LJ17" si="154">LI17+LJ16</f>
        <v>4531.8084166666667</v>
      </c>
      <c r="LK17" s="254"/>
      <c r="LL17" s="255">
        <f t="shared" ref="LL17" si="155">LK17+LL16</f>
        <v>839.78199999999993</v>
      </c>
      <c r="LM17" s="124">
        <f t="shared" ref="LM17" si="156">LL17+LM16</f>
        <v>1340.8019999999999</v>
      </c>
      <c r="LN17" s="124">
        <f t="shared" ref="LN17" si="157">LM17+LN16</f>
        <v>1685.172</v>
      </c>
      <c r="LO17" s="124">
        <f t="shared" ref="LO17" si="158">LN17+LO16</f>
        <v>2142.8530000000001</v>
      </c>
      <c r="LP17" s="124">
        <f t="shared" ref="LP17" si="159">LO17+LP16</f>
        <v>2560.902</v>
      </c>
      <c r="LQ17" s="124">
        <f t="shared" ref="LQ17" si="160">LP17+LQ16</f>
        <v>2948.23</v>
      </c>
      <c r="LR17" s="124">
        <f t="shared" ref="LR17" si="161">LQ17+LR16</f>
        <v>3353.2649999999999</v>
      </c>
      <c r="LS17" s="124">
        <f t="shared" ref="LS17" si="162">LR17+LS16</f>
        <v>3851.261</v>
      </c>
      <c r="LT17" s="124">
        <f t="shared" ref="LT17" si="163">LS17+LT16</f>
        <v>4331.3209999999999</v>
      </c>
      <c r="LU17" s="124">
        <f t="shared" ref="LU17" si="164">LT17+LU16</f>
        <v>4804.9799999999996</v>
      </c>
      <c r="LV17" s="124">
        <f t="shared" ref="LV17" si="165">LU17+LV16</f>
        <v>5244.6319999999996</v>
      </c>
      <c r="LW17" s="124">
        <f t="shared" ref="LW17" si="166">LV17+LW16</f>
        <v>5641.384</v>
      </c>
      <c r="LX17" s="124">
        <f t="shared" ref="LX17" si="167">LW17+LX16</f>
        <v>5991.567</v>
      </c>
      <c r="LY17" s="254"/>
      <c r="LZ17" s="255">
        <f t="shared" ref="LZ17" si="168">LY17+LZ16</f>
        <v>1030.357</v>
      </c>
    </row>
    <row r="18" spans="1:33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21"/>
      <c r="P18" s="80"/>
    </row>
    <row r="19" spans="1:33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21"/>
      <c r="P19" s="80"/>
    </row>
    <row r="20" spans="1:338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21"/>
      <c r="P20" s="80"/>
    </row>
    <row r="21" spans="1:338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21"/>
      <c r="P21" s="80"/>
    </row>
    <row r="22" spans="1:33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21"/>
      <c r="P22" s="80"/>
    </row>
    <row r="23" spans="1:33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21"/>
      <c r="P23" s="80"/>
    </row>
    <row r="24" spans="1:33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21"/>
      <c r="P24" s="80"/>
    </row>
    <row r="25" spans="1:33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21"/>
      <c r="P25" s="80"/>
    </row>
    <row r="26" spans="1:33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21"/>
      <c r="P26" s="80"/>
    </row>
    <row r="27" spans="1:33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21"/>
      <c r="P27" s="80"/>
    </row>
    <row r="28" spans="1:33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21"/>
      <c r="P28" s="80"/>
    </row>
    <row r="29" spans="1:33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21"/>
      <c r="P29" s="80"/>
    </row>
    <row r="30" spans="1:338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21"/>
      <c r="P30" s="80"/>
    </row>
    <row r="31" spans="1:338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21"/>
      <c r="P31" s="80"/>
    </row>
    <row r="32" spans="1:338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21"/>
      <c r="P32" s="80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21"/>
      <c r="P33" s="80"/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1"/>
      <c r="P34" s="80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1"/>
      <c r="P35" s="80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1"/>
      <c r="P36" s="80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1"/>
      <c r="P37" s="80"/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1"/>
      <c r="P38" s="80"/>
    </row>
    <row r="39" spans="1:1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1"/>
      <c r="P39" s="80"/>
    </row>
    <row r="40" spans="1:1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1"/>
      <c r="P40" s="80"/>
    </row>
    <row r="41" spans="1:1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1"/>
      <c r="P41" s="80"/>
    </row>
    <row r="42" spans="1:1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1"/>
      <c r="P42" s="80"/>
    </row>
    <row r="43" spans="1:1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1"/>
      <c r="P43" s="80"/>
    </row>
    <row r="44" spans="1:1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1"/>
      <c r="P44" s="80"/>
    </row>
    <row r="45" spans="1:1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1"/>
      <c r="P45" s="80"/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21"/>
      <c r="P46" s="80"/>
    </row>
    <row r="47" spans="1:1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21"/>
      <c r="P47" s="80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21"/>
      <c r="P48" s="80"/>
    </row>
    <row r="49" spans="1:1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21"/>
      <c r="P49" s="80"/>
    </row>
    <row r="50" spans="1:1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21"/>
      <c r="P50" s="80"/>
    </row>
    <row r="51" spans="1:1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21"/>
      <c r="P51" s="80"/>
    </row>
    <row r="52" spans="1:1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21"/>
      <c r="P52" s="80"/>
    </row>
    <row r="53" spans="1:1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21"/>
      <c r="P53" s="80"/>
    </row>
    <row r="54" spans="1:1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21"/>
      <c r="P54" s="80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21"/>
      <c r="P55" s="80"/>
    </row>
    <row r="56" spans="1:1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21"/>
      <c r="P56" s="80"/>
    </row>
    <row r="57" spans="1:1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21"/>
      <c r="P57" s="80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21"/>
      <c r="P58" s="80"/>
    </row>
    <row r="59" spans="1:1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21"/>
      <c r="P59" s="80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21"/>
      <c r="P60" s="80"/>
    </row>
    <row r="61" spans="1:1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21"/>
      <c r="P61" s="80"/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21"/>
      <c r="P62" s="80"/>
    </row>
    <row r="63" spans="1:1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21"/>
      <c r="P63" s="80"/>
    </row>
    <row r="64" spans="1:1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21"/>
      <c r="P64" s="80"/>
    </row>
    <row r="65" spans="1:1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21"/>
      <c r="P65" s="80"/>
    </row>
    <row r="66" spans="1:1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21"/>
      <c r="P66" s="80"/>
    </row>
    <row r="67" spans="1:1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21"/>
      <c r="P67" s="80"/>
    </row>
    <row r="68" spans="1:1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21"/>
      <c r="P68" s="80"/>
    </row>
    <row r="69" spans="1:1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21"/>
      <c r="P69" s="80"/>
    </row>
    <row r="70" spans="1:1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21"/>
      <c r="P70" s="80"/>
    </row>
    <row r="71" spans="1:1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21"/>
      <c r="P71" s="80"/>
    </row>
    <row r="72" spans="1:1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21"/>
      <c r="P72" s="80"/>
    </row>
    <row r="73" spans="1:1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21"/>
      <c r="P73" s="80"/>
    </row>
    <row r="74" spans="1:1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21"/>
      <c r="P74" s="80"/>
    </row>
    <row r="75" spans="1:1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21"/>
      <c r="P75" s="80"/>
    </row>
    <row r="76" spans="1:1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21"/>
      <c r="P76" s="80"/>
    </row>
    <row r="77" spans="1:1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21"/>
      <c r="P77" s="80"/>
    </row>
    <row r="78" spans="1:1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21"/>
      <c r="P78" s="80"/>
    </row>
    <row r="79" spans="1:1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21"/>
      <c r="P79" s="80"/>
    </row>
    <row r="80" spans="1:1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21"/>
      <c r="P80" s="80"/>
    </row>
    <row r="81" spans="1:1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21"/>
      <c r="P81" s="80"/>
    </row>
    <row r="82" spans="1:1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21"/>
      <c r="P82" s="80"/>
    </row>
    <row r="83" spans="1:1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21"/>
      <c r="P83" s="80"/>
    </row>
    <row r="84" spans="1:1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21"/>
      <c r="P84" s="80"/>
    </row>
    <row r="85" spans="1:1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21"/>
      <c r="P85" s="80"/>
    </row>
    <row r="86" spans="1:1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21"/>
      <c r="P86" s="80"/>
    </row>
    <row r="87" spans="1:1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21"/>
      <c r="P87" s="80"/>
    </row>
    <row r="88" spans="1:1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21"/>
      <c r="P88" s="80"/>
    </row>
    <row r="89" spans="1:1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21"/>
      <c r="P89" s="80"/>
    </row>
    <row r="90" spans="1:1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21"/>
      <c r="P90" s="80"/>
    </row>
    <row r="91" spans="1:1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21"/>
      <c r="P91" s="80"/>
    </row>
    <row r="92" spans="1:1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21"/>
      <c r="P92" s="80"/>
    </row>
    <row r="93" spans="1:1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21"/>
      <c r="P93" s="80"/>
    </row>
    <row r="94" spans="1:1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21"/>
      <c r="P94" s="80"/>
    </row>
    <row r="95" spans="1:1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21"/>
      <c r="P95" s="80"/>
    </row>
    <row r="96" spans="1: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21"/>
      <c r="P96" s="80"/>
    </row>
    <row r="97" spans="1:1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21"/>
      <c r="P97" s="80"/>
    </row>
    <row r="98" spans="1:1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21"/>
      <c r="P98" s="80"/>
    </row>
    <row r="99" spans="1:1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21"/>
      <c r="P99" s="80"/>
    </row>
    <row r="100" spans="1:1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21"/>
      <c r="P100" s="80"/>
    </row>
    <row r="101" spans="1:1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21"/>
      <c r="P101" s="80"/>
    </row>
    <row r="102" spans="1:1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21"/>
      <c r="P102" s="80"/>
    </row>
    <row r="103" spans="1:1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21"/>
      <c r="P103" s="80"/>
    </row>
    <row r="104" spans="1:1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21"/>
      <c r="P104" s="80"/>
    </row>
    <row r="105" spans="1:1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21"/>
      <c r="P105" s="80"/>
    </row>
    <row r="106" spans="1:1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21"/>
      <c r="P106" s="80"/>
    </row>
    <row r="107" spans="1:1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21"/>
      <c r="P107" s="80"/>
    </row>
    <row r="108" spans="1:1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21"/>
      <c r="P108" s="80"/>
    </row>
    <row r="109" spans="1:1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21"/>
      <c r="P109" s="80"/>
    </row>
    <row r="110" spans="1:1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21"/>
      <c r="P110" s="80"/>
    </row>
    <row r="111" spans="1:1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21"/>
      <c r="P111" s="80"/>
    </row>
    <row r="112" spans="1:1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21"/>
      <c r="P112" s="80"/>
    </row>
    <row r="113" spans="1:1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21"/>
      <c r="P113" s="80"/>
    </row>
    <row r="114" spans="1:1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21"/>
      <c r="P114" s="80"/>
    </row>
    <row r="115" spans="1:1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21"/>
      <c r="P115" s="80"/>
    </row>
    <row r="116" spans="1: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21"/>
      <c r="P116" s="80"/>
    </row>
    <row r="117" spans="1:1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21"/>
      <c r="P117" s="80"/>
    </row>
    <row r="118" spans="1:1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21"/>
      <c r="P118" s="80"/>
    </row>
    <row r="119" spans="1:1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21"/>
      <c r="P119" s="80"/>
    </row>
    <row r="120" spans="1:1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21"/>
      <c r="P120" s="80"/>
    </row>
    <row r="121" spans="1:1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21"/>
      <c r="P121" s="80"/>
    </row>
    <row r="122" spans="1:1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21"/>
      <c r="P122" s="80"/>
    </row>
    <row r="123" spans="1:1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21"/>
      <c r="P123" s="80"/>
    </row>
    <row r="124" spans="1:1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21"/>
      <c r="P124" s="80"/>
    </row>
    <row r="125" spans="1:1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21"/>
      <c r="P125" s="80"/>
    </row>
    <row r="126" spans="1:1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21"/>
      <c r="P126" s="80"/>
    </row>
    <row r="127" spans="1:1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21"/>
      <c r="P127" s="80"/>
    </row>
    <row r="128" spans="1:1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21"/>
      <c r="P128" s="80"/>
    </row>
    <row r="129" spans="1:1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21"/>
      <c r="P129" s="80"/>
    </row>
    <row r="130" spans="1:1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21"/>
      <c r="P130" s="80"/>
    </row>
    <row r="131" spans="1:1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21"/>
      <c r="P131" s="80"/>
    </row>
    <row r="132" spans="1:1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21"/>
      <c r="P132" s="80"/>
    </row>
    <row r="133" spans="1:1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21"/>
      <c r="P133" s="80"/>
    </row>
    <row r="134" spans="1:1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21"/>
      <c r="P134" s="80"/>
    </row>
    <row r="135" spans="1:1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21"/>
      <c r="P135" s="80"/>
    </row>
    <row r="136" spans="1:1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21"/>
      <c r="P136" s="80"/>
    </row>
    <row r="137" spans="1:1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21"/>
      <c r="P137" s="80"/>
    </row>
    <row r="138" spans="1:1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21"/>
      <c r="P138" s="80"/>
    </row>
    <row r="139" spans="1:1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21"/>
      <c r="P139" s="80"/>
    </row>
    <row r="140" spans="1:1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21"/>
      <c r="P140" s="80"/>
    </row>
    <row r="141" spans="1:1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21"/>
      <c r="P141" s="80"/>
    </row>
    <row r="142" spans="1:1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21"/>
      <c r="P142" s="80"/>
    </row>
    <row r="143" spans="1:1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21"/>
      <c r="P143" s="80"/>
    </row>
    <row r="144" spans="1:1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21"/>
      <c r="P144" s="80"/>
    </row>
    <row r="145" spans="1:1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21"/>
      <c r="P145" s="80"/>
    </row>
    <row r="146" spans="1:1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21"/>
      <c r="P146" s="80"/>
    </row>
    <row r="147" spans="1:1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21"/>
      <c r="P147" s="80"/>
    </row>
    <row r="148" spans="1:1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21"/>
      <c r="P148" s="80"/>
    </row>
    <row r="149" spans="1:1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21"/>
      <c r="P149" s="80"/>
    </row>
    <row r="150" spans="1:1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21"/>
      <c r="P150" s="80"/>
    </row>
    <row r="151" spans="1:1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21"/>
      <c r="P151" s="80"/>
    </row>
    <row r="152" spans="1:1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21"/>
      <c r="P152" s="80"/>
    </row>
    <row r="153" spans="1:1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21"/>
      <c r="P153" s="80"/>
    </row>
    <row r="154" spans="1:1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21"/>
      <c r="P154" s="80"/>
    </row>
    <row r="155" spans="1:1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21"/>
      <c r="P155" s="80"/>
    </row>
    <row r="156" spans="1:1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21"/>
      <c r="P156" s="80"/>
    </row>
    <row r="157" spans="1:1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21"/>
      <c r="P157" s="80"/>
    </row>
    <row r="158" spans="1:1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21"/>
      <c r="P158" s="80"/>
    </row>
    <row r="159" spans="1:1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21"/>
      <c r="P159" s="80"/>
    </row>
    <row r="160" spans="1:1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21"/>
      <c r="P160" s="80"/>
    </row>
    <row r="161" spans="1:1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21"/>
      <c r="P161" s="80"/>
    </row>
    <row r="162" spans="1:1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21"/>
      <c r="P162" s="80"/>
    </row>
    <row r="163" spans="1:1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21"/>
      <c r="P163" s="80"/>
    </row>
    <row r="164" spans="1:1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21"/>
      <c r="P164" s="80"/>
    </row>
    <row r="165" spans="1:1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21"/>
      <c r="P165" s="80"/>
    </row>
    <row r="166" spans="1:1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21"/>
      <c r="P166" s="80"/>
    </row>
    <row r="167" spans="1:1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21"/>
      <c r="P167" s="80"/>
    </row>
    <row r="168" spans="1:1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21"/>
      <c r="P168" s="80"/>
    </row>
    <row r="169" spans="1:1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21"/>
      <c r="P169" s="80"/>
    </row>
    <row r="170" spans="1:1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21"/>
      <c r="P170" s="80"/>
    </row>
    <row r="171" spans="1:1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21"/>
      <c r="P171" s="80"/>
    </row>
    <row r="172" spans="1:1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21"/>
      <c r="P172" s="80"/>
    </row>
    <row r="173" spans="1:1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21"/>
      <c r="P173" s="80"/>
    </row>
    <row r="174" spans="1:1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21"/>
      <c r="P174" s="80"/>
    </row>
    <row r="175" spans="1:1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21"/>
      <c r="P175" s="80"/>
    </row>
    <row r="176" spans="1:1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21"/>
      <c r="P176" s="80"/>
    </row>
    <row r="177" spans="1:1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21"/>
      <c r="P177" s="80"/>
    </row>
    <row r="178" spans="1:1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21"/>
      <c r="P178" s="80"/>
    </row>
    <row r="179" spans="1:1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21"/>
      <c r="P179" s="80"/>
    </row>
    <row r="180" spans="1:1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21"/>
      <c r="P180" s="80"/>
    </row>
    <row r="181" spans="1:1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21"/>
      <c r="P181" s="80"/>
    </row>
    <row r="182" spans="1:1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21"/>
      <c r="P182" s="80"/>
    </row>
    <row r="183" spans="1:1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21"/>
      <c r="P183" s="80"/>
    </row>
    <row r="184" spans="1:1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21"/>
      <c r="P184" s="80"/>
    </row>
    <row r="185" spans="1:1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21"/>
      <c r="P185" s="80"/>
    </row>
    <row r="186" spans="1:1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21"/>
      <c r="P186" s="80"/>
    </row>
    <row r="187" spans="1:1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21"/>
      <c r="P187" s="80"/>
    </row>
    <row r="188" spans="1:1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21"/>
      <c r="P188" s="80"/>
    </row>
    <row r="189" spans="1:1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21"/>
      <c r="P189" s="80"/>
    </row>
    <row r="190" spans="1:1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21"/>
      <c r="P190" s="80"/>
    </row>
    <row r="191" spans="1:1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21"/>
      <c r="P191" s="80"/>
    </row>
    <row r="192" spans="1:1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21"/>
      <c r="P192" s="80"/>
    </row>
    <row r="193" spans="1:1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21"/>
      <c r="P193" s="80"/>
    </row>
    <row r="194" spans="1:1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21"/>
      <c r="P194" s="80"/>
    </row>
    <row r="195" spans="1:1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21"/>
      <c r="P195" s="80"/>
    </row>
    <row r="196" spans="1:1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21"/>
      <c r="P196" s="80"/>
    </row>
    <row r="197" spans="1:1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21"/>
      <c r="P197" s="80"/>
    </row>
    <row r="198" spans="1:1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21"/>
      <c r="P198" s="80"/>
    </row>
    <row r="199" spans="1:1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21"/>
      <c r="P199" s="80"/>
    </row>
    <row r="200" spans="1:1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21"/>
      <c r="P200" s="80"/>
    </row>
    <row r="201" spans="1:1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21"/>
      <c r="P201" s="80"/>
    </row>
    <row r="202" spans="1:1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21"/>
      <c r="P202" s="80"/>
    </row>
    <row r="203" spans="1:1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21"/>
      <c r="P203" s="80"/>
    </row>
    <row r="204" spans="1:1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21"/>
      <c r="P204" s="80"/>
    </row>
    <row r="205" spans="1:1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21"/>
      <c r="P205" s="80"/>
    </row>
    <row r="206" spans="1:1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21"/>
      <c r="P206" s="80"/>
    </row>
    <row r="207" spans="1:1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21"/>
      <c r="P207" s="80"/>
    </row>
    <row r="208" spans="1:1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21"/>
      <c r="P208" s="80"/>
    </row>
    <row r="209" spans="1:1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21"/>
      <c r="P209" s="80"/>
    </row>
    <row r="210" spans="1:1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21"/>
      <c r="P210" s="80"/>
    </row>
    <row r="211" spans="1:1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21"/>
      <c r="P211" s="80"/>
    </row>
    <row r="212" spans="1:1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21"/>
      <c r="P212" s="80"/>
    </row>
    <row r="213" spans="1:1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21"/>
      <c r="P213" s="80"/>
    </row>
    <row r="214" spans="1:1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21"/>
      <c r="P214" s="80"/>
    </row>
    <row r="215" spans="1:1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21"/>
      <c r="P215" s="80"/>
    </row>
    <row r="216" spans="1: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21"/>
      <c r="P216" s="80"/>
    </row>
    <row r="217" spans="1:1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21"/>
      <c r="P217" s="80"/>
    </row>
    <row r="218" spans="1:1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21"/>
      <c r="P218" s="80"/>
    </row>
    <row r="219" spans="1:1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21"/>
      <c r="P219" s="80"/>
    </row>
    <row r="220" spans="1:1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21"/>
      <c r="P220" s="80"/>
    </row>
    <row r="221" spans="1:1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21"/>
      <c r="P221" s="80"/>
    </row>
    <row r="222" spans="1:1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21"/>
      <c r="P222" s="80"/>
    </row>
    <row r="223" spans="1:1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21"/>
      <c r="P223" s="80"/>
    </row>
    <row r="224" spans="1:1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21"/>
      <c r="P224" s="80"/>
    </row>
    <row r="225" spans="1:1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21"/>
      <c r="P225" s="80"/>
    </row>
    <row r="226" spans="1:1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21"/>
      <c r="P226" s="80"/>
    </row>
    <row r="227" spans="1:1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21"/>
      <c r="P227" s="80"/>
    </row>
    <row r="228" spans="1:1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21"/>
      <c r="P228" s="80"/>
    </row>
    <row r="229" spans="1:1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21"/>
      <c r="P229" s="80"/>
    </row>
    <row r="230" spans="1:1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21"/>
      <c r="P230" s="80"/>
    </row>
    <row r="231" spans="1:1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21"/>
      <c r="P231" s="80"/>
    </row>
    <row r="232" spans="1:1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21"/>
      <c r="P232" s="80"/>
    </row>
    <row r="233" spans="1:1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21"/>
      <c r="P233" s="80"/>
    </row>
    <row r="234" spans="1:1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21"/>
      <c r="P234" s="80"/>
    </row>
    <row r="235" spans="1:1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21"/>
      <c r="P235" s="80"/>
    </row>
    <row r="236" spans="1:1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21"/>
      <c r="P236" s="80"/>
    </row>
    <row r="237" spans="1:1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21"/>
      <c r="P237" s="80"/>
    </row>
    <row r="238" spans="1:1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21"/>
      <c r="P238" s="80"/>
    </row>
    <row r="239" spans="1:1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21"/>
      <c r="P239" s="80"/>
    </row>
    <row r="240" spans="1:1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21"/>
      <c r="P240" s="80"/>
    </row>
    <row r="241" spans="1:1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21"/>
      <c r="P241" s="80"/>
    </row>
    <row r="242" spans="1:1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21"/>
      <c r="P242" s="80"/>
    </row>
    <row r="243" spans="1:1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21"/>
      <c r="P243" s="80"/>
    </row>
    <row r="244" spans="1:1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21"/>
      <c r="P244" s="80"/>
    </row>
    <row r="245" spans="1:1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21"/>
      <c r="P245" s="80"/>
    </row>
    <row r="246" spans="1:1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21"/>
      <c r="P246" s="80"/>
    </row>
    <row r="247" spans="1:1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21"/>
      <c r="P247" s="80"/>
    </row>
    <row r="248" spans="1:1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21"/>
      <c r="P248" s="80"/>
    </row>
    <row r="249" spans="1:1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21"/>
      <c r="P249" s="80"/>
    </row>
    <row r="250" spans="1:1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21"/>
      <c r="P250" s="80"/>
    </row>
    <row r="251" spans="1:1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21"/>
      <c r="P251" s="80"/>
    </row>
    <row r="252" spans="1:1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21"/>
      <c r="P252" s="80"/>
    </row>
    <row r="253" spans="1:1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21"/>
      <c r="P253" s="80"/>
    </row>
    <row r="254" spans="1:1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21"/>
      <c r="P254" s="80"/>
    </row>
    <row r="255" spans="1:1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21"/>
      <c r="P255" s="80"/>
    </row>
    <row r="256" spans="1:1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21"/>
      <c r="P256" s="80"/>
    </row>
    <row r="257" spans="1:1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21"/>
      <c r="P257" s="80"/>
    </row>
    <row r="258" spans="1:1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21"/>
      <c r="P258" s="80"/>
    </row>
    <row r="259" spans="1:1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21"/>
      <c r="P259" s="80"/>
    </row>
    <row r="260" spans="1:1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21"/>
      <c r="P260" s="80"/>
    </row>
    <row r="261" spans="1:1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21"/>
      <c r="P261" s="80"/>
    </row>
    <row r="262" spans="1:1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21"/>
      <c r="P262" s="80"/>
    </row>
  </sheetData>
  <mergeCells count="55">
    <mergeCell ref="LM5:LZ5"/>
    <mergeCell ref="JW5:KJ5"/>
    <mergeCell ref="JI5:JV5"/>
    <mergeCell ref="IU5:JH5"/>
    <mergeCell ref="JG17:JH17"/>
    <mergeCell ref="KY5:LL5"/>
    <mergeCell ref="KK5:KX5"/>
    <mergeCell ref="JU17:JV17"/>
    <mergeCell ref="KI17:KJ17"/>
    <mergeCell ref="KW17:KX17"/>
    <mergeCell ref="LK17:LL17"/>
    <mergeCell ref="LY17:LZ17"/>
    <mergeCell ref="HE5:HR5"/>
    <mergeCell ref="HQ17:HR17"/>
    <mergeCell ref="HS5:IF5"/>
    <mergeCell ref="IE17:IF17"/>
    <mergeCell ref="FO5:GB5"/>
    <mergeCell ref="GA17:GB17"/>
    <mergeCell ref="GC5:GP5"/>
    <mergeCell ref="GO17:GP17"/>
    <mergeCell ref="GQ5:HD5"/>
    <mergeCell ref="HC17:HD17"/>
    <mergeCell ref="DY5:EL5"/>
    <mergeCell ref="EK17:EL17"/>
    <mergeCell ref="EM5:EZ5"/>
    <mergeCell ref="EY17:EZ17"/>
    <mergeCell ref="FA5:FN5"/>
    <mergeCell ref="FM17:FN17"/>
    <mergeCell ref="CI5:CV5"/>
    <mergeCell ref="CU17:CV17"/>
    <mergeCell ref="CW5:DJ5"/>
    <mergeCell ref="DI17:DJ17"/>
    <mergeCell ref="DK5:DX5"/>
    <mergeCell ref="DW17:DX17"/>
    <mergeCell ref="BE17:BF17"/>
    <mergeCell ref="BG5:BT5"/>
    <mergeCell ref="BS17:BT17"/>
    <mergeCell ref="BU5:CH5"/>
    <mergeCell ref="CG17:CH17"/>
    <mergeCell ref="A2:IQ2"/>
    <mergeCell ref="IG5:IT5"/>
    <mergeCell ref="IS17:IT17"/>
    <mergeCell ref="A15:B15"/>
    <mergeCell ref="A7:A8"/>
    <mergeCell ref="A9:A10"/>
    <mergeCell ref="A11:A14"/>
    <mergeCell ref="A16:B16"/>
    <mergeCell ref="A17:B17"/>
    <mergeCell ref="Q5:AD5"/>
    <mergeCell ref="AC17:AD17"/>
    <mergeCell ref="AE5:AR5"/>
    <mergeCell ref="AQ17:AR17"/>
    <mergeCell ref="C5:P5"/>
    <mergeCell ref="O17:P17"/>
    <mergeCell ref="AS5:BF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EDL (1995-2025)</vt:lpstr>
      <vt:lpstr>Mensuel  - Monthly - شهري</vt:lpstr>
      <vt:lpstr>Annuel - Yearly - سنوي</vt:lpstr>
      <vt:lpstr>Centrales - Stations - محطات </vt:lpstr>
      <vt:lpstr>National - وطني</vt:lpstr>
    </vt:vector>
  </TitlesOfParts>
  <Company>Gov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Amina Basbous</cp:lastModifiedBy>
  <cp:lastPrinted>2018-10-25T07:08:38Z</cp:lastPrinted>
  <dcterms:created xsi:type="dcterms:W3CDTF">2006-02-24T09:38:25Z</dcterms:created>
  <dcterms:modified xsi:type="dcterms:W3CDTF">2026-07-30T08:40:32Z</dcterms:modified>
</cp:coreProperties>
</file>