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halia's files\"/>
    </mc:Choice>
  </mc:AlternateContent>
  <xr:revisionPtr revIDLastSave="0" documentId="13_ncr:1_{4AEABD91-386B-4FB6-AB12-A870AE9EB0C9}" xr6:coauthVersionLast="47" xr6:coauthVersionMax="47" xr10:uidLastSave="{00000000-0000-0000-0000-000000000000}"/>
  <bookViews>
    <workbookView xWindow="-110" yWindow="-110" windowWidth="19420" windowHeight="11500" xr2:uid="{6E5B4712-A6A0-4B50-B6DD-400FE7DA8D89}"/>
  </bookViews>
  <sheets>
    <sheet name="9. Construction (1993-2025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2" i="1" l="1"/>
  <c r="AI74" i="1"/>
  <c r="AH75" i="1"/>
  <c r="AI68" i="1"/>
  <c r="AH63" i="1"/>
  <c r="AI62" i="1"/>
  <c r="AI61" i="1"/>
  <c r="AI60" i="1"/>
  <c r="AI59" i="1"/>
  <c r="AI58" i="1"/>
  <c r="AI57" i="1"/>
  <c r="AI56" i="1"/>
  <c r="AI55" i="1"/>
  <c r="AI54" i="1"/>
  <c r="AI53" i="1"/>
  <c r="AI52" i="1"/>
  <c r="AI40" i="1"/>
  <c r="AI41" i="1"/>
  <c r="AI42" i="1"/>
  <c r="AI43" i="1"/>
  <c r="AI44" i="1"/>
  <c r="AI45" i="1"/>
  <c r="AI46" i="1"/>
  <c r="AI47" i="1"/>
  <c r="AI48" i="1"/>
  <c r="AI49" i="1"/>
  <c r="AI39" i="1"/>
  <c r="AH50" i="1"/>
  <c r="AI50" i="1" s="1"/>
  <c r="AI36" i="1"/>
  <c r="AI35" i="1"/>
  <c r="AI34" i="1"/>
  <c r="AI33" i="1"/>
  <c r="AI32" i="1"/>
  <c r="AI31" i="1"/>
  <c r="AI24" i="1"/>
  <c r="AI25" i="1"/>
  <c r="AI26" i="1"/>
  <c r="AI27" i="1"/>
  <c r="AI28" i="1"/>
  <c r="AI23" i="1"/>
  <c r="AI20" i="1"/>
  <c r="AI19" i="1"/>
  <c r="AI18" i="1"/>
  <c r="AI17" i="1"/>
  <c r="AI16" i="1"/>
  <c r="AI15" i="1"/>
  <c r="AI8" i="1"/>
  <c r="AI9" i="1"/>
  <c r="AI10" i="1"/>
  <c r="AI11" i="1"/>
  <c r="AI12" i="1"/>
  <c r="AI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 s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Z71" i="1" s="1"/>
  <c r="AA29" i="1"/>
  <c r="AA71" i="1" s="1"/>
  <c r="AB29" i="1"/>
  <c r="AB71" i="1" s="1"/>
  <c r="AC29" i="1"/>
  <c r="AD29" i="1"/>
  <c r="AD71" i="1" s="1"/>
  <c r="AE29" i="1"/>
  <c r="AF29" i="1"/>
  <c r="AF71" i="1" s="1"/>
  <c r="AG29" i="1"/>
  <c r="AH29" i="1"/>
  <c r="AI29" i="1" s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H84" i="1" s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H83" i="1" s="1"/>
  <c r="AI5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E37" i="1"/>
  <c r="AE71" i="1"/>
  <c r="AC71" i="1"/>
  <c r="E29" i="1"/>
  <c r="D82" i="1"/>
  <c r="E82" i="1"/>
  <c r="AI82" i="1" s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C82" i="1"/>
  <c r="AH98" i="1" l="1"/>
  <c r="AH97" i="1"/>
  <c r="AH73" i="1"/>
  <c r="AH91" i="1"/>
  <c r="AH96" i="1"/>
  <c r="AH78" i="1"/>
  <c r="AH90" i="1"/>
  <c r="AH95" i="1"/>
  <c r="AH77" i="1"/>
  <c r="AH89" i="1"/>
  <c r="AH94" i="1"/>
  <c r="AI63" i="1"/>
  <c r="AH88" i="1"/>
  <c r="AH93" i="1"/>
  <c r="AH71" i="1"/>
  <c r="AH87" i="1"/>
  <c r="AH70" i="1"/>
  <c r="AH86" i="1"/>
  <c r="AI21" i="1"/>
  <c r="AH69" i="1"/>
  <c r="AH80" i="1"/>
  <c r="AH67" i="1"/>
  <c r="AI13" i="1"/>
  <c r="AH66" i="1"/>
  <c r="AE70" i="1"/>
  <c r="AF70" i="1"/>
  <c r="AF69" i="1"/>
  <c r="AE69" i="1"/>
  <c r="AG71" i="1"/>
  <c r="AI71" i="1" s="1"/>
  <c r="AA69" i="1"/>
  <c r="Z69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B75" i="1"/>
  <c r="C75" i="1"/>
  <c r="D75" i="1"/>
  <c r="E75" i="1"/>
  <c r="AG70" i="1"/>
  <c r="AD70" i="1"/>
  <c r="AC70" i="1"/>
  <c r="AB70" i="1"/>
  <c r="AA70" i="1"/>
  <c r="Z70" i="1"/>
  <c r="E21" i="1"/>
  <c r="E13" i="1"/>
  <c r="AD69" i="1"/>
  <c r="AC69" i="1"/>
  <c r="AB69" i="1"/>
  <c r="AI87" i="1" l="1"/>
  <c r="AI97" i="1"/>
  <c r="AI88" i="1"/>
  <c r="AI96" i="1"/>
  <c r="AI75" i="1"/>
  <c r="AA83" i="1"/>
  <c r="AA86" i="1"/>
  <c r="AA88" i="1"/>
  <c r="AA90" i="1"/>
  <c r="AA87" i="1"/>
  <c r="AA89" i="1"/>
  <c r="AA91" i="1"/>
  <c r="G83" i="1"/>
  <c r="G87" i="1"/>
  <c r="G89" i="1"/>
  <c r="G91" i="1"/>
  <c r="G86" i="1"/>
  <c r="G88" i="1"/>
  <c r="G90" i="1"/>
  <c r="G93" i="1"/>
  <c r="G95" i="1"/>
  <c r="G97" i="1"/>
  <c r="G84" i="1"/>
  <c r="G94" i="1"/>
  <c r="G96" i="1"/>
  <c r="G98" i="1"/>
  <c r="O93" i="1"/>
  <c r="O95" i="1"/>
  <c r="O97" i="1"/>
  <c r="O96" i="1"/>
  <c r="O94" i="1"/>
  <c r="O98" i="1"/>
  <c r="O84" i="1"/>
  <c r="AE93" i="1"/>
  <c r="AE95" i="1"/>
  <c r="AE97" i="1"/>
  <c r="AE98" i="1"/>
  <c r="AE94" i="1"/>
  <c r="AE96" i="1"/>
  <c r="AE84" i="1"/>
  <c r="AB87" i="1"/>
  <c r="AB91" i="1"/>
  <c r="AB83" i="1"/>
  <c r="AB86" i="1"/>
  <c r="AB88" i="1"/>
  <c r="AB90" i="1"/>
  <c r="AB89" i="1"/>
  <c r="F88" i="1"/>
  <c r="F87" i="1"/>
  <c r="F89" i="1"/>
  <c r="F91" i="1"/>
  <c r="F83" i="1"/>
  <c r="AI83" i="1" s="1"/>
  <c r="F90" i="1"/>
  <c r="F86" i="1"/>
  <c r="H93" i="1"/>
  <c r="H95" i="1"/>
  <c r="H97" i="1"/>
  <c r="H84" i="1"/>
  <c r="H98" i="1"/>
  <c r="H94" i="1"/>
  <c r="H96" i="1"/>
  <c r="X84" i="1"/>
  <c r="X93" i="1"/>
  <c r="X95" i="1"/>
  <c r="X97" i="1"/>
  <c r="X94" i="1"/>
  <c r="X96" i="1"/>
  <c r="X98" i="1"/>
  <c r="W83" i="1"/>
  <c r="W87" i="1"/>
  <c r="W89" i="1"/>
  <c r="W91" i="1"/>
  <c r="W86" i="1"/>
  <c r="W88" i="1"/>
  <c r="W90" i="1"/>
  <c r="AE83" i="1"/>
  <c r="AE87" i="1"/>
  <c r="AE89" i="1"/>
  <c r="AE91" i="1"/>
  <c r="AE86" i="1"/>
  <c r="AE88" i="1"/>
  <c r="AE90" i="1"/>
  <c r="K86" i="1"/>
  <c r="K88" i="1"/>
  <c r="K90" i="1"/>
  <c r="K83" i="1"/>
  <c r="K87" i="1"/>
  <c r="K89" i="1"/>
  <c r="K91" i="1"/>
  <c r="K95" i="1"/>
  <c r="K94" i="1"/>
  <c r="K96" i="1"/>
  <c r="K98" i="1"/>
  <c r="K84" i="1"/>
  <c r="K97" i="1"/>
  <c r="K93" i="1"/>
  <c r="S94" i="1"/>
  <c r="S96" i="1"/>
  <c r="S98" i="1"/>
  <c r="S84" i="1"/>
  <c r="S93" i="1"/>
  <c r="S95" i="1"/>
  <c r="S97" i="1"/>
  <c r="AA94" i="1"/>
  <c r="AA96" i="1"/>
  <c r="AA98" i="1"/>
  <c r="AA84" i="1"/>
  <c r="AA93" i="1"/>
  <c r="AA97" i="1"/>
  <c r="AA95" i="1"/>
  <c r="S83" i="1"/>
  <c r="S86" i="1"/>
  <c r="S88" i="1"/>
  <c r="S90" i="1"/>
  <c r="S87" i="1"/>
  <c r="S89" i="1"/>
  <c r="S91" i="1"/>
  <c r="X86" i="1"/>
  <c r="X88" i="1"/>
  <c r="X90" i="1"/>
  <c r="X83" i="1"/>
  <c r="X87" i="1"/>
  <c r="X89" i="1"/>
  <c r="X91" i="1"/>
  <c r="AF86" i="1"/>
  <c r="AF88" i="1"/>
  <c r="AF90" i="1"/>
  <c r="AF83" i="1"/>
  <c r="AF87" i="1"/>
  <c r="AF89" i="1"/>
  <c r="AF91" i="1"/>
  <c r="R86" i="1"/>
  <c r="R88" i="1"/>
  <c r="R90" i="1"/>
  <c r="R87" i="1"/>
  <c r="R89" i="1"/>
  <c r="R91" i="1"/>
  <c r="R83" i="1"/>
  <c r="J90" i="1"/>
  <c r="J86" i="1"/>
  <c r="J88" i="1"/>
  <c r="J89" i="1"/>
  <c r="J83" i="1"/>
  <c r="J87" i="1"/>
  <c r="J91" i="1"/>
  <c r="L97" i="1"/>
  <c r="L94" i="1"/>
  <c r="L96" i="1"/>
  <c r="L98" i="1"/>
  <c r="L84" i="1"/>
  <c r="L93" i="1"/>
  <c r="L95" i="1"/>
  <c r="T93" i="1"/>
  <c r="T95" i="1"/>
  <c r="T94" i="1"/>
  <c r="T96" i="1"/>
  <c r="T98" i="1"/>
  <c r="T84" i="1"/>
  <c r="T97" i="1"/>
  <c r="AB84" i="1"/>
  <c r="AB93" i="1"/>
  <c r="AB95" i="1"/>
  <c r="AB97" i="1"/>
  <c r="AB94" i="1"/>
  <c r="AB96" i="1"/>
  <c r="AB98" i="1"/>
  <c r="Y86" i="1"/>
  <c r="Y88" i="1"/>
  <c r="Y90" i="1"/>
  <c r="Y83" i="1"/>
  <c r="Y87" i="1"/>
  <c r="Y89" i="1"/>
  <c r="Y91" i="1"/>
  <c r="Q86" i="1"/>
  <c r="Q88" i="1"/>
  <c r="Q90" i="1"/>
  <c r="Q91" i="1"/>
  <c r="Q83" i="1"/>
  <c r="Q87" i="1"/>
  <c r="Q89" i="1"/>
  <c r="I86" i="1"/>
  <c r="I88" i="1"/>
  <c r="I90" i="1"/>
  <c r="I91" i="1"/>
  <c r="I83" i="1"/>
  <c r="I87" i="1"/>
  <c r="I89" i="1"/>
  <c r="E80" i="1"/>
  <c r="E94" i="1"/>
  <c r="AI94" i="1" s="1"/>
  <c r="E95" i="1"/>
  <c r="AI95" i="1" s="1"/>
  <c r="E96" i="1"/>
  <c r="E97" i="1"/>
  <c r="E98" i="1"/>
  <c r="AI98" i="1" s="1"/>
  <c r="E93" i="1"/>
  <c r="AI93" i="1" s="1"/>
  <c r="M94" i="1"/>
  <c r="M96" i="1"/>
  <c r="M98" i="1"/>
  <c r="M84" i="1"/>
  <c r="M93" i="1"/>
  <c r="M95" i="1"/>
  <c r="M97" i="1"/>
  <c r="U80" i="1"/>
  <c r="U94" i="1"/>
  <c r="U96" i="1"/>
  <c r="U98" i="1"/>
  <c r="U84" i="1"/>
  <c r="U93" i="1"/>
  <c r="U95" i="1"/>
  <c r="U97" i="1"/>
  <c r="AC94" i="1"/>
  <c r="AC96" i="1"/>
  <c r="AC98" i="1"/>
  <c r="AC84" i="1"/>
  <c r="AC93" i="1"/>
  <c r="AC95" i="1"/>
  <c r="AC97" i="1"/>
  <c r="Z86" i="1"/>
  <c r="Z88" i="1"/>
  <c r="Z90" i="1"/>
  <c r="Z83" i="1"/>
  <c r="Z91" i="1"/>
  <c r="Z87" i="1"/>
  <c r="Z89" i="1"/>
  <c r="P86" i="1"/>
  <c r="P88" i="1"/>
  <c r="P90" i="1"/>
  <c r="P83" i="1"/>
  <c r="P87" i="1"/>
  <c r="P89" i="1"/>
  <c r="P91" i="1"/>
  <c r="H86" i="1"/>
  <c r="H88" i="1"/>
  <c r="H90" i="1"/>
  <c r="H83" i="1"/>
  <c r="H87" i="1"/>
  <c r="H89" i="1"/>
  <c r="H91" i="1"/>
  <c r="F93" i="1"/>
  <c r="F95" i="1"/>
  <c r="F97" i="1"/>
  <c r="F84" i="1"/>
  <c r="AI84" i="1" s="1"/>
  <c r="F94" i="1"/>
  <c r="F96" i="1"/>
  <c r="F98" i="1"/>
  <c r="N93" i="1"/>
  <c r="N95" i="1"/>
  <c r="N97" i="1"/>
  <c r="N94" i="1"/>
  <c r="N96" i="1"/>
  <c r="N98" i="1"/>
  <c r="N84" i="1"/>
  <c r="V93" i="1"/>
  <c r="V95" i="1"/>
  <c r="V97" i="1"/>
  <c r="V94" i="1"/>
  <c r="V96" i="1"/>
  <c r="V98" i="1"/>
  <c r="V84" i="1"/>
  <c r="AD93" i="1"/>
  <c r="AD95" i="1"/>
  <c r="AD97" i="1"/>
  <c r="AD94" i="1"/>
  <c r="AD96" i="1"/>
  <c r="AD98" i="1"/>
  <c r="AD84" i="1"/>
  <c r="O83" i="1"/>
  <c r="O87" i="1"/>
  <c r="O89" i="1"/>
  <c r="O91" i="1"/>
  <c r="O86" i="1"/>
  <c r="O88" i="1"/>
  <c r="O90" i="1"/>
  <c r="W84" i="1"/>
  <c r="W93" i="1"/>
  <c r="W95" i="1"/>
  <c r="W97" i="1"/>
  <c r="W94" i="1"/>
  <c r="W96" i="1"/>
  <c r="W98" i="1"/>
  <c r="T87" i="1"/>
  <c r="T89" i="1"/>
  <c r="T83" i="1"/>
  <c r="T86" i="1"/>
  <c r="T88" i="1"/>
  <c r="T90" i="1"/>
  <c r="T91" i="1"/>
  <c r="N90" i="1"/>
  <c r="N87" i="1"/>
  <c r="N89" i="1"/>
  <c r="N91" i="1"/>
  <c r="N86" i="1"/>
  <c r="N88" i="1"/>
  <c r="N83" i="1"/>
  <c r="P93" i="1"/>
  <c r="P95" i="1"/>
  <c r="P97" i="1"/>
  <c r="P84" i="1"/>
  <c r="P94" i="1"/>
  <c r="P96" i="1"/>
  <c r="P98" i="1"/>
  <c r="AF94" i="1"/>
  <c r="AF98" i="1"/>
  <c r="AF93" i="1"/>
  <c r="AF95" i="1"/>
  <c r="AF97" i="1"/>
  <c r="AF96" i="1"/>
  <c r="AF84" i="1"/>
  <c r="U87" i="1"/>
  <c r="U89" i="1"/>
  <c r="U91" i="1"/>
  <c r="U88" i="1"/>
  <c r="U90" i="1"/>
  <c r="U83" i="1"/>
  <c r="U86" i="1"/>
  <c r="AC86" i="1"/>
  <c r="AC87" i="1"/>
  <c r="AC89" i="1"/>
  <c r="AC91" i="1"/>
  <c r="AC88" i="1"/>
  <c r="AC90" i="1"/>
  <c r="AC83" i="1"/>
  <c r="M90" i="1"/>
  <c r="M87" i="1"/>
  <c r="M89" i="1"/>
  <c r="M91" i="1"/>
  <c r="M88" i="1"/>
  <c r="M86" i="1"/>
  <c r="M83" i="1"/>
  <c r="E89" i="1"/>
  <c r="AI89" i="1" s="1"/>
  <c r="E87" i="1"/>
  <c r="E90" i="1"/>
  <c r="AI90" i="1" s="1"/>
  <c r="E91" i="1"/>
  <c r="AI91" i="1" s="1"/>
  <c r="E86" i="1"/>
  <c r="AI86" i="1" s="1"/>
  <c r="E88" i="1"/>
  <c r="I93" i="1"/>
  <c r="I95" i="1"/>
  <c r="I97" i="1"/>
  <c r="I94" i="1"/>
  <c r="I96" i="1"/>
  <c r="I98" i="1"/>
  <c r="I84" i="1"/>
  <c r="Q93" i="1"/>
  <c r="Q95" i="1"/>
  <c r="Q97" i="1"/>
  <c r="Q94" i="1"/>
  <c r="Q96" i="1"/>
  <c r="Q98" i="1"/>
  <c r="Q84" i="1"/>
  <c r="Y93" i="1"/>
  <c r="Y95" i="1"/>
  <c r="Y97" i="1"/>
  <c r="Y94" i="1"/>
  <c r="Y96" i="1"/>
  <c r="Y98" i="1"/>
  <c r="Y84" i="1"/>
  <c r="AG93" i="1"/>
  <c r="AG95" i="1"/>
  <c r="AG97" i="1"/>
  <c r="AG94" i="1"/>
  <c r="AG96" i="1"/>
  <c r="AG98" i="1"/>
  <c r="AG84" i="1"/>
  <c r="V83" i="1"/>
  <c r="V88" i="1"/>
  <c r="V90" i="1"/>
  <c r="V87" i="1"/>
  <c r="V89" i="1"/>
  <c r="V91" i="1"/>
  <c r="V86" i="1"/>
  <c r="AD91" i="1"/>
  <c r="AD86" i="1"/>
  <c r="AD87" i="1"/>
  <c r="AD89" i="1"/>
  <c r="AD90" i="1"/>
  <c r="AD83" i="1"/>
  <c r="AD88" i="1"/>
  <c r="L87" i="1"/>
  <c r="L89" i="1"/>
  <c r="L91" i="1"/>
  <c r="L86" i="1"/>
  <c r="L88" i="1"/>
  <c r="L90" i="1"/>
  <c r="L83" i="1"/>
  <c r="J94" i="1"/>
  <c r="J96" i="1"/>
  <c r="J98" i="1"/>
  <c r="J93" i="1"/>
  <c r="J95" i="1"/>
  <c r="J97" i="1"/>
  <c r="J84" i="1"/>
  <c r="R94" i="1"/>
  <c r="R96" i="1"/>
  <c r="R98" i="1"/>
  <c r="R84" i="1"/>
  <c r="R93" i="1"/>
  <c r="R95" i="1"/>
  <c r="R97" i="1"/>
  <c r="Z94" i="1"/>
  <c r="Z96" i="1"/>
  <c r="Z98" i="1"/>
  <c r="Z93" i="1"/>
  <c r="Z95" i="1"/>
  <c r="Z97" i="1"/>
  <c r="Z84" i="1"/>
  <c r="P73" i="1"/>
  <c r="O73" i="1"/>
  <c r="N73" i="1"/>
  <c r="F73" i="1"/>
  <c r="AC73" i="1"/>
  <c r="M73" i="1"/>
  <c r="AD73" i="1"/>
  <c r="L78" i="1"/>
  <c r="P77" i="1"/>
  <c r="P80" i="1"/>
  <c r="I77" i="1"/>
  <c r="I80" i="1"/>
  <c r="Q77" i="1"/>
  <c r="Q80" i="1"/>
  <c r="Y77" i="1"/>
  <c r="Y80" i="1"/>
  <c r="AG77" i="1"/>
  <c r="AG80" i="1"/>
  <c r="J77" i="1"/>
  <c r="J80" i="1"/>
  <c r="R77" i="1"/>
  <c r="R80" i="1"/>
  <c r="Z77" i="1"/>
  <c r="Z80" i="1"/>
  <c r="AF77" i="1"/>
  <c r="AF80" i="1"/>
  <c r="K77" i="1"/>
  <c r="K80" i="1"/>
  <c r="T77" i="1"/>
  <c r="T80" i="1"/>
  <c r="M77" i="1"/>
  <c r="M80" i="1"/>
  <c r="AC77" i="1"/>
  <c r="AC80" i="1"/>
  <c r="H77" i="1"/>
  <c r="H80" i="1"/>
  <c r="AA77" i="1"/>
  <c r="AA80" i="1"/>
  <c r="L77" i="1"/>
  <c r="L80" i="1"/>
  <c r="AB77" i="1"/>
  <c r="AB80" i="1"/>
  <c r="F77" i="1"/>
  <c r="F80" i="1"/>
  <c r="N77" i="1"/>
  <c r="N80" i="1"/>
  <c r="V77" i="1"/>
  <c r="V80" i="1"/>
  <c r="AD77" i="1"/>
  <c r="AD80" i="1"/>
  <c r="X77" i="1"/>
  <c r="X80" i="1"/>
  <c r="S77" i="1"/>
  <c r="S80" i="1"/>
  <c r="G77" i="1"/>
  <c r="G80" i="1"/>
  <c r="O77" i="1"/>
  <c r="O80" i="1"/>
  <c r="W77" i="1"/>
  <c r="W80" i="1"/>
  <c r="AE77" i="1"/>
  <c r="AE80" i="1"/>
  <c r="M66" i="1"/>
  <c r="E67" i="1"/>
  <c r="U67" i="1"/>
  <c r="Y66" i="1"/>
  <c r="Y78" i="1"/>
  <c r="Q78" i="1"/>
  <c r="I78" i="1"/>
  <c r="U77" i="1"/>
  <c r="Z78" i="1"/>
  <c r="P78" i="1"/>
  <c r="H78" i="1"/>
  <c r="L66" i="1"/>
  <c r="F78" i="1"/>
  <c r="U78" i="1"/>
  <c r="AC78" i="1"/>
  <c r="M78" i="1"/>
  <c r="E78" i="1"/>
  <c r="Y73" i="1"/>
  <c r="L73" i="1"/>
  <c r="O78" i="1"/>
  <c r="V78" i="1"/>
  <c r="AD78" i="1"/>
  <c r="AC66" i="1"/>
  <c r="V73" i="1"/>
  <c r="I73" i="1"/>
  <c r="AA78" i="1"/>
  <c r="AB78" i="1"/>
  <c r="W67" i="1"/>
  <c r="W78" i="1"/>
  <c r="AE67" i="1"/>
  <c r="AE78" i="1"/>
  <c r="K78" i="1"/>
  <c r="O66" i="1"/>
  <c r="U73" i="1"/>
  <c r="H73" i="1"/>
  <c r="S78" i="1"/>
  <c r="G78" i="1"/>
  <c r="T78" i="1"/>
  <c r="N78" i="1"/>
  <c r="E77" i="1"/>
  <c r="X78" i="1"/>
  <c r="AF78" i="1"/>
  <c r="R78" i="1"/>
  <c r="J78" i="1"/>
  <c r="T67" i="1"/>
  <c r="AB67" i="1"/>
  <c r="N66" i="1"/>
  <c r="Q73" i="1"/>
  <c r="G73" i="1"/>
  <c r="X73" i="1"/>
  <c r="AB73" i="1"/>
  <c r="T73" i="1"/>
  <c r="AC67" i="1"/>
  <c r="AA73" i="1"/>
  <c r="S73" i="1"/>
  <c r="K73" i="1"/>
  <c r="AD66" i="1"/>
  <c r="E73" i="1"/>
  <c r="Z73" i="1"/>
  <c r="R73" i="1"/>
  <c r="J73" i="1"/>
  <c r="AE73" i="1"/>
  <c r="W73" i="1"/>
  <c r="AF73" i="1"/>
  <c r="J67" i="1"/>
  <c r="K66" i="1"/>
  <c r="Y67" i="1"/>
  <c r="R66" i="1"/>
  <c r="F66" i="1"/>
  <c r="L67" i="1"/>
  <c r="AE66" i="1"/>
  <c r="K67" i="1"/>
  <c r="W66" i="1"/>
  <c r="V66" i="1"/>
  <c r="J66" i="1"/>
  <c r="R67" i="1"/>
  <c r="X67" i="1"/>
  <c r="AF67" i="1"/>
  <c r="U66" i="1"/>
  <c r="G66" i="1"/>
  <c r="M67" i="1"/>
  <c r="AA67" i="1"/>
  <c r="T66" i="1"/>
  <c r="Z67" i="1"/>
  <c r="AA66" i="1"/>
  <c r="S66" i="1"/>
  <c r="Q67" i="1"/>
  <c r="I67" i="1"/>
  <c r="E66" i="1"/>
  <c r="Z66" i="1"/>
  <c r="P67" i="1"/>
  <c r="H67" i="1"/>
  <c r="Q66" i="1"/>
  <c r="I66" i="1"/>
  <c r="O67" i="1"/>
  <c r="G67" i="1"/>
  <c r="AF66" i="1"/>
  <c r="X66" i="1"/>
  <c r="P66" i="1"/>
  <c r="H66" i="1"/>
  <c r="AD67" i="1"/>
  <c r="V67" i="1"/>
  <c r="N67" i="1"/>
  <c r="S67" i="1"/>
  <c r="AB66" i="1"/>
  <c r="F67" i="1"/>
  <c r="AG69" i="1"/>
  <c r="AI69" i="1" s="1"/>
  <c r="AI80" i="1" l="1"/>
  <c r="AG86" i="1"/>
  <c r="AG88" i="1"/>
  <c r="AG90" i="1"/>
  <c r="AG89" i="1"/>
  <c r="AG83" i="1"/>
  <c r="AG87" i="1"/>
  <c r="AG91" i="1"/>
  <c r="AI77" i="1"/>
  <c r="AG73" i="1"/>
  <c r="AI73" i="1" s="1"/>
  <c r="AG78" i="1"/>
  <c r="AI78" i="1" s="1"/>
  <c r="AG66" i="1"/>
  <c r="AI66" i="1" s="1"/>
  <c r="AG67" i="1"/>
  <c r="AI67" i="1" s="1"/>
</calcChain>
</file>

<file path=xl/sharedStrings.xml><?xml version="1.0" encoding="utf-8"?>
<sst xmlns="http://schemas.openxmlformats.org/spreadsheetml/2006/main" count="100" uniqueCount="53">
  <si>
    <t>Year</t>
  </si>
  <si>
    <t>Cement Deliveries</t>
  </si>
  <si>
    <t>Cement Deliveries. Thousand Tons</t>
  </si>
  <si>
    <t>Beirut</t>
  </si>
  <si>
    <t>Mount-Lebanon</t>
  </si>
  <si>
    <t>North-Lebanon</t>
  </si>
  <si>
    <t>Bekaa</t>
  </si>
  <si>
    <t>South-Lebanon</t>
  </si>
  <si>
    <t>Nabatieh</t>
  </si>
  <si>
    <t>Lebanon</t>
  </si>
  <si>
    <t>Construction Sector Indicators</t>
  </si>
  <si>
    <t>Growth Indicators</t>
  </si>
  <si>
    <t>Year-to-Year Cement Deliveries Growth</t>
  </si>
  <si>
    <t>Lebanon Area = 10,452 Square Km</t>
  </si>
  <si>
    <t>Sources: Central Bank of Lebanon and Ordre des Ingénieurs de Beyrouth</t>
  </si>
  <si>
    <t>Table (Time Series &amp; Indicators) made by CAS</t>
  </si>
  <si>
    <t>Construction Permits. Transactions. Count</t>
  </si>
  <si>
    <t>Avergae Permit Size (Construction Permits Area/Number of Permits)</t>
  </si>
  <si>
    <t>Construction Permits Area. Thousand Square Meters</t>
  </si>
  <si>
    <t>Cement per Area (Cement Deliveries/Construction Permits Area)</t>
  </si>
  <si>
    <t>Construction Area Density (Construction Permits Area/Lebanon Area)</t>
  </si>
  <si>
    <t>Cement Use per Square Km (Cement Deliveries/Country Area)</t>
  </si>
  <si>
    <t>Cement Consumption per Permit (Cement Deliveries/Number of Permits)</t>
  </si>
  <si>
    <t>Built Area per Ton of Cement (%) (Construction Permits Area*100/Cement Deliveries)</t>
  </si>
  <si>
    <t>Total Construction Activity</t>
  </si>
  <si>
    <t>Construction Density Indicators (Spatial Normalization)</t>
  </si>
  <si>
    <t>Efficiency and Structural Indicators</t>
  </si>
  <si>
    <t>Permit Activity Index</t>
  </si>
  <si>
    <t>Number of Permits/Country Area</t>
  </si>
  <si>
    <t>Mohafazat Share in National Construction Permits = (Permits in Mohafzat / Total Permits Count in Lebanon)*100</t>
  </si>
  <si>
    <t>Mohafazat Share in National Construction Permits = (Permits Area in Mohafzat / Total Permits Area in Lebanon)*100</t>
  </si>
  <si>
    <t>Year-to-Year Construction Permits Area Growth</t>
  </si>
  <si>
    <t>Year-To-Year Construction Permits Count Growth</t>
  </si>
  <si>
    <t>Construction Permits Area for New Buildings. Thousand Square Meters</t>
  </si>
  <si>
    <t>Construction Permits Area for New Buildings. Transactions. Count</t>
  </si>
  <si>
    <t>Economic Sectors Buildings</t>
  </si>
  <si>
    <t>Residential Buildings</t>
  </si>
  <si>
    <t>Hospitalization</t>
  </si>
  <si>
    <t>Commercial Buildings</t>
  </si>
  <si>
    <t>Education</t>
  </si>
  <si>
    <t>Sport</t>
  </si>
  <si>
    <t>Furnished Apartments</t>
  </si>
  <si>
    <t>Hotels</t>
  </si>
  <si>
    <t>Individual Residence</t>
  </si>
  <si>
    <t>Other Projects</t>
  </si>
  <si>
    <t>Public Buildings</t>
  </si>
  <si>
    <t>Construction Permits Area by Building Type. Execution Orders. Thousand Square Meters</t>
  </si>
  <si>
    <t>Construction Permits Area by Building Type. Execution Orders. Transactions. Count</t>
  </si>
  <si>
    <t>Construction Permtis Area New Buildings/Construction Permits Area.%</t>
  </si>
  <si>
    <t>Construction Permits Transactions. Count New Buildings/Construction Permits Transactions. Count.%</t>
  </si>
  <si>
    <t>Construction Permits Area New Buildings/Cement Deliveries. %</t>
  </si>
  <si>
    <t>Change 2025/1993. %</t>
  </si>
  <si>
    <t>9. Construction (1993-2025)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</si>
</sst>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%"/>
    <numFmt numFmtId="166" formatCode="0.0"/>
    <numFmt numFmtId="167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"/>
      <color rgb="FFFF0000"/>
      <name val="Times New Roman"/>
      <family val="1"/>
    </font>
    <font>
      <sz val="10"/>
      <name val="Arial"/>
      <family val="2"/>
    </font>
    <font>
      <sz val="7"/>
      <color rgb="FFFF0000"/>
      <name val="Times New Roman"/>
      <family val="1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FF0000"/>
      <name val="Calibri"/>
      <family val="2"/>
      <scheme val="minor"/>
    </font>
    <font>
      <b/>
      <sz val="7"/>
      <color rgb="FF00B050"/>
      <name val="Times New Roman"/>
      <family val="1"/>
    </font>
    <font>
      <sz val="7"/>
      <color rgb="FF00B050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165" fontId="6" fillId="0" borderId="2" xfId="2" applyNumberFormat="1" applyFont="1" applyBorder="1" applyAlignment="1">
      <alignment horizontal="right" vertical="center" readingOrder="1"/>
    </xf>
    <xf numFmtId="164" fontId="5" fillId="0" borderId="4" xfId="1" applyNumberFormat="1" applyFont="1" applyBorder="1" applyAlignment="1">
      <alignment horizontal="right" vertical="center" wrapText="1" readingOrder="1"/>
    </xf>
    <xf numFmtId="164" fontId="5" fillId="0" borderId="4" xfId="3" applyNumberFormat="1" applyFont="1" applyBorder="1" applyAlignment="1">
      <alignment horizontal="right" vertical="center" wrapText="1" readingOrder="1"/>
    </xf>
    <xf numFmtId="164" fontId="5" fillId="0" borderId="4" xfId="2" applyNumberFormat="1" applyFont="1" applyFill="1" applyBorder="1" applyAlignment="1">
      <alignment horizontal="right" vertical="center" readingOrder="1"/>
    </xf>
    <xf numFmtId="165" fontId="6" fillId="0" borderId="3" xfId="2" applyNumberFormat="1" applyFont="1" applyBorder="1" applyAlignment="1">
      <alignment horizontal="right" vertical="center" readingOrder="1"/>
    </xf>
    <xf numFmtId="166" fontId="5" fillId="0" borderId="2" xfId="2" applyNumberFormat="1" applyFont="1" applyBorder="1" applyAlignment="1">
      <alignment horizontal="right" vertical="center" wrapText="1" readingOrder="1"/>
    </xf>
    <xf numFmtId="166" fontId="5" fillId="0" borderId="3" xfId="2" applyNumberFormat="1" applyFont="1" applyBorder="1" applyAlignment="1">
      <alignment horizontal="right" vertical="center" wrapText="1" readingOrder="1"/>
    </xf>
    <xf numFmtId="165" fontId="5" fillId="0" borderId="2" xfId="2" applyNumberFormat="1" applyFont="1" applyBorder="1" applyAlignment="1">
      <alignment horizontal="right" vertical="center" wrapText="1" readingOrder="1"/>
    </xf>
    <xf numFmtId="165" fontId="5" fillId="0" borderId="3" xfId="2" applyNumberFormat="1" applyFont="1" applyBorder="1" applyAlignment="1">
      <alignment horizontal="right" vertical="center" wrapText="1" readingOrder="1"/>
    </xf>
    <xf numFmtId="165" fontId="5" fillId="0" borderId="6" xfId="2" applyNumberFormat="1" applyFont="1" applyBorder="1" applyAlignment="1">
      <alignment horizontal="right" vertical="center" wrapText="1" readingOrder="1"/>
    </xf>
    <xf numFmtId="165" fontId="8" fillId="0" borderId="3" xfId="2" applyNumberFormat="1" applyFont="1" applyBorder="1" applyAlignment="1">
      <alignment horizontal="right" vertical="center" wrapText="1" readingOrder="1"/>
    </xf>
    <xf numFmtId="167" fontId="5" fillId="0" borderId="2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readingOrder="1"/>
    </xf>
    <xf numFmtId="0" fontId="9" fillId="0" borderId="0" xfId="0" applyFont="1" applyAlignment="1">
      <alignment horizontal="right"/>
    </xf>
    <xf numFmtId="167" fontId="5" fillId="0" borderId="2" xfId="1" applyNumberFormat="1" applyFont="1" applyFill="1" applyBorder="1" applyAlignment="1">
      <alignment horizontal="right" vertical="center" readingOrder="1"/>
    </xf>
    <xf numFmtId="165" fontId="6" fillId="0" borderId="0" xfId="2" applyNumberFormat="1" applyFont="1" applyFill="1" applyBorder="1" applyAlignment="1">
      <alignment horizontal="right" vertical="center" readingOrder="1"/>
    </xf>
    <xf numFmtId="165" fontId="4" fillId="0" borderId="0" xfId="2" applyNumberFormat="1" applyFont="1" applyFill="1" applyBorder="1" applyAlignment="1">
      <alignment horizontal="right" vertical="center" readingOrder="1"/>
    </xf>
    <xf numFmtId="0" fontId="10" fillId="0" borderId="0" xfId="0" applyFont="1"/>
    <xf numFmtId="0" fontId="11" fillId="0" borderId="1" xfId="0" applyFont="1" applyBorder="1" applyAlignment="1">
      <alignment vertical="center" wrapText="1" readingOrder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2" xfId="3" applyFont="1" applyBorder="1" applyAlignment="1">
      <alignment vertical="center" wrapText="1" readingOrder="1"/>
    </xf>
    <xf numFmtId="0" fontId="12" fillId="0" borderId="3" xfId="3" applyFont="1" applyBorder="1" applyAlignment="1">
      <alignment vertical="center" wrapText="1" readingOrder="1"/>
    </xf>
    <xf numFmtId="0" fontId="12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vertical="center" readingOrder="1"/>
    </xf>
    <xf numFmtId="167" fontId="5" fillId="0" borderId="3" xfId="1" applyNumberFormat="1" applyFont="1" applyBorder="1" applyAlignment="1">
      <alignment horizontal="right" vertical="center" wrapText="1" readingOrder="1"/>
    </xf>
    <xf numFmtId="167" fontId="5" fillId="0" borderId="3" xfId="3" applyNumberFormat="1" applyFont="1" applyBorder="1" applyAlignment="1">
      <alignment horizontal="right" vertical="center" wrapText="1" readingOrder="1"/>
    </xf>
    <xf numFmtId="167" fontId="5" fillId="0" borderId="3" xfId="2" applyNumberFormat="1" applyFont="1" applyFill="1" applyBorder="1" applyAlignment="1">
      <alignment horizontal="right" vertical="center" readingOrder="1"/>
    </xf>
    <xf numFmtId="167" fontId="5" fillId="0" borderId="4" xfId="1" applyNumberFormat="1" applyFont="1" applyBorder="1" applyAlignment="1">
      <alignment horizontal="right" vertical="center" wrapText="1" readingOrder="1"/>
    </xf>
    <xf numFmtId="167" fontId="5" fillId="0" borderId="4" xfId="3" applyNumberFormat="1" applyFont="1" applyBorder="1" applyAlignment="1">
      <alignment horizontal="right" vertical="center" wrapText="1" readingOrder="1"/>
    </xf>
    <xf numFmtId="167" fontId="5" fillId="0" borderId="4" xfId="2" applyNumberFormat="1" applyFont="1" applyFill="1" applyBorder="1" applyAlignment="1">
      <alignment horizontal="right" vertical="center" readingOrder="1"/>
    </xf>
    <xf numFmtId="167" fontId="5" fillId="0" borderId="0" xfId="1" applyNumberFormat="1" applyFont="1" applyBorder="1" applyAlignment="1">
      <alignment horizontal="right" vertical="center" wrapText="1" readingOrder="1"/>
    </xf>
    <xf numFmtId="167" fontId="5" fillId="0" borderId="0" xfId="3" applyNumberFormat="1" applyFont="1" applyAlignment="1">
      <alignment horizontal="right" vertical="center" wrapText="1" readingOrder="1"/>
    </xf>
    <xf numFmtId="167" fontId="5" fillId="0" borderId="0" xfId="2" applyNumberFormat="1" applyFont="1" applyFill="1" applyBorder="1" applyAlignment="1">
      <alignment horizontal="right" vertical="center" readingOrder="1"/>
    </xf>
    <xf numFmtId="167" fontId="4" fillId="0" borderId="1" xfId="1" applyNumberFormat="1" applyFont="1" applyBorder="1" applyAlignment="1">
      <alignment horizontal="right" vertical="center" wrapText="1" readingOrder="1"/>
    </xf>
    <xf numFmtId="0" fontId="13" fillId="0" borderId="0" xfId="0" applyFont="1" applyAlignment="1">
      <alignment horizontal="right"/>
    </xf>
    <xf numFmtId="167" fontId="5" fillId="0" borderId="3" xfId="1" applyNumberFormat="1" applyFont="1" applyFill="1" applyBorder="1" applyAlignment="1">
      <alignment horizontal="right" vertical="center" readingOrder="1"/>
    </xf>
    <xf numFmtId="167" fontId="5" fillId="0" borderId="4" xfId="1" applyNumberFormat="1" applyFont="1" applyFill="1" applyBorder="1" applyAlignment="1">
      <alignment horizontal="right" vertical="center" readingOrder="1"/>
    </xf>
    <xf numFmtId="167" fontId="5" fillId="0" borderId="0" xfId="1" applyNumberFormat="1" applyFont="1" applyFill="1" applyBorder="1" applyAlignment="1">
      <alignment horizontal="right" vertical="center" readingOrder="1"/>
    </xf>
    <xf numFmtId="167" fontId="4" fillId="0" borderId="1" xfId="1" applyNumberFormat="1" applyFont="1" applyFill="1" applyBorder="1" applyAlignment="1">
      <alignment horizontal="right" vertical="center" readingOrder="1"/>
    </xf>
    <xf numFmtId="165" fontId="14" fillId="0" borderId="6" xfId="2" applyNumberFormat="1" applyFont="1" applyBorder="1" applyAlignment="1">
      <alignment horizontal="right" vertical="center" readingOrder="1"/>
    </xf>
    <xf numFmtId="165" fontId="14" fillId="0" borderId="2" xfId="2" applyNumberFormat="1" applyFont="1" applyBorder="1" applyAlignment="1">
      <alignment horizontal="right" vertical="center" readingOrder="1"/>
    </xf>
    <xf numFmtId="165" fontId="14" fillId="0" borderId="3" xfId="2" applyNumberFormat="1" applyFont="1" applyBorder="1" applyAlignment="1">
      <alignment horizontal="right" vertical="center" readingOrder="1"/>
    </xf>
    <xf numFmtId="165" fontId="15" fillId="0" borderId="3" xfId="2" applyNumberFormat="1" applyFont="1" applyBorder="1" applyAlignment="1">
      <alignment horizontal="right" vertical="center" wrapText="1" readingOrder="1"/>
    </xf>
    <xf numFmtId="3" fontId="5" fillId="0" borderId="3" xfId="2" applyNumberFormat="1" applyFont="1" applyFill="1" applyBorder="1" applyAlignment="1">
      <alignment horizontal="right" vertical="center" readingOrder="1"/>
    </xf>
    <xf numFmtId="3" fontId="5" fillId="0" borderId="4" xfId="2" applyNumberFormat="1" applyFont="1" applyFill="1" applyBorder="1" applyAlignment="1">
      <alignment horizontal="right" vertical="center" readingOrder="1"/>
    </xf>
    <xf numFmtId="3" fontId="5" fillId="0" borderId="0" xfId="2" applyNumberFormat="1" applyFont="1" applyFill="1" applyBorder="1" applyAlignment="1">
      <alignment horizontal="right" vertical="center" readingOrder="1"/>
    </xf>
    <xf numFmtId="0" fontId="12" fillId="0" borderId="4" xfId="3" applyFont="1" applyBorder="1" applyAlignment="1">
      <alignment vertical="center" wrapText="1" readingOrder="1"/>
    </xf>
    <xf numFmtId="166" fontId="5" fillId="0" borderId="4" xfId="2" applyNumberFormat="1" applyFont="1" applyBorder="1" applyAlignment="1">
      <alignment horizontal="right" vertical="center" wrapText="1" readingOrder="1"/>
    </xf>
    <xf numFmtId="0" fontId="12" fillId="0" borderId="4" xfId="0" applyFont="1" applyBorder="1" applyAlignment="1">
      <alignment horizontal="left" vertical="center" wrapText="1"/>
    </xf>
    <xf numFmtId="167" fontId="5" fillId="0" borderId="4" xfId="1" applyNumberFormat="1" applyFont="1" applyFill="1" applyBorder="1" applyAlignment="1">
      <alignment horizontal="right" vertical="center" wrapText="1" readingOrder="1"/>
    </xf>
    <xf numFmtId="165" fontId="5" fillId="0" borderId="4" xfId="2" applyNumberFormat="1" applyFont="1" applyBorder="1" applyAlignment="1">
      <alignment horizontal="right" vertical="center" wrapText="1" readingOrder="1"/>
    </xf>
    <xf numFmtId="165" fontId="8" fillId="0" borderId="4" xfId="2" applyNumberFormat="1" applyFont="1" applyBorder="1" applyAlignment="1">
      <alignment horizontal="right" vertical="center" wrapText="1" readingOrder="1"/>
    </xf>
    <xf numFmtId="165" fontId="15" fillId="0" borderId="4" xfId="2" applyNumberFormat="1" applyFont="1" applyBorder="1" applyAlignment="1">
      <alignment horizontal="right" vertical="center" wrapText="1" readingOrder="1"/>
    </xf>
    <xf numFmtId="167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7" fontId="5" fillId="0" borderId="3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167" fontId="5" fillId="0" borderId="6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167" fontId="5" fillId="0" borderId="0" xfId="0" applyNumberFormat="1" applyFont="1" applyAlignment="1">
      <alignment horizontal="right" vertical="center" readingOrder="1"/>
    </xf>
    <xf numFmtId="165" fontId="15" fillId="0" borderId="2" xfId="2" applyNumberFormat="1" applyFont="1" applyBorder="1" applyAlignment="1">
      <alignment horizontal="right" vertical="center" wrapText="1"/>
    </xf>
    <xf numFmtId="165" fontId="8" fillId="0" borderId="2" xfId="2" applyNumberFormat="1" applyFont="1" applyBorder="1" applyAlignment="1">
      <alignment horizontal="right" vertical="center" wrapText="1"/>
    </xf>
    <xf numFmtId="37" fontId="5" fillId="0" borderId="4" xfId="2" applyNumberFormat="1" applyFont="1" applyFill="1" applyBorder="1" applyAlignment="1">
      <alignment horizontal="right" vertical="center" readingOrder="1"/>
    </xf>
    <xf numFmtId="165" fontId="6" fillId="0" borderId="6" xfId="2" applyNumberFormat="1" applyFont="1" applyBorder="1" applyAlignment="1">
      <alignment horizontal="right" vertical="center" readingOrder="1"/>
    </xf>
    <xf numFmtId="167" fontId="5" fillId="0" borderId="6" xfId="1" applyNumberFormat="1" applyFont="1" applyFill="1" applyBorder="1" applyAlignment="1">
      <alignment horizontal="right" vertical="center" wrapText="1" readingOrder="1"/>
    </xf>
    <xf numFmtId="167" fontId="5" fillId="0" borderId="6" xfId="1" applyNumberFormat="1" applyFont="1" applyBorder="1" applyAlignment="1">
      <alignment horizontal="right" vertical="center" wrapText="1" readingOrder="1"/>
    </xf>
    <xf numFmtId="167" fontId="5" fillId="0" borderId="3" xfId="1" applyNumberFormat="1" applyFont="1" applyFill="1" applyBorder="1" applyAlignment="1">
      <alignment horizontal="right" vertical="center" wrapText="1" readingOrder="1"/>
    </xf>
    <xf numFmtId="0" fontId="2" fillId="0" borderId="0" xfId="0" applyFont="1" applyAlignment="1">
      <alignment vertical="center" readingOrder="1"/>
    </xf>
    <xf numFmtId="165" fontId="4" fillId="0" borderId="3" xfId="2" applyNumberFormat="1" applyFont="1" applyBorder="1" applyAlignment="1">
      <alignment horizontal="right" vertical="center" readingOrder="1"/>
    </xf>
    <xf numFmtId="0" fontId="16" fillId="0" borderId="1" xfId="0" applyFont="1" applyBorder="1" applyAlignment="1">
      <alignment horizontal="center" vertical="center" readingOrder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readingOrder="1"/>
    </xf>
  </cellXfs>
  <cellStyles count="4">
    <cellStyle name="Comma" xfId="1" builtinId="3"/>
    <cellStyle name="Normal" xfId="0" builtinId="0"/>
    <cellStyle name="Normal_page_10_11" xfId="3" xr:uid="{7F68A03A-91AC-4D8D-876F-F8C9AA53CDD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A6FE-7E70-48D9-9FAB-BBDF36672F00}">
  <dimension ref="A1:AI100"/>
  <sheetViews>
    <sheetView tabSelected="1" workbookViewId="0">
      <selection activeCell="G10" sqref="G10"/>
    </sheetView>
  </sheetViews>
  <sheetFormatPr defaultRowHeight="14.5" x14ac:dyDescent="0.35"/>
  <cols>
    <col min="1" max="1" width="70.7265625" style="22" bestFit="1" customWidth="1"/>
    <col min="2" max="2" width="7.1796875" style="18" hidden="1" customWidth="1"/>
    <col min="3" max="3" width="7.81640625" style="18" hidden="1" customWidth="1"/>
    <col min="4" max="4" width="7.1796875" style="18" hidden="1" customWidth="1"/>
    <col min="5" max="5" width="6.54296875" style="18" customWidth="1"/>
    <col min="6" max="7" width="6.81640625" style="18" customWidth="1"/>
    <col min="8" max="8" width="7.1796875" style="18" customWidth="1"/>
    <col min="9" max="9" width="6.81640625" style="18" customWidth="1"/>
    <col min="10" max="10" width="6.54296875" style="18" bestFit="1" customWidth="1"/>
    <col min="11" max="11" width="6.81640625" style="18" customWidth="1"/>
    <col min="12" max="16" width="7.1796875" style="18" customWidth="1"/>
    <col min="17" max="17" width="6.81640625" style="18" customWidth="1"/>
    <col min="18" max="18" width="7.1796875" style="18" customWidth="1"/>
    <col min="19" max="19" width="7.54296875" style="18" customWidth="1"/>
    <col min="20" max="20" width="7.81640625" style="18" customWidth="1"/>
    <col min="21" max="21" width="7.54296875" style="18" customWidth="1"/>
    <col min="22" max="24" width="7.81640625" style="18" customWidth="1"/>
    <col min="25" max="26" width="7.26953125" style="18" customWidth="1"/>
    <col min="27" max="27" width="7" style="18" customWidth="1"/>
    <col min="28" max="28" width="7.26953125" style="18" customWidth="1"/>
    <col min="29" max="29" width="7" style="18" customWidth="1"/>
    <col min="30" max="30" width="7.26953125" style="18" customWidth="1"/>
    <col min="31" max="31" width="7" style="18" customWidth="1"/>
    <col min="32" max="32" width="7.26953125" style="18" customWidth="1"/>
    <col min="33" max="34" width="7.54296875" style="18" customWidth="1"/>
    <col min="35" max="35" width="15.81640625" style="18" customWidth="1"/>
  </cols>
  <sheetData>
    <row r="1" spans="1:35" s="1" customFormat="1" ht="13" x14ac:dyDescent="0.35">
      <c r="A1" s="79" t="s">
        <v>52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7"/>
      <c r="V1" s="17"/>
      <c r="W1" s="17"/>
      <c r="X1" s="17"/>
      <c r="Y1" s="17"/>
      <c r="Z1" s="17"/>
      <c r="AA1" s="17"/>
      <c r="AB1" s="17"/>
      <c r="AC1" s="16"/>
      <c r="AD1" s="17"/>
      <c r="AE1" s="17"/>
      <c r="AF1" s="17"/>
      <c r="AG1" s="17"/>
      <c r="AH1" s="17"/>
      <c r="AI1" s="16"/>
    </row>
    <row r="2" spans="1:35" ht="10" customHeight="1" thickBot="1" x14ac:dyDescent="0.4">
      <c r="AG2" s="42"/>
      <c r="AH2" s="42"/>
    </row>
    <row r="3" spans="1:35" s="3" customFormat="1" ht="13.5" thickBot="1" x14ac:dyDescent="0.4">
      <c r="A3" s="23" t="s">
        <v>0</v>
      </c>
      <c r="B3" s="2">
        <v>1993</v>
      </c>
      <c r="C3" s="2">
        <v>1994</v>
      </c>
      <c r="D3" s="2">
        <v>1995</v>
      </c>
      <c r="E3" s="2">
        <v>1996</v>
      </c>
      <c r="F3" s="2">
        <v>1997</v>
      </c>
      <c r="G3" s="2">
        <v>1998</v>
      </c>
      <c r="H3" s="2">
        <v>1999</v>
      </c>
      <c r="I3" s="2">
        <v>2000</v>
      </c>
      <c r="J3" s="2">
        <v>2001</v>
      </c>
      <c r="K3" s="2">
        <v>2002</v>
      </c>
      <c r="L3" s="2">
        <v>2003</v>
      </c>
      <c r="M3" s="2">
        <v>2004</v>
      </c>
      <c r="N3" s="2">
        <v>2005</v>
      </c>
      <c r="O3" s="2">
        <v>2006</v>
      </c>
      <c r="P3" s="2">
        <v>2007</v>
      </c>
      <c r="Q3" s="2">
        <v>2008</v>
      </c>
      <c r="R3" s="2">
        <v>2009</v>
      </c>
      <c r="S3" s="2">
        <v>2010</v>
      </c>
      <c r="T3" s="2">
        <v>2011</v>
      </c>
      <c r="U3" s="2">
        <v>2012</v>
      </c>
      <c r="V3" s="2">
        <v>2013</v>
      </c>
      <c r="W3" s="2">
        <v>2014</v>
      </c>
      <c r="X3" s="2">
        <v>2015</v>
      </c>
      <c r="Y3" s="2">
        <v>2016</v>
      </c>
      <c r="Z3" s="2">
        <v>2017</v>
      </c>
      <c r="AA3" s="2">
        <v>2018</v>
      </c>
      <c r="AB3" s="2">
        <v>2019</v>
      </c>
      <c r="AC3" s="2">
        <v>2020</v>
      </c>
      <c r="AD3" s="2">
        <v>2021</v>
      </c>
      <c r="AE3" s="2">
        <v>2022</v>
      </c>
      <c r="AF3" s="2">
        <v>2023</v>
      </c>
      <c r="AG3" s="2">
        <v>2024</v>
      </c>
      <c r="AH3" s="2">
        <v>2025</v>
      </c>
      <c r="AI3" s="2" t="s">
        <v>51</v>
      </c>
    </row>
    <row r="4" spans="1:35" s="1" customFormat="1" ht="13.5" thickBot="1" x14ac:dyDescent="0.4">
      <c r="A4" s="82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</row>
    <row r="5" spans="1:35" s="1" customFormat="1" ht="13.5" thickBot="1" x14ac:dyDescent="0.4">
      <c r="A5" s="24" t="s">
        <v>2</v>
      </c>
      <c r="B5" s="61">
        <v>2587470</v>
      </c>
      <c r="C5" s="61">
        <v>3394682</v>
      </c>
      <c r="D5" s="61">
        <v>3967977</v>
      </c>
      <c r="E5" s="61">
        <v>3811935</v>
      </c>
      <c r="F5" s="61">
        <v>3654218</v>
      </c>
      <c r="G5" s="61">
        <v>3515345</v>
      </c>
      <c r="H5" s="61">
        <v>2970504</v>
      </c>
      <c r="I5" s="61">
        <v>2623315</v>
      </c>
      <c r="J5" s="61">
        <v>2714611</v>
      </c>
      <c r="K5" s="61">
        <v>2601325</v>
      </c>
      <c r="L5" s="61">
        <v>2704338</v>
      </c>
      <c r="M5" s="61">
        <v>2728977</v>
      </c>
      <c r="N5" s="61">
        <v>3039622</v>
      </c>
      <c r="O5" s="61">
        <v>3422927</v>
      </c>
      <c r="P5" s="61">
        <v>3944945</v>
      </c>
      <c r="Q5" s="61">
        <v>4219257</v>
      </c>
      <c r="R5" s="61">
        <v>4897460</v>
      </c>
      <c r="S5" s="15">
        <v>5226621</v>
      </c>
      <c r="T5" s="15">
        <v>5549769</v>
      </c>
      <c r="U5" s="19">
        <v>5308550</v>
      </c>
      <c r="V5" s="19">
        <v>5830616</v>
      </c>
      <c r="W5" s="19">
        <v>5516827</v>
      </c>
      <c r="X5" s="19">
        <v>5042867</v>
      </c>
      <c r="Y5" s="19">
        <v>5263462</v>
      </c>
      <c r="Z5" s="19">
        <v>5148615</v>
      </c>
      <c r="AA5" s="19">
        <v>4702315</v>
      </c>
      <c r="AB5" s="19">
        <v>3203396</v>
      </c>
      <c r="AC5" s="19">
        <v>1958163</v>
      </c>
      <c r="AD5" s="19">
        <v>1950662</v>
      </c>
      <c r="AE5" s="19">
        <v>2124346</v>
      </c>
      <c r="AF5" s="19">
        <v>2363162</v>
      </c>
      <c r="AG5" s="19">
        <v>2220711</v>
      </c>
      <c r="AH5" s="19">
        <v>3020387</v>
      </c>
      <c r="AI5" s="48">
        <f>(AH5-B5)/B5</f>
        <v>0.16731285773361623</v>
      </c>
    </row>
    <row r="6" spans="1:35" s="1" customFormat="1" ht="13.5" thickBot="1" x14ac:dyDescent="0.4">
      <c r="A6" s="83" t="s">
        <v>18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</row>
    <row r="7" spans="1:35" s="1" customFormat="1" ht="13" x14ac:dyDescent="0.35">
      <c r="A7" s="25" t="s">
        <v>3</v>
      </c>
      <c r="B7" s="62"/>
      <c r="C7" s="62"/>
      <c r="D7" s="62"/>
      <c r="E7" s="61">
        <v>968.73599999999999</v>
      </c>
      <c r="F7" s="61">
        <v>679.40800000000002</v>
      </c>
      <c r="G7" s="61">
        <v>597.59500000000003</v>
      </c>
      <c r="H7" s="61">
        <v>729.26400000000001</v>
      </c>
      <c r="I7" s="61">
        <v>425.71499999999997</v>
      </c>
      <c r="J7" s="61">
        <v>450.726</v>
      </c>
      <c r="K7" s="61">
        <v>759.85599999999999</v>
      </c>
      <c r="L7" s="61">
        <v>776.07299999999998</v>
      </c>
      <c r="M7" s="61">
        <v>1143.7239999999999</v>
      </c>
      <c r="N7" s="61">
        <v>1430.548</v>
      </c>
      <c r="O7" s="61">
        <v>1445.479</v>
      </c>
      <c r="P7" s="61">
        <v>1610.5029999999999</v>
      </c>
      <c r="Q7" s="61">
        <v>2147.7559999999999</v>
      </c>
      <c r="R7" s="61">
        <v>1403.6579999999999</v>
      </c>
      <c r="S7" s="32">
        <v>1564.9580000000001</v>
      </c>
      <c r="T7" s="33">
        <v>1331.568</v>
      </c>
      <c r="U7" s="34">
        <v>1095.7159999999999</v>
      </c>
      <c r="V7" s="34">
        <v>615.04999999999995</v>
      </c>
      <c r="W7" s="34">
        <v>937.91399999999999</v>
      </c>
      <c r="X7" s="34">
        <v>668.03</v>
      </c>
      <c r="Y7" s="34">
        <v>513.76800000000003</v>
      </c>
      <c r="Z7" s="34">
        <v>712.25699999999995</v>
      </c>
      <c r="AA7" s="35">
        <v>363.995</v>
      </c>
      <c r="AB7" s="34">
        <v>366.572</v>
      </c>
      <c r="AC7" s="34">
        <v>96.451999999999998</v>
      </c>
      <c r="AD7" s="34">
        <v>136.499</v>
      </c>
      <c r="AE7" s="34">
        <v>228.83799999999999</v>
      </c>
      <c r="AF7" s="34">
        <v>146.261</v>
      </c>
      <c r="AG7" s="43">
        <v>202</v>
      </c>
      <c r="AH7" s="44">
        <v>303</v>
      </c>
      <c r="AI7" s="4">
        <f>(AH7-E7)/E7</f>
        <v>-0.68722128629471801</v>
      </c>
    </row>
    <row r="8" spans="1:35" s="1" customFormat="1" ht="13" x14ac:dyDescent="0.35">
      <c r="A8" s="26" t="s">
        <v>4</v>
      </c>
      <c r="B8" s="63"/>
      <c r="C8" s="63"/>
      <c r="D8" s="63"/>
      <c r="E8" s="64">
        <v>7908.2250000000004</v>
      </c>
      <c r="F8" s="64">
        <v>6089.9179999999997</v>
      </c>
      <c r="G8" s="64">
        <v>5100.0389999999998</v>
      </c>
      <c r="H8" s="64">
        <v>3804.2460000000001</v>
      </c>
      <c r="I8" s="64">
        <v>2995.6149999999998</v>
      </c>
      <c r="J8" s="64">
        <v>3075.32</v>
      </c>
      <c r="K8" s="64">
        <v>3538.375</v>
      </c>
      <c r="L8" s="64">
        <v>4244.4120000000003</v>
      </c>
      <c r="M8" s="64">
        <v>4455.893</v>
      </c>
      <c r="N8" s="64">
        <v>4413.8810000000003</v>
      </c>
      <c r="O8" s="64">
        <v>4284.54</v>
      </c>
      <c r="P8" s="64">
        <v>4349.8909999999996</v>
      </c>
      <c r="Q8" s="64">
        <v>8433.7579999999998</v>
      </c>
      <c r="R8" s="64">
        <v>6759.6869999999999</v>
      </c>
      <c r="S8" s="5">
        <v>9614.3410000000003</v>
      </c>
      <c r="T8" s="6">
        <v>8482.5740000000005</v>
      </c>
      <c r="U8" s="7">
        <v>7296.4620000000004</v>
      </c>
      <c r="V8" s="7">
        <v>6064.2860000000001</v>
      </c>
      <c r="W8" s="7">
        <v>6257.9930000000004</v>
      </c>
      <c r="X8" s="7">
        <v>5905.3360000000002</v>
      </c>
      <c r="Y8" s="7">
        <v>5159.2280000000001</v>
      </c>
      <c r="Z8" s="7">
        <v>4695.7820000000002</v>
      </c>
      <c r="AA8" s="5">
        <v>3495.433</v>
      </c>
      <c r="AB8" s="7">
        <v>2128.6129999999998</v>
      </c>
      <c r="AC8" s="7">
        <v>1816.374</v>
      </c>
      <c r="AD8" s="7">
        <v>3292.018</v>
      </c>
      <c r="AE8" s="7">
        <v>3155.7139999999999</v>
      </c>
      <c r="AF8" s="7">
        <v>1495.404</v>
      </c>
      <c r="AG8" s="44">
        <v>1951</v>
      </c>
      <c r="AH8" s="44">
        <v>2803</v>
      </c>
      <c r="AI8" s="8">
        <f t="shared" ref="AI8:AI13" si="0">(AH8-E8)/E8</f>
        <v>-0.64555889595958638</v>
      </c>
    </row>
    <row r="9" spans="1:35" s="1" customFormat="1" ht="13" x14ac:dyDescent="0.35">
      <c r="A9" s="26" t="s">
        <v>5</v>
      </c>
      <c r="B9" s="63"/>
      <c r="C9" s="63"/>
      <c r="D9" s="63"/>
      <c r="E9" s="65">
        <v>85.814999999999998</v>
      </c>
      <c r="F9" s="65">
        <v>105.51</v>
      </c>
      <c r="G9" s="65">
        <v>202.64699999999999</v>
      </c>
      <c r="H9" s="65">
        <v>142.94399999999999</v>
      </c>
      <c r="I9" s="65">
        <v>138.458</v>
      </c>
      <c r="J9" s="65">
        <v>180.124</v>
      </c>
      <c r="K9" s="65">
        <v>143.91300000000001</v>
      </c>
      <c r="L9" s="65">
        <v>227.363</v>
      </c>
      <c r="M9" s="65">
        <v>191.86500000000001</v>
      </c>
      <c r="N9" s="65">
        <v>263.935</v>
      </c>
      <c r="O9" s="65">
        <v>147.80799999999999</v>
      </c>
      <c r="P9" s="65">
        <v>157.06800000000001</v>
      </c>
      <c r="Q9" s="65">
        <v>194.62200000000001</v>
      </c>
      <c r="R9" s="65">
        <v>281.39400000000001</v>
      </c>
      <c r="S9" s="35">
        <v>167.911</v>
      </c>
      <c r="T9" s="36">
        <v>163.303</v>
      </c>
      <c r="U9" s="37">
        <v>154.78800000000001</v>
      </c>
      <c r="V9" s="37">
        <v>127.36</v>
      </c>
      <c r="W9" s="37">
        <v>111.27</v>
      </c>
      <c r="X9" s="37">
        <v>161.048</v>
      </c>
      <c r="Y9" s="37">
        <v>123.617</v>
      </c>
      <c r="Z9" s="37">
        <v>120.20399999999999</v>
      </c>
      <c r="AA9" s="35">
        <v>75.36</v>
      </c>
      <c r="AB9" s="37">
        <v>54.615000000000002</v>
      </c>
      <c r="AC9" s="37">
        <v>39.645000000000003</v>
      </c>
      <c r="AD9" s="37">
        <v>103.373</v>
      </c>
      <c r="AE9" s="37">
        <v>49.665999999999997</v>
      </c>
      <c r="AF9" s="37">
        <v>38.226999999999997</v>
      </c>
      <c r="AG9" s="44">
        <v>76</v>
      </c>
      <c r="AH9" s="44">
        <v>55</v>
      </c>
      <c r="AI9" s="8">
        <f t="shared" si="0"/>
        <v>-0.35908640680533704</v>
      </c>
    </row>
    <row r="10" spans="1:35" s="1" customFormat="1" ht="13" x14ac:dyDescent="0.35">
      <c r="A10" s="26" t="s">
        <v>6</v>
      </c>
      <c r="B10" s="63"/>
      <c r="C10" s="63"/>
      <c r="D10" s="63"/>
      <c r="E10" s="65">
        <v>980.95799999999997</v>
      </c>
      <c r="F10" s="65">
        <v>949.90200000000004</v>
      </c>
      <c r="G10" s="65">
        <v>875.19399999999996</v>
      </c>
      <c r="H10" s="65">
        <v>857.62699999999995</v>
      </c>
      <c r="I10" s="65">
        <v>694.11599999999999</v>
      </c>
      <c r="J10" s="65">
        <v>555.16499999999996</v>
      </c>
      <c r="K10" s="65">
        <v>597.20399999999995</v>
      </c>
      <c r="L10" s="65">
        <v>633.46199999999999</v>
      </c>
      <c r="M10" s="65">
        <v>558.928</v>
      </c>
      <c r="N10" s="65">
        <v>523.45399999999995</v>
      </c>
      <c r="O10" s="65">
        <v>529.41999999999996</v>
      </c>
      <c r="P10" s="65">
        <v>576.38199999999995</v>
      </c>
      <c r="Q10" s="65">
        <v>953.38699999999994</v>
      </c>
      <c r="R10" s="65">
        <v>908.24699999999996</v>
      </c>
      <c r="S10" s="35">
        <v>1155.8879999999999</v>
      </c>
      <c r="T10" s="36">
        <v>1208.7539999999999</v>
      </c>
      <c r="U10" s="37">
        <v>1330.048</v>
      </c>
      <c r="V10" s="37">
        <v>1330.9939999999999</v>
      </c>
      <c r="W10" s="37">
        <v>1093.4860000000001</v>
      </c>
      <c r="X10" s="37">
        <v>1013.47</v>
      </c>
      <c r="Y10" s="37">
        <v>1217.8820000000001</v>
      </c>
      <c r="Z10" s="37">
        <v>1123.2470000000001</v>
      </c>
      <c r="AA10" s="35">
        <v>863.13</v>
      </c>
      <c r="AB10" s="37">
        <v>600.04899999999998</v>
      </c>
      <c r="AC10" s="37">
        <v>507.79899999999998</v>
      </c>
      <c r="AD10" s="37">
        <v>977.50699999999995</v>
      </c>
      <c r="AE10" s="37">
        <v>1026.2819999999999</v>
      </c>
      <c r="AF10" s="37">
        <v>545.68399999999997</v>
      </c>
      <c r="AG10" s="44">
        <v>823</v>
      </c>
      <c r="AH10" s="44">
        <v>704</v>
      </c>
      <c r="AI10" s="8">
        <f t="shared" si="0"/>
        <v>-0.28233420798851733</v>
      </c>
    </row>
    <row r="11" spans="1:35" s="1" customFormat="1" ht="13" x14ac:dyDescent="0.35">
      <c r="A11" s="26" t="s">
        <v>7</v>
      </c>
      <c r="B11" s="63"/>
      <c r="C11" s="63"/>
      <c r="D11" s="63"/>
      <c r="E11" s="65">
        <v>1137.7950000000001</v>
      </c>
      <c r="F11" s="65">
        <v>1303.0540000000001</v>
      </c>
      <c r="G11" s="65">
        <v>1014.948</v>
      </c>
      <c r="H11" s="65">
        <v>951.702</v>
      </c>
      <c r="I11" s="65">
        <v>848.35299999999995</v>
      </c>
      <c r="J11" s="65">
        <v>931.68399999999997</v>
      </c>
      <c r="K11" s="65">
        <v>955.60400000000004</v>
      </c>
      <c r="L11" s="65">
        <v>863.68499999999995</v>
      </c>
      <c r="M11" s="65">
        <v>910.77200000000005</v>
      </c>
      <c r="N11" s="65">
        <v>908.57299999999998</v>
      </c>
      <c r="O11" s="65">
        <v>719.58299999999997</v>
      </c>
      <c r="P11" s="65">
        <v>815.60900000000004</v>
      </c>
      <c r="Q11" s="65">
        <v>1742.896</v>
      </c>
      <c r="R11" s="65">
        <v>1425.1690000000001</v>
      </c>
      <c r="S11" s="35">
        <v>1708.2809999999999</v>
      </c>
      <c r="T11" s="36">
        <v>1638.1849999999999</v>
      </c>
      <c r="U11" s="37">
        <v>1558.6769999999999</v>
      </c>
      <c r="V11" s="37">
        <v>1380.624</v>
      </c>
      <c r="W11" s="37">
        <v>1655.9</v>
      </c>
      <c r="X11" s="37">
        <v>1518.636</v>
      </c>
      <c r="Y11" s="37">
        <v>1750.546</v>
      </c>
      <c r="Z11" s="37">
        <v>1599.018</v>
      </c>
      <c r="AA11" s="35">
        <v>1510.088</v>
      </c>
      <c r="AB11" s="37">
        <v>1204.5139999999999</v>
      </c>
      <c r="AC11" s="37">
        <v>1261.692</v>
      </c>
      <c r="AD11" s="37">
        <v>2054.4490000000001</v>
      </c>
      <c r="AE11" s="37">
        <v>1924.354</v>
      </c>
      <c r="AF11" s="37">
        <v>1359.297</v>
      </c>
      <c r="AG11" s="44">
        <v>1078</v>
      </c>
      <c r="AH11" s="44">
        <v>1460</v>
      </c>
      <c r="AI11" s="49">
        <f t="shared" si="0"/>
        <v>0.28318370180920105</v>
      </c>
    </row>
    <row r="12" spans="1:35" s="1" customFormat="1" ht="13.5" thickBot="1" x14ac:dyDescent="0.4">
      <c r="A12" s="26" t="s">
        <v>8</v>
      </c>
      <c r="B12" s="66"/>
      <c r="C12" s="66"/>
      <c r="D12" s="66"/>
      <c r="E12" s="67">
        <v>450.709</v>
      </c>
      <c r="F12" s="67">
        <v>555.08000000000004</v>
      </c>
      <c r="G12" s="67">
        <v>376.49700000000001</v>
      </c>
      <c r="H12" s="67">
        <v>420.30599999999998</v>
      </c>
      <c r="I12" s="67">
        <v>386.745</v>
      </c>
      <c r="J12" s="67">
        <v>529.83399999999995</v>
      </c>
      <c r="K12" s="67">
        <v>571.43100000000004</v>
      </c>
      <c r="L12" s="67">
        <v>450.70699999999999</v>
      </c>
      <c r="M12" s="67">
        <v>458.53100000000001</v>
      </c>
      <c r="N12" s="67">
        <v>388.03100000000001</v>
      </c>
      <c r="O12" s="67">
        <v>405.30700000000002</v>
      </c>
      <c r="P12" s="67">
        <v>409.56</v>
      </c>
      <c r="Q12" s="67">
        <v>808.43399999999997</v>
      </c>
      <c r="R12" s="67">
        <v>730.98699999999997</v>
      </c>
      <c r="S12" s="38">
        <v>976.024</v>
      </c>
      <c r="T12" s="39">
        <v>1065.422</v>
      </c>
      <c r="U12" s="40">
        <v>926.04499999999996</v>
      </c>
      <c r="V12" s="40">
        <v>1008.665</v>
      </c>
      <c r="W12" s="40">
        <v>1107.1880000000001</v>
      </c>
      <c r="X12" s="40">
        <v>1027.826</v>
      </c>
      <c r="Y12" s="40">
        <v>1163.99</v>
      </c>
      <c r="Z12" s="40">
        <v>1020.194</v>
      </c>
      <c r="AA12" s="38">
        <v>835.71900000000005</v>
      </c>
      <c r="AB12" s="40">
        <v>544.303</v>
      </c>
      <c r="AC12" s="40">
        <v>694.36599999999999</v>
      </c>
      <c r="AD12" s="40">
        <v>1209.0999999999999</v>
      </c>
      <c r="AE12" s="40">
        <v>1046.7719999999999</v>
      </c>
      <c r="AF12" s="40">
        <v>813.57100000000003</v>
      </c>
      <c r="AG12" s="45">
        <v>469</v>
      </c>
      <c r="AH12" s="45">
        <v>665</v>
      </c>
      <c r="AI12" s="47">
        <f t="shared" si="0"/>
        <v>0.47545311941851615</v>
      </c>
    </row>
    <row r="13" spans="1:35" s="1" customFormat="1" ht="13.5" thickBot="1" x14ac:dyDescent="0.4">
      <c r="A13" s="27" t="s">
        <v>9</v>
      </c>
      <c r="B13" s="68"/>
      <c r="C13" s="68"/>
      <c r="D13" s="68"/>
      <c r="E13" s="41">
        <f t="shared" ref="E13:AH13" si="1">SUM(E7:E12)</f>
        <v>11532.238000000003</v>
      </c>
      <c r="F13" s="41">
        <f t="shared" si="1"/>
        <v>9682.8720000000012</v>
      </c>
      <c r="G13" s="41">
        <f t="shared" si="1"/>
        <v>8166.920000000001</v>
      </c>
      <c r="H13" s="41">
        <f t="shared" si="1"/>
        <v>6906.0889999999999</v>
      </c>
      <c r="I13" s="41">
        <f t="shared" si="1"/>
        <v>5489.0020000000004</v>
      </c>
      <c r="J13" s="41">
        <f t="shared" si="1"/>
        <v>5722.8530000000001</v>
      </c>
      <c r="K13" s="41">
        <f t="shared" si="1"/>
        <v>6566.3829999999998</v>
      </c>
      <c r="L13" s="41">
        <f t="shared" si="1"/>
        <v>7195.7020000000011</v>
      </c>
      <c r="M13" s="41">
        <f t="shared" si="1"/>
        <v>7719.7129999999997</v>
      </c>
      <c r="N13" s="41">
        <f t="shared" si="1"/>
        <v>7928.4220000000005</v>
      </c>
      <c r="O13" s="41">
        <f t="shared" si="1"/>
        <v>7532.1369999999997</v>
      </c>
      <c r="P13" s="41">
        <f t="shared" si="1"/>
        <v>7919.0129999999999</v>
      </c>
      <c r="Q13" s="41">
        <f t="shared" si="1"/>
        <v>14280.852999999999</v>
      </c>
      <c r="R13" s="41">
        <f t="shared" si="1"/>
        <v>11509.141999999998</v>
      </c>
      <c r="S13" s="41">
        <f t="shared" si="1"/>
        <v>15187.403</v>
      </c>
      <c r="T13" s="41">
        <f t="shared" si="1"/>
        <v>13889.806</v>
      </c>
      <c r="U13" s="41">
        <f t="shared" si="1"/>
        <v>12361.736000000001</v>
      </c>
      <c r="V13" s="41">
        <f t="shared" si="1"/>
        <v>10526.978999999999</v>
      </c>
      <c r="W13" s="41">
        <f t="shared" si="1"/>
        <v>11163.751</v>
      </c>
      <c r="X13" s="41">
        <f t="shared" si="1"/>
        <v>10294.346000000001</v>
      </c>
      <c r="Y13" s="41">
        <f t="shared" si="1"/>
        <v>9929.0310000000009</v>
      </c>
      <c r="Z13" s="41">
        <f t="shared" si="1"/>
        <v>9270.7019999999993</v>
      </c>
      <c r="AA13" s="41">
        <f t="shared" si="1"/>
        <v>7143.7249999999995</v>
      </c>
      <c r="AB13" s="41">
        <f t="shared" si="1"/>
        <v>4898.6659999999993</v>
      </c>
      <c r="AC13" s="41">
        <f t="shared" si="1"/>
        <v>4416.3279999999995</v>
      </c>
      <c r="AD13" s="41">
        <f t="shared" si="1"/>
        <v>7772.9459999999999</v>
      </c>
      <c r="AE13" s="41">
        <f t="shared" si="1"/>
        <v>7431.6260000000002</v>
      </c>
      <c r="AF13" s="41">
        <f t="shared" si="1"/>
        <v>4398.4440000000004</v>
      </c>
      <c r="AG13" s="41">
        <f t="shared" si="1"/>
        <v>4599</v>
      </c>
      <c r="AH13" s="41">
        <f t="shared" si="1"/>
        <v>5990</v>
      </c>
      <c r="AI13" s="4">
        <f t="shared" si="0"/>
        <v>-0.48058650888058341</v>
      </c>
    </row>
    <row r="14" spans="1:35" s="1" customFormat="1" ht="13.5" thickBot="1" x14ac:dyDescent="0.4">
      <c r="A14" s="83" t="s">
        <v>16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</row>
    <row r="15" spans="1:35" s="1" customFormat="1" ht="13" x14ac:dyDescent="0.35">
      <c r="A15" s="25" t="s">
        <v>3</v>
      </c>
      <c r="B15" s="62"/>
      <c r="C15" s="62"/>
      <c r="D15" s="62"/>
      <c r="E15" s="61">
        <v>967</v>
      </c>
      <c r="F15" s="61">
        <v>528</v>
      </c>
      <c r="G15" s="61">
        <v>495</v>
      </c>
      <c r="H15" s="61">
        <v>457</v>
      </c>
      <c r="I15" s="61">
        <v>390</v>
      </c>
      <c r="J15" s="61">
        <v>377</v>
      </c>
      <c r="K15" s="61">
        <v>978</v>
      </c>
      <c r="L15" s="61">
        <v>1046</v>
      </c>
      <c r="M15" s="61">
        <v>1059</v>
      </c>
      <c r="N15" s="61">
        <v>1156</v>
      </c>
      <c r="O15" s="61">
        <v>1077</v>
      </c>
      <c r="P15" s="61">
        <v>953</v>
      </c>
      <c r="Q15" s="61">
        <v>1046</v>
      </c>
      <c r="R15" s="61">
        <v>1029</v>
      </c>
      <c r="S15" s="32">
        <v>1113</v>
      </c>
      <c r="T15" s="33">
        <v>955</v>
      </c>
      <c r="U15" s="34">
        <v>976</v>
      </c>
      <c r="V15" s="34">
        <v>789</v>
      </c>
      <c r="W15" s="34">
        <v>839</v>
      </c>
      <c r="X15" s="34">
        <v>805</v>
      </c>
      <c r="Y15" s="34">
        <v>680</v>
      </c>
      <c r="Z15" s="34">
        <v>756</v>
      </c>
      <c r="AA15" s="35">
        <v>684</v>
      </c>
      <c r="AB15" s="34">
        <v>610</v>
      </c>
      <c r="AC15" s="51">
        <v>330</v>
      </c>
      <c r="AD15" s="34">
        <v>301</v>
      </c>
      <c r="AE15" s="34">
        <v>326</v>
      </c>
      <c r="AF15" s="34">
        <v>322</v>
      </c>
      <c r="AG15" s="43">
        <v>401</v>
      </c>
      <c r="AH15" s="44">
        <v>93</v>
      </c>
      <c r="AI15" s="4">
        <f>(AH15-E15)/E15</f>
        <v>-0.90382626680455014</v>
      </c>
    </row>
    <row r="16" spans="1:35" s="1" customFormat="1" ht="13" x14ac:dyDescent="0.35">
      <c r="A16" s="26" t="s">
        <v>4</v>
      </c>
      <c r="B16" s="63"/>
      <c r="C16" s="63"/>
      <c r="D16" s="63"/>
      <c r="E16" s="65">
        <v>10747</v>
      </c>
      <c r="F16" s="65">
        <v>8397</v>
      </c>
      <c r="G16" s="65">
        <v>6809</v>
      </c>
      <c r="H16" s="65">
        <v>6355</v>
      </c>
      <c r="I16" s="65">
        <v>5514</v>
      </c>
      <c r="J16" s="65">
        <v>4948</v>
      </c>
      <c r="K16" s="65">
        <v>5458</v>
      </c>
      <c r="L16" s="65">
        <v>5807</v>
      </c>
      <c r="M16" s="65">
        <v>5782</v>
      </c>
      <c r="N16" s="65">
        <v>6123</v>
      </c>
      <c r="O16" s="65">
        <v>5111</v>
      </c>
      <c r="P16" s="65">
        <v>5214</v>
      </c>
      <c r="Q16" s="65">
        <v>6436</v>
      </c>
      <c r="R16" s="65">
        <v>6966</v>
      </c>
      <c r="S16" s="35">
        <v>8438</v>
      </c>
      <c r="T16" s="36">
        <v>8673</v>
      </c>
      <c r="U16" s="37">
        <v>8263</v>
      </c>
      <c r="V16" s="37">
        <v>7304</v>
      </c>
      <c r="W16" s="37">
        <v>7248</v>
      </c>
      <c r="X16" s="37">
        <v>6344</v>
      </c>
      <c r="Y16" s="37">
        <v>6219</v>
      </c>
      <c r="Z16" s="37">
        <v>5823</v>
      </c>
      <c r="AA16" s="35">
        <v>5201</v>
      </c>
      <c r="AB16" s="37">
        <v>3760</v>
      </c>
      <c r="AC16" s="52">
        <v>4115</v>
      </c>
      <c r="AD16" s="37">
        <v>6588</v>
      </c>
      <c r="AE16" s="37">
        <v>6575</v>
      </c>
      <c r="AF16" s="37">
        <v>3803</v>
      </c>
      <c r="AG16" s="44">
        <v>3793</v>
      </c>
      <c r="AH16" s="44">
        <v>2567</v>
      </c>
      <c r="AI16" s="8">
        <f t="shared" ref="AI16:AI21" si="2">(AH16-E16)/E16</f>
        <v>-0.76114264445891877</v>
      </c>
    </row>
    <row r="17" spans="1:35" s="1" customFormat="1" ht="13" x14ac:dyDescent="0.35">
      <c r="A17" s="26" t="s">
        <v>5</v>
      </c>
      <c r="B17" s="63"/>
      <c r="C17" s="63"/>
      <c r="D17" s="63"/>
      <c r="E17" s="65">
        <v>209</v>
      </c>
      <c r="F17" s="65">
        <v>271</v>
      </c>
      <c r="G17" s="65">
        <v>286</v>
      </c>
      <c r="H17" s="65">
        <v>305</v>
      </c>
      <c r="I17" s="65">
        <v>383</v>
      </c>
      <c r="J17" s="65">
        <v>235</v>
      </c>
      <c r="K17" s="65">
        <v>244</v>
      </c>
      <c r="L17" s="65">
        <v>290</v>
      </c>
      <c r="M17" s="65">
        <v>334</v>
      </c>
      <c r="N17" s="65">
        <v>239</v>
      </c>
      <c r="O17" s="65">
        <v>161</v>
      </c>
      <c r="P17" s="65">
        <v>145</v>
      </c>
      <c r="Q17" s="65">
        <v>194</v>
      </c>
      <c r="R17" s="65">
        <v>135</v>
      </c>
      <c r="S17" s="35">
        <v>196</v>
      </c>
      <c r="T17" s="36">
        <v>185</v>
      </c>
      <c r="U17" s="37">
        <v>191</v>
      </c>
      <c r="V17" s="37">
        <v>221</v>
      </c>
      <c r="W17" s="37">
        <v>201</v>
      </c>
      <c r="X17" s="37">
        <v>172</v>
      </c>
      <c r="Y17" s="37">
        <v>160</v>
      </c>
      <c r="Z17" s="37">
        <v>183</v>
      </c>
      <c r="AA17" s="35">
        <v>164</v>
      </c>
      <c r="AB17" s="37">
        <v>109</v>
      </c>
      <c r="AC17" s="52">
        <v>96</v>
      </c>
      <c r="AD17" s="37">
        <v>140</v>
      </c>
      <c r="AE17" s="37">
        <v>146</v>
      </c>
      <c r="AF17" s="37">
        <v>93</v>
      </c>
      <c r="AG17" s="44">
        <v>115</v>
      </c>
      <c r="AH17" s="44">
        <v>62</v>
      </c>
      <c r="AI17" s="8">
        <f t="shared" si="2"/>
        <v>-0.70334928229665072</v>
      </c>
    </row>
    <row r="18" spans="1:35" s="1" customFormat="1" ht="13" x14ac:dyDescent="0.35">
      <c r="A18" s="26" t="s">
        <v>6</v>
      </c>
      <c r="B18" s="63"/>
      <c r="C18" s="63"/>
      <c r="D18" s="63"/>
      <c r="E18" s="65">
        <v>2080</v>
      </c>
      <c r="F18" s="65">
        <v>2213</v>
      </c>
      <c r="G18" s="65">
        <v>1990</v>
      </c>
      <c r="H18" s="65">
        <v>1961</v>
      </c>
      <c r="I18" s="65">
        <v>1705</v>
      </c>
      <c r="J18" s="65">
        <v>1249</v>
      </c>
      <c r="K18" s="65">
        <v>1137</v>
      </c>
      <c r="L18" s="65">
        <v>1120</v>
      </c>
      <c r="M18" s="65">
        <v>1021</v>
      </c>
      <c r="N18" s="65">
        <v>963</v>
      </c>
      <c r="O18" s="65">
        <v>770</v>
      </c>
      <c r="P18" s="65">
        <v>814</v>
      </c>
      <c r="Q18" s="65">
        <v>1200</v>
      </c>
      <c r="R18" s="65">
        <v>1233</v>
      </c>
      <c r="S18" s="35">
        <v>1592</v>
      </c>
      <c r="T18" s="36">
        <v>1745</v>
      </c>
      <c r="U18" s="37">
        <v>1859</v>
      </c>
      <c r="V18" s="37">
        <v>1774</v>
      </c>
      <c r="W18" s="37">
        <v>1617</v>
      </c>
      <c r="X18" s="37">
        <v>1556</v>
      </c>
      <c r="Y18" s="37">
        <v>1550</v>
      </c>
      <c r="Z18" s="37">
        <v>1504</v>
      </c>
      <c r="AA18" s="35">
        <v>1292</v>
      </c>
      <c r="AB18" s="37">
        <v>1050</v>
      </c>
      <c r="AC18" s="52">
        <v>983</v>
      </c>
      <c r="AD18" s="37">
        <v>1526</v>
      </c>
      <c r="AE18" s="37">
        <v>1684</v>
      </c>
      <c r="AF18" s="37">
        <v>1042</v>
      </c>
      <c r="AG18" s="44">
        <v>1244</v>
      </c>
      <c r="AH18" s="44">
        <v>702</v>
      </c>
      <c r="AI18" s="8">
        <f t="shared" si="2"/>
        <v>-0.66249999999999998</v>
      </c>
    </row>
    <row r="19" spans="1:35" s="1" customFormat="1" ht="13" x14ac:dyDescent="0.35">
      <c r="A19" s="26" t="s">
        <v>7</v>
      </c>
      <c r="B19" s="63"/>
      <c r="C19" s="63"/>
      <c r="D19" s="63"/>
      <c r="E19" s="65">
        <v>2225</v>
      </c>
      <c r="F19" s="65">
        <v>2624</v>
      </c>
      <c r="G19" s="65">
        <v>2116</v>
      </c>
      <c r="H19" s="65">
        <v>2212</v>
      </c>
      <c r="I19" s="65">
        <v>2369</v>
      </c>
      <c r="J19" s="65">
        <v>2169</v>
      </c>
      <c r="K19" s="65">
        <v>2323</v>
      </c>
      <c r="L19" s="65">
        <v>1899</v>
      </c>
      <c r="M19" s="65">
        <v>1865</v>
      </c>
      <c r="N19" s="65">
        <v>2067</v>
      </c>
      <c r="O19" s="65">
        <v>1278</v>
      </c>
      <c r="P19" s="65">
        <v>1348</v>
      </c>
      <c r="Q19" s="65">
        <v>2125</v>
      </c>
      <c r="R19" s="65">
        <v>2181</v>
      </c>
      <c r="S19" s="35">
        <v>2586</v>
      </c>
      <c r="T19" s="36">
        <v>2657</v>
      </c>
      <c r="U19" s="37">
        <v>2749</v>
      </c>
      <c r="V19" s="37">
        <v>2651</v>
      </c>
      <c r="W19" s="37">
        <v>2834</v>
      </c>
      <c r="X19" s="37">
        <v>2577</v>
      </c>
      <c r="Y19" s="37">
        <v>3236</v>
      </c>
      <c r="Z19" s="37">
        <v>2949</v>
      </c>
      <c r="AA19" s="35">
        <v>2748</v>
      </c>
      <c r="AB19" s="37">
        <v>2454</v>
      </c>
      <c r="AC19" s="52">
        <v>3190</v>
      </c>
      <c r="AD19" s="37">
        <v>4823</v>
      </c>
      <c r="AE19" s="37">
        <v>4761</v>
      </c>
      <c r="AF19" s="37">
        <v>3178</v>
      </c>
      <c r="AG19" s="44">
        <v>2037</v>
      </c>
      <c r="AH19" s="44">
        <v>1926</v>
      </c>
      <c r="AI19" s="8">
        <f t="shared" si="2"/>
        <v>-0.13438202247191011</v>
      </c>
    </row>
    <row r="20" spans="1:35" s="1" customFormat="1" ht="13.5" thickBot="1" x14ac:dyDescent="0.4">
      <c r="A20" s="26" t="s">
        <v>8</v>
      </c>
      <c r="B20" s="66"/>
      <c r="C20" s="66"/>
      <c r="D20" s="66"/>
      <c r="E20" s="67">
        <v>1205</v>
      </c>
      <c r="F20" s="67">
        <v>1430</v>
      </c>
      <c r="G20" s="67">
        <v>1079</v>
      </c>
      <c r="H20" s="67">
        <v>1196</v>
      </c>
      <c r="I20" s="67">
        <v>1253</v>
      </c>
      <c r="J20" s="67">
        <v>1271</v>
      </c>
      <c r="K20" s="67">
        <v>1564</v>
      </c>
      <c r="L20" s="67">
        <v>1222</v>
      </c>
      <c r="M20" s="67">
        <v>1197</v>
      </c>
      <c r="N20" s="67">
        <v>1161</v>
      </c>
      <c r="O20" s="67">
        <v>894</v>
      </c>
      <c r="P20" s="67">
        <v>9326</v>
      </c>
      <c r="Q20" s="67">
        <v>1325</v>
      </c>
      <c r="R20" s="67">
        <v>1373</v>
      </c>
      <c r="S20" s="38">
        <v>1716</v>
      </c>
      <c r="T20" s="39">
        <v>1932</v>
      </c>
      <c r="U20" s="40">
        <v>2014</v>
      </c>
      <c r="V20" s="40">
        <v>2014</v>
      </c>
      <c r="W20" s="40">
        <v>2141</v>
      </c>
      <c r="X20" s="40">
        <v>2012</v>
      </c>
      <c r="Y20" s="40">
        <v>2367</v>
      </c>
      <c r="Z20" s="40">
        <v>2173</v>
      </c>
      <c r="AA20" s="38">
        <v>1833</v>
      </c>
      <c r="AB20" s="40">
        <v>1482</v>
      </c>
      <c r="AC20" s="53">
        <v>2043</v>
      </c>
      <c r="AD20" s="40">
        <v>3241</v>
      </c>
      <c r="AE20" s="40">
        <v>3131</v>
      </c>
      <c r="AF20" s="40">
        <v>2282</v>
      </c>
      <c r="AG20" s="45">
        <v>1202</v>
      </c>
      <c r="AH20" s="45">
        <v>1106</v>
      </c>
      <c r="AI20" s="75">
        <f t="shared" si="2"/>
        <v>-8.2157676348547717E-2</v>
      </c>
    </row>
    <row r="21" spans="1:35" s="1" customFormat="1" ht="13.5" thickBot="1" x14ac:dyDescent="0.4">
      <c r="A21" s="27" t="s">
        <v>9</v>
      </c>
      <c r="B21" s="68"/>
      <c r="C21" s="68"/>
      <c r="D21" s="68"/>
      <c r="E21" s="41">
        <f t="shared" ref="E21:AH21" si="3">SUM(E15:E20)</f>
        <v>17433</v>
      </c>
      <c r="F21" s="41">
        <f t="shared" si="3"/>
        <v>15463</v>
      </c>
      <c r="G21" s="41">
        <f t="shared" si="3"/>
        <v>12775</v>
      </c>
      <c r="H21" s="41">
        <f t="shared" si="3"/>
        <v>12486</v>
      </c>
      <c r="I21" s="41">
        <f t="shared" si="3"/>
        <v>11614</v>
      </c>
      <c r="J21" s="41">
        <f t="shared" si="3"/>
        <v>10249</v>
      </c>
      <c r="K21" s="41">
        <f t="shared" si="3"/>
        <v>11704</v>
      </c>
      <c r="L21" s="41">
        <f t="shared" si="3"/>
        <v>11384</v>
      </c>
      <c r="M21" s="41">
        <f t="shared" si="3"/>
        <v>11258</v>
      </c>
      <c r="N21" s="41">
        <f t="shared" si="3"/>
        <v>11709</v>
      </c>
      <c r="O21" s="41">
        <f t="shared" si="3"/>
        <v>9291</v>
      </c>
      <c r="P21" s="41">
        <f t="shared" si="3"/>
        <v>17800</v>
      </c>
      <c r="Q21" s="41">
        <f t="shared" si="3"/>
        <v>12326</v>
      </c>
      <c r="R21" s="41">
        <f t="shared" si="3"/>
        <v>12917</v>
      </c>
      <c r="S21" s="41">
        <f t="shared" si="3"/>
        <v>15641</v>
      </c>
      <c r="T21" s="41">
        <f t="shared" si="3"/>
        <v>16147</v>
      </c>
      <c r="U21" s="41">
        <f t="shared" si="3"/>
        <v>16052</v>
      </c>
      <c r="V21" s="41">
        <f t="shared" si="3"/>
        <v>14753</v>
      </c>
      <c r="W21" s="41">
        <f t="shared" si="3"/>
        <v>14880</v>
      </c>
      <c r="X21" s="41">
        <f t="shared" si="3"/>
        <v>13466</v>
      </c>
      <c r="Y21" s="41">
        <f t="shared" si="3"/>
        <v>14212</v>
      </c>
      <c r="Z21" s="41">
        <f t="shared" si="3"/>
        <v>13388</v>
      </c>
      <c r="AA21" s="41">
        <f t="shared" si="3"/>
        <v>11922</v>
      </c>
      <c r="AB21" s="41">
        <f t="shared" si="3"/>
        <v>9465</v>
      </c>
      <c r="AC21" s="41">
        <f t="shared" si="3"/>
        <v>10757</v>
      </c>
      <c r="AD21" s="41">
        <f t="shared" si="3"/>
        <v>16619</v>
      </c>
      <c r="AE21" s="41">
        <f t="shared" si="3"/>
        <v>16623</v>
      </c>
      <c r="AF21" s="41">
        <f t="shared" si="3"/>
        <v>10720</v>
      </c>
      <c r="AG21" s="41">
        <f t="shared" si="3"/>
        <v>8792</v>
      </c>
      <c r="AH21" s="41">
        <f t="shared" si="3"/>
        <v>6456</v>
      </c>
      <c r="AI21" s="4">
        <f t="shared" si="2"/>
        <v>-0.62966787127860957</v>
      </c>
    </row>
    <row r="22" spans="1:35" s="1" customFormat="1" ht="13.5" thickBot="1" x14ac:dyDescent="0.4">
      <c r="A22" s="83" t="s">
        <v>33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</row>
    <row r="23" spans="1:35" s="1" customFormat="1" ht="13" x14ac:dyDescent="0.35">
      <c r="A23" s="25" t="s">
        <v>3</v>
      </c>
      <c r="B23" s="62"/>
      <c r="C23" s="62"/>
      <c r="D23" s="62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32"/>
      <c r="T23" s="33"/>
      <c r="U23" s="34"/>
      <c r="V23" s="34"/>
      <c r="W23" s="34"/>
      <c r="X23" s="34"/>
      <c r="Y23" s="34"/>
      <c r="Z23" s="34">
        <v>521</v>
      </c>
      <c r="AA23" s="35">
        <v>260</v>
      </c>
      <c r="AB23" s="34">
        <v>220</v>
      </c>
      <c r="AC23" s="51">
        <v>31</v>
      </c>
      <c r="AD23" s="34">
        <v>54</v>
      </c>
      <c r="AE23" s="34">
        <v>104</v>
      </c>
      <c r="AF23" s="34">
        <v>62</v>
      </c>
      <c r="AG23" s="43">
        <v>115</v>
      </c>
      <c r="AH23" s="44">
        <v>171</v>
      </c>
      <c r="AI23" s="4">
        <f>(AH23-Z23)/Z23</f>
        <v>-0.67178502879078694</v>
      </c>
    </row>
    <row r="24" spans="1:35" s="1" customFormat="1" ht="13" x14ac:dyDescent="0.35">
      <c r="A24" s="26" t="s">
        <v>4</v>
      </c>
      <c r="B24" s="63"/>
      <c r="C24" s="63"/>
      <c r="D24" s="63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35"/>
      <c r="T24" s="36"/>
      <c r="U24" s="37"/>
      <c r="V24" s="37"/>
      <c r="W24" s="37"/>
      <c r="X24" s="37"/>
      <c r="Y24" s="37"/>
      <c r="Z24" s="37">
        <v>3359</v>
      </c>
      <c r="AA24" s="35">
        <v>2541</v>
      </c>
      <c r="AB24" s="37">
        <v>1331</v>
      </c>
      <c r="AC24" s="52">
        <v>901</v>
      </c>
      <c r="AD24" s="37">
        <v>1402</v>
      </c>
      <c r="AE24" s="37">
        <v>1418</v>
      </c>
      <c r="AF24" s="37">
        <v>722</v>
      </c>
      <c r="AG24" s="44">
        <v>1175</v>
      </c>
      <c r="AH24" s="44">
        <v>2348</v>
      </c>
      <c r="AI24" s="8">
        <f t="shared" ref="AI24:AI29" si="4">(AH24-Z24)/Z24</f>
        <v>-0.30098243524858587</v>
      </c>
    </row>
    <row r="25" spans="1:35" s="1" customFormat="1" ht="13" x14ac:dyDescent="0.35">
      <c r="A25" s="26" t="s">
        <v>5</v>
      </c>
      <c r="B25" s="63"/>
      <c r="C25" s="63"/>
      <c r="D25" s="63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35"/>
      <c r="T25" s="36"/>
      <c r="U25" s="37"/>
      <c r="V25" s="37"/>
      <c r="W25" s="37"/>
      <c r="X25" s="37"/>
      <c r="Y25" s="37"/>
      <c r="Z25" s="37">
        <v>98</v>
      </c>
      <c r="AA25" s="35">
        <v>66</v>
      </c>
      <c r="AB25" s="37">
        <v>38</v>
      </c>
      <c r="AC25" s="52">
        <v>17</v>
      </c>
      <c r="AD25" s="37">
        <v>44</v>
      </c>
      <c r="AE25" s="37">
        <v>24</v>
      </c>
      <c r="AF25" s="37">
        <v>29</v>
      </c>
      <c r="AG25" s="44">
        <v>43</v>
      </c>
      <c r="AH25" s="44">
        <v>45</v>
      </c>
      <c r="AI25" s="8">
        <f t="shared" si="4"/>
        <v>-0.54081632653061229</v>
      </c>
    </row>
    <row r="26" spans="1:35" s="1" customFormat="1" ht="13" x14ac:dyDescent="0.35">
      <c r="A26" s="26" t="s">
        <v>6</v>
      </c>
      <c r="B26" s="63"/>
      <c r="C26" s="63"/>
      <c r="D26" s="63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35"/>
      <c r="T26" s="36"/>
      <c r="U26" s="37"/>
      <c r="V26" s="37"/>
      <c r="W26" s="37"/>
      <c r="X26" s="37"/>
      <c r="Y26" s="37"/>
      <c r="Z26" s="37">
        <v>852</v>
      </c>
      <c r="AA26" s="35">
        <v>659</v>
      </c>
      <c r="AB26" s="37">
        <v>435</v>
      </c>
      <c r="AC26" s="52">
        <v>312</v>
      </c>
      <c r="AD26" s="37">
        <v>467</v>
      </c>
      <c r="AE26" s="37">
        <v>553</v>
      </c>
      <c r="AF26" s="37">
        <v>336</v>
      </c>
      <c r="AG26" s="44">
        <v>597</v>
      </c>
      <c r="AH26" s="44">
        <v>665</v>
      </c>
      <c r="AI26" s="8">
        <f t="shared" si="4"/>
        <v>-0.21948356807511737</v>
      </c>
    </row>
    <row r="27" spans="1:35" s="1" customFormat="1" ht="13" x14ac:dyDescent="0.35">
      <c r="A27" s="26" t="s">
        <v>7</v>
      </c>
      <c r="B27" s="63"/>
      <c r="C27" s="63"/>
      <c r="D27" s="63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35"/>
      <c r="T27" s="36"/>
      <c r="U27" s="37"/>
      <c r="V27" s="37"/>
      <c r="W27" s="37"/>
      <c r="X27" s="37"/>
      <c r="Y27" s="37"/>
      <c r="Z27" s="37">
        <v>1230</v>
      </c>
      <c r="AA27" s="35">
        <v>1167</v>
      </c>
      <c r="AB27" s="37">
        <v>882</v>
      </c>
      <c r="AC27" s="52">
        <v>814</v>
      </c>
      <c r="AD27" s="37">
        <v>1377</v>
      </c>
      <c r="AE27" s="37">
        <v>1202</v>
      </c>
      <c r="AF27" s="37">
        <v>948</v>
      </c>
      <c r="AG27" s="44">
        <v>765</v>
      </c>
      <c r="AH27" s="44">
        <v>1239</v>
      </c>
      <c r="AI27" s="49">
        <f t="shared" si="4"/>
        <v>7.3170731707317077E-3</v>
      </c>
    </row>
    <row r="28" spans="1:35" s="1" customFormat="1" ht="13.5" thickBot="1" x14ac:dyDescent="0.4">
      <c r="A28" s="26" t="s">
        <v>8</v>
      </c>
      <c r="B28" s="66"/>
      <c r="C28" s="66"/>
      <c r="D28" s="66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38"/>
      <c r="T28" s="39"/>
      <c r="U28" s="40"/>
      <c r="V28" s="40"/>
      <c r="W28" s="40"/>
      <c r="X28" s="40"/>
      <c r="Y28" s="40"/>
      <c r="Z28" s="40">
        <v>790</v>
      </c>
      <c r="AA28" s="38">
        <v>644</v>
      </c>
      <c r="AB28" s="40">
        <v>422</v>
      </c>
      <c r="AC28" s="53">
        <v>494</v>
      </c>
      <c r="AD28" s="40">
        <v>817</v>
      </c>
      <c r="AE28" s="40">
        <v>691</v>
      </c>
      <c r="AF28" s="40">
        <v>566</v>
      </c>
      <c r="AG28" s="45">
        <v>343</v>
      </c>
      <c r="AH28" s="45">
        <v>516</v>
      </c>
      <c r="AI28" s="75">
        <f t="shared" si="4"/>
        <v>-0.3468354430379747</v>
      </c>
    </row>
    <row r="29" spans="1:35" s="1" customFormat="1" ht="13.5" thickBot="1" x14ac:dyDescent="0.4">
      <c r="A29" s="27" t="s">
        <v>9</v>
      </c>
      <c r="B29" s="68"/>
      <c r="C29" s="68"/>
      <c r="D29" s="68"/>
      <c r="E29" s="41">
        <f t="shared" ref="E29:AH29" si="5">SUM(E23:E28)</f>
        <v>0</v>
      </c>
      <c r="F29" s="41">
        <f t="shared" si="5"/>
        <v>0</v>
      </c>
      <c r="G29" s="41">
        <f t="shared" si="5"/>
        <v>0</v>
      </c>
      <c r="H29" s="41">
        <f t="shared" si="5"/>
        <v>0</v>
      </c>
      <c r="I29" s="41">
        <f t="shared" si="5"/>
        <v>0</v>
      </c>
      <c r="J29" s="41">
        <f t="shared" si="5"/>
        <v>0</v>
      </c>
      <c r="K29" s="41">
        <f t="shared" si="5"/>
        <v>0</v>
      </c>
      <c r="L29" s="41">
        <f t="shared" si="5"/>
        <v>0</v>
      </c>
      <c r="M29" s="41">
        <f t="shared" si="5"/>
        <v>0</v>
      </c>
      <c r="N29" s="41">
        <f t="shared" si="5"/>
        <v>0</v>
      </c>
      <c r="O29" s="41">
        <f t="shared" si="5"/>
        <v>0</v>
      </c>
      <c r="P29" s="41">
        <f t="shared" si="5"/>
        <v>0</v>
      </c>
      <c r="Q29" s="41">
        <f t="shared" si="5"/>
        <v>0</v>
      </c>
      <c r="R29" s="41">
        <f t="shared" si="5"/>
        <v>0</v>
      </c>
      <c r="S29" s="41">
        <f t="shared" si="5"/>
        <v>0</v>
      </c>
      <c r="T29" s="41">
        <f t="shared" si="5"/>
        <v>0</v>
      </c>
      <c r="U29" s="41">
        <f t="shared" si="5"/>
        <v>0</v>
      </c>
      <c r="V29" s="41">
        <f t="shared" si="5"/>
        <v>0</v>
      </c>
      <c r="W29" s="41">
        <f t="shared" si="5"/>
        <v>0</v>
      </c>
      <c r="X29" s="41">
        <f t="shared" si="5"/>
        <v>0</v>
      </c>
      <c r="Y29" s="41">
        <f t="shared" si="5"/>
        <v>0</v>
      </c>
      <c r="Z29" s="41">
        <f t="shared" si="5"/>
        <v>6850</v>
      </c>
      <c r="AA29" s="41">
        <f t="shared" si="5"/>
        <v>5337</v>
      </c>
      <c r="AB29" s="41">
        <f t="shared" si="5"/>
        <v>3328</v>
      </c>
      <c r="AC29" s="41">
        <f t="shared" si="5"/>
        <v>2569</v>
      </c>
      <c r="AD29" s="41">
        <f t="shared" si="5"/>
        <v>4161</v>
      </c>
      <c r="AE29" s="41">
        <f t="shared" si="5"/>
        <v>3992</v>
      </c>
      <c r="AF29" s="41">
        <f t="shared" si="5"/>
        <v>2663</v>
      </c>
      <c r="AG29" s="41">
        <f t="shared" si="5"/>
        <v>3038</v>
      </c>
      <c r="AH29" s="41">
        <f t="shared" si="5"/>
        <v>4984</v>
      </c>
      <c r="AI29" s="4">
        <f t="shared" si="4"/>
        <v>-0.27240875912408757</v>
      </c>
    </row>
    <row r="30" spans="1:35" s="1" customFormat="1" ht="13.5" thickBot="1" x14ac:dyDescent="0.4">
      <c r="A30" s="83" t="s">
        <v>34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</row>
    <row r="31" spans="1:35" s="1" customFormat="1" ht="13" x14ac:dyDescent="0.35">
      <c r="A31" s="25" t="s">
        <v>3</v>
      </c>
      <c r="B31" s="62"/>
      <c r="C31" s="62"/>
      <c r="D31" s="62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32"/>
      <c r="T31" s="33"/>
      <c r="U31" s="34"/>
      <c r="V31" s="34"/>
      <c r="W31" s="34"/>
      <c r="X31" s="34"/>
      <c r="Y31" s="34"/>
      <c r="Z31" s="34">
        <v>68</v>
      </c>
      <c r="AA31" s="35">
        <v>41</v>
      </c>
      <c r="AB31" s="34">
        <v>40</v>
      </c>
      <c r="AC31" s="51">
        <v>7</v>
      </c>
      <c r="AD31" s="34">
        <v>15</v>
      </c>
      <c r="AE31" s="34">
        <v>13</v>
      </c>
      <c r="AF31" s="34">
        <v>26</v>
      </c>
      <c r="AG31" s="43">
        <v>31</v>
      </c>
      <c r="AH31" s="44">
        <v>41</v>
      </c>
      <c r="AI31" s="4">
        <f>(AH31-Z31)/Z31</f>
        <v>-0.39705882352941174</v>
      </c>
    </row>
    <row r="32" spans="1:35" s="1" customFormat="1" ht="13" x14ac:dyDescent="0.35">
      <c r="A32" s="26" t="s">
        <v>4</v>
      </c>
      <c r="B32" s="63"/>
      <c r="C32" s="63"/>
      <c r="D32" s="63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35"/>
      <c r="T32" s="36"/>
      <c r="U32" s="37"/>
      <c r="V32" s="37"/>
      <c r="W32" s="37"/>
      <c r="X32" s="37"/>
      <c r="Y32" s="37"/>
      <c r="Z32" s="37">
        <v>1955</v>
      </c>
      <c r="AA32" s="35">
        <v>1645</v>
      </c>
      <c r="AB32" s="37">
        <v>1125</v>
      </c>
      <c r="AC32" s="52">
        <v>913</v>
      </c>
      <c r="AD32" s="37">
        <v>1442</v>
      </c>
      <c r="AE32" s="37">
        <v>1281</v>
      </c>
      <c r="AF32" s="37">
        <v>777</v>
      </c>
      <c r="AG32" s="44">
        <v>1128</v>
      </c>
      <c r="AH32" s="44">
        <v>1846</v>
      </c>
      <c r="AI32" s="8">
        <f t="shared" ref="AI32:AI37" si="6">(AH32-Z32)/Z32</f>
        <v>-5.5754475703324806E-2</v>
      </c>
    </row>
    <row r="33" spans="1:35" s="1" customFormat="1" ht="13" x14ac:dyDescent="0.35">
      <c r="A33" s="26" t="s">
        <v>5</v>
      </c>
      <c r="B33" s="63"/>
      <c r="C33" s="63"/>
      <c r="D33" s="63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35"/>
      <c r="T33" s="36"/>
      <c r="U33" s="37"/>
      <c r="V33" s="37"/>
      <c r="W33" s="37"/>
      <c r="X33" s="37"/>
      <c r="Y33" s="37"/>
      <c r="Z33" s="37">
        <v>71</v>
      </c>
      <c r="AA33" s="35">
        <v>77</v>
      </c>
      <c r="AB33" s="37">
        <v>39</v>
      </c>
      <c r="AC33" s="52">
        <v>37</v>
      </c>
      <c r="AD33" s="37">
        <v>68</v>
      </c>
      <c r="AE33" s="37">
        <v>44</v>
      </c>
      <c r="AF33" s="37">
        <v>37</v>
      </c>
      <c r="AG33" s="44">
        <v>52</v>
      </c>
      <c r="AH33" s="44">
        <v>41</v>
      </c>
      <c r="AI33" s="8">
        <f t="shared" si="6"/>
        <v>-0.42253521126760563</v>
      </c>
    </row>
    <row r="34" spans="1:35" s="1" customFormat="1" ht="13" x14ac:dyDescent="0.35">
      <c r="A34" s="26" t="s">
        <v>6</v>
      </c>
      <c r="B34" s="63"/>
      <c r="C34" s="63"/>
      <c r="D34" s="63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35"/>
      <c r="T34" s="36"/>
      <c r="U34" s="37"/>
      <c r="V34" s="37"/>
      <c r="W34" s="37"/>
      <c r="X34" s="37"/>
      <c r="Y34" s="37"/>
      <c r="Z34" s="37">
        <v>707</v>
      </c>
      <c r="AA34" s="35">
        <v>589</v>
      </c>
      <c r="AB34" s="37">
        <v>492</v>
      </c>
      <c r="AC34" s="52">
        <v>434</v>
      </c>
      <c r="AD34" s="37">
        <v>550</v>
      </c>
      <c r="AE34" s="37">
        <v>501</v>
      </c>
      <c r="AF34" s="37">
        <v>393</v>
      </c>
      <c r="AG34" s="44">
        <v>524</v>
      </c>
      <c r="AH34" s="44">
        <v>639</v>
      </c>
      <c r="AI34" s="8">
        <f t="shared" si="6"/>
        <v>-9.6181046676096185E-2</v>
      </c>
    </row>
    <row r="35" spans="1:35" s="1" customFormat="1" ht="13" x14ac:dyDescent="0.35">
      <c r="A35" s="26" t="s">
        <v>7</v>
      </c>
      <c r="B35" s="63"/>
      <c r="C35" s="63"/>
      <c r="D35" s="63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35"/>
      <c r="T35" s="36"/>
      <c r="U35" s="37"/>
      <c r="V35" s="37"/>
      <c r="W35" s="37"/>
      <c r="X35" s="37"/>
      <c r="Y35" s="37"/>
      <c r="Z35" s="37">
        <v>1524</v>
      </c>
      <c r="AA35" s="35">
        <v>1370</v>
      </c>
      <c r="AB35" s="37">
        <v>1269</v>
      </c>
      <c r="AC35" s="52">
        <v>1489</v>
      </c>
      <c r="AD35" s="37">
        <v>2277</v>
      </c>
      <c r="AE35" s="37">
        <v>1904</v>
      </c>
      <c r="AF35" s="37">
        <v>1453</v>
      </c>
      <c r="AG35" s="44">
        <v>858</v>
      </c>
      <c r="AH35" s="44">
        <v>1432</v>
      </c>
      <c r="AI35" s="8">
        <f t="shared" si="6"/>
        <v>-6.0367454068241469E-2</v>
      </c>
    </row>
    <row r="36" spans="1:35" s="1" customFormat="1" ht="13.5" thickBot="1" x14ac:dyDescent="0.4">
      <c r="A36" s="26" t="s">
        <v>8</v>
      </c>
      <c r="B36" s="66"/>
      <c r="C36" s="66"/>
      <c r="D36" s="66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38"/>
      <c r="T36" s="39"/>
      <c r="U36" s="40"/>
      <c r="V36" s="40"/>
      <c r="W36" s="40"/>
      <c r="X36" s="40"/>
      <c r="Y36" s="40"/>
      <c r="Z36" s="40">
        <v>1108</v>
      </c>
      <c r="AA36" s="38">
        <v>871</v>
      </c>
      <c r="AB36" s="40">
        <v>729</v>
      </c>
      <c r="AC36" s="53">
        <v>1019</v>
      </c>
      <c r="AD36" s="40">
        <v>1571</v>
      </c>
      <c r="AE36" s="40">
        <v>1357</v>
      </c>
      <c r="AF36" s="40">
        <v>1082</v>
      </c>
      <c r="AG36" s="45">
        <v>524</v>
      </c>
      <c r="AH36" s="45">
        <v>747</v>
      </c>
      <c r="AI36" s="75">
        <f t="shared" si="6"/>
        <v>-0.32581227436823107</v>
      </c>
    </row>
    <row r="37" spans="1:35" s="1" customFormat="1" ht="13.5" thickBot="1" x14ac:dyDescent="0.4">
      <c r="A37" s="27" t="s">
        <v>9</v>
      </c>
      <c r="B37" s="68"/>
      <c r="C37" s="68"/>
      <c r="D37" s="68"/>
      <c r="E37" s="41">
        <f t="shared" ref="E37:AH37" si="7">SUM(E31:E36)</f>
        <v>0</v>
      </c>
      <c r="F37" s="41">
        <f t="shared" si="7"/>
        <v>0</v>
      </c>
      <c r="G37" s="41">
        <f t="shared" si="7"/>
        <v>0</v>
      </c>
      <c r="H37" s="41">
        <f t="shared" si="7"/>
        <v>0</v>
      </c>
      <c r="I37" s="41">
        <f t="shared" si="7"/>
        <v>0</v>
      </c>
      <c r="J37" s="41">
        <f t="shared" si="7"/>
        <v>0</v>
      </c>
      <c r="K37" s="41">
        <f t="shared" si="7"/>
        <v>0</v>
      </c>
      <c r="L37" s="41">
        <f t="shared" si="7"/>
        <v>0</v>
      </c>
      <c r="M37" s="41">
        <f t="shared" si="7"/>
        <v>0</v>
      </c>
      <c r="N37" s="41">
        <f t="shared" si="7"/>
        <v>0</v>
      </c>
      <c r="O37" s="41">
        <f t="shared" si="7"/>
        <v>0</v>
      </c>
      <c r="P37" s="41">
        <f t="shared" si="7"/>
        <v>0</v>
      </c>
      <c r="Q37" s="41">
        <f t="shared" si="7"/>
        <v>0</v>
      </c>
      <c r="R37" s="41">
        <f t="shared" si="7"/>
        <v>0</v>
      </c>
      <c r="S37" s="41">
        <f t="shared" si="7"/>
        <v>0</v>
      </c>
      <c r="T37" s="41">
        <f t="shared" si="7"/>
        <v>0</v>
      </c>
      <c r="U37" s="41">
        <f t="shared" si="7"/>
        <v>0</v>
      </c>
      <c r="V37" s="41">
        <f t="shared" si="7"/>
        <v>0</v>
      </c>
      <c r="W37" s="41">
        <f t="shared" si="7"/>
        <v>0</v>
      </c>
      <c r="X37" s="41">
        <f t="shared" si="7"/>
        <v>0</v>
      </c>
      <c r="Y37" s="41">
        <f t="shared" si="7"/>
        <v>0</v>
      </c>
      <c r="Z37" s="41">
        <f t="shared" si="7"/>
        <v>5433</v>
      </c>
      <c r="AA37" s="41">
        <f t="shared" si="7"/>
        <v>4593</v>
      </c>
      <c r="AB37" s="41">
        <f t="shared" si="7"/>
        <v>3694</v>
      </c>
      <c r="AC37" s="41">
        <f t="shared" si="7"/>
        <v>3899</v>
      </c>
      <c r="AD37" s="41">
        <f t="shared" si="7"/>
        <v>5923</v>
      </c>
      <c r="AE37" s="41">
        <f t="shared" si="7"/>
        <v>5100</v>
      </c>
      <c r="AF37" s="41">
        <f t="shared" si="7"/>
        <v>3768</v>
      </c>
      <c r="AG37" s="41">
        <f t="shared" si="7"/>
        <v>3117</v>
      </c>
      <c r="AH37" s="41">
        <f t="shared" si="7"/>
        <v>4746</v>
      </c>
      <c r="AI37" s="4">
        <f t="shared" si="6"/>
        <v>-0.12644947542794036</v>
      </c>
    </row>
    <row r="38" spans="1:35" s="1" customFormat="1" ht="13.5" thickBot="1" x14ac:dyDescent="0.4">
      <c r="A38" s="83" t="s">
        <v>46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</row>
    <row r="39" spans="1:35" s="1" customFormat="1" ht="13" x14ac:dyDescent="0.35">
      <c r="A39" s="25" t="s">
        <v>35</v>
      </c>
      <c r="B39" s="62"/>
      <c r="C39" s="62"/>
      <c r="D39" s="62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32"/>
      <c r="T39" s="33"/>
      <c r="U39" s="34"/>
      <c r="V39" s="34"/>
      <c r="W39" s="34"/>
      <c r="X39" s="34"/>
      <c r="Y39" s="34"/>
      <c r="Z39" s="34">
        <v>239</v>
      </c>
      <c r="AA39" s="35">
        <v>258</v>
      </c>
      <c r="AB39" s="34">
        <v>139</v>
      </c>
      <c r="AC39" s="51">
        <v>99</v>
      </c>
      <c r="AD39" s="34">
        <v>170</v>
      </c>
      <c r="AE39" s="34">
        <v>312</v>
      </c>
      <c r="AF39" s="34">
        <v>213</v>
      </c>
      <c r="AG39" s="43">
        <v>225</v>
      </c>
      <c r="AH39" s="44">
        <v>349</v>
      </c>
      <c r="AI39" s="48">
        <f>(AH39-Z39)/Z39</f>
        <v>0.46025104602510458</v>
      </c>
    </row>
    <row r="40" spans="1:35" s="1" customFormat="1" ht="13" x14ac:dyDescent="0.35">
      <c r="A40" s="26" t="s">
        <v>36</v>
      </c>
      <c r="B40" s="63"/>
      <c r="C40" s="63"/>
      <c r="D40" s="63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35"/>
      <c r="T40" s="36"/>
      <c r="U40" s="37"/>
      <c r="V40" s="37"/>
      <c r="W40" s="37"/>
      <c r="X40" s="37"/>
      <c r="Y40" s="37"/>
      <c r="Z40" s="37">
        <v>4692</v>
      </c>
      <c r="AA40" s="35">
        <v>3927</v>
      </c>
      <c r="AB40" s="37">
        <v>2115</v>
      </c>
      <c r="AC40" s="52">
        <v>1329</v>
      </c>
      <c r="AD40" s="37">
        <v>1613</v>
      </c>
      <c r="AE40" s="37">
        <v>1720</v>
      </c>
      <c r="AF40" s="37">
        <v>1485</v>
      </c>
      <c r="AG40" s="44">
        <v>1577</v>
      </c>
      <c r="AH40" s="44">
        <v>2776</v>
      </c>
      <c r="AI40" s="8">
        <f t="shared" ref="AI40:AI50" si="8">(AH40-Z40)/Z40</f>
        <v>-0.40835464620630862</v>
      </c>
    </row>
    <row r="41" spans="1:35" s="1" customFormat="1" ht="13" x14ac:dyDescent="0.35">
      <c r="A41" s="26" t="s">
        <v>45</v>
      </c>
      <c r="B41" s="63"/>
      <c r="C41" s="63"/>
      <c r="D41" s="63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35"/>
      <c r="T41" s="36"/>
      <c r="U41" s="37"/>
      <c r="V41" s="37"/>
      <c r="W41" s="37"/>
      <c r="X41" s="37"/>
      <c r="Y41" s="37"/>
      <c r="Z41" s="37">
        <v>35</v>
      </c>
      <c r="AA41" s="35">
        <v>41</v>
      </c>
      <c r="AB41" s="37">
        <v>50</v>
      </c>
      <c r="AC41" s="52">
        <v>13</v>
      </c>
      <c r="AD41" s="37">
        <v>21</v>
      </c>
      <c r="AE41" s="37">
        <v>11</v>
      </c>
      <c r="AF41" s="37">
        <v>8</v>
      </c>
      <c r="AG41" s="44">
        <v>15</v>
      </c>
      <c r="AH41" s="44">
        <v>33</v>
      </c>
      <c r="AI41" s="8">
        <f t="shared" si="8"/>
        <v>-5.7142857142857141E-2</v>
      </c>
    </row>
    <row r="42" spans="1:35" s="1" customFormat="1" ht="13" x14ac:dyDescent="0.35">
      <c r="A42" s="26" t="s">
        <v>37</v>
      </c>
      <c r="B42" s="63"/>
      <c r="C42" s="63"/>
      <c r="D42" s="63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35"/>
      <c r="T42" s="36"/>
      <c r="U42" s="37"/>
      <c r="V42" s="37"/>
      <c r="W42" s="37"/>
      <c r="X42" s="37"/>
      <c r="Y42" s="37"/>
      <c r="Z42" s="37">
        <v>41</v>
      </c>
      <c r="AA42" s="35">
        <v>43</v>
      </c>
      <c r="AB42" s="37">
        <v>25</v>
      </c>
      <c r="AC42" s="52">
        <v>34</v>
      </c>
      <c r="AD42" s="37">
        <v>10</v>
      </c>
      <c r="AE42" s="37">
        <v>7</v>
      </c>
      <c r="AF42" s="74">
        <v>0</v>
      </c>
      <c r="AG42" s="74">
        <v>0</v>
      </c>
      <c r="AH42" s="74">
        <v>16</v>
      </c>
      <c r="AI42" s="8">
        <f t="shared" si="8"/>
        <v>-0.6097560975609756</v>
      </c>
    </row>
    <row r="43" spans="1:35" s="1" customFormat="1" ht="13" x14ac:dyDescent="0.35">
      <c r="A43" s="26" t="s">
        <v>38</v>
      </c>
      <c r="B43" s="63"/>
      <c r="C43" s="63"/>
      <c r="D43" s="63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35"/>
      <c r="T43" s="36"/>
      <c r="U43" s="37"/>
      <c r="V43" s="37"/>
      <c r="W43" s="37"/>
      <c r="X43" s="37"/>
      <c r="Y43" s="37"/>
      <c r="Z43" s="37">
        <v>587</v>
      </c>
      <c r="AA43" s="35">
        <v>391</v>
      </c>
      <c r="AB43" s="37">
        <v>313</v>
      </c>
      <c r="AC43" s="52">
        <v>142</v>
      </c>
      <c r="AD43" s="37">
        <v>104</v>
      </c>
      <c r="AE43" s="37">
        <v>126</v>
      </c>
      <c r="AF43" s="37">
        <v>189</v>
      </c>
      <c r="AG43" s="44">
        <v>184</v>
      </c>
      <c r="AH43" s="44">
        <v>414</v>
      </c>
      <c r="AI43" s="8">
        <f t="shared" si="8"/>
        <v>-0.29471890971039183</v>
      </c>
    </row>
    <row r="44" spans="1:35" s="1" customFormat="1" ht="13" x14ac:dyDescent="0.35">
      <c r="A44" s="26" t="s">
        <v>39</v>
      </c>
      <c r="B44" s="63"/>
      <c r="C44" s="63"/>
      <c r="D44" s="63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35"/>
      <c r="T44" s="36"/>
      <c r="U44" s="37"/>
      <c r="V44" s="37"/>
      <c r="W44" s="37"/>
      <c r="X44" s="37"/>
      <c r="Y44" s="37"/>
      <c r="Z44" s="37">
        <v>65</v>
      </c>
      <c r="AA44" s="35">
        <v>38</v>
      </c>
      <c r="AB44" s="37">
        <v>10</v>
      </c>
      <c r="AC44" s="52">
        <v>11</v>
      </c>
      <c r="AD44" s="37">
        <v>2</v>
      </c>
      <c r="AE44" s="37">
        <v>20</v>
      </c>
      <c r="AF44" s="37">
        <v>3</v>
      </c>
      <c r="AG44" s="44">
        <v>8</v>
      </c>
      <c r="AH44" s="44">
        <v>40</v>
      </c>
      <c r="AI44" s="8">
        <f t="shared" si="8"/>
        <v>-0.38461538461538464</v>
      </c>
    </row>
    <row r="45" spans="1:35" s="1" customFormat="1" ht="13" x14ac:dyDescent="0.35">
      <c r="A45" s="26" t="s">
        <v>40</v>
      </c>
      <c r="B45" s="63"/>
      <c r="C45" s="63"/>
      <c r="D45" s="63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35"/>
      <c r="T45" s="36"/>
      <c r="U45" s="37"/>
      <c r="V45" s="37"/>
      <c r="W45" s="37"/>
      <c r="X45" s="37"/>
      <c r="Y45" s="37"/>
      <c r="Z45" s="37">
        <v>1</v>
      </c>
      <c r="AA45" s="35">
        <v>18</v>
      </c>
      <c r="AB45" s="37">
        <v>5</v>
      </c>
      <c r="AC45" s="52">
        <v>6</v>
      </c>
      <c r="AD45" s="37">
        <v>1</v>
      </c>
      <c r="AE45" s="37">
        <v>3</v>
      </c>
      <c r="AF45" s="37">
        <v>6</v>
      </c>
      <c r="AG45" s="44">
        <v>17</v>
      </c>
      <c r="AH45" s="44">
        <v>11</v>
      </c>
      <c r="AI45" s="49">
        <f t="shared" si="8"/>
        <v>10</v>
      </c>
    </row>
    <row r="46" spans="1:35" s="1" customFormat="1" ht="13" x14ac:dyDescent="0.35">
      <c r="A46" s="26" t="s">
        <v>41</v>
      </c>
      <c r="B46" s="63"/>
      <c r="C46" s="63"/>
      <c r="D46" s="63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35"/>
      <c r="T46" s="36"/>
      <c r="U46" s="37"/>
      <c r="V46" s="37"/>
      <c r="W46" s="37"/>
      <c r="X46" s="37"/>
      <c r="Y46" s="37"/>
      <c r="Z46" s="37">
        <v>54</v>
      </c>
      <c r="AA46" s="35">
        <v>10</v>
      </c>
      <c r="AB46" s="37">
        <v>12</v>
      </c>
      <c r="AC46" s="52">
        <v>4</v>
      </c>
      <c r="AD46" s="37">
        <v>3</v>
      </c>
      <c r="AE46" s="37">
        <v>2</v>
      </c>
      <c r="AF46" s="37">
        <v>3</v>
      </c>
      <c r="AG46" s="44">
        <v>7</v>
      </c>
      <c r="AH46" s="44">
        <v>5</v>
      </c>
      <c r="AI46" s="8">
        <f t="shared" si="8"/>
        <v>-0.90740740740740744</v>
      </c>
    </row>
    <row r="47" spans="1:35" s="1" customFormat="1" ht="13" x14ac:dyDescent="0.35">
      <c r="A47" s="26" t="s">
        <v>42</v>
      </c>
      <c r="B47" s="63"/>
      <c r="C47" s="63"/>
      <c r="D47" s="63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35"/>
      <c r="T47" s="36"/>
      <c r="U47" s="37"/>
      <c r="V47" s="37"/>
      <c r="W47" s="37"/>
      <c r="X47" s="37"/>
      <c r="Y47" s="37"/>
      <c r="Z47" s="37">
        <v>40</v>
      </c>
      <c r="AA47" s="35">
        <v>13</v>
      </c>
      <c r="AB47" s="37">
        <v>24</v>
      </c>
      <c r="AC47" s="52">
        <v>17</v>
      </c>
      <c r="AD47" s="37">
        <v>200</v>
      </c>
      <c r="AE47" s="37">
        <v>3</v>
      </c>
      <c r="AF47" s="37">
        <v>4</v>
      </c>
      <c r="AG47" s="44">
        <v>2</v>
      </c>
      <c r="AH47" s="44">
        <v>45</v>
      </c>
      <c r="AI47" s="49">
        <f t="shared" si="8"/>
        <v>0.125</v>
      </c>
    </row>
    <row r="48" spans="1:35" s="1" customFormat="1" ht="13" x14ac:dyDescent="0.35">
      <c r="A48" s="26" t="s">
        <v>43</v>
      </c>
      <c r="B48" s="63"/>
      <c r="C48" s="63"/>
      <c r="D48" s="63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35"/>
      <c r="T48" s="36"/>
      <c r="U48" s="37"/>
      <c r="V48" s="37"/>
      <c r="W48" s="37"/>
      <c r="X48" s="37"/>
      <c r="Y48" s="37"/>
      <c r="Z48" s="37">
        <v>1145</v>
      </c>
      <c r="AA48" s="35">
        <v>983</v>
      </c>
      <c r="AB48" s="37">
        <v>868</v>
      </c>
      <c r="AC48" s="52">
        <v>821</v>
      </c>
      <c r="AD48" s="37">
        <v>1192</v>
      </c>
      <c r="AE48" s="37">
        <v>1587</v>
      </c>
      <c r="AF48" s="37">
        <v>1115</v>
      </c>
      <c r="AG48" s="44">
        <v>830</v>
      </c>
      <c r="AH48" s="44">
        <v>1139</v>
      </c>
      <c r="AI48" s="8">
        <f t="shared" si="8"/>
        <v>-5.2401746724890829E-3</v>
      </c>
    </row>
    <row r="49" spans="1:35" s="1" customFormat="1" ht="13.5" thickBot="1" x14ac:dyDescent="0.4">
      <c r="A49" s="26" t="s">
        <v>44</v>
      </c>
      <c r="B49" s="63"/>
      <c r="C49" s="63"/>
      <c r="D49" s="63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35"/>
      <c r="T49" s="36"/>
      <c r="U49" s="37"/>
      <c r="V49" s="37"/>
      <c r="W49" s="37"/>
      <c r="X49" s="37"/>
      <c r="Y49" s="37"/>
      <c r="Z49" s="37">
        <v>46</v>
      </c>
      <c r="AA49" s="35">
        <v>147</v>
      </c>
      <c r="AB49" s="37">
        <v>22</v>
      </c>
      <c r="AC49" s="52">
        <v>14</v>
      </c>
      <c r="AD49" s="37">
        <v>22</v>
      </c>
      <c r="AE49" s="37">
        <v>19</v>
      </c>
      <c r="AF49" s="37">
        <v>25</v>
      </c>
      <c r="AG49" s="44">
        <v>12</v>
      </c>
      <c r="AH49" s="45">
        <v>21</v>
      </c>
      <c r="AI49" s="75">
        <f t="shared" si="8"/>
        <v>-0.54347826086956519</v>
      </c>
    </row>
    <row r="50" spans="1:35" s="1" customFormat="1" ht="13.5" thickBot="1" x14ac:dyDescent="0.4">
      <c r="A50" s="27" t="s">
        <v>9</v>
      </c>
      <c r="B50" s="68"/>
      <c r="C50" s="68"/>
      <c r="D50" s="68"/>
      <c r="E50" s="41">
        <f t="shared" ref="E50:AH50" si="9">SUM(E39:E49)</f>
        <v>0</v>
      </c>
      <c r="F50" s="41">
        <f t="shared" si="9"/>
        <v>0</v>
      </c>
      <c r="G50" s="41">
        <f t="shared" si="9"/>
        <v>0</v>
      </c>
      <c r="H50" s="41">
        <f t="shared" si="9"/>
        <v>0</v>
      </c>
      <c r="I50" s="41">
        <f t="shared" si="9"/>
        <v>0</v>
      </c>
      <c r="J50" s="41">
        <f t="shared" si="9"/>
        <v>0</v>
      </c>
      <c r="K50" s="41">
        <f t="shared" si="9"/>
        <v>0</v>
      </c>
      <c r="L50" s="41">
        <f t="shared" si="9"/>
        <v>0</v>
      </c>
      <c r="M50" s="41">
        <f t="shared" si="9"/>
        <v>0</v>
      </c>
      <c r="N50" s="41">
        <f t="shared" si="9"/>
        <v>0</v>
      </c>
      <c r="O50" s="41">
        <f t="shared" si="9"/>
        <v>0</v>
      </c>
      <c r="P50" s="41">
        <f t="shared" si="9"/>
        <v>0</v>
      </c>
      <c r="Q50" s="41">
        <f t="shared" si="9"/>
        <v>0</v>
      </c>
      <c r="R50" s="41">
        <f t="shared" si="9"/>
        <v>0</v>
      </c>
      <c r="S50" s="41">
        <f t="shared" si="9"/>
        <v>0</v>
      </c>
      <c r="T50" s="41">
        <f t="shared" si="9"/>
        <v>0</v>
      </c>
      <c r="U50" s="41">
        <f t="shared" si="9"/>
        <v>0</v>
      </c>
      <c r="V50" s="41">
        <f t="shared" si="9"/>
        <v>0</v>
      </c>
      <c r="W50" s="41">
        <f t="shared" si="9"/>
        <v>0</v>
      </c>
      <c r="X50" s="41">
        <f t="shared" si="9"/>
        <v>0</v>
      </c>
      <c r="Y50" s="41">
        <f t="shared" si="9"/>
        <v>0</v>
      </c>
      <c r="Z50" s="41">
        <f t="shared" si="9"/>
        <v>6945</v>
      </c>
      <c r="AA50" s="41">
        <f t="shared" si="9"/>
        <v>5869</v>
      </c>
      <c r="AB50" s="41">
        <f t="shared" si="9"/>
        <v>3583</v>
      </c>
      <c r="AC50" s="41">
        <f t="shared" si="9"/>
        <v>2490</v>
      </c>
      <c r="AD50" s="41">
        <f t="shared" si="9"/>
        <v>3338</v>
      </c>
      <c r="AE50" s="41">
        <f t="shared" si="9"/>
        <v>3810</v>
      </c>
      <c r="AF50" s="41">
        <f t="shared" si="9"/>
        <v>3051</v>
      </c>
      <c r="AG50" s="46">
        <f t="shared" si="9"/>
        <v>2877</v>
      </c>
      <c r="AH50" s="46">
        <f t="shared" si="9"/>
        <v>4849</v>
      </c>
      <c r="AI50" s="4">
        <f t="shared" si="8"/>
        <v>-0.3017998560115191</v>
      </c>
    </row>
    <row r="51" spans="1:35" s="1" customFormat="1" ht="13.5" thickBot="1" x14ac:dyDescent="0.4">
      <c r="A51" s="83" t="s">
        <v>47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</row>
    <row r="52" spans="1:35" s="1" customFormat="1" ht="13" x14ac:dyDescent="0.35">
      <c r="A52" s="25" t="s">
        <v>35</v>
      </c>
      <c r="B52" s="62"/>
      <c r="C52" s="62"/>
      <c r="D52" s="62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32"/>
      <c r="T52" s="33"/>
      <c r="U52" s="34"/>
      <c r="V52" s="34"/>
      <c r="W52" s="34"/>
      <c r="X52" s="34"/>
      <c r="Y52" s="34"/>
      <c r="Z52" s="34">
        <v>149</v>
      </c>
      <c r="AA52" s="35">
        <v>129</v>
      </c>
      <c r="AB52" s="34">
        <v>110</v>
      </c>
      <c r="AC52" s="51">
        <v>75</v>
      </c>
      <c r="AD52" s="34">
        <v>98</v>
      </c>
      <c r="AE52" s="34">
        <v>135</v>
      </c>
      <c r="AF52" s="34">
        <v>123</v>
      </c>
      <c r="AG52" s="43">
        <v>104</v>
      </c>
      <c r="AH52" s="44">
        <v>162</v>
      </c>
      <c r="AI52" s="48">
        <f>(AH52-Z52)/Z52</f>
        <v>8.7248322147651006E-2</v>
      </c>
    </row>
    <row r="53" spans="1:35" s="1" customFormat="1" ht="13" x14ac:dyDescent="0.35">
      <c r="A53" s="26" t="s">
        <v>36</v>
      </c>
      <c r="B53" s="63"/>
      <c r="C53" s="63"/>
      <c r="D53" s="63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35"/>
      <c r="T53" s="36"/>
      <c r="U53" s="37"/>
      <c r="V53" s="37"/>
      <c r="W53" s="37"/>
      <c r="X53" s="37"/>
      <c r="Y53" s="37"/>
      <c r="Z53" s="37">
        <v>3494</v>
      </c>
      <c r="AA53" s="35">
        <v>2971</v>
      </c>
      <c r="AB53" s="37">
        <v>2050</v>
      </c>
      <c r="AC53" s="52">
        <v>1437</v>
      </c>
      <c r="AD53" s="37">
        <v>1818</v>
      </c>
      <c r="AE53" s="37">
        <v>2044</v>
      </c>
      <c r="AF53" s="37">
        <v>1652</v>
      </c>
      <c r="AG53" s="44">
        <v>1507</v>
      </c>
      <c r="AH53" s="44">
        <v>2292</v>
      </c>
      <c r="AI53" s="8">
        <f t="shared" ref="AI53:AI63" si="10">(AH53-Z53)/Z53</f>
        <v>-0.34401831711505437</v>
      </c>
    </row>
    <row r="54" spans="1:35" s="1" customFormat="1" ht="13" x14ac:dyDescent="0.35">
      <c r="A54" s="26" t="s">
        <v>45</v>
      </c>
      <c r="B54" s="63"/>
      <c r="C54" s="63"/>
      <c r="D54" s="63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35"/>
      <c r="T54" s="36"/>
      <c r="U54" s="37"/>
      <c r="V54" s="37"/>
      <c r="W54" s="37"/>
      <c r="X54" s="37"/>
      <c r="Y54" s="37"/>
      <c r="Z54" s="37">
        <v>34</v>
      </c>
      <c r="AA54" s="35">
        <v>36</v>
      </c>
      <c r="AB54" s="37">
        <v>30</v>
      </c>
      <c r="AC54" s="52">
        <v>10</v>
      </c>
      <c r="AD54" s="37">
        <v>14</v>
      </c>
      <c r="AE54" s="37">
        <v>12</v>
      </c>
      <c r="AF54" s="37">
        <v>16</v>
      </c>
      <c r="AG54" s="44">
        <v>14</v>
      </c>
      <c r="AH54" s="44">
        <v>24</v>
      </c>
      <c r="AI54" s="8">
        <f t="shared" si="10"/>
        <v>-0.29411764705882354</v>
      </c>
    </row>
    <row r="55" spans="1:35" s="1" customFormat="1" ht="13" x14ac:dyDescent="0.35">
      <c r="A55" s="26" t="s">
        <v>37</v>
      </c>
      <c r="B55" s="63"/>
      <c r="C55" s="63"/>
      <c r="D55" s="63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35"/>
      <c r="T55" s="36"/>
      <c r="U55" s="37"/>
      <c r="V55" s="37"/>
      <c r="W55" s="37"/>
      <c r="X55" s="37"/>
      <c r="Y55" s="37"/>
      <c r="Z55" s="37">
        <v>6</v>
      </c>
      <c r="AA55" s="35">
        <v>6</v>
      </c>
      <c r="AB55" s="37">
        <v>1</v>
      </c>
      <c r="AC55" s="52">
        <v>2</v>
      </c>
      <c r="AD55" s="37">
        <v>4</v>
      </c>
      <c r="AE55" s="37">
        <v>2</v>
      </c>
      <c r="AF55" s="74">
        <v>0</v>
      </c>
      <c r="AG55" s="74">
        <v>0</v>
      </c>
      <c r="AH55" s="74">
        <v>4</v>
      </c>
      <c r="AI55" s="8">
        <f t="shared" si="10"/>
        <v>-0.33333333333333331</v>
      </c>
    </row>
    <row r="56" spans="1:35" s="1" customFormat="1" ht="13" x14ac:dyDescent="0.35">
      <c r="A56" s="26" t="s">
        <v>38</v>
      </c>
      <c r="B56" s="63"/>
      <c r="C56" s="63"/>
      <c r="D56" s="63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35"/>
      <c r="T56" s="36"/>
      <c r="U56" s="37"/>
      <c r="V56" s="37"/>
      <c r="W56" s="37"/>
      <c r="X56" s="37"/>
      <c r="Y56" s="37"/>
      <c r="Z56" s="37">
        <v>275</v>
      </c>
      <c r="AA56" s="35">
        <v>259</v>
      </c>
      <c r="AB56" s="37">
        <v>219</v>
      </c>
      <c r="AC56" s="52">
        <v>102</v>
      </c>
      <c r="AD56" s="37">
        <v>112</v>
      </c>
      <c r="AE56" s="37">
        <v>140</v>
      </c>
      <c r="AF56" s="37">
        <v>138</v>
      </c>
      <c r="AG56" s="44">
        <v>156</v>
      </c>
      <c r="AH56" s="44">
        <v>296</v>
      </c>
      <c r="AI56" s="49">
        <f t="shared" si="10"/>
        <v>7.636363636363637E-2</v>
      </c>
    </row>
    <row r="57" spans="1:35" s="1" customFormat="1" ht="13" x14ac:dyDescent="0.35">
      <c r="A57" s="26" t="s">
        <v>39</v>
      </c>
      <c r="B57" s="63"/>
      <c r="C57" s="63"/>
      <c r="D57" s="63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35"/>
      <c r="T57" s="36"/>
      <c r="U57" s="37"/>
      <c r="V57" s="37"/>
      <c r="W57" s="37"/>
      <c r="X57" s="37"/>
      <c r="Y57" s="37"/>
      <c r="Z57" s="37">
        <v>10</v>
      </c>
      <c r="AA57" s="35">
        <v>13</v>
      </c>
      <c r="AB57" s="37">
        <v>7</v>
      </c>
      <c r="AC57" s="52">
        <v>6</v>
      </c>
      <c r="AD57" s="37">
        <v>2</v>
      </c>
      <c r="AE57" s="37">
        <v>3</v>
      </c>
      <c r="AF57" s="37">
        <v>2</v>
      </c>
      <c r="AG57" s="44">
        <v>7</v>
      </c>
      <c r="AH57" s="44">
        <v>11</v>
      </c>
      <c r="AI57" s="49">
        <f t="shared" si="10"/>
        <v>0.1</v>
      </c>
    </row>
    <row r="58" spans="1:35" s="1" customFormat="1" ht="13" x14ac:dyDescent="0.35">
      <c r="A58" s="26" t="s">
        <v>40</v>
      </c>
      <c r="B58" s="63"/>
      <c r="C58" s="63"/>
      <c r="D58" s="63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35"/>
      <c r="T58" s="36"/>
      <c r="U58" s="37"/>
      <c r="V58" s="37"/>
      <c r="W58" s="37"/>
      <c r="X58" s="37"/>
      <c r="Y58" s="37"/>
      <c r="Z58" s="37">
        <v>3</v>
      </c>
      <c r="AA58" s="35">
        <v>11</v>
      </c>
      <c r="AB58" s="37">
        <v>6</v>
      </c>
      <c r="AC58" s="52">
        <v>5</v>
      </c>
      <c r="AD58" s="37">
        <v>2</v>
      </c>
      <c r="AE58" s="37">
        <v>3</v>
      </c>
      <c r="AF58" s="37">
        <v>7</v>
      </c>
      <c r="AG58" s="44">
        <v>13</v>
      </c>
      <c r="AH58" s="44">
        <v>12</v>
      </c>
      <c r="AI58" s="49">
        <f t="shared" si="10"/>
        <v>3</v>
      </c>
    </row>
    <row r="59" spans="1:35" s="1" customFormat="1" ht="13" x14ac:dyDescent="0.35">
      <c r="A59" s="26" t="s">
        <v>41</v>
      </c>
      <c r="B59" s="63"/>
      <c r="C59" s="63"/>
      <c r="D59" s="63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35"/>
      <c r="T59" s="36"/>
      <c r="U59" s="37"/>
      <c r="V59" s="37"/>
      <c r="W59" s="37"/>
      <c r="X59" s="37"/>
      <c r="Y59" s="37"/>
      <c r="Z59" s="37">
        <v>6</v>
      </c>
      <c r="AA59" s="35">
        <v>11</v>
      </c>
      <c r="AB59" s="37">
        <v>10</v>
      </c>
      <c r="AC59" s="52">
        <v>4</v>
      </c>
      <c r="AD59" s="37">
        <v>4</v>
      </c>
      <c r="AE59" s="37">
        <v>7</v>
      </c>
      <c r="AF59" s="37">
        <v>2</v>
      </c>
      <c r="AG59" s="44">
        <v>6</v>
      </c>
      <c r="AH59" s="44">
        <v>6</v>
      </c>
      <c r="AI59" s="80">
        <f t="shared" si="10"/>
        <v>0</v>
      </c>
    </row>
    <row r="60" spans="1:35" s="1" customFormat="1" ht="13" x14ac:dyDescent="0.35">
      <c r="A60" s="26" t="s">
        <v>42</v>
      </c>
      <c r="B60" s="63"/>
      <c r="C60" s="63"/>
      <c r="D60" s="63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35"/>
      <c r="T60" s="36"/>
      <c r="U60" s="37"/>
      <c r="V60" s="37"/>
      <c r="W60" s="37"/>
      <c r="X60" s="37"/>
      <c r="Y60" s="37"/>
      <c r="Z60" s="37">
        <v>16</v>
      </c>
      <c r="AA60" s="35">
        <v>10</v>
      </c>
      <c r="AB60" s="37">
        <v>6</v>
      </c>
      <c r="AC60" s="52">
        <v>13</v>
      </c>
      <c r="AD60" s="37">
        <v>9</v>
      </c>
      <c r="AE60" s="37">
        <v>4</v>
      </c>
      <c r="AF60" s="37">
        <v>6</v>
      </c>
      <c r="AG60" s="44">
        <v>5</v>
      </c>
      <c r="AH60" s="44">
        <v>17</v>
      </c>
      <c r="AI60" s="49">
        <f t="shared" si="10"/>
        <v>6.25E-2</v>
      </c>
    </row>
    <row r="61" spans="1:35" s="1" customFormat="1" ht="13" x14ac:dyDescent="0.35">
      <c r="A61" s="26" t="s">
        <v>43</v>
      </c>
      <c r="B61" s="63"/>
      <c r="C61" s="63"/>
      <c r="D61" s="63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35"/>
      <c r="T61" s="36"/>
      <c r="U61" s="37"/>
      <c r="V61" s="37"/>
      <c r="W61" s="37"/>
      <c r="X61" s="37"/>
      <c r="Y61" s="37"/>
      <c r="Z61" s="37">
        <v>2261</v>
      </c>
      <c r="AA61" s="35">
        <v>1972</v>
      </c>
      <c r="AB61" s="37">
        <v>1877</v>
      </c>
      <c r="AC61" s="52">
        <v>1972</v>
      </c>
      <c r="AD61" s="37">
        <v>2922</v>
      </c>
      <c r="AE61" s="37">
        <v>3365</v>
      </c>
      <c r="AF61" s="37">
        <v>2561</v>
      </c>
      <c r="AG61" s="44">
        <v>1688</v>
      </c>
      <c r="AH61" s="44">
        <v>2306</v>
      </c>
      <c r="AI61" s="49">
        <f t="shared" si="10"/>
        <v>1.9902697921273773E-2</v>
      </c>
    </row>
    <row r="62" spans="1:35" s="1" customFormat="1" ht="13.5" thickBot="1" x14ac:dyDescent="0.4">
      <c r="A62" s="26" t="s">
        <v>44</v>
      </c>
      <c r="B62" s="63"/>
      <c r="C62" s="63"/>
      <c r="D62" s="63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35"/>
      <c r="T62" s="36"/>
      <c r="U62" s="37"/>
      <c r="V62" s="37"/>
      <c r="W62" s="37"/>
      <c r="X62" s="37"/>
      <c r="Y62" s="37"/>
      <c r="Z62" s="37">
        <v>59</v>
      </c>
      <c r="AA62" s="35">
        <v>67</v>
      </c>
      <c r="AB62" s="37">
        <v>66</v>
      </c>
      <c r="AC62" s="52">
        <v>73</v>
      </c>
      <c r="AD62" s="37">
        <v>73</v>
      </c>
      <c r="AE62" s="37">
        <v>86</v>
      </c>
      <c r="AF62" s="37">
        <v>52</v>
      </c>
      <c r="AG62" s="44">
        <v>58</v>
      </c>
      <c r="AH62" s="45">
        <v>64</v>
      </c>
      <c r="AI62" s="47">
        <f t="shared" si="10"/>
        <v>8.4745762711864403E-2</v>
      </c>
    </row>
    <row r="63" spans="1:35" s="1" customFormat="1" ht="13.5" thickBot="1" x14ac:dyDescent="0.4">
      <c r="A63" s="27" t="s">
        <v>9</v>
      </c>
      <c r="B63" s="68"/>
      <c r="C63" s="68"/>
      <c r="D63" s="68"/>
      <c r="E63" s="41">
        <f t="shared" ref="E63:AH63" si="11">SUM(E52:E62)</f>
        <v>0</v>
      </c>
      <c r="F63" s="41">
        <f t="shared" si="11"/>
        <v>0</v>
      </c>
      <c r="G63" s="41">
        <f t="shared" si="11"/>
        <v>0</v>
      </c>
      <c r="H63" s="41">
        <f t="shared" si="11"/>
        <v>0</v>
      </c>
      <c r="I63" s="41">
        <f t="shared" si="11"/>
        <v>0</v>
      </c>
      <c r="J63" s="41">
        <f t="shared" si="11"/>
        <v>0</v>
      </c>
      <c r="K63" s="41">
        <f t="shared" si="11"/>
        <v>0</v>
      </c>
      <c r="L63" s="41">
        <f t="shared" si="11"/>
        <v>0</v>
      </c>
      <c r="M63" s="41">
        <f t="shared" si="11"/>
        <v>0</v>
      </c>
      <c r="N63" s="41">
        <f t="shared" si="11"/>
        <v>0</v>
      </c>
      <c r="O63" s="41">
        <f t="shared" si="11"/>
        <v>0</v>
      </c>
      <c r="P63" s="41">
        <f t="shared" si="11"/>
        <v>0</v>
      </c>
      <c r="Q63" s="41">
        <f t="shared" si="11"/>
        <v>0</v>
      </c>
      <c r="R63" s="41">
        <f t="shared" si="11"/>
        <v>0</v>
      </c>
      <c r="S63" s="41">
        <f t="shared" si="11"/>
        <v>0</v>
      </c>
      <c r="T63" s="41">
        <f t="shared" si="11"/>
        <v>0</v>
      </c>
      <c r="U63" s="41">
        <f t="shared" si="11"/>
        <v>0</v>
      </c>
      <c r="V63" s="41">
        <f t="shared" si="11"/>
        <v>0</v>
      </c>
      <c r="W63" s="41">
        <f t="shared" si="11"/>
        <v>0</v>
      </c>
      <c r="X63" s="41">
        <f t="shared" si="11"/>
        <v>0</v>
      </c>
      <c r="Y63" s="41">
        <f t="shared" si="11"/>
        <v>0</v>
      </c>
      <c r="Z63" s="41">
        <f t="shared" si="11"/>
        <v>6313</v>
      </c>
      <c r="AA63" s="41">
        <f t="shared" si="11"/>
        <v>5485</v>
      </c>
      <c r="AB63" s="41">
        <f t="shared" si="11"/>
        <v>4382</v>
      </c>
      <c r="AC63" s="41">
        <f t="shared" si="11"/>
        <v>3699</v>
      </c>
      <c r="AD63" s="41">
        <f t="shared" si="11"/>
        <v>5058</v>
      </c>
      <c r="AE63" s="41">
        <f t="shared" si="11"/>
        <v>5801</v>
      </c>
      <c r="AF63" s="41">
        <f t="shared" si="11"/>
        <v>4559</v>
      </c>
      <c r="AG63" s="46">
        <f t="shared" si="11"/>
        <v>3558</v>
      </c>
      <c r="AH63" s="46">
        <f t="shared" si="11"/>
        <v>5194</v>
      </c>
      <c r="AI63" s="4">
        <f t="shared" si="10"/>
        <v>-0.17725328686836686</v>
      </c>
    </row>
    <row r="64" spans="1:35" s="1" customFormat="1" ht="13.5" thickBot="1" x14ac:dyDescent="0.4">
      <c r="A64" s="83" t="s">
        <v>10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</row>
    <row r="65" spans="1:35" s="1" customFormat="1" ht="13.5" thickBot="1" x14ac:dyDescent="0.4">
      <c r="A65" s="81" t="s">
        <v>24</v>
      </c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</row>
    <row r="66" spans="1:35" s="1" customFormat="1" ht="13" x14ac:dyDescent="0.35">
      <c r="A66" s="28" t="s">
        <v>19</v>
      </c>
      <c r="B66" s="9"/>
      <c r="C66" s="9"/>
      <c r="D66" s="9"/>
      <c r="E66" s="9">
        <f t="shared" ref="E66:AG66" si="12">E5/E13</f>
        <v>330.54598769120088</v>
      </c>
      <c r="F66" s="9">
        <f t="shared" si="12"/>
        <v>377.38989010698475</v>
      </c>
      <c r="G66" s="9">
        <f t="shared" si="12"/>
        <v>430.43705583010478</v>
      </c>
      <c r="H66" s="9">
        <f t="shared" si="12"/>
        <v>430.12825348761072</v>
      </c>
      <c r="I66" s="9">
        <f t="shared" si="12"/>
        <v>477.9220339143618</v>
      </c>
      <c r="J66" s="9">
        <f t="shared" si="12"/>
        <v>474.34575027525608</v>
      </c>
      <c r="K66" s="9">
        <f t="shared" si="12"/>
        <v>396.15797616435106</v>
      </c>
      <c r="L66" s="9">
        <f t="shared" si="12"/>
        <v>375.82684774883666</v>
      </c>
      <c r="M66" s="9">
        <f t="shared" si="12"/>
        <v>353.50757210792682</v>
      </c>
      <c r="N66" s="9">
        <f t="shared" si="12"/>
        <v>383.38297330792938</v>
      </c>
      <c r="O66" s="9">
        <f t="shared" si="12"/>
        <v>454.44300867071325</v>
      </c>
      <c r="P66" s="9">
        <f t="shared" si="12"/>
        <v>498.16119761389456</v>
      </c>
      <c r="Q66" s="9">
        <f t="shared" si="12"/>
        <v>295.44852817965426</v>
      </c>
      <c r="R66" s="9">
        <f t="shared" si="12"/>
        <v>425.52781084810675</v>
      </c>
      <c r="S66" s="9">
        <f t="shared" si="12"/>
        <v>344.14185229693317</v>
      </c>
      <c r="T66" s="9">
        <f t="shared" si="12"/>
        <v>399.55698445320257</v>
      </c>
      <c r="U66" s="9">
        <f t="shared" si="12"/>
        <v>429.43402124102954</v>
      </c>
      <c r="V66" s="9">
        <f t="shared" si="12"/>
        <v>553.87362319237081</v>
      </c>
      <c r="W66" s="9">
        <f t="shared" si="12"/>
        <v>494.17323980085189</v>
      </c>
      <c r="X66" s="9">
        <f t="shared" si="12"/>
        <v>489.86764190750915</v>
      </c>
      <c r="Y66" s="9">
        <f t="shared" si="12"/>
        <v>530.10832577720828</v>
      </c>
      <c r="Z66" s="9">
        <f t="shared" si="12"/>
        <v>555.36409216907202</v>
      </c>
      <c r="AA66" s="9">
        <f t="shared" si="12"/>
        <v>658.24412333901432</v>
      </c>
      <c r="AB66" s="9">
        <f t="shared" si="12"/>
        <v>653.93231545077788</v>
      </c>
      <c r="AC66" s="9">
        <f t="shared" si="12"/>
        <v>443.39165931515959</v>
      </c>
      <c r="AD66" s="9">
        <f t="shared" si="12"/>
        <v>250.95530060288596</v>
      </c>
      <c r="AE66" s="9">
        <f t="shared" si="12"/>
        <v>285.85211365588094</v>
      </c>
      <c r="AF66" s="9">
        <f t="shared" si="12"/>
        <v>537.27227173973336</v>
      </c>
      <c r="AG66" s="9">
        <f t="shared" si="12"/>
        <v>482.86823222439659</v>
      </c>
      <c r="AH66" s="9">
        <f t="shared" ref="AH66" si="13">AH5/AH13</f>
        <v>504.2382303839733</v>
      </c>
      <c r="AI66" s="48">
        <f>(AG66-E66)/E66</f>
        <v>0.4608201285307888</v>
      </c>
    </row>
    <row r="67" spans="1:35" s="1" customFormat="1" ht="13" x14ac:dyDescent="0.35">
      <c r="A67" s="29" t="s">
        <v>17</v>
      </c>
      <c r="B67" s="10"/>
      <c r="C67" s="10"/>
      <c r="D67" s="10"/>
      <c r="E67" s="10">
        <f t="shared" ref="E67:AG67" si="14">E13/E21</f>
        <v>0.66151769632306567</v>
      </c>
      <c r="F67" s="10">
        <f t="shared" si="14"/>
        <v>0.62619621030847838</v>
      </c>
      <c r="G67" s="10">
        <f t="shared" si="14"/>
        <v>0.63928923679060679</v>
      </c>
      <c r="H67" s="10">
        <f t="shared" si="14"/>
        <v>0.55310659939131823</v>
      </c>
      <c r="I67" s="10">
        <f t="shared" si="14"/>
        <v>0.47261942483209923</v>
      </c>
      <c r="J67" s="10">
        <f t="shared" si="14"/>
        <v>0.5583815982047029</v>
      </c>
      <c r="K67" s="10">
        <f t="shared" si="14"/>
        <v>0.56103750854408752</v>
      </c>
      <c r="L67" s="10">
        <f t="shared" si="14"/>
        <v>0.63208907238229106</v>
      </c>
      <c r="M67" s="10">
        <f t="shared" si="14"/>
        <v>0.68570909575413042</v>
      </c>
      <c r="N67" s="10">
        <f t="shared" si="14"/>
        <v>0.6771220428730037</v>
      </c>
      <c r="O67" s="10">
        <f t="shared" si="14"/>
        <v>0.81069174469917116</v>
      </c>
      <c r="P67" s="10">
        <f t="shared" si="14"/>
        <v>0.44488837078651683</v>
      </c>
      <c r="Q67" s="10">
        <f t="shared" si="14"/>
        <v>1.158595894856401</v>
      </c>
      <c r="R67" s="10">
        <f t="shared" si="14"/>
        <v>0.89100735464891212</v>
      </c>
      <c r="S67" s="10">
        <f t="shared" si="14"/>
        <v>0.97099948852375173</v>
      </c>
      <c r="T67" s="10">
        <f t="shared" si="14"/>
        <v>0.86020969839598693</v>
      </c>
      <c r="U67" s="10">
        <f t="shared" si="14"/>
        <v>0.77010565661599806</v>
      </c>
      <c r="V67" s="10">
        <f t="shared" si="14"/>
        <v>0.7135483630448044</v>
      </c>
      <c r="W67" s="10">
        <f t="shared" si="14"/>
        <v>0.75025208333333337</v>
      </c>
      <c r="X67" s="10">
        <f t="shared" si="14"/>
        <v>0.76446947868706383</v>
      </c>
      <c r="Y67" s="10">
        <f t="shared" si="14"/>
        <v>0.69863713763017177</v>
      </c>
      <c r="Z67" s="10">
        <f t="shared" si="14"/>
        <v>0.69246354944726618</v>
      </c>
      <c r="AA67" s="10">
        <f t="shared" si="14"/>
        <v>0.59920525079684617</v>
      </c>
      <c r="AB67" s="10">
        <f t="shared" si="14"/>
        <v>0.51755583729529842</v>
      </c>
      <c r="AC67" s="10">
        <f t="shared" si="14"/>
        <v>0.41055387189736908</v>
      </c>
      <c r="AD67" s="10">
        <f t="shared" si="14"/>
        <v>0.46771442325049639</v>
      </c>
      <c r="AE67" s="10">
        <f t="shared" si="14"/>
        <v>0.44706888046682308</v>
      </c>
      <c r="AF67" s="10">
        <f t="shared" si="14"/>
        <v>0.41030261194029854</v>
      </c>
      <c r="AG67" s="10">
        <f t="shared" si="14"/>
        <v>0.52308917197452232</v>
      </c>
      <c r="AH67" s="10">
        <f t="shared" ref="AH67" si="15">AH13/AH21</f>
        <v>0.92781908302354399</v>
      </c>
      <c r="AI67" s="8">
        <f t="shared" ref="AI67:AI71" si="16">(AG67-E67)/E67</f>
        <v>-0.2092589890156755</v>
      </c>
    </row>
    <row r="68" spans="1:35" s="1" customFormat="1" ht="13" x14ac:dyDescent="0.35">
      <c r="A68" s="25" t="s">
        <v>13</v>
      </c>
      <c r="B68" s="63"/>
      <c r="C68" s="63"/>
      <c r="D68" s="63"/>
      <c r="E68" s="78">
        <v>10452</v>
      </c>
      <c r="F68" s="78">
        <v>10452</v>
      </c>
      <c r="G68" s="78">
        <v>10452</v>
      </c>
      <c r="H68" s="78">
        <v>10452</v>
      </c>
      <c r="I68" s="78">
        <v>10452</v>
      </c>
      <c r="J68" s="78">
        <v>10452</v>
      </c>
      <c r="K68" s="78">
        <v>10452</v>
      </c>
      <c r="L68" s="78">
        <v>10452</v>
      </c>
      <c r="M68" s="78">
        <v>10452</v>
      </c>
      <c r="N68" s="78">
        <v>10452</v>
      </c>
      <c r="O68" s="78">
        <v>10452</v>
      </c>
      <c r="P68" s="78">
        <v>10452</v>
      </c>
      <c r="Q68" s="78">
        <v>10452</v>
      </c>
      <c r="R68" s="78">
        <v>10452</v>
      </c>
      <c r="S68" s="32">
        <v>10452</v>
      </c>
      <c r="T68" s="32">
        <v>10452</v>
      </c>
      <c r="U68" s="32">
        <v>10452</v>
      </c>
      <c r="V68" s="32">
        <v>10452</v>
      </c>
      <c r="W68" s="32">
        <v>10452</v>
      </c>
      <c r="X68" s="32">
        <v>10452</v>
      </c>
      <c r="Y68" s="32">
        <v>10452</v>
      </c>
      <c r="Z68" s="32">
        <v>10452</v>
      </c>
      <c r="AA68" s="32">
        <v>10452</v>
      </c>
      <c r="AB68" s="32">
        <v>10452</v>
      </c>
      <c r="AC68" s="32">
        <v>10452</v>
      </c>
      <c r="AD68" s="32">
        <v>10452</v>
      </c>
      <c r="AE68" s="32">
        <v>10452</v>
      </c>
      <c r="AF68" s="32">
        <v>10452</v>
      </c>
      <c r="AG68" s="78">
        <v>10452</v>
      </c>
      <c r="AH68" s="78">
        <v>10453</v>
      </c>
      <c r="AI68" s="49">
        <f t="shared" si="16"/>
        <v>0</v>
      </c>
    </row>
    <row r="69" spans="1:35" s="1" customFormat="1" ht="13" x14ac:dyDescent="0.35">
      <c r="A69" s="29" t="s">
        <v>48</v>
      </c>
      <c r="B69" s="10"/>
      <c r="C69" s="10"/>
      <c r="D69" s="10"/>
      <c r="E69" s="10">
        <f t="shared" ref="E69:Y69" si="17">E8/E16</f>
        <v>0.7358541918674979</v>
      </c>
      <c r="F69" s="10">
        <f t="shared" si="17"/>
        <v>0.72524925568655463</v>
      </c>
      <c r="G69" s="10">
        <f t="shared" si="17"/>
        <v>0.7490143927155235</v>
      </c>
      <c r="H69" s="10">
        <f t="shared" si="17"/>
        <v>0.59862250196695521</v>
      </c>
      <c r="I69" s="10">
        <f t="shared" si="17"/>
        <v>0.54327439245556763</v>
      </c>
      <c r="J69" s="10">
        <f t="shared" si="17"/>
        <v>0.62152789005658859</v>
      </c>
      <c r="K69" s="10">
        <f t="shared" si="17"/>
        <v>0.64829149871747893</v>
      </c>
      <c r="L69" s="10">
        <f t="shared" si="17"/>
        <v>0.73091303599104529</v>
      </c>
      <c r="M69" s="10">
        <f t="shared" si="17"/>
        <v>0.77064908336215843</v>
      </c>
      <c r="N69" s="10">
        <f t="shared" si="17"/>
        <v>0.72086901845500573</v>
      </c>
      <c r="O69" s="10">
        <f t="shared" si="17"/>
        <v>0.8382977890823714</v>
      </c>
      <c r="P69" s="10">
        <f t="shared" si="17"/>
        <v>0.83427138473341</v>
      </c>
      <c r="Q69" s="10">
        <f t="shared" si="17"/>
        <v>1.3104036668738346</v>
      </c>
      <c r="R69" s="10">
        <f t="shared" si="17"/>
        <v>0.97038285960378978</v>
      </c>
      <c r="S69" s="10">
        <f t="shared" si="17"/>
        <v>1.1394099312633326</v>
      </c>
      <c r="T69" s="10">
        <f t="shared" si="17"/>
        <v>0.97804381413582386</v>
      </c>
      <c r="U69" s="10">
        <f t="shared" si="17"/>
        <v>0.88302819799104448</v>
      </c>
      <c r="V69" s="10">
        <f t="shared" si="17"/>
        <v>0.8302691675794085</v>
      </c>
      <c r="W69" s="10">
        <f t="shared" si="17"/>
        <v>0.86340963024282569</v>
      </c>
      <c r="X69" s="10">
        <f t="shared" si="17"/>
        <v>0.93085372005044142</v>
      </c>
      <c r="Y69" s="10">
        <f t="shared" si="17"/>
        <v>0.82959125261296029</v>
      </c>
      <c r="Z69" s="12">
        <f>(Z29/Z13)</f>
        <v>0.73888687178166235</v>
      </c>
      <c r="AA69" s="12">
        <f t="shared" ref="AA69:AG69" si="18">(AA29/AA13)</f>
        <v>0.74708922865871807</v>
      </c>
      <c r="AB69" s="12">
        <f t="shared" si="18"/>
        <v>0.67936862811222498</v>
      </c>
      <c r="AC69" s="12">
        <f t="shared" si="18"/>
        <v>0.58170498205749221</v>
      </c>
      <c r="AD69" s="12">
        <f t="shared" si="18"/>
        <v>0.53531826928940451</v>
      </c>
      <c r="AE69" s="12">
        <f t="shared" si="18"/>
        <v>0.5371637377876658</v>
      </c>
      <c r="AF69" s="12">
        <f t="shared" si="18"/>
        <v>0.6054413788148717</v>
      </c>
      <c r="AG69" s="12">
        <f t="shared" si="18"/>
        <v>0.66057838660578383</v>
      </c>
      <c r="AH69" s="12">
        <f t="shared" ref="AH69" si="19">(AH29/AH13)</f>
        <v>0.83205342237061775</v>
      </c>
      <c r="AI69" s="8">
        <f t="shared" si="16"/>
        <v>-0.10229717530136549</v>
      </c>
    </row>
    <row r="70" spans="1:35" s="1" customFormat="1" ht="13" x14ac:dyDescent="0.35">
      <c r="A70" s="29" t="s">
        <v>49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2">
        <f>(Z37/Z21)</f>
        <v>0.40581117418583806</v>
      </c>
      <c r="AA70" s="12">
        <f t="shared" ref="AA70:AG70" si="20">(AA37/AA21)</f>
        <v>0.38525415198792151</v>
      </c>
      <c r="AB70" s="12">
        <f t="shared" si="20"/>
        <v>0.39027997886951926</v>
      </c>
      <c r="AC70" s="12">
        <f t="shared" si="20"/>
        <v>0.36246165287719623</v>
      </c>
      <c r="AD70" s="12">
        <f t="shared" si="20"/>
        <v>0.35639930200373066</v>
      </c>
      <c r="AE70" s="12">
        <f t="shared" si="20"/>
        <v>0.30680382602418338</v>
      </c>
      <c r="AF70" s="12">
        <f t="shared" si="20"/>
        <v>0.35149253731343283</v>
      </c>
      <c r="AG70" s="12">
        <f t="shared" si="20"/>
        <v>0.35452684258416745</v>
      </c>
      <c r="AH70" s="12">
        <f t="shared" ref="AH70" si="21">(AH37/AH21)</f>
        <v>0.73513011152416352</v>
      </c>
      <c r="AI70" s="49"/>
    </row>
    <row r="71" spans="1:35" s="1" customFormat="1" ht="13.5" thickBot="1" x14ac:dyDescent="0.4">
      <c r="A71" s="30" t="s">
        <v>50</v>
      </c>
      <c r="B71" s="66"/>
      <c r="C71" s="66"/>
      <c r="D71" s="66"/>
      <c r="E71" s="76">
        <v>10452</v>
      </c>
      <c r="F71" s="76">
        <v>10452</v>
      </c>
      <c r="G71" s="76">
        <v>10452</v>
      </c>
      <c r="H71" s="76">
        <v>10452</v>
      </c>
      <c r="I71" s="76">
        <v>10452</v>
      </c>
      <c r="J71" s="76">
        <v>10452</v>
      </c>
      <c r="K71" s="76">
        <v>10452</v>
      </c>
      <c r="L71" s="76">
        <v>10452</v>
      </c>
      <c r="M71" s="76">
        <v>10452</v>
      </c>
      <c r="N71" s="76">
        <v>10452</v>
      </c>
      <c r="O71" s="76">
        <v>10452</v>
      </c>
      <c r="P71" s="76">
        <v>10452</v>
      </c>
      <c r="Q71" s="76">
        <v>10452</v>
      </c>
      <c r="R71" s="76">
        <v>10452</v>
      </c>
      <c r="S71" s="77">
        <v>10452</v>
      </c>
      <c r="T71" s="77">
        <v>10452</v>
      </c>
      <c r="U71" s="77">
        <v>10452</v>
      </c>
      <c r="V71" s="77">
        <v>10452</v>
      </c>
      <c r="W71" s="77">
        <v>10452</v>
      </c>
      <c r="X71" s="77">
        <v>10452</v>
      </c>
      <c r="Y71" s="77">
        <v>10452</v>
      </c>
      <c r="Z71" s="13">
        <f>Z29/Z5</f>
        <v>1.3304548893246049E-3</v>
      </c>
      <c r="AA71" s="13">
        <f t="shared" ref="AA71:AG71" si="22">AA29/AA5</f>
        <v>1.1349728803791324E-3</v>
      </c>
      <c r="AB71" s="13">
        <f t="shared" si="22"/>
        <v>1.038897470059899E-3</v>
      </c>
      <c r="AC71" s="13">
        <f t="shared" si="22"/>
        <v>1.3119438984395069E-3</v>
      </c>
      <c r="AD71" s="13">
        <f t="shared" si="22"/>
        <v>2.1331219862795298E-3</v>
      </c>
      <c r="AE71" s="13">
        <f t="shared" si="22"/>
        <v>1.8791665764428206E-3</v>
      </c>
      <c r="AF71" s="13">
        <f t="shared" si="22"/>
        <v>1.1268800023020004E-3</v>
      </c>
      <c r="AG71" s="13">
        <f t="shared" si="22"/>
        <v>1.3680303290252536E-3</v>
      </c>
      <c r="AH71" s="13">
        <f t="shared" ref="AH71" si="23">AH29/AH5</f>
        <v>1.650119670095256E-3</v>
      </c>
      <c r="AI71" s="75">
        <f t="shared" si="16"/>
        <v>-0.99999986911305694</v>
      </c>
    </row>
    <row r="72" spans="1:35" s="1" customFormat="1" ht="13.5" thickBot="1" x14ac:dyDescent="0.4">
      <c r="A72" s="81" t="s">
        <v>25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</row>
    <row r="73" spans="1:35" s="1" customFormat="1" ht="13" x14ac:dyDescent="0.35">
      <c r="A73" s="29" t="s">
        <v>20</v>
      </c>
      <c r="B73" s="10"/>
      <c r="C73" s="10"/>
      <c r="D73" s="10"/>
      <c r="E73" s="10">
        <f t="shared" ref="E73:AG73" si="24">E13/E74</f>
        <v>1.1033522770761579</v>
      </c>
      <c r="F73" s="10">
        <f t="shared" si="24"/>
        <v>0.92641331802525839</v>
      </c>
      <c r="G73" s="10">
        <f t="shared" si="24"/>
        <v>0.7813738997321088</v>
      </c>
      <c r="H73" s="10">
        <f t="shared" si="24"/>
        <v>0.66074330271718329</v>
      </c>
      <c r="I73" s="10">
        <f t="shared" si="24"/>
        <v>0.52516283964791433</v>
      </c>
      <c r="J73" s="10">
        <f t="shared" si="24"/>
        <v>0.54753664370455413</v>
      </c>
      <c r="K73" s="10">
        <f t="shared" si="24"/>
        <v>0.62824177190968233</v>
      </c>
      <c r="L73" s="10">
        <f t="shared" si="24"/>
        <v>0.68845216226559525</v>
      </c>
      <c r="M73" s="10">
        <f t="shared" si="24"/>
        <v>0.73858716035208571</v>
      </c>
      <c r="N73" s="10">
        <f t="shared" si="24"/>
        <v>0.75855549177190973</v>
      </c>
      <c r="O73" s="10">
        <f t="shared" si="24"/>
        <v>0.72064073861461919</v>
      </c>
      <c r="P73" s="10">
        <f t="shared" si="24"/>
        <v>0.75765528128587833</v>
      </c>
      <c r="Q73" s="10">
        <f t="shared" si="24"/>
        <v>1.3663273057787981</v>
      </c>
      <c r="R73" s="10">
        <f t="shared" si="24"/>
        <v>1.1011425564485264</v>
      </c>
      <c r="S73" s="10">
        <f t="shared" si="24"/>
        <v>1.45306190202832</v>
      </c>
      <c r="T73" s="10">
        <f t="shared" si="24"/>
        <v>1.3289137007271337</v>
      </c>
      <c r="U73" s="10">
        <f t="shared" si="24"/>
        <v>1.1827148871029469</v>
      </c>
      <c r="V73" s="10">
        <f t="shared" si="24"/>
        <v>1.0071736509758897</v>
      </c>
      <c r="W73" s="10">
        <f t="shared" si="24"/>
        <v>1.0680971106008419</v>
      </c>
      <c r="X73" s="10">
        <f t="shared" si="24"/>
        <v>0.98491637964026035</v>
      </c>
      <c r="Y73" s="10">
        <f t="shared" si="24"/>
        <v>0.94996469575200926</v>
      </c>
      <c r="Z73" s="10">
        <f t="shared" si="24"/>
        <v>0.88697876004592413</v>
      </c>
      <c r="AA73" s="10">
        <f t="shared" si="24"/>
        <v>0.68347923842326819</v>
      </c>
      <c r="AB73" s="10">
        <f t="shared" si="24"/>
        <v>0.46868216609261376</v>
      </c>
      <c r="AC73" s="10">
        <f t="shared" si="24"/>
        <v>0.42253425181783388</v>
      </c>
      <c r="AD73" s="10">
        <f t="shared" si="24"/>
        <v>0.74368025258323767</v>
      </c>
      <c r="AE73" s="10">
        <f t="shared" si="24"/>
        <v>0.7110243015690777</v>
      </c>
      <c r="AF73" s="10">
        <f t="shared" si="24"/>
        <v>0.42082319173363952</v>
      </c>
      <c r="AG73" s="10">
        <f t="shared" si="24"/>
        <v>0.4400114810562572</v>
      </c>
      <c r="AH73" s="10">
        <f t="shared" ref="AH73" si="25">AH13/AH74</f>
        <v>0.57304123218214864</v>
      </c>
      <c r="AI73" s="8">
        <f t="shared" ref="AI73:AI80" si="26">(AG73-E73)/E73</f>
        <v>-0.60120490055789699</v>
      </c>
    </row>
    <row r="74" spans="1:35" s="1" customFormat="1" ht="13" x14ac:dyDescent="0.35">
      <c r="A74" s="56" t="s">
        <v>13</v>
      </c>
      <c r="B74" s="57">
        <v>10452</v>
      </c>
      <c r="C74" s="57">
        <v>10452</v>
      </c>
      <c r="D74" s="57">
        <v>10452</v>
      </c>
      <c r="E74" s="57">
        <v>10452</v>
      </c>
      <c r="F74" s="57">
        <v>10452</v>
      </c>
      <c r="G74" s="57">
        <v>10452</v>
      </c>
      <c r="H74" s="57">
        <v>10452</v>
      </c>
      <c r="I74" s="57">
        <v>10452</v>
      </c>
      <c r="J74" s="57">
        <v>10452</v>
      </c>
      <c r="K74" s="57">
        <v>10452</v>
      </c>
      <c r="L74" s="57">
        <v>10452</v>
      </c>
      <c r="M74" s="57">
        <v>10452</v>
      </c>
      <c r="N74" s="57">
        <v>10452</v>
      </c>
      <c r="O74" s="57">
        <v>10452</v>
      </c>
      <c r="P74" s="57">
        <v>10452</v>
      </c>
      <c r="Q74" s="57">
        <v>10452</v>
      </c>
      <c r="R74" s="57">
        <v>10452</v>
      </c>
      <c r="S74" s="35">
        <v>10452</v>
      </c>
      <c r="T74" s="35">
        <v>10452</v>
      </c>
      <c r="U74" s="35">
        <v>10452</v>
      </c>
      <c r="V74" s="35">
        <v>10452</v>
      </c>
      <c r="W74" s="35">
        <v>10452</v>
      </c>
      <c r="X74" s="35">
        <v>10452</v>
      </c>
      <c r="Y74" s="35">
        <v>10452</v>
      </c>
      <c r="Z74" s="35">
        <v>10452</v>
      </c>
      <c r="AA74" s="35">
        <v>10452</v>
      </c>
      <c r="AB74" s="35">
        <v>10452</v>
      </c>
      <c r="AC74" s="35">
        <v>10452</v>
      </c>
      <c r="AD74" s="35">
        <v>10452</v>
      </c>
      <c r="AE74" s="35">
        <v>10452</v>
      </c>
      <c r="AF74" s="35">
        <v>10452</v>
      </c>
      <c r="AG74" s="57">
        <v>10452</v>
      </c>
      <c r="AH74" s="57">
        <v>10453</v>
      </c>
      <c r="AI74" s="80">
        <f t="shared" si="26"/>
        <v>0</v>
      </c>
    </row>
    <row r="75" spans="1:35" s="1" customFormat="1" ht="13.5" thickBot="1" x14ac:dyDescent="0.4">
      <c r="A75" s="54" t="s">
        <v>21</v>
      </c>
      <c r="B75" s="55">
        <f t="shared" ref="B75:AG75" si="27">B5/B74</f>
        <v>247.55740528128587</v>
      </c>
      <c r="C75" s="55">
        <f t="shared" si="27"/>
        <v>324.7877918101799</v>
      </c>
      <c r="D75" s="55">
        <f t="shared" si="27"/>
        <v>379.63805970149252</v>
      </c>
      <c r="E75" s="55">
        <f t="shared" si="27"/>
        <v>364.70866819747414</v>
      </c>
      <c r="F75" s="55">
        <f t="shared" si="27"/>
        <v>349.6190202831994</v>
      </c>
      <c r="G75" s="55">
        <f t="shared" si="27"/>
        <v>336.33228090317641</v>
      </c>
      <c r="H75" s="55">
        <f t="shared" si="27"/>
        <v>284.20436280137773</v>
      </c>
      <c r="I75" s="55">
        <f t="shared" si="27"/>
        <v>250.98689246077305</v>
      </c>
      <c r="J75" s="55">
        <f t="shared" si="27"/>
        <v>259.72168006123229</v>
      </c>
      <c r="K75" s="55">
        <f t="shared" si="27"/>
        <v>248.88298890164563</v>
      </c>
      <c r="L75" s="55">
        <f t="shared" si="27"/>
        <v>258.73880597014926</v>
      </c>
      <c r="M75" s="55">
        <f t="shared" si="27"/>
        <v>261.09615384615387</v>
      </c>
      <c r="N75" s="55">
        <f t="shared" si="27"/>
        <v>290.81725985457331</v>
      </c>
      <c r="O75" s="55">
        <f t="shared" si="27"/>
        <v>327.49014542671262</v>
      </c>
      <c r="P75" s="55">
        <f t="shared" si="27"/>
        <v>377.4344623038653</v>
      </c>
      <c r="Q75" s="55">
        <f t="shared" si="27"/>
        <v>403.67939150401838</v>
      </c>
      <c r="R75" s="55">
        <f t="shared" si="27"/>
        <v>468.56678147722926</v>
      </c>
      <c r="S75" s="55">
        <f t="shared" si="27"/>
        <v>500.05941446613087</v>
      </c>
      <c r="T75" s="55">
        <f t="shared" si="27"/>
        <v>530.97675086107927</v>
      </c>
      <c r="U75" s="55">
        <f t="shared" si="27"/>
        <v>507.89800995024876</v>
      </c>
      <c r="V75" s="55">
        <f t="shared" si="27"/>
        <v>557.84691924990432</v>
      </c>
      <c r="W75" s="55">
        <f t="shared" si="27"/>
        <v>527.82500956754689</v>
      </c>
      <c r="X75" s="55">
        <f t="shared" si="27"/>
        <v>482.47866437045542</v>
      </c>
      <c r="Y75" s="55">
        <f t="shared" si="27"/>
        <v>503.58419441255262</v>
      </c>
      <c r="Z75" s="55">
        <f t="shared" si="27"/>
        <v>492.59615384615387</v>
      </c>
      <c r="AA75" s="55">
        <f t="shared" si="27"/>
        <v>449.89619211634135</v>
      </c>
      <c r="AB75" s="55">
        <f t="shared" si="27"/>
        <v>306.486414083429</v>
      </c>
      <c r="AC75" s="55">
        <f t="shared" si="27"/>
        <v>187.34816303099885</v>
      </c>
      <c r="AD75" s="55">
        <f t="shared" si="27"/>
        <v>186.63050133945657</v>
      </c>
      <c r="AE75" s="55">
        <f t="shared" si="27"/>
        <v>203.24779946421737</v>
      </c>
      <c r="AF75" s="55">
        <f t="shared" si="27"/>
        <v>226.09663222349789</v>
      </c>
      <c r="AG75" s="55">
        <f t="shared" si="27"/>
        <v>212.46756601607348</v>
      </c>
      <c r="AH75" s="55">
        <f t="shared" ref="AH75" si="28">AH5/AH74</f>
        <v>288.94929685257819</v>
      </c>
      <c r="AI75" s="8">
        <f t="shared" si="26"/>
        <v>-0.41743209157553834</v>
      </c>
    </row>
    <row r="76" spans="1:35" s="1" customFormat="1" ht="13.5" thickBot="1" x14ac:dyDescent="0.4">
      <c r="A76" s="81" t="s">
        <v>26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</row>
    <row r="77" spans="1:35" s="1" customFormat="1" ht="13" x14ac:dyDescent="0.35">
      <c r="A77" s="54" t="s">
        <v>22</v>
      </c>
      <c r="B77" s="55"/>
      <c r="C77" s="55"/>
      <c r="D77" s="55"/>
      <c r="E77" s="55">
        <f t="shared" ref="E77:AG77" si="29">E5/E21</f>
        <v>218.66202030631561</v>
      </c>
      <c r="F77" s="55">
        <f t="shared" si="29"/>
        <v>236.32011899372696</v>
      </c>
      <c r="G77" s="55">
        <f t="shared" si="29"/>
        <v>275.17377690802346</v>
      </c>
      <c r="H77" s="55">
        <f t="shared" si="29"/>
        <v>237.90677558865929</v>
      </c>
      <c r="I77" s="55">
        <f t="shared" si="29"/>
        <v>225.87523678319269</v>
      </c>
      <c r="J77" s="55">
        <f t="shared" si="29"/>
        <v>264.86593814030635</v>
      </c>
      <c r="K77" s="55">
        <f t="shared" si="29"/>
        <v>222.2594839371155</v>
      </c>
      <c r="L77" s="55">
        <f t="shared" si="29"/>
        <v>237.55604356992271</v>
      </c>
      <c r="M77" s="55">
        <f t="shared" si="29"/>
        <v>242.40335761236454</v>
      </c>
      <c r="N77" s="55">
        <f t="shared" si="29"/>
        <v>259.59706208899138</v>
      </c>
      <c r="O77" s="55">
        <f t="shared" si="29"/>
        <v>368.41319556560114</v>
      </c>
      <c r="P77" s="55">
        <f t="shared" si="29"/>
        <v>221.62612359550562</v>
      </c>
      <c r="Q77" s="55">
        <f t="shared" si="29"/>
        <v>342.30545189031318</v>
      </c>
      <c r="R77" s="55">
        <f t="shared" si="29"/>
        <v>379.14840907331421</v>
      </c>
      <c r="S77" s="55">
        <f t="shared" si="29"/>
        <v>334.1615625599386</v>
      </c>
      <c r="T77" s="55">
        <f t="shared" si="29"/>
        <v>343.70279308849939</v>
      </c>
      <c r="U77" s="55">
        <f t="shared" si="29"/>
        <v>330.70956890107152</v>
      </c>
      <c r="V77" s="55">
        <f t="shared" si="29"/>
        <v>395.21561716261101</v>
      </c>
      <c r="W77" s="55">
        <f t="shared" si="29"/>
        <v>370.75450268817207</v>
      </c>
      <c r="X77" s="55">
        <f t="shared" si="29"/>
        <v>374.48886083469478</v>
      </c>
      <c r="Y77" s="55">
        <f t="shared" si="29"/>
        <v>370.35336335491132</v>
      </c>
      <c r="Z77" s="55">
        <f t="shared" si="29"/>
        <v>384.56939049895431</v>
      </c>
      <c r="AA77" s="55">
        <f t="shared" si="29"/>
        <v>394.42333501090422</v>
      </c>
      <c r="AB77" s="55">
        <f t="shared" si="29"/>
        <v>338.44648705758055</v>
      </c>
      <c r="AC77" s="55">
        <f t="shared" si="29"/>
        <v>182.03616249883797</v>
      </c>
      <c r="AD77" s="55">
        <f t="shared" si="29"/>
        <v>117.37541368313376</v>
      </c>
      <c r="AE77" s="55">
        <f t="shared" si="29"/>
        <v>127.79558443120978</v>
      </c>
      <c r="AF77" s="55">
        <f t="shared" si="29"/>
        <v>220.44421641791044</v>
      </c>
      <c r="AG77" s="55">
        <f t="shared" si="29"/>
        <v>252.58314376706096</v>
      </c>
      <c r="AH77" s="55">
        <f t="shared" ref="AH77" si="30">AH5/AH21</f>
        <v>467.84185254027261</v>
      </c>
      <c r="AI77" s="49">
        <f t="shared" si="26"/>
        <v>0.15513038530068685</v>
      </c>
    </row>
    <row r="78" spans="1:35" s="1" customFormat="1" ht="13.5" thickBot="1" x14ac:dyDescent="0.4">
      <c r="A78" s="54" t="s">
        <v>23</v>
      </c>
      <c r="B78" s="55"/>
      <c r="C78" s="55"/>
      <c r="D78" s="55"/>
      <c r="E78" s="58">
        <f t="shared" ref="E78:AG78" si="31">E13/E5</f>
        <v>3.0252976506682308E-3</v>
      </c>
      <c r="F78" s="58">
        <f t="shared" si="31"/>
        <v>2.6497795150699824E-3</v>
      </c>
      <c r="G78" s="58">
        <f t="shared" si="31"/>
        <v>2.3232200537927289E-3</v>
      </c>
      <c r="H78" s="58">
        <f t="shared" si="31"/>
        <v>2.3248879651399223E-3</v>
      </c>
      <c r="I78" s="58">
        <f t="shared" si="31"/>
        <v>2.0923914970180858E-3</v>
      </c>
      <c r="J78" s="58">
        <f t="shared" si="31"/>
        <v>2.1081668791587452E-3</v>
      </c>
      <c r="K78" s="58">
        <f t="shared" si="31"/>
        <v>2.5242455287209403E-3</v>
      </c>
      <c r="L78" s="58">
        <f t="shared" si="31"/>
        <v>2.6607997964751451E-3</v>
      </c>
      <c r="M78" s="58">
        <f t="shared" si="31"/>
        <v>2.8287937201376193E-3</v>
      </c>
      <c r="N78" s="58">
        <f t="shared" si="31"/>
        <v>2.608357881341825E-3</v>
      </c>
      <c r="O78" s="58">
        <f t="shared" si="31"/>
        <v>2.2004959498113747E-3</v>
      </c>
      <c r="P78" s="58">
        <f t="shared" si="31"/>
        <v>2.0073823589429004E-3</v>
      </c>
      <c r="Q78" s="58">
        <f t="shared" si="31"/>
        <v>3.3846843176417079E-3</v>
      </c>
      <c r="R78" s="58">
        <f t="shared" si="31"/>
        <v>2.3500226648099213E-3</v>
      </c>
      <c r="S78" s="58">
        <f t="shared" si="31"/>
        <v>2.9057785134984919E-3</v>
      </c>
      <c r="T78" s="58">
        <f t="shared" si="31"/>
        <v>2.5027719171734895E-3</v>
      </c>
      <c r="U78" s="58">
        <f t="shared" si="31"/>
        <v>2.3286464288741746E-3</v>
      </c>
      <c r="V78" s="58">
        <f t="shared" si="31"/>
        <v>1.805466009080344E-3</v>
      </c>
      <c r="W78" s="58">
        <f t="shared" si="31"/>
        <v>2.0235818523945013E-3</v>
      </c>
      <c r="X78" s="58">
        <f t="shared" si="31"/>
        <v>2.0413677378364335E-3</v>
      </c>
      <c r="Y78" s="58">
        <f t="shared" si="31"/>
        <v>1.8864068934096988E-3</v>
      </c>
      <c r="Z78" s="58">
        <f t="shared" si="31"/>
        <v>1.8006205552366995E-3</v>
      </c>
      <c r="AA78" s="58">
        <f t="shared" si="31"/>
        <v>1.5191932058996472E-3</v>
      </c>
      <c r="AB78" s="58">
        <f t="shared" si="31"/>
        <v>1.5292102506215277E-3</v>
      </c>
      <c r="AC78" s="58">
        <f t="shared" si="31"/>
        <v>2.2553423795669716E-3</v>
      </c>
      <c r="AD78" s="58">
        <f t="shared" si="31"/>
        <v>3.9847733743723921E-3</v>
      </c>
      <c r="AE78" s="58">
        <f t="shared" si="31"/>
        <v>3.4983124217994621E-3</v>
      </c>
      <c r="AF78" s="58">
        <f t="shared" si="31"/>
        <v>1.861253693145032E-3</v>
      </c>
      <c r="AG78" s="58">
        <f t="shared" si="31"/>
        <v>2.0709583552294738E-3</v>
      </c>
      <c r="AH78" s="58">
        <f t="shared" ref="AH78" si="32">AH13/AH5</f>
        <v>1.9831895714026051E-3</v>
      </c>
      <c r="AI78" s="8">
        <f t="shared" si="26"/>
        <v>-0.31545302500332872</v>
      </c>
    </row>
    <row r="79" spans="1:35" s="1" customFormat="1" ht="13.5" thickBot="1" x14ac:dyDescent="0.4">
      <c r="A79" s="81" t="s">
        <v>27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</row>
    <row r="80" spans="1:35" s="1" customFormat="1" ht="13.5" thickBot="1" x14ac:dyDescent="0.4">
      <c r="A80" s="54" t="s">
        <v>28</v>
      </c>
      <c r="B80" s="55"/>
      <c r="C80" s="55"/>
      <c r="D80" s="55"/>
      <c r="E80" s="55">
        <f t="shared" ref="E80:AH80" si="33">E21/E74</f>
        <v>1.6679104477611941</v>
      </c>
      <c r="F80" s="55">
        <f t="shared" si="33"/>
        <v>1.4794297742058935</v>
      </c>
      <c r="G80" s="55">
        <f t="shared" si="33"/>
        <v>1.2222541140451588</v>
      </c>
      <c r="H80" s="55">
        <f t="shared" si="33"/>
        <v>1.1946039035591274</v>
      </c>
      <c r="I80" s="55">
        <f t="shared" si="33"/>
        <v>1.1111748947569844</v>
      </c>
      <c r="J80" s="55">
        <f t="shared" si="33"/>
        <v>0.98057787983161115</v>
      </c>
      <c r="K80" s="55">
        <f t="shared" si="33"/>
        <v>1.1197856869498661</v>
      </c>
      <c r="L80" s="55">
        <f t="shared" si="33"/>
        <v>1.089169536930731</v>
      </c>
      <c r="M80" s="55">
        <f t="shared" si="33"/>
        <v>1.0771144278606966</v>
      </c>
      <c r="N80" s="55">
        <f t="shared" si="33"/>
        <v>1.120264064293915</v>
      </c>
      <c r="O80" s="55">
        <f t="shared" si="33"/>
        <v>0.88892078071182545</v>
      </c>
      <c r="P80" s="55">
        <f t="shared" si="33"/>
        <v>1.7030233448143897</v>
      </c>
      <c r="Q80" s="55">
        <f t="shared" si="33"/>
        <v>1.1792958285495598</v>
      </c>
      <c r="R80" s="55">
        <f t="shared" si="33"/>
        <v>1.2358400306161501</v>
      </c>
      <c r="S80" s="55">
        <f t="shared" si="33"/>
        <v>1.4964600076540375</v>
      </c>
      <c r="T80" s="55">
        <f t="shared" si="33"/>
        <v>1.5448717948717949</v>
      </c>
      <c r="U80" s="55">
        <f t="shared" si="33"/>
        <v>1.5357826253348641</v>
      </c>
      <c r="V80" s="55">
        <f t="shared" si="33"/>
        <v>1.4115001913509375</v>
      </c>
      <c r="W80" s="55">
        <f t="shared" si="33"/>
        <v>1.423650975889782</v>
      </c>
      <c r="X80" s="55">
        <f t="shared" si="33"/>
        <v>1.2883658629927286</v>
      </c>
      <c r="Y80" s="55">
        <f t="shared" si="33"/>
        <v>1.3597397627248373</v>
      </c>
      <c r="Z80" s="55">
        <f t="shared" si="33"/>
        <v>1.2809031764255645</v>
      </c>
      <c r="AA80" s="55">
        <f t="shared" si="33"/>
        <v>1.1406429391504018</v>
      </c>
      <c r="AB80" s="55">
        <f t="shared" si="33"/>
        <v>0.90556831228473023</v>
      </c>
      <c r="AC80" s="55">
        <f t="shared" si="33"/>
        <v>1.0291810179869882</v>
      </c>
      <c r="AD80" s="55">
        <f t="shared" si="33"/>
        <v>1.5900306161500191</v>
      </c>
      <c r="AE80" s="55">
        <f t="shared" si="33"/>
        <v>1.5904133180252584</v>
      </c>
      <c r="AF80" s="55">
        <f t="shared" si="33"/>
        <v>1.0256410256410255</v>
      </c>
      <c r="AG80" s="55">
        <f t="shared" si="33"/>
        <v>0.84117872177573672</v>
      </c>
      <c r="AH80" s="55">
        <f t="shared" si="33"/>
        <v>0.61762173538697029</v>
      </c>
      <c r="AI80" s="8">
        <f t="shared" si="26"/>
        <v>-0.49566913325302592</v>
      </c>
    </row>
    <row r="81" spans="1:35" s="1" customFormat="1" ht="13.5" thickBot="1" x14ac:dyDescent="0.4">
      <c r="A81" s="81" t="s">
        <v>11</v>
      </c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</row>
    <row r="82" spans="1:35" s="1" customFormat="1" ht="13" x14ac:dyDescent="0.35">
      <c r="A82" s="24" t="s">
        <v>12</v>
      </c>
      <c r="B82" s="62"/>
      <c r="C82" s="72">
        <f t="shared" ref="C82:AH82" si="34">(C5-B5)/B5</f>
        <v>0.31196960737709034</v>
      </c>
      <c r="D82" s="72">
        <f t="shared" si="34"/>
        <v>0.16888032516742363</v>
      </c>
      <c r="E82" s="73">
        <f t="shared" si="34"/>
        <v>-3.9325328750645483E-2</v>
      </c>
      <c r="F82" s="73">
        <f t="shared" si="34"/>
        <v>-4.1374525011575486E-2</v>
      </c>
      <c r="G82" s="73">
        <f t="shared" si="34"/>
        <v>-3.8003479814285847E-2</v>
      </c>
      <c r="H82" s="73">
        <f t="shared" si="34"/>
        <v>-0.15498933959540245</v>
      </c>
      <c r="I82" s="73">
        <f t="shared" si="34"/>
        <v>-0.11687881921721027</v>
      </c>
      <c r="J82" s="72">
        <f t="shared" si="34"/>
        <v>3.4801767992025355E-2</v>
      </c>
      <c r="K82" s="73">
        <f t="shared" si="34"/>
        <v>-4.1731946124140808E-2</v>
      </c>
      <c r="L82" s="72">
        <f t="shared" si="34"/>
        <v>3.9600203742323627E-2</v>
      </c>
      <c r="M82" s="72">
        <f t="shared" si="34"/>
        <v>9.1109173483492085E-3</v>
      </c>
      <c r="N82" s="72">
        <f t="shared" si="34"/>
        <v>0.1138320330292267</v>
      </c>
      <c r="O82" s="72">
        <f t="shared" si="34"/>
        <v>0.12610285094659796</v>
      </c>
      <c r="P82" s="72">
        <f t="shared" si="34"/>
        <v>0.15250631988353827</v>
      </c>
      <c r="Q82" s="72">
        <f t="shared" si="34"/>
        <v>6.9535063226483507E-2</v>
      </c>
      <c r="R82" s="72">
        <f t="shared" si="34"/>
        <v>0.16073991226417353</v>
      </c>
      <c r="S82" s="72">
        <f t="shared" si="34"/>
        <v>6.7210554042299475E-2</v>
      </c>
      <c r="T82" s="72">
        <f t="shared" si="34"/>
        <v>6.182732591477362E-2</v>
      </c>
      <c r="U82" s="73">
        <f t="shared" si="34"/>
        <v>-4.3464691953845287E-2</v>
      </c>
      <c r="V82" s="72">
        <f t="shared" si="34"/>
        <v>9.8344368989648781E-2</v>
      </c>
      <c r="W82" s="73">
        <f t="shared" si="34"/>
        <v>-5.3817469715035253E-2</v>
      </c>
      <c r="X82" s="73">
        <f t="shared" si="34"/>
        <v>-8.591170250580632E-2</v>
      </c>
      <c r="Y82" s="72">
        <f t="shared" si="34"/>
        <v>4.374396548629976E-2</v>
      </c>
      <c r="Z82" s="73">
        <f t="shared" si="34"/>
        <v>-2.1819669259510184E-2</v>
      </c>
      <c r="AA82" s="73">
        <f t="shared" si="34"/>
        <v>-8.6683506146798706E-2</v>
      </c>
      <c r="AB82" s="73">
        <f t="shared" si="34"/>
        <v>-0.31876192896477584</v>
      </c>
      <c r="AC82" s="73">
        <f t="shared" si="34"/>
        <v>-0.38872278044924824</v>
      </c>
      <c r="AD82" s="73">
        <f t="shared" si="34"/>
        <v>-3.8306310557394865E-3</v>
      </c>
      <c r="AE82" s="72">
        <f t="shared" si="34"/>
        <v>8.90384905227046E-2</v>
      </c>
      <c r="AF82" s="72">
        <f t="shared" si="34"/>
        <v>0.11241859847689595</v>
      </c>
      <c r="AG82" s="73">
        <f t="shared" si="34"/>
        <v>-6.0279828467113133E-2</v>
      </c>
      <c r="AH82" s="73">
        <f t="shared" si="34"/>
        <v>0.36009908538301472</v>
      </c>
      <c r="AI82" s="8">
        <f>(AH82-E82)/E82</f>
        <v>-10.156924985073497</v>
      </c>
    </row>
    <row r="83" spans="1:35" s="1" customFormat="1" ht="13" x14ac:dyDescent="0.35">
      <c r="A83" s="25" t="s">
        <v>31</v>
      </c>
      <c r="B83" s="69"/>
      <c r="C83" s="69"/>
      <c r="D83" s="69"/>
      <c r="E83" s="59"/>
      <c r="F83" s="59">
        <f t="shared" ref="F83:AH83" si="35">(F13-E13)/E13</f>
        <v>-0.16036488320827244</v>
      </c>
      <c r="G83" s="59">
        <f t="shared" si="35"/>
        <v>-0.15656016107617657</v>
      </c>
      <c r="H83" s="59">
        <f t="shared" si="35"/>
        <v>-0.15438268037399666</v>
      </c>
      <c r="I83" s="59">
        <f t="shared" si="35"/>
        <v>-0.20519385139693386</v>
      </c>
      <c r="J83" s="60">
        <f t="shared" si="35"/>
        <v>4.2603555254671001E-2</v>
      </c>
      <c r="K83" s="60">
        <f t="shared" si="35"/>
        <v>0.1473967617200721</v>
      </c>
      <c r="L83" s="60">
        <f t="shared" si="35"/>
        <v>9.583952078335993E-2</v>
      </c>
      <c r="M83" s="60">
        <f t="shared" si="35"/>
        <v>7.2822776707539935E-2</v>
      </c>
      <c r="N83" s="60">
        <f t="shared" si="35"/>
        <v>2.7035849648814763E-2</v>
      </c>
      <c r="O83" s="60">
        <f t="shared" si="35"/>
        <v>-4.9982833910707673E-2</v>
      </c>
      <c r="P83" s="60">
        <f t="shared" si="35"/>
        <v>5.1363378016092941E-2</v>
      </c>
      <c r="Q83" s="60">
        <f t="shared" si="35"/>
        <v>0.80336274230134475</v>
      </c>
      <c r="R83" s="59">
        <f t="shared" si="35"/>
        <v>-0.19408581546214371</v>
      </c>
      <c r="S83" s="60">
        <f t="shared" si="35"/>
        <v>0.31959471870274975</v>
      </c>
      <c r="T83" s="59">
        <f t="shared" si="35"/>
        <v>-8.5439031281384956E-2</v>
      </c>
      <c r="U83" s="59">
        <f t="shared" si="35"/>
        <v>-0.11001377557037151</v>
      </c>
      <c r="V83" s="59">
        <f t="shared" si="35"/>
        <v>-0.14842227661228174</v>
      </c>
      <c r="W83" s="60">
        <f t="shared" si="35"/>
        <v>6.0489528857234437E-2</v>
      </c>
      <c r="X83" s="59">
        <f t="shared" si="35"/>
        <v>-7.7877498342626847E-2</v>
      </c>
      <c r="Y83" s="59">
        <f t="shared" si="35"/>
        <v>-3.5486955655075168E-2</v>
      </c>
      <c r="Z83" s="59">
        <f t="shared" si="35"/>
        <v>-6.6303448946830906E-2</v>
      </c>
      <c r="AA83" s="59">
        <f t="shared" si="35"/>
        <v>-0.2294299827564299</v>
      </c>
      <c r="AB83" s="59">
        <f t="shared" si="35"/>
        <v>-0.31427007618574349</v>
      </c>
      <c r="AC83" s="59">
        <f t="shared" si="35"/>
        <v>-9.8463132616104024E-2</v>
      </c>
      <c r="AD83" s="60">
        <f t="shared" si="35"/>
        <v>0.76004726098242725</v>
      </c>
      <c r="AE83" s="59">
        <f t="shared" si="35"/>
        <v>-4.3911278941086138E-2</v>
      </c>
      <c r="AF83" s="59">
        <f t="shared" si="35"/>
        <v>-0.40814513539836367</v>
      </c>
      <c r="AG83" s="60">
        <f t="shared" si="35"/>
        <v>4.55970338601559E-2</v>
      </c>
      <c r="AH83" s="60">
        <f t="shared" si="35"/>
        <v>0.3024570558817134</v>
      </c>
      <c r="AI83" s="8">
        <f>(AH83-F83)/F83</f>
        <v>-2.8860554120748492</v>
      </c>
    </row>
    <row r="84" spans="1:35" s="1" customFormat="1" ht="13.5" thickBot="1" x14ac:dyDescent="0.4">
      <c r="A84" s="30" t="s">
        <v>32</v>
      </c>
      <c r="B84" s="70"/>
      <c r="C84" s="70"/>
      <c r="D84" s="70"/>
      <c r="E84" s="14"/>
      <c r="F84" s="14">
        <f t="shared" ref="F84:AH84" si="36">(F21-E21)/E21</f>
        <v>-0.11300407273561636</v>
      </c>
      <c r="G84" s="14">
        <f t="shared" si="36"/>
        <v>-0.17383431416930739</v>
      </c>
      <c r="H84" s="14">
        <f t="shared" si="36"/>
        <v>-2.2622309197651663E-2</v>
      </c>
      <c r="I84" s="14">
        <f t="shared" si="36"/>
        <v>-6.9838218805061664E-2</v>
      </c>
      <c r="J84" s="14">
        <f t="shared" si="36"/>
        <v>-0.1175305665576029</v>
      </c>
      <c r="K84" s="50">
        <f t="shared" si="36"/>
        <v>0.14196506976290371</v>
      </c>
      <c r="L84" s="14">
        <f t="shared" si="36"/>
        <v>-2.7341079972658919E-2</v>
      </c>
      <c r="M84" s="14">
        <f t="shared" si="36"/>
        <v>-1.106816584680253E-2</v>
      </c>
      <c r="N84" s="50">
        <f t="shared" si="36"/>
        <v>4.0060401492272163E-2</v>
      </c>
      <c r="O84" s="14">
        <f t="shared" si="36"/>
        <v>-0.20650781450166539</v>
      </c>
      <c r="P84" s="50">
        <f t="shared" si="36"/>
        <v>0.91583252610052734</v>
      </c>
      <c r="Q84" s="14">
        <f t="shared" si="36"/>
        <v>-0.30752808988764047</v>
      </c>
      <c r="R84" s="50">
        <f t="shared" si="36"/>
        <v>4.794742820055168E-2</v>
      </c>
      <c r="S84" s="50">
        <f t="shared" si="36"/>
        <v>0.21088488039018347</v>
      </c>
      <c r="T84" s="50">
        <f t="shared" si="36"/>
        <v>3.2350872706348698E-2</v>
      </c>
      <c r="U84" s="14">
        <f t="shared" si="36"/>
        <v>-5.8834458413327554E-3</v>
      </c>
      <c r="V84" s="14">
        <f t="shared" si="36"/>
        <v>-8.0924495389982559E-2</v>
      </c>
      <c r="W84" s="50">
        <f t="shared" si="36"/>
        <v>8.6084186267199898E-3</v>
      </c>
      <c r="X84" s="14">
        <f t="shared" si="36"/>
        <v>-9.5026881720430112E-2</v>
      </c>
      <c r="Y84" s="50">
        <f t="shared" si="36"/>
        <v>5.5398782117926627E-2</v>
      </c>
      <c r="Z84" s="14">
        <f t="shared" si="36"/>
        <v>-5.7979172530256119E-2</v>
      </c>
      <c r="AA84" s="14">
        <f t="shared" si="36"/>
        <v>-0.10950104571257843</v>
      </c>
      <c r="AB84" s="14">
        <f t="shared" si="36"/>
        <v>-0.20608958228485152</v>
      </c>
      <c r="AC84" s="50">
        <f t="shared" si="36"/>
        <v>0.13650290544109878</v>
      </c>
      <c r="AD84" s="50">
        <f t="shared" si="36"/>
        <v>0.54494747606209915</v>
      </c>
      <c r="AE84" s="50">
        <f t="shared" si="36"/>
        <v>2.406883687345809E-4</v>
      </c>
      <c r="AF84" s="14">
        <f t="shared" si="36"/>
        <v>-0.35511038921975574</v>
      </c>
      <c r="AG84" s="14">
        <f t="shared" si="36"/>
        <v>-0.17985074626865671</v>
      </c>
      <c r="AH84" s="14">
        <f t="shared" si="36"/>
        <v>-0.26569608735213829</v>
      </c>
      <c r="AI84" s="49">
        <f>(AH84-F84)/F84</f>
        <v>1.3512080664009274</v>
      </c>
    </row>
    <row r="85" spans="1:35" s="1" customFormat="1" ht="13.5" thickBot="1" x14ac:dyDescent="0.4">
      <c r="A85" s="81" t="s">
        <v>30</v>
      </c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</row>
    <row r="86" spans="1:35" s="1" customFormat="1" ht="13" x14ac:dyDescent="0.35">
      <c r="A86" s="24" t="s">
        <v>3</v>
      </c>
      <c r="B86" s="62"/>
      <c r="C86" s="62"/>
      <c r="D86" s="62"/>
      <c r="E86" s="11">
        <f t="shared" ref="E86:AG86" si="37">E7/E$13</f>
        <v>8.4002428669959786E-2</v>
      </c>
      <c r="F86" s="11">
        <f t="shared" si="37"/>
        <v>7.0165959025380059E-2</v>
      </c>
      <c r="G86" s="11">
        <f t="shared" si="37"/>
        <v>7.3172628114393179E-2</v>
      </c>
      <c r="H86" s="11">
        <f t="shared" si="37"/>
        <v>0.10559724903632142</v>
      </c>
      <c r="I86" s="11">
        <f t="shared" si="37"/>
        <v>7.7557814699284119E-2</v>
      </c>
      <c r="J86" s="11">
        <f t="shared" si="37"/>
        <v>7.8758968647281352E-2</v>
      </c>
      <c r="K86" s="11">
        <f t="shared" si="37"/>
        <v>0.11571911050573809</v>
      </c>
      <c r="L86" s="11">
        <f t="shared" si="37"/>
        <v>0.10785229849707503</v>
      </c>
      <c r="M86" s="11">
        <f t="shared" si="37"/>
        <v>0.14815628508469161</v>
      </c>
      <c r="N86" s="11">
        <f t="shared" si="37"/>
        <v>0.18043287806829655</v>
      </c>
      <c r="O86" s="11">
        <f t="shared" si="37"/>
        <v>0.19190821940705541</v>
      </c>
      <c r="P86" s="11">
        <f t="shared" si="37"/>
        <v>0.20337168280946122</v>
      </c>
      <c r="Q86" s="11">
        <f t="shared" si="37"/>
        <v>0.15039409760747485</v>
      </c>
      <c r="R86" s="11">
        <f t="shared" si="37"/>
        <v>0.12196026428381891</v>
      </c>
      <c r="S86" s="11">
        <f t="shared" si="37"/>
        <v>0.10304316017689134</v>
      </c>
      <c r="T86" s="11">
        <f t="shared" si="37"/>
        <v>9.5866565738931125E-2</v>
      </c>
      <c r="U86" s="11">
        <f t="shared" si="37"/>
        <v>8.8637712373084154E-2</v>
      </c>
      <c r="V86" s="11">
        <f t="shared" si="37"/>
        <v>5.8426068865531124E-2</v>
      </c>
      <c r="W86" s="11">
        <f t="shared" si="37"/>
        <v>8.4014235000404433E-2</v>
      </c>
      <c r="X86" s="11">
        <f t="shared" si="37"/>
        <v>6.4892903347138306E-2</v>
      </c>
      <c r="Y86" s="11">
        <f t="shared" si="37"/>
        <v>5.1744022150802024E-2</v>
      </c>
      <c r="Z86" s="11">
        <f t="shared" si="37"/>
        <v>7.6828809727677583E-2</v>
      </c>
      <c r="AA86" s="11">
        <f t="shared" si="37"/>
        <v>5.0953109197232539E-2</v>
      </c>
      <c r="AB86" s="11">
        <f t="shared" si="37"/>
        <v>7.4830984598664219E-2</v>
      </c>
      <c r="AC86" s="11">
        <f t="shared" si="37"/>
        <v>2.1839863343483548E-2</v>
      </c>
      <c r="AD86" s="11">
        <f t="shared" si="37"/>
        <v>1.7560780687270953E-2</v>
      </c>
      <c r="AE86" s="11">
        <f t="shared" si="37"/>
        <v>3.0792453764492453E-2</v>
      </c>
      <c r="AF86" s="11">
        <f t="shared" si="37"/>
        <v>3.3252895796786315E-2</v>
      </c>
      <c r="AG86" s="11">
        <f t="shared" si="37"/>
        <v>4.3922591867797345E-2</v>
      </c>
      <c r="AH86" s="11">
        <f t="shared" ref="AH86" si="38">AH7/AH$13</f>
        <v>5.0584307178631049E-2</v>
      </c>
      <c r="AI86" s="4">
        <f>(AH86-E86)/E86</f>
        <v>-0.39782327749863539</v>
      </c>
    </row>
    <row r="87" spans="1:35" s="1" customFormat="1" ht="13" x14ac:dyDescent="0.35">
      <c r="A87" s="26" t="s">
        <v>4</v>
      </c>
      <c r="B87" s="70"/>
      <c r="C87" s="70"/>
      <c r="D87" s="70"/>
      <c r="E87" s="12">
        <f t="shared" ref="E87:AG87" si="39">E8/E$13</f>
        <v>0.68574937492618504</v>
      </c>
      <c r="F87" s="12">
        <f t="shared" si="39"/>
        <v>0.62893715831418606</v>
      </c>
      <c r="G87" s="12">
        <f t="shared" si="39"/>
        <v>0.62447519995298095</v>
      </c>
      <c r="H87" s="12">
        <f t="shared" si="39"/>
        <v>0.5508538913993144</v>
      </c>
      <c r="I87" s="12">
        <f t="shared" si="39"/>
        <v>0.5457485714160788</v>
      </c>
      <c r="J87" s="12">
        <f t="shared" si="39"/>
        <v>0.537375326607201</v>
      </c>
      <c r="K87" s="12">
        <f t="shared" si="39"/>
        <v>0.53886211023633557</v>
      </c>
      <c r="L87" s="12">
        <f t="shared" si="39"/>
        <v>0.58985377660164351</v>
      </c>
      <c r="M87" s="12">
        <f t="shared" si="39"/>
        <v>0.57720967087766084</v>
      </c>
      <c r="N87" s="12">
        <f t="shared" si="39"/>
        <v>0.55671620405674671</v>
      </c>
      <c r="O87" s="12">
        <f t="shared" si="39"/>
        <v>0.56883458173955148</v>
      </c>
      <c r="P87" s="12">
        <f t="shared" si="39"/>
        <v>0.54929711568853334</v>
      </c>
      <c r="Q87" s="12">
        <f t="shared" si="39"/>
        <v>0.59056402303139732</v>
      </c>
      <c r="R87" s="12">
        <f t="shared" si="39"/>
        <v>0.58733196618827022</v>
      </c>
      <c r="S87" s="12">
        <f t="shared" si="39"/>
        <v>0.63304707197142263</v>
      </c>
      <c r="T87" s="12">
        <f t="shared" si="39"/>
        <v>0.6107050019273127</v>
      </c>
      <c r="U87" s="12">
        <f t="shared" si="39"/>
        <v>0.59024573894799237</v>
      </c>
      <c r="V87" s="12">
        <f t="shared" si="39"/>
        <v>0.57607087465454243</v>
      </c>
      <c r="W87" s="12">
        <f t="shared" si="39"/>
        <v>0.56056364926089808</v>
      </c>
      <c r="X87" s="12">
        <f t="shared" si="39"/>
        <v>0.57364848626615028</v>
      </c>
      <c r="Y87" s="12">
        <f t="shared" si="39"/>
        <v>0.51961042321249673</v>
      </c>
      <c r="Z87" s="12">
        <f t="shared" si="39"/>
        <v>0.50651849234286683</v>
      </c>
      <c r="AA87" s="12">
        <f t="shared" si="39"/>
        <v>0.48930116990785621</v>
      </c>
      <c r="AB87" s="12">
        <f t="shared" si="39"/>
        <v>0.43452911466101185</v>
      </c>
      <c r="AC87" s="12">
        <f t="shared" si="39"/>
        <v>0.41128602766823485</v>
      </c>
      <c r="AD87" s="12">
        <f t="shared" si="39"/>
        <v>0.42352256145867989</v>
      </c>
      <c r="AE87" s="12">
        <f t="shared" si="39"/>
        <v>0.42463304800322299</v>
      </c>
      <c r="AF87" s="12">
        <f t="shared" si="39"/>
        <v>0.33998477643457548</v>
      </c>
      <c r="AG87" s="12">
        <f t="shared" si="39"/>
        <v>0.4242226570993694</v>
      </c>
      <c r="AH87" s="12">
        <f t="shared" ref="AH87" si="40">AH8/AH$13</f>
        <v>0.4679465776293823</v>
      </c>
      <c r="AI87" s="8">
        <f t="shared" ref="AI87:AI91" si="41">(AH87-E87)/E87</f>
        <v>-0.31761282658150047</v>
      </c>
    </row>
    <row r="88" spans="1:35" s="1" customFormat="1" ht="13" x14ac:dyDescent="0.35">
      <c r="A88" s="26" t="s">
        <v>5</v>
      </c>
      <c r="B88" s="70"/>
      <c r="C88" s="70"/>
      <c r="D88" s="70"/>
      <c r="E88" s="12">
        <f t="shared" ref="E88:AG88" si="42">E9/E$13</f>
        <v>7.4413136461456983E-3</v>
      </c>
      <c r="F88" s="12">
        <f t="shared" si="42"/>
        <v>1.0896560441984567E-2</v>
      </c>
      <c r="G88" s="12">
        <f t="shared" si="42"/>
        <v>2.4813148653347893E-2</v>
      </c>
      <c r="H88" s="12">
        <f t="shared" si="42"/>
        <v>2.0698256277902005E-2</v>
      </c>
      <c r="I88" s="12">
        <f t="shared" si="42"/>
        <v>2.5224621889370781E-2</v>
      </c>
      <c r="J88" s="12">
        <f t="shared" si="42"/>
        <v>3.1474511052441846E-2</v>
      </c>
      <c r="K88" s="12">
        <f t="shared" si="42"/>
        <v>2.1916632033190879E-2</v>
      </c>
      <c r="L88" s="12">
        <f t="shared" si="42"/>
        <v>3.1597056131562974E-2</v>
      </c>
      <c r="M88" s="12">
        <f t="shared" si="42"/>
        <v>2.4853903247439382E-2</v>
      </c>
      <c r="N88" s="12">
        <f t="shared" si="42"/>
        <v>3.3289726505476118E-2</v>
      </c>
      <c r="O88" s="12">
        <f t="shared" si="42"/>
        <v>1.9623647312840962E-2</v>
      </c>
      <c r="P88" s="12">
        <f t="shared" si="42"/>
        <v>1.9834289955073948E-2</v>
      </c>
      <c r="Q88" s="12">
        <f t="shared" si="42"/>
        <v>1.3628177532532548E-2</v>
      </c>
      <c r="R88" s="12">
        <f t="shared" si="42"/>
        <v>2.4449607103639876E-2</v>
      </c>
      <c r="S88" s="12">
        <f t="shared" si="42"/>
        <v>1.1055938925173711E-2</v>
      </c>
      <c r="T88" s="12">
        <f t="shared" si="42"/>
        <v>1.1757039659157226E-2</v>
      </c>
      <c r="U88" s="12">
        <f t="shared" si="42"/>
        <v>1.2521542281763661E-2</v>
      </c>
      <c r="V88" s="12">
        <f t="shared" si="42"/>
        <v>1.2098437737930323E-2</v>
      </c>
      <c r="W88" s="12">
        <f t="shared" si="42"/>
        <v>9.9670800611729865E-3</v>
      </c>
      <c r="X88" s="12">
        <f t="shared" si="42"/>
        <v>1.5644315821519889E-2</v>
      </c>
      <c r="Y88" s="12">
        <f t="shared" si="42"/>
        <v>1.2450056808161844E-2</v>
      </c>
      <c r="Z88" s="12">
        <f t="shared" si="42"/>
        <v>1.2966008399363932E-2</v>
      </c>
      <c r="AA88" s="12">
        <f t="shared" si="42"/>
        <v>1.0549118282128723E-2</v>
      </c>
      <c r="AB88" s="12">
        <f t="shared" si="42"/>
        <v>1.1148953613085688E-2</v>
      </c>
      <c r="AC88" s="12">
        <f t="shared" si="42"/>
        <v>8.9769147581429658E-3</v>
      </c>
      <c r="AD88" s="12">
        <f t="shared" si="42"/>
        <v>1.3299076051731223E-2</v>
      </c>
      <c r="AE88" s="12">
        <f t="shared" si="42"/>
        <v>6.6830596695797119E-3</v>
      </c>
      <c r="AF88" s="12">
        <f t="shared" si="42"/>
        <v>8.6910280089959064E-3</v>
      </c>
      <c r="AG88" s="12">
        <f t="shared" si="42"/>
        <v>1.6525331593824744E-2</v>
      </c>
      <c r="AH88" s="12">
        <f t="shared" ref="AH88" si="43">AH9/AH$13</f>
        <v>9.1819699499165273E-3</v>
      </c>
      <c r="AI88" s="49">
        <f t="shared" si="41"/>
        <v>0.23391787882404594</v>
      </c>
    </row>
    <row r="89" spans="1:35" s="1" customFormat="1" ht="13" x14ac:dyDescent="0.35">
      <c r="A89" s="26" t="s">
        <v>6</v>
      </c>
      <c r="B89" s="70"/>
      <c r="C89" s="70"/>
      <c r="D89" s="70"/>
      <c r="E89" s="12">
        <f t="shared" ref="E89:AG89" si="44">E10/E$13</f>
        <v>8.5062240304093595E-2</v>
      </c>
      <c r="F89" s="12">
        <f t="shared" si="44"/>
        <v>9.8101265822784806E-2</v>
      </c>
      <c r="G89" s="12">
        <f t="shared" si="44"/>
        <v>0.1071632879959642</v>
      </c>
      <c r="H89" s="12">
        <f t="shared" si="44"/>
        <v>0.12418418007645136</v>
      </c>
      <c r="I89" s="12">
        <f t="shared" si="44"/>
        <v>0.12645577465630362</v>
      </c>
      <c r="J89" s="12">
        <f t="shared" si="44"/>
        <v>9.7008432682090556E-2</v>
      </c>
      <c r="K89" s="12">
        <f t="shared" si="44"/>
        <v>9.0948700372792748E-2</v>
      </c>
      <c r="L89" s="12">
        <f t="shared" si="44"/>
        <v>8.8033384373060464E-2</v>
      </c>
      <c r="M89" s="12">
        <f t="shared" si="44"/>
        <v>7.2402691654469539E-2</v>
      </c>
      <c r="N89" s="12">
        <f t="shared" si="44"/>
        <v>6.6022469540597095E-2</v>
      </c>
      <c r="O89" s="12">
        <f t="shared" si="44"/>
        <v>7.0288153282395155E-2</v>
      </c>
      <c r="P89" s="12">
        <f t="shared" si="44"/>
        <v>7.2784575552534134E-2</v>
      </c>
      <c r="Q89" s="12">
        <f t="shared" si="44"/>
        <v>6.6759807694960524E-2</v>
      </c>
      <c r="R89" s="12">
        <f t="shared" si="44"/>
        <v>7.8915265794791661E-2</v>
      </c>
      <c r="S89" s="12">
        <f t="shared" si="44"/>
        <v>7.6108337942964968E-2</v>
      </c>
      <c r="T89" s="12">
        <f t="shared" si="44"/>
        <v>8.7024541595469351E-2</v>
      </c>
      <c r="U89" s="12">
        <f t="shared" si="44"/>
        <v>0.10759394958766308</v>
      </c>
      <c r="V89" s="12">
        <f t="shared" si="44"/>
        <v>0.12643646387059385</v>
      </c>
      <c r="W89" s="12">
        <f t="shared" si="44"/>
        <v>9.7949694506801535E-2</v>
      </c>
      <c r="X89" s="12">
        <f t="shared" si="44"/>
        <v>9.8449187544308286E-2</v>
      </c>
      <c r="Y89" s="12">
        <f t="shared" si="44"/>
        <v>0.12265869650321365</v>
      </c>
      <c r="Z89" s="12">
        <f t="shared" si="44"/>
        <v>0.12116094336761123</v>
      </c>
      <c r="AA89" s="12">
        <f t="shared" si="44"/>
        <v>0.12082351994232701</v>
      </c>
      <c r="AB89" s="12">
        <f t="shared" si="44"/>
        <v>0.12249232750303859</v>
      </c>
      <c r="AC89" s="12">
        <f t="shared" si="44"/>
        <v>0.11498217523698422</v>
      </c>
      <c r="AD89" s="12">
        <f t="shared" si="44"/>
        <v>0.1257575956400572</v>
      </c>
      <c r="AE89" s="12">
        <f t="shared" si="44"/>
        <v>0.13809656190987005</v>
      </c>
      <c r="AF89" s="12">
        <f t="shared" si="44"/>
        <v>0.12406296408457171</v>
      </c>
      <c r="AG89" s="12">
        <f t="shared" si="44"/>
        <v>0.17895194607523374</v>
      </c>
      <c r="AH89" s="12">
        <f t="shared" ref="AH89" si="45">AH10/AH$13</f>
        <v>0.11752921535893156</v>
      </c>
      <c r="AI89" s="49">
        <f t="shared" si="41"/>
        <v>0.38168492786893482</v>
      </c>
    </row>
    <row r="90" spans="1:35" s="1" customFormat="1" ht="13" x14ac:dyDescent="0.35">
      <c r="A90" s="26" t="s">
        <v>7</v>
      </c>
      <c r="B90" s="70"/>
      <c r="C90" s="70"/>
      <c r="D90" s="70"/>
      <c r="E90" s="12">
        <f t="shared" ref="E90:AG90" si="46">E11/E$13</f>
        <v>9.8662115714226478E-2</v>
      </c>
      <c r="F90" s="12">
        <f t="shared" si="46"/>
        <v>0.13457308947180133</v>
      </c>
      <c r="G90" s="12">
        <f t="shared" si="46"/>
        <v>0.12427549186229324</v>
      </c>
      <c r="H90" s="12">
        <f t="shared" si="46"/>
        <v>0.13780621709335053</v>
      </c>
      <c r="I90" s="12">
        <f t="shared" si="46"/>
        <v>0.15455505390597415</v>
      </c>
      <c r="J90" s="12">
        <f t="shared" si="46"/>
        <v>0.16280061710479021</v>
      </c>
      <c r="K90" s="12">
        <f t="shared" si="46"/>
        <v>0.14552973836585531</v>
      </c>
      <c r="L90" s="12">
        <f t="shared" si="46"/>
        <v>0.12002789998807618</v>
      </c>
      <c r="M90" s="12">
        <f t="shared" si="46"/>
        <v>0.11798003371368859</v>
      </c>
      <c r="N90" s="12">
        <f t="shared" si="46"/>
        <v>0.11459695258400725</v>
      </c>
      <c r="O90" s="12">
        <f t="shared" si="46"/>
        <v>9.5535038728052871E-2</v>
      </c>
      <c r="P90" s="12">
        <f t="shared" si="46"/>
        <v>0.10299376955183683</v>
      </c>
      <c r="Q90" s="12">
        <f t="shared" si="46"/>
        <v>0.12204425043798155</v>
      </c>
      <c r="R90" s="12">
        <f t="shared" si="46"/>
        <v>0.12382930022064202</v>
      </c>
      <c r="S90" s="12">
        <f t="shared" si="46"/>
        <v>0.11248012579899275</v>
      </c>
      <c r="T90" s="12">
        <f t="shared" si="46"/>
        <v>0.11794153208475337</v>
      </c>
      <c r="U90" s="12">
        <f t="shared" si="46"/>
        <v>0.12608884383229021</v>
      </c>
      <c r="V90" s="12">
        <f t="shared" si="46"/>
        <v>0.13115101683018462</v>
      </c>
      <c r="W90" s="12">
        <f t="shared" si="46"/>
        <v>0.1483282814172405</v>
      </c>
      <c r="X90" s="12">
        <f t="shared" si="46"/>
        <v>0.14752136755457798</v>
      </c>
      <c r="Y90" s="12">
        <f t="shared" si="46"/>
        <v>0.17630582480808046</v>
      </c>
      <c r="Z90" s="12">
        <f t="shared" si="46"/>
        <v>0.17248078948066717</v>
      </c>
      <c r="AA90" s="12">
        <f t="shared" si="46"/>
        <v>0.21138663652366238</v>
      </c>
      <c r="AB90" s="12">
        <f t="shared" si="46"/>
        <v>0.24588612491645687</v>
      </c>
      <c r="AC90" s="12">
        <f t="shared" si="46"/>
        <v>0.28568801954927264</v>
      </c>
      <c r="AD90" s="12">
        <f t="shared" si="46"/>
        <v>0.26430763831371018</v>
      </c>
      <c r="AE90" s="12">
        <f t="shared" si="46"/>
        <v>0.25894117922511173</v>
      </c>
      <c r="AF90" s="12">
        <f t="shared" si="46"/>
        <v>0.30904042429550083</v>
      </c>
      <c r="AG90" s="12">
        <f t="shared" si="46"/>
        <v>0.23439878234398781</v>
      </c>
      <c r="AH90" s="12">
        <f t="shared" ref="AH90" si="47">AH11/AH$13</f>
        <v>0.24373956594323873</v>
      </c>
      <c r="AI90" s="49">
        <f t="shared" si="41"/>
        <v>1.4704473868088048</v>
      </c>
    </row>
    <row r="91" spans="1:35" s="1" customFormat="1" ht="13.5" thickBot="1" x14ac:dyDescent="0.4">
      <c r="A91" s="30" t="s">
        <v>8</v>
      </c>
      <c r="B91" s="66"/>
      <c r="C91" s="66"/>
      <c r="D91" s="66"/>
      <c r="E91" s="13">
        <f t="shared" ref="E91:AG91" si="48">E12/E$13</f>
        <v>3.9082526739389167E-2</v>
      </c>
      <c r="F91" s="13">
        <f t="shared" si="48"/>
        <v>5.7325966923863082E-2</v>
      </c>
      <c r="G91" s="13">
        <f t="shared" si="48"/>
        <v>4.6100243421020405E-2</v>
      </c>
      <c r="H91" s="13">
        <f t="shared" si="48"/>
        <v>6.0860206116660237E-2</v>
      </c>
      <c r="I91" s="13">
        <f t="shared" si="48"/>
        <v>7.0458163432988358E-2</v>
      </c>
      <c r="J91" s="13">
        <f t="shared" si="48"/>
        <v>9.2582143906195027E-2</v>
      </c>
      <c r="K91" s="13">
        <f t="shared" si="48"/>
        <v>8.7023708486087398E-2</v>
      </c>
      <c r="L91" s="13">
        <f t="shared" si="48"/>
        <v>6.2635584408581663E-2</v>
      </c>
      <c r="M91" s="13">
        <f t="shared" si="48"/>
        <v>5.9397415422050022E-2</v>
      </c>
      <c r="N91" s="13">
        <f t="shared" si="48"/>
        <v>4.894176924487622E-2</v>
      </c>
      <c r="O91" s="13">
        <f t="shared" si="48"/>
        <v>5.3810359530104143E-2</v>
      </c>
      <c r="P91" s="13">
        <f t="shared" si="48"/>
        <v>5.1718566442560454E-2</v>
      </c>
      <c r="Q91" s="13">
        <f t="shared" si="48"/>
        <v>5.6609643695653196E-2</v>
      </c>
      <c r="R91" s="13">
        <f t="shared" si="48"/>
        <v>6.3513596408837442E-2</v>
      </c>
      <c r="S91" s="13">
        <f t="shared" si="48"/>
        <v>6.4265365184554599E-2</v>
      </c>
      <c r="T91" s="13">
        <f t="shared" si="48"/>
        <v>7.6705318994376159E-2</v>
      </c>
      <c r="U91" s="13">
        <f t="shared" si="48"/>
        <v>7.4912212977206433E-2</v>
      </c>
      <c r="V91" s="13">
        <f t="shared" si="48"/>
        <v>9.581713804121772E-2</v>
      </c>
      <c r="W91" s="13">
        <f t="shared" si="48"/>
        <v>9.917705975348251E-2</v>
      </c>
      <c r="X91" s="13">
        <f t="shared" si="48"/>
        <v>9.9843739466305079E-2</v>
      </c>
      <c r="Y91" s="13">
        <f t="shared" si="48"/>
        <v>0.11723097651724523</v>
      </c>
      <c r="Z91" s="13">
        <f t="shared" si="48"/>
        <v>0.11004495668181331</v>
      </c>
      <c r="AA91" s="13">
        <f t="shared" si="48"/>
        <v>0.11698644614679318</v>
      </c>
      <c r="AB91" s="13">
        <f t="shared" si="48"/>
        <v>0.1111124947077429</v>
      </c>
      <c r="AC91" s="13">
        <f t="shared" si="48"/>
        <v>0.15722699944388191</v>
      </c>
      <c r="AD91" s="13">
        <f t="shared" si="48"/>
        <v>0.1555523478485506</v>
      </c>
      <c r="AE91" s="13">
        <f t="shared" si="48"/>
        <v>0.14085369742772308</v>
      </c>
      <c r="AF91" s="13">
        <f t="shared" si="48"/>
        <v>0.18496791137956967</v>
      </c>
      <c r="AG91" s="13">
        <f t="shared" si="48"/>
        <v>0.1019786910197869</v>
      </c>
      <c r="AH91" s="13">
        <f t="shared" ref="AH91" si="49">AH12/AH$13</f>
        <v>0.11101836393989983</v>
      </c>
      <c r="AI91" s="47">
        <f t="shared" si="41"/>
        <v>1.8406137781263365</v>
      </c>
    </row>
    <row r="92" spans="1:35" s="1" customFormat="1" ht="13.5" thickBot="1" x14ac:dyDescent="0.4">
      <c r="A92" s="81" t="s">
        <v>29</v>
      </c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</row>
    <row r="93" spans="1:35" s="1" customFormat="1" ht="13" x14ac:dyDescent="0.35">
      <c r="A93" s="24" t="s">
        <v>3</v>
      </c>
      <c r="B93" s="62"/>
      <c r="C93" s="62"/>
      <c r="D93" s="62"/>
      <c r="E93" s="11">
        <f t="shared" ref="E93:AG93" si="50">E15/E$21</f>
        <v>5.5469511845350775E-2</v>
      </c>
      <c r="F93" s="11">
        <f t="shared" si="50"/>
        <v>3.4146025997542524E-2</v>
      </c>
      <c r="G93" s="11">
        <f t="shared" si="50"/>
        <v>3.874755381604697E-2</v>
      </c>
      <c r="H93" s="11">
        <f t="shared" si="50"/>
        <v>3.6600993112285762E-2</v>
      </c>
      <c r="I93" s="11">
        <f t="shared" si="50"/>
        <v>3.3580161873600828E-2</v>
      </c>
      <c r="J93" s="11">
        <f t="shared" si="50"/>
        <v>3.6784076495267833E-2</v>
      </c>
      <c r="K93" s="11">
        <f t="shared" si="50"/>
        <v>8.3561175666438822E-2</v>
      </c>
      <c r="L93" s="11">
        <f t="shared" si="50"/>
        <v>9.1883345045678147E-2</v>
      </c>
      <c r="M93" s="11">
        <f t="shared" si="50"/>
        <v>9.4066441641499382E-2</v>
      </c>
      <c r="N93" s="11">
        <f t="shared" si="50"/>
        <v>9.8727474592194039E-2</v>
      </c>
      <c r="O93" s="11">
        <f t="shared" si="50"/>
        <v>0.11591863093316113</v>
      </c>
      <c r="P93" s="11">
        <f t="shared" si="50"/>
        <v>5.3539325842696626E-2</v>
      </c>
      <c r="Q93" s="11">
        <f t="shared" si="50"/>
        <v>8.4861268862566938E-2</v>
      </c>
      <c r="R93" s="11">
        <f t="shared" si="50"/>
        <v>7.966246032360455E-2</v>
      </c>
      <c r="S93" s="11">
        <f t="shared" si="50"/>
        <v>7.1159133047759088E-2</v>
      </c>
      <c r="T93" s="11">
        <f t="shared" si="50"/>
        <v>5.9144113457608227E-2</v>
      </c>
      <c r="U93" s="11">
        <f t="shared" si="50"/>
        <v>6.0802392225267878E-2</v>
      </c>
      <c r="V93" s="11">
        <f t="shared" si="50"/>
        <v>5.3480648003795837E-2</v>
      </c>
      <c r="W93" s="11">
        <f t="shared" si="50"/>
        <v>5.6384408602150535E-2</v>
      </c>
      <c r="X93" s="11">
        <f t="shared" si="50"/>
        <v>5.9780187137977128E-2</v>
      </c>
      <c r="Y93" s="11">
        <f t="shared" si="50"/>
        <v>4.784688995215311E-2</v>
      </c>
      <c r="Z93" s="11">
        <f t="shared" si="50"/>
        <v>5.646847923513594E-2</v>
      </c>
      <c r="AA93" s="11">
        <f t="shared" si="50"/>
        <v>5.7372924006039258E-2</v>
      </c>
      <c r="AB93" s="11">
        <f t="shared" si="50"/>
        <v>6.4447966191230846E-2</v>
      </c>
      <c r="AC93" s="11">
        <f t="shared" si="50"/>
        <v>3.0677698243004554E-2</v>
      </c>
      <c r="AD93" s="11">
        <f t="shared" si="50"/>
        <v>1.8111799747277214E-2</v>
      </c>
      <c r="AE93" s="11">
        <f t="shared" si="50"/>
        <v>1.9611381820369367E-2</v>
      </c>
      <c r="AF93" s="11">
        <f t="shared" si="50"/>
        <v>3.0037313432835822E-2</v>
      </c>
      <c r="AG93" s="11">
        <f t="shared" si="50"/>
        <v>4.5609645131938124E-2</v>
      </c>
      <c r="AH93" s="11">
        <f t="shared" ref="AH93" si="51">AH15/AH$21</f>
        <v>1.4405204460966542E-2</v>
      </c>
      <c r="AI93" s="4">
        <f>(AH93-E93)/E93</f>
        <v>-0.74030410613440567</v>
      </c>
    </row>
    <row r="94" spans="1:35" s="1" customFormat="1" ht="13" x14ac:dyDescent="0.35">
      <c r="A94" s="26" t="s">
        <v>4</v>
      </c>
      <c r="B94" s="70"/>
      <c r="C94" s="70"/>
      <c r="D94" s="70"/>
      <c r="E94" s="12">
        <f t="shared" ref="E94:T98" si="52">E16/E$21</f>
        <v>0.61647450238054269</v>
      </c>
      <c r="F94" s="12">
        <f t="shared" si="52"/>
        <v>0.54303822026773585</v>
      </c>
      <c r="G94" s="12">
        <f t="shared" si="52"/>
        <v>0.53299412915851274</v>
      </c>
      <c r="H94" s="12">
        <f t="shared" si="52"/>
        <v>0.50897004645202626</v>
      </c>
      <c r="I94" s="12">
        <f t="shared" si="52"/>
        <v>0.47477182710521781</v>
      </c>
      <c r="J94" s="12">
        <f t="shared" si="52"/>
        <v>0.48277880768855497</v>
      </c>
      <c r="K94" s="12">
        <f t="shared" si="52"/>
        <v>0.46633629528366372</v>
      </c>
      <c r="L94" s="12">
        <f t="shared" si="52"/>
        <v>0.51010189739985945</v>
      </c>
      <c r="M94" s="12">
        <f t="shared" si="52"/>
        <v>0.51359033576123647</v>
      </c>
      <c r="N94" s="12">
        <f t="shared" si="52"/>
        <v>0.52293107865744304</v>
      </c>
      <c r="O94" s="12">
        <f t="shared" si="52"/>
        <v>0.55010224948875253</v>
      </c>
      <c r="P94" s="12">
        <f t="shared" si="52"/>
        <v>0.29292134831460676</v>
      </c>
      <c r="Q94" s="12">
        <f t="shared" si="52"/>
        <v>0.52214830439720916</v>
      </c>
      <c r="R94" s="12">
        <f t="shared" si="52"/>
        <v>0.53928930866300229</v>
      </c>
      <c r="S94" s="12">
        <f t="shared" si="52"/>
        <v>0.53947957291733262</v>
      </c>
      <c r="T94" s="12">
        <f t="shared" si="52"/>
        <v>0.53712763980925249</v>
      </c>
      <c r="U94" s="12">
        <f t="shared" ref="U94:AG94" si="53">U16/U$21</f>
        <v>0.51476451532519307</v>
      </c>
      <c r="V94" s="12">
        <f t="shared" si="53"/>
        <v>0.49508574527214805</v>
      </c>
      <c r="W94" s="12">
        <f t="shared" si="53"/>
        <v>0.48709677419354841</v>
      </c>
      <c r="X94" s="12">
        <f t="shared" si="53"/>
        <v>0.47111243130848063</v>
      </c>
      <c r="Y94" s="12">
        <f t="shared" si="53"/>
        <v>0.43758795384182381</v>
      </c>
      <c r="Z94" s="12">
        <f t="shared" si="53"/>
        <v>0.43494173887063042</v>
      </c>
      <c r="AA94" s="12">
        <f t="shared" si="53"/>
        <v>0.4362523066599564</v>
      </c>
      <c r="AB94" s="12">
        <f t="shared" si="53"/>
        <v>0.39725303750660329</v>
      </c>
      <c r="AC94" s="12">
        <f t="shared" si="53"/>
        <v>0.38254160081807198</v>
      </c>
      <c r="AD94" s="12">
        <f t="shared" si="53"/>
        <v>0.39641374330585477</v>
      </c>
      <c r="AE94" s="12">
        <f t="shared" si="53"/>
        <v>0.39553630511941285</v>
      </c>
      <c r="AF94" s="12">
        <f t="shared" si="53"/>
        <v>0.35475746268656716</v>
      </c>
      <c r="AG94" s="12">
        <f t="shared" si="53"/>
        <v>0.43141492265696085</v>
      </c>
      <c r="AH94" s="12">
        <f t="shared" ref="AH94" si="54">AH16/AH$21</f>
        <v>0.39761462205700127</v>
      </c>
      <c r="AI94" s="8">
        <f t="shared" ref="AI94:AI98" si="55">(AH94-E94)/E94</f>
        <v>-0.35501854412210826</v>
      </c>
    </row>
    <row r="95" spans="1:35" s="1" customFormat="1" ht="13" x14ac:dyDescent="0.35">
      <c r="A95" s="26" t="s">
        <v>5</v>
      </c>
      <c r="B95" s="70"/>
      <c r="C95" s="70"/>
      <c r="D95" s="70"/>
      <c r="E95" s="12">
        <f t="shared" si="52"/>
        <v>1.1988756955199908E-2</v>
      </c>
      <c r="F95" s="12">
        <f t="shared" ref="F95:T95" si="56">F17/F$21</f>
        <v>1.7525706525253832E-2</v>
      </c>
      <c r="G95" s="12">
        <f t="shared" si="56"/>
        <v>2.2387475538160468E-2</v>
      </c>
      <c r="H95" s="12">
        <f t="shared" si="56"/>
        <v>2.4427358641678679E-2</v>
      </c>
      <c r="I95" s="12">
        <f t="shared" si="56"/>
        <v>3.2977441019459271E-2</v>
      </c>
      <c r="J95" s="12">
        <f t="shared" si="56"/>
        <v>2.2929066250365889E-2</v>
      </c>
      <c r="K95" s="12">
        <f t="shared" si="56"/>
        <v>2.0847573479152427E-2</v>
      </c>
      <c r="L95" s="12">
        <f t="shared" si="56"/>
        <v>2.5474349964862964E-2</v>
      </c>
      <c r="M95" s="12">
        <f t="shared" si="56"/>
        <v>2.9667791792503107E-2</v>
      </c>
      <c r="N95" s="12">
        <f t="shared" si="56"/>
        <v>2.0411649158766761E-2</v>
      </c>
      <c r="O95" s="12">
        <f t="shared" si="56"/>
        <v>1.7328597567538479E-2</v>
      </c>
      <c r="P95" s="12">
        <f t="shared" si="56"/>
        <v>8.1460674157303372E-3</v>
      </c>
      <c r="Q95" s="12">
        <f t="shared" si="56"/>
        <v>1.573908810644167E-2</v>
      </c>
      <c r="R95" s="12">
        <f t="shared" si="56"/>
        <v>1.0451343191143454E-2</v>
      </c>
      <c r="S95" s="12">
        <f t="shared" si="56"/>
        <v>1.2531168083882105E-2</v>
      </c>
      <c r="T95" s="12">
        <f t="shared" si="56"/>
        <v>1.1457236638384839E-2</v>
      </c>
      <c r="U95" s="12">
        <f t="shared" ref="U95:AG95" si="57">U17/U$21</f>
        <v>1.1898828806379267E-2</v>
      </c>
      <c r="V95" s="12">
        <f t="shared" si="57"/>
        <v>1.498000406696943E-2</v>
      </c>
      <c r="W95" s="12">
        <f t="shared" si="57"/>
        <v>1.3508064516129032E-2</v>
      </c>
      <c r="X95" s="12">
        <f t="shared" si="57"/>
        <v>1.2772909549977722E-2</v>
      </c>
      <c r="Y95" s="12">
        <f t="shared" si="57"/>
        <v>1.125809175344779E-2</v>
      </c>
      <c r="Z95" s="12">
        <f t="shared" si="57"/>
        <v>1.3668957275171796E-2</v>
      </c>
      <c r="AA95" s="12">
        <f t="shared" si="57"/>
        <v>1.3756081194430465E-2</v>
      </c>
      <c r="AB95" s="12">
        <f t="shared" si="57"/>
        <v>1.1516111991547808E-2</v>
      </c>
      <c r="AC95" s="12">
        <f t="shared" si="57"/>
        <v>8.9244213070558704E-3</v>
      </c>
      <c r="AD95" s="12">
        <f t="shared" si="57"/>
        <v>8.4240929057103307E-3</v>
      </c>
      <c r="AE95" s="12">
        <f t="shared" si="57"/>
        <v>8.7830114901040722E-3</v>
      </c>
      <c r="AF95" s="12">
        <f t="shared" si="57"/>
        <v>8.6753731343283576E-3</v>
      </c>
      <c r="AG95" s="12">
        <f t="shared" si="57"/>
        <v>1.308007279344859E-2</v>
      </c>
      <c r="AH95" s="12">
        <f t="shared" ref="AH95" si="58">AH17/AH$21</f>
        <v>9.6034696406443621E-3</v>
      </c>
      <c r="AI95" s="8">
        <f t="shared" si="55"/>
        <v>-0.19896035289304709</v>
      </c>
    </row>
    <row r="96" spans="1:35" s="1" customFormat="1" ht="13" x14ac:dyDescent="0.35">
      <c r="A96" s="26" t="s">
        <v>6</v>
      </c>
      <c r="B96" s="70"/>
      <c r="C96" s="70"/>
      <c r="D96" s="70"/>
      <c r="E96" s="12">
        <f t="shared" si="52"/>
        <v>0.11931394481730052</v>
      </c>
      <c r="F96" s="12">
        <f t="shared" si="52"/>
        <v>0.14311582487227575</v>
      </c>
      <c r="G96" s="12">
        <f t="shared" si="52"/>
        <v>0.15577299412915852</v>
      </c>
      <c r="H96" s="12">
        <f t="shared" si="52"/>
        <v>0.15705590261092423</v>
      </c>
      <c r="I96" s="12">
        <f t="shared" si="52"/>
        <v>0.14680557947304976</v>
      </c>
      <c r="J96" s="12">
        <f t="shared" si="52"/>
        <v>0.12186554785832764</v>
      </c>
      <c r="K96" s="12">
        <f t="shared" si="52"/>
        <v>9.7146274777853731E-2</v>
      </c>
      <c r="L96" s="12">
        <f t="shared" si="52"/>
        <v>9.8383696416022487E-2</v>
      </c>
      <c r="M96" s="12">
        <f t="shared" si="52"/>
        <v>9.0691064132172677E-2</v>
      </c>
      <c r="N96" s="12">
        <f t="shared" si="52"/>
        <v>8.2244427363566491E-2</v>
      </c>
      <c r="O96" s="12">
        <f t="shared" si="52"/>
        <v>8.2875901409966632E-2</v>
      </c>
      <c r="P96" s="12">
        <f t="shared" si="52"/>
        <v>4.5730337078651685E-2</v>
      </c>
      <c r="Q96" s="12">
        <f t="shared" si="52"/>
        <v>9.7355184163556707E-2</v>
      </c>
      <c r="R96" s="12">
        <f t="shared" si="52"/>
        <v>9.5455601145776878E-2</v>
      </c>
      <c r="S96" s="12">
        <f t="shared" si="52"/>
        <v>0.10178377341602199</v>
      </c>
      <c r="T96" s="12">
        <f t="shared" si="52"/>
        <v>0.1080696104539543</v>
      </c>
      <c r="U96" s="12">
        <f t="shared" ref="U96:AG96" si="59">U18/U$21</f>
        <v>0.11581111387989036</v>
      </c>
      <c r="V96" s="12">
        <f t="shared" si="59"/>
        <v>0.12024672947875008</v>
      </c>
      <c r="W96" s="12">
        <f t="shared" si="59"/>
        <v>0.10866935483870968</v>
      </c>
      <c r="X96" s="12">
        <f t="shared" si="59"/>
        <v>0.11555027476607753</v>
      </c>
      <c r="Y96" s="12">
        <f t="shared" si="59"/>
        <v>0.10906276386152547</v>
      </c>
      <c r="Z96" s="12">
        <f t="shared" si="59"/>
        <v>0.11233940842545563</v>
      </c>
      <c r="AA96" s="12">
        <f t="shared" si="59"/>
        <v>0.10837107867807415</v>
      </c>
      <c r="AB96" s="12">
        <f t="shared" si="59"/>
        <v>0.11093502377179081</v>
      </c>
      <c r="AC96" s="12">
        <f t="shared" si="59"/>
        <v>9.1382355675374172E-2</v>
      </c>
      <c r="AD96" s="12">
        <f t="shared" si="59"/>
        <v>9.1822612672242621E-2</v>
      </c>
      <c r="AE96" s="12">
        <f t="shared" si="59"/>
        <v>0.10130542020092642</v>
      </c>
      <c r="AF96" s="12">
        <f t="shared" si="59"/>
        <v>9.720149253731343E-2</v>
      </c>
      <c r="AG96" s="12">
        <f t="shared" si="59"/>
        <v>0.14149226569608736</v>
      </c>
      <c r="AH96" s="12">
        <f t="shared" ref="AH96" si="60">AH18/AH$21</f>
        <v>0.10873605947955391</v>
      </c>
      <c r="AI96" s="8">
        <f t="shared" si="55"/>
        <v>-8.8655901486988833E-2</v>
      </c>
    </row>
    <row r="97" spans="1:35" s="1" customFormat="1" ht="13" x14ac:dyDescent="0.35">
      <c r="A97" s="26" t="s">
        <v>7</v>
      </c>
      <c r="B97" s="70"/>
      <c r="C97" s="70"/>
      <c r="D97" s="70"/>
      <c r="E97" s="12">
        <f t="shared" si="52"/>
        <v>0.12763150347042965</v>
      </c>
      <c r="F97" s="12">
        <f t="shared" si="52"/>
        <v>0.16969540192718102</v>
      </c>
      <c r="G97" s="12">
        <f t="shared" si="52"/>
        <v>0.16563600782778864</v>
      </c>
      <c r="H97" s="12">
        <f t="shared" si="52"/>
        <v>0.17715841742751881</v>
      </c>
      <c r="I97" s="12">
        <f t="shared" si="52"/>
        <v>0.20397795763733426</v>
      </c>
      <c r="J97" s="12">
        <f t="shared" si="52"/>
        <v>0.21163040296614305</v>
      </c>
      <c r="K97" s="12">
        <f t="shared" si="52"/>
        <v>0.19847915242652084</v>
      </c>
      <c r="L97" s="12">
        <f t="shared" si="52"/>
        <v>0.16681307097680956</v>
      </c>
      <c r="M97" s="12">
        <f t="shared" si="52"/>
        <v>0.16565997512879729</v>
      </c>
      <c r="N97" s="12">
        <f t="shared" si="52"/>
        <v>0.17653087368690751</v>
      </c>
      <c r="O97" s="12">
        <f t="shared" si="52"/>
        <v>0.13755247013238617</v>
      </c>
      <c r="P97" s="12">
        <f t="shared" si="52"/>
        <v>7.5730337078651691E-2</v>
      </c>
      <c r="Q97" s="12">
        <f t="shared" si="52"/>
        <v>0.17239980528963167</v>
      </c>
      <c r="R97" s="12">
        <f t="shared" si="52"/>
        <v>0.16884725555469537</v>
      </c>
      <c r="S97" s="12">
        <f t="shared" si="52"/>
        <v>0.16533469726999553</v>
      </c>
      <c r="T97" s="12">
        <f t="shared" si="52"/>
        <v>0.16455069053074875</v>
      </c>
      <c r="U97" s="12">
        <f t="shared" ref="U97:AG97" si="61">U19/U$21</f>
        <v>0.17125591826563669</v>
      </c>
      <c r="V97" s="12">
        <f t="shared" si="61"/>
        <v>0.17969226597980073</v>
      </c>
      <c r="W97" s="12">
        <f t="shared" si="61"/>
        <v>0.19045698924731183</v>
      </c>
      <c r="X97" s="12">
        <f t="shared" si="61"/>
        <v>0.19137085994356157</v>
      </c>
      <c r="Y97" s="12">
        <f t="shared" si="61"/>
        <v>0.22769490571348155</v>
      </c>
      <c r="Z97" s="12">
        <f t="shared" si="61"/>
        <v>0.2202718852703914</v>
      </c>
      <c r="AA97" s="12">
        <f t="shared" si="61"/>
        <v>0.23049823855057877</v>
      </c>
      <c r="AB97" s="12">
        <f t="shared" si="61"/>
        <v>0.25927099841521395</v>
      </c>
      <c r="AC97" s="12">
        <f t="shared" si="61"/>
        <v>0.2965510830157107</v>
      </c>
      <c r="AD97" s="12">
        <f t="shared" si="61"/>
        <v>0.29021000060172092</v>
      </c>
      <c r="AE97" s="12">
        <f t="shared" si="61"/>
        <v>0.28641039523551703</v>
      </c>
      <c r="AF97" s="12">
        <f t="shared" si="61"/>
        <v>0.29645522388059703</v>
      </c>
      <c r="AG97" s="12">
        <f t="shared" si="61"/>
        <v>0.23168789808917198</v>
      </c>
      <c r="AH97" s="12">
        <f t="shared" ref="AH97" si="62">AH19/AH$21</f>
        <v>0.29832713754646839</v>
      </c>
      <c r="AI97" s="49">
        <f t="shared" si="55"/>
        <v>1.3374098826281273</v>
      </c>
    </row>
    <row r="98" spans="1:35" s="1" customFormat="1" ht="13.5" thickBot="1" x14ac:dyDescent="0.4">
      <c r="A98" s="30" t="s">
        <v>8</v>
      </c>
      <c r="B98" s="66"/>
      <c r="C98" s="66"/>
      <c r="D98" s="66"/>
      <c r="E98" s="13">
        <f t="shared" si="52"/>
        <v>6.9121780531176499E-2</v>
      </c>
      <c r="F98" s="13">
        <f t="shared" si="52"/>
        <v>9.2478820410011001E-2</v>
      </c>
      <c r="G98" s="13">
        <f t="shared" si="52"/>
        <v>8.4461839530332677E-2</v>
      </c>
      <c r="H98" s="13">
        <f t="shared" si="52"/>
        <v>9.5787281755566236E-2</v>
      </c>
      <c r="I98" s="13">
        <f t="shared" si="52"/>
        <v>0.10788703289133804</v>
      </c>
      <c r="J98" s="13">
        <f t="shared" si="52"/>
        <v>0.12401209874134062</v>
      </c>
      <c r="K98" s="13">
        <f t="shared" si="52"/>
        <v>0.13362952836637046</v>
      </c>
      <c r="L98" s="13">
        <f t="shared" si="52"/>
        <v>0.1073436401967674</v>
      </c>
      <c r="M98" s="13">
        <f t="shared" si="52"/>
        <v>0.10632439154379109</v>
      </c>
      <c r="N98" s="13">
        <f t="shared" si="52"/>
        <v>9.9154496541122211E-2</v>
      </c>
      <c r="O98" s="13">
        <f t="shared" si="52"/>
        <v>9.6222150468195031E-2</v>
      </c>
      <c r="P98" s="13">
        <f t="shared" si="52"/>
        <v>0.52393258426966294</v>
      </c>
      <c r="Q98" s="13">
        <f t="shared" si="52"/>
        <v>0.10749634918059386</v>
      </c>
      <c r="R98" s="13">
        <f t="shared" si="52"/>
        <v>0.1062940311217775</v>
      </c>
      <c r="S98" s="13">
        <f t="shared" si="52"/>
        <v>0.10971165526500863</v>
      </c>
      <c r="T98" s="13">
        <f t="shared" si="52"/>
        <v>0.11965070911005141</v>
      </c>
      <c r="U98" s="13">
        <f t="shared" ref="U98:AG98" si="63">U20/U$21</f>
        <v>0.1254672314976327</v>
      </c>
      <c r="V98" s="13">
        <f t="shared" si="63"/>
        <v>0.13651460719853589</v>
      </c>
      <c r="W98" s="13">
        <f t="shared" si="63"/>
        <v>0.14388440860215054</v>
      </c>
      <c r="X98" s="13">
        <f t="shared" si="63"/>
        <v>0.14941333729392545</v>
      </c>
      <c r="Y98" s="13">
        <f t="shared" si="63"/>
        <v>0.16654939487756826</v>
      </c>
      <c r="Z98" s="13">
        <f t="shared" si="63"/>
        <v>0.16230953092321482</v>
      </c>
      <c r="AA98" s="13">
        <f t="shared" si="63"/>
        <v>0.15374937091092097</v>
      </c>
      <c r="AB98" s="13">
        <f t="shared" si="63"/>
        <v>0.15657686212361333</v>
      </c>
      <c r="AC98" s="13">
        <f t="shared" si="63"/>
        <v>0.18992284094078274</v>
      </c>
      <c r="AD98" s="13">
        <f t="shared" si="63"/>
        <v>0.19501775076719419</v>
      </c>
      <c r="AE98" s="13">
        <f t="shared" si="63"/>
        <v>0.18835348613367023</v>
      </c>
      <c r="AF98" s="13">
        <f t="shared" si="63"/>
        <v>0.21287313432835822</v>
      </c>
      <c r="AG98" s="13">
        <f t="shared" si="63"/>
        <v>0.13671519563239309</v>
      </c>
      <c r="AH98" s="13">
        <f t="shared" ref="AH98" si="64">AH20/AH$21</f>
        <v>0.17131350681536556</v>
      </c>
      <c r="AI98" s="47">
        <f t="shared" si="55"/>
        <v>1.4784301778525046</v>
      </c>
    </row>
    <row r="99" spans="1:35" s="1" customFormat="1" ht="13" x14ac:dyDescent="0.35">
      <c r="A99" s="31" t="s">
        <v>14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71"/>
      <c r="U99" s="17"/>
      <c r="V99" s="17"/>
      <c r="W99" s="17"/>
      <c r="X99" s="17"/>
      <c r="Y99" s="17"/>
      <c r="Z99" s="17"/>
      <c r="AA99" s="17"/>
      <c r="AB99" s="17"/>
      <c r="AC99" s="17"/>
      <c r="AD99" s="71"/>
      <c r="AE99" s="17"/>
      <c r="AF99" s="20"/>
      <c r="AG99" s="17"/>
      <c r="AH99" s="17"/>
      <c r="AI99" s="17"/>
    </row>
    <row r="100" spans="1:35" s="1" customFormat="1" ht="13" x14ac:dyDescent="0.35">
      <c r="A100" s="31" t="s">
        <v>15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71"/>
      <c r="U100" s="17"/>
      <c r="V100" s="17"/>
      <c r="W100" s="17"/>
      <c r="X100" s="17"/>
      <c r="Y100" s="17"/>
      <c r="Z100" s="17"/>
      <c r="AA100" s="17"/>
      <c r="AB100" s="17"/>
      <c r="AC100" s="17"/>
      <c r="AD100" s="71"/>
      <c r="AE100" s="17"/>
      <c r="AF100" s="21"/>
      <c r="AG100" s="17"/>
      <c r="AH100" s="17"/>
      <c r="AI100" s="17"/>
    </row>
  </sheetData>
  <mergeCells count="15">
    <mergeCell ref="A92:AI92"/>
    <mergeCell ref="A81:AI81"/>
    <mergeCell ref="A4:AI4"/>
    <mergeCell ref="A6:AI6"/>
    <mergeCell ref="A64:AI64"/>
    <mergeCell ref="A85:AI85"/>
    <mergeCell ref="A22:AI22"/>
    <mergeCell ref="A30:AI30"/>
    <mergeCell ref="A38:AI38"/>
    <mergeCell ref="A51:AI51"/>
    <mergeCell ref="A14:AI14"/>
    <mergeCell ref="A65:AI65"/>
    <mergeCell ref="A72:AI72"/>
    <mergeCell ref="A76:AI76"/>
    <mergeCell ref="A79:AI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 Construction (1993-2025)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Haifa El Husseini</cp:lastModifiedBy>
  <dcterms:created xsi:type="dcterms:W3CDTF">2025-12-12T14:39:04Z</dcterms:created>
  <dcterms:modified xsi:type="dcterms:W3CDTF">2026-07-28T19:31:27Z</dcterms:modified>
</cp:coreProperties>
</file>