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E25A8512-418C-42B7-B31E-41743283AE09}" xr6:coauthVersionLast="47" xr6:coauthVersionMax="47" xr10:uidLastSave="{00000000-0000-0000-0000-000000000000}"/>
  <bookViews>
    <workbookView xWindow="-120" yWindow="-120" windowWidth="29040" windowHeight="15840" xr2:uid="{C8A7D23D-0F6C-4137-83CD-B15CD04F5381}"/>
  </bookViews>
  <sheets>
    <sheet name="6. Agricultural Permits (12-25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8" i="1" l="1"/>
  <c r="P17" i="1"/>
  <c r="P16" i="1"/>
  <c r="P14" i="1"/>
  <c r="P13" i="1"/>
  <c r="P10" i="1"/>
  <c r="P11" i="1"/>
  <c r="P9" i="1"/>
  <c r="P6" i="1"/>
  <c r="P7" i="1"/>
  <c r="P5" i="1"/>
  <c r="P4" i="1"/>
  <c r="O16" i="1"/>
  <c r="O17" i="1"/>
  <c r="O18" i="1"/>
  <c r="O13" i="1"/>
  <c r="O14" i="1"/>
  <c r="O9" i="1"/>
  <c r="O10" i="1"/>
  <c r="O11" i="1"/>
  <c r="O7" i="1"/>
  <c r="N17" i="1"/>
  <c r="N10" i="1"/>
  <c r="N9" i="1"/>
  <c r="N7" i="1"/>
  <c r="N18" i="1" s="1"/>
  <c r="M17" i="1"/>
  <c r="L17" i="1"/>
  <c r="K17" i="1"/>
  <c r="J17" i="1"/>
  <c r="I17" i="1"/>
  <c r="H17" i="1"/>
  <c r="G17" i="1"/>
  <c r="F17" i="1"/>
  <c r="E17" i="1"/>
  <c r="D17" i="1"/>
  <c r="C17" i="1"/>
  <c r="B17" i="1"/>
  <c r="E16" i="1"/>
  <c r="D14" i="1"/>
  <c r="C14" i="1"/>
  <c r="M10" i="1"/>
  <c r="L10" i="1"/>
  <c r="K10" i="1"/>
  <c r="J10" i="1"/>
  <c r="I10" i="1"/>
  <c r="H10" i="1"/>
  <c r="G10" i="1"/>
  <c r="F10" i="1"/>
  <c r="E10" i="1"/>
  <c r="D10" i="1"/>
  <c r="C10" i="1"/>
  <c r="B10" i="1"/>
  <c r="M9" i="1"/>
  <c r="L9" i="1"/>
  <c r="K9" i="1"/>
  <c r="J9" i="1"/>
  <c r="I9" i="1"/>
  <c r="H9" i="1"/>
  <c r="G9" i="1"/>
  <c r="F9" i="1"/>
  <c r="E9" i="1"/>
  <c r="D9" i="1"/>
  <c r="C9" i="1"/>
  <c r="B9" i="1"/>
  <c r="M7" i="1"/>
  <c r="M11" i="1" s="1"/>
  <c r="L7" i="1"/>
  <c r="L11" i="1" s="1"/>
  <c r="K7" i="1"/>
  <c r="K16" i="1" s="1"/>
  <c r="J7" i="1"/>
  <c r="J16" i="1" s="1"/>
  <c r="I7" i="1"/>
  <c r="I14" i="1" s="1"/>
  <c r="H7" i="1"/>
  <c r="H14" i="1" s="1"/>
  <c r="G7" i="1"/>
  <c r="G18" i="1" s="1"/>
  <c r="F7" i="1"/>
  <c r="F18" i="1" s="1"/>
  <c r="E7" i="1"/>
  <c r="E11" i="1" s="1"/>
  <c r="D7" i="1"/>
  <c r="D11" i="1" s="1"/>
  <c r="C7" i="1"/>
  <c r="C16" i="1" s="1"/>
  <c r="B7" i="1"/>
  <c r="B16" i="1" s="1"/>
  <c r="B14" i="1" l="1"/>
  <c r="L16" i="1"/>
  <c r="M16" i="1"/>
  <c r="C11" i="1"/>
  <c r="G14" i="1"/>
  <c r="F11" i="1"/>
  <c r="J14" i="1"/>
  <c r="G11" i="1"/>
  <c r="K14" i="1"/>
  <c r="N11" i="1"/>
  <c r="K11" i="1"/>
  <c r="L14" i="1"/>
  <c r="N13" i="1"/>
  <c r="D16" i="1"/>
  <c r="N14" i="1"/>
  <c r="N16" i="1"/>
  <c r="F16" i="1"/>
  <c r="H13" i="1"/>
  <c r="B13" i="1"/>
  <c r="J13" i="1"/>
  <c r="J18" i="1"/>
  <c r="I11" i="1"/>
  <c r="C13" i="1"/>
  <c r="K13" i="1"/>
  <c r="E14" i="1"/>
  <c r="M14" i="1"/>
  <c r="G16" i="1"/>
  <c r="C18" i="1"/>
  <c r="K18" i="1"/>
  <c r="I13" i="1"/>
  <c r="I18" i="1"/>
  <c r="H11" i="1"/>
  <c r="B18" i="1"/>
  <c r="B11" i="1"/>
  <c r="J11" i="1"/>
  <c r="D13" i="1"/>
  <c r="L13" i="1"/>
  <c r="F14" i="1"/>
  <c r="H16" i="1"/>
  <c r="D18" i="1"/>
  <c r="L18" i="1"/>
  <c r="M18" i="1"/>
  <c r="H18" i="1"/>
  <c r="I16" i="1"/>
  <c r="F13" i="1"/>
  <c r="E13" i="1"/>
  <c r="M13" i="1"/>
  <c r="E18" i="1"/>
  <c r="G13" i="1"/>
</calcChain>
</file>

<file path=xl/sharedStrings.xml><?xml version="1.0" encoding="utf-8"?>
<sst xmlns="http://schemas.openxmlformats.org/spreadsheetml/2006/main" count="20" uniqueCount="20">
  <si>
    <t>Year</t>
  </si>
  <si>
    <t>Area. Dounams</t>
  </si>
  <si>
    <t>Green Crops. Tons</t>
  </si>
  <si>
    <t>Dry Crops: Tons</t>
  </si>
  <si>
    <t>Total Crops. Tons</t>
  </si>
  <si>
    <t>Productivity Indicators (Yield Indicators)</t>
  </si>
  <si>
    <t>Yield of Green crops [Green Crops (Tons)/Area (Dounams)]</t>
  </si>
  <si>
    <t>Yield of Dry Crops [Dry Crops (Tons)/Area (Dounams)]</t>
  </si>
  <si>
    <t>Total Yield [Total Crops (Tons)/Area (Dounams)]</t>
  </si>
  <si>
    <t>Crop Structure Indicators (Percentage)</t>
  </si>
  <si>
    <t>Green Crop Share [(Green Crops/Total Crops)]*100</t>
  </si>
  <si>
    <t>Dry Crop Share [(Dry Crops/Total Crops)]*100</t>
  </si>
  <si>
    <t>Efficiency and Intensity Indicators</t>
  </si>
  <si>
    <t>Crop Intensity (Total Crops/Area)</t>
  </si>
  <si>
    <t>Dry-To-Green Crop Ratio (Dry Crops/Green Crops)</t>
  </si>
  <si>
    <t>Production Density or Land Productivity Index (Total Crops/Area)</t>
  </si>
  <si>
    <t>Source: Ministry of Agriculture</t>
  </si>
  <si>
    <t>Table (Time Series &amp; Indicators) made by CAS</t>
  </si>
  <si>
    <t>Change 2025/2012. %</t>
  </si>
  <si>
    <t>6. Agricultural Permits Given by the Ministry of Agriculture (2012-2025)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</si>
</sst>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0.0%"/>
    <numFmt numFmtId="166" formatCode="0.0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b/>
      <sz val="7"/>
      <color rgb="FFFF0000"/>
      <name val="Times New Roman"/>
      <family val="1"/>
    </font>
    <font>
      <b/>
      <sz val="6"/>
      <color rgb="FFFF0000"/>
      <name val="Times New Roman"/>
      <family val="1"/>
    </font>
    <font>
      <b/>
      <sz val="8"/>
      <name val="Times New Roman"/>
      <family val="1"/>
    </font>
    <font>
      <b/>
      <sz val="7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37">
    <xf numFmtId="0" fontId="0" fillId="0" borderId="0" xfId="0"/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right" vertical="center" readingOrder="1"/>
    </xf>
    <xf numFmtId="0" fontId="5" fillId="0" borderId="0" xfId="0" applyFont="1" applyAlignment="1">
      <alignment vertical="center" readingOrder="1"/>
    </xf>
    <xf numFmtId="0" fontId="6" fillId="0" borderId="0" xfId="0" applyFont="1" applyAlignment="1">
      <alignment horizontal="center" vertical="center" readingOrder="1"/>
    </xf>
    <xf numFmtId="0" fontId="7" fillId="0" borderId="1" xfId="0" applyFont="1" applyBorder="1" applyAlignment="1">
      <alignment horizontal="right" vertical="center" wrapText="1" readingOrder="1"/>
    </xf>
    <xf numFmtId="164" fontId="8" fillId="0" borderId="4" xfId="2" applyNumberFormat="1" applyFont="1" applyFill="1" applyBorder="1" applyAlignment="1">
      <alignment horizontal="right" vertical="center" readingOrder="1"/>
    </xf>
    <xf numFmtId="164" fontId="8" fillId="0" borderId="2" xfId="2" applyNumberFormat="1" applyFont="1" applyFill="1" applyBorder="1" applyAlignment="1">
      <alignment horizontal="right" vertical="center" readingOrder="1"/>
    </xf>
    <xf numFmtId="165" fontId="8" fillId="0" borderId="2" xfId="2" applyNumberFormat="1" applyFont="1" applyFill="1" applyBorder="1" applyAlignment="1">
      <alignment horizontal="right" vertical="center" readingOrder="1"/>
    </xf>
    <xf numFmtId="164" fontId="8" fillId="0" borderId="5" xfId="2" applyNumberFormat="1" applyFont="1" applyFill="1" applyBorder="1" applyAlignment="1">
      <alignment horizontal="right" vertical="center" readingOrder="1"/>
    </xf>
    <xf numFmtId="166" fontId="8" fillId="0" borderId="4" xfId="2" applyNumberFormat="1" applyFont="1" applyFill="1" applyBorder="1" applyAlignment="1">
      <alignment horizontal="right" vertical="center" readingOrder="1"/>
    </xf>
    <xf numFmtId="166" fontId="8" fillId="0" borderId="6" xfId="2" applyNumberFormat="1" applyFont="1" applyFill="1" applyBorder="1" applyAlignment="1">
      <alignment horizontal="right" vertical="center" readingOrder="1"/>
    </xf>
    <xf numFmtId="167" fontId="2" fillId="0" borderId="0" xfId="0" applyNumberFormat="1" applyFont="1" applyAlignment="1">
      <alignment horizontal="center" vertical="center" readingOrder="1"/>
    </xf>
    <xf numFmtId="165" fontId="11" fillId="0" borderId="0" xfId="2" applyNumberFormat="1" applyFont="1" applyBorder="1" applyAlignment="1">
      <alignment horizontal="right" vertical="center" readingOrder="1"/>
    </xf>
    <xf numFmtId="165" fontId="4" fillId="0" borderId="0" xfId="2" applyNumberFormat="1" applyFont="1" applyBorder="1" applyAlignment="1">
      <alignment horizontal="right" vertical="center" readingOrder="1"/>
    </xf>
    <xf numFmtId="0" fontId="12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3" applyFont="1" applyBorder="1" applyAlignment="1">
      <alignment vertical="center" wrapText="1" readingOrder="1"/>
    </xf>
    <xf numFmtId="0" fontId="5" fillId="0" borderId="5" xfId="3" applyFont="1" applyBorder="1" applyAlignment="1">
      <alignment vertical="center" wrapText="1" readingOrder="1"/>
    </xf>
    <xf numFmtId="0" fontId="5" fillId="0" borderId="6" xfId="3" applyFont="1" applyBorder="1" applyAlignment="1">
      <alignment vertical="center" wrapText="1" readingOrder="1"/>
    </xf>
    <xf numFmtId="3" fontId="7" fillId="0" borderId="1" xfId="1" applyNumberFormat="1" applyFont="1" applyFill="1" applyBorder="1" applyAlignment="1">
      <alignment horizontal="right" vertical="center" readingOrder="1"/>
    </xf>
    <xf numFmtId="3" fontId="8" fillId="0" borderId="2" xfId="1" applyNumberFormat="1" applyFont="1" applyFill="1" applyBorder="1" applyAlignment="1">
      <alignment horizontal="right" vertical="center" readingOrder="1"/>
    </xf>
    <xf numFmtId="3" fontId="8" fillId="0" borderId="3" xfId="1" applyNumberFormat="1" applyFont="1" applyFill="1" applyBorder="1" applyAlignment="1">
      <alignment horizontal="right" vertical="center" readingOrder="1"/>
    </xf>
    <xf numFmtId="9" fontId="13" fillId="0" borderId="1" xfId="2" applyFont="1" applyBorder="1" applyAlignment="1">
      <alignment horizontal="right" vertical="center" readingOrder="1"/>
    </xf>
    <xf numFmtId="9" fontId="13" fillId="0" borderId="2" xfId="2" applyFont="1" applyBorder="1" applyAlignment="1">
      <alignment horizontal="right" vertical="center" readingOrder="1"/>
    </xf>
    <xf numFmtId="0" fontId="6" fillId="0" borderId="0" xfId="0" applyFont="1" applyAlignment="1">
      <alignment vertical="center" readingOrder="1"/>
    </xf>
    <xf numFmtId="9" fontId="13" fillId="0" borderId="5" xfId="2" applyFont="1" applyBorder="1" applyAlignment="1">
      <alignment horizontal="right" vertical="center" readingOrder="1"/>
    </xf>
    <xf numFmtId="9" fontId="13" fillId="0" borderId="6" xfId="2" applyFont="1" applyBorder="1" applyAlignment="1">
      <alignment horizontal="right" vertical="center" readingOrder="1"/>
    </xf>
    <xf numFmtId="0" fontId="12" fillId="0" borderId="1" xfId="0" applyFont="1" applyBorder="1" applyAlignment="1">
      <alignment horizontal="center" vertical="center" readingOrder="1"/>
    </xf>
    <xf numFmtId="9" fontId="13" fillId="0" borderId="0" xfId="2" applyFont="1" applyBorder="1" applyAlignment="1">
      <alignment horizontal="right" vertical="center" readingOrder="1"/>
    </xf>
    <xf numFmtId="9" fontId="10" fillId="0" borderId="4" xfId="2" applyFont="1" applyBorder="1" applyAlignment="1">
      <alignment horizontal="right" vertical="center" readingOrder="1"/>
    </xf>
    <xf numFmtId="9" fontId="10" fillId="0" borderId="6" xfId="2" applyFont="1" applyBorder="1" applyAlignment="1">
      <alignment horizontal="right" vertical="center" readingOrder="1"/>
    </xf>
    <xf numFmtId="9" fontId="10" fillId="0" borderId="0" xfId="2" applyFont="1" applyBorder="1" applyAlignment="1">
      <alignment horizontal="right" vertical="center" readingOrder="1"/>
    </xf>
  </cellXfs>
  <cellStyles count="4">
    <cellStyle name="Comma" xfId="1" builtinId="3"/>
    <cellStyle name="Normal" xfId="0" builtinId="0"/>
    <cellStyle name="Normal_page_10_11" xfId="3" xr:uid="{D3D584FA-CFF1-4BD6-AE16-A95C11C253C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5E8E3-42A1-4556-9CFC-8F0407E43934}">
  <dimension ref="A1:R20"/>
  <sheetViews>
    <sheetView tabSelected="1" workbookViewId="0"/>
  </sheetViews>
  <sheetFormatPr defaultColWidth="9.140625" defaultRowHeight="12.75" x14ac:dyDescent="0.25"/>
  <cols>
    <col min="1" max="1" width="49.7109375" style="5" customWidth="1"/>
    <col min="2" max="15" width="7.7109375" style="2" customWidth="1"/>
    <col min="16" max="16" width="16.42578125" style="4" bestFit="1" customWidth="1"/>
    <col min="17" max="16384" width="9.140625" style="2"/>
  </cols>
  <sheetData>
    <row r="1" spans="1:16" ht="18.75" x14ac:dyDescent="0.25">
      <c r="A1" s="29" t="s">
        <v>19</v>
      </c>
      <c r="B1" s="1"/>
      <c r="C1" s="1"/>
      <c r="J1" s="3"/>
      <c r="K1" s="1"/>
      <c r="L1" s="1"/>
      <c r="M1" s="1"/>
      <c r="N1" s="1"/>
      <c r="O1" s="1"/>
    </row>
    <row r="2" spans="1:16" ht="9.9499999999999993" customHeight="1" thickBot="1" x14ac:dyDescent="0.3">
      <c r="K2" s="6"/>
    </row>
    <row r="3" spans="1:16" s="6" customFormat="1" ht="13.5" thickBot="1" x14ac:dyDescent="0.3">
      <c r="A3" s="17" t="s">
        <v>0</v>
      </c>
      <c r="B3" s="7">
        <v>2012</v>
      </c>
      <c r="C3" s="7">
        <v>2013</v>
      </c>
      <c r="D3" s="7">
        <v>2014</v>
      </c>
      <c r="E3" s="7">
        <v>2015</v>
      </c>
      <c r="F3" s="7">
        <v>2016</v>
      </c>
      <c r="G3" s="7">
        <v>2017</v>
      </c>
      <c r="H3" s="7">
        <v>2018</v>
      </c>
      <c r="I3" s="7">
        <v>2019</v>
      </c>
      <c r="J3" s="7">
        <v>2020</v>
      </c>
      <c r="K3" s="7">
        <v>2021</v>
      </c>
      <c r="L3" s="7">
        <v>2022</v>
      </c>
      <c r="M3" s="7">
        <v>2023</v>
      </c>
      <c r="N3" s="7">
        <v>2024</v>
      </c>
      <c r="O3" s="7">
        <v>2025</v>
      </c>
      <c r="P3" s="7" t="s">
        <v>18</v>
      </c>
    </row>
    <row r="4" spans="1:16" s="6" customFormat="1" ht="13.5" thickBot="1" x14ac:dyDescent="0.3">
      <c r="A4" s="18" t="s">
        <v>1</v>
      </c>
      <c r="B4" s="24">
        <v>75</v>
      </c>
      <c r="C4" s="24">
        <v>1259</v>
      </c>
      <c r="D4" s="24">
        <v>991</v>
      </c>
      <c r="E4" s="24">
        <v>3645</v>
      </c>
      <c r="F4" s="24">
        <v>2431</v>
      </c>
      <c r="G4" s="24">
        <v>4460</v>
      </c>
      <c r="H4" s="24">
        <v>3920</v>
      </c>
      <c r="I4" s="24">
        <v>5615</v>
      </c>
      <c r="J4" s="24">
        <v>5163</v>
      </c>
      <c r="K4" s="24">
        <v>4620</v>
      </c>
      <c r="L4" s="24">
        <v>2157</v>
      </c>
      <c r="M4" s="24">
        <v>2470</v>
      </c>
      <c r="N4" s="24">
        <v>2737</v>
      </c>
      <c r="O4" s="24">
        <v>340.8</v>
      </c>
      <c r="P4" s="27">
        <f>(O4-B4)/B4</f>
        <v>3.544</v>
      </c>
    </row>
    <row r="5" spans="1:16" x14ac:dyDescent="0.25">
      <c r="A5" s="19" t="s">
        <v>2</v>
      </c>
      <c r="B5" s="25">
        <v>7.5</v>
      </c>
      <c r="C5" s="25">
        <v>184</v>
      </c>
      <c r="D5" s="25">
        <v>103</v>
      </c>
      <c r="E5" s="25">
        <v>370</v>
      </c>
      <c r="F5" s="25">
        <v>263</v>
      </c>
      <c r="G5" s="25">
        <v>448</v>
      </c>
      <c r="H5" s="25">
        <v>403</v>
      </c>
      <c r="I5" s="25">
        <v>288</v>
      </c>
      <c r="J5" s="25">
        <v>572</v>
      </c>
      <c r="K5" s="25">
        <v>391</v>
      </c>
      <c r="L5" s="25">
        <v>1504</v>
      </c>
      <c r="M5" s="25">
        <v>1122</v>
      </c>
      <c r="N5" s="25">
        <v>655</v>
      </c>
      <c r="O5" s="25">
        <v>623.58000000000004</v>
      </c>
      <c r="P5" s="28">
        <f>(O5-B5)/B5</f>
        <v>82.144000000000005</v>
      </c>
    </row>
    <row r="6" spans="1:16" ht="13.5" thickBot="1" x14ac:dyDescent="0.3">
      <c r="A6" s="20" t="s">
        <v>3</v>
      </c>
      <c r="B6" s="26">
        <v>30</v>
      </c>
      <c r="C6" s="26">
        <v>735</v>
      </c>
      <c r="D6" s="26">
        <v>411</v>
      </c>
      <c r="E6" s="26">
        <v>1481</v>
      </c>
      <c r="F6" s="26">
        <v>1050</v>
      </c>
      <c r="G6" s="26">
        <v>1793</v>
      </c>
      <c r="H6" s="26">
        <v>1613</v>
      </c>
      <c r="I6" s="26">
        <v>2305</v>
      </c>
      <c r="J6" s="26">
        <v>2287</v>
      </c>
      <c r="K6" s="26">
        <v>1564</v>
      </c>
      <c r="L6" s="26">
        <v>7388</v>
      </c>
      <c r="M6" s="26">
        <v>5316</v>
      </c>
      <c r="N6" s="26">
        <v>3432</v>
      </c>
      <c r="O6" s="26">
        <v>124.71599999999999</v>
      </c>
      <c r="P6" s="33">
        <f t="shared" ref="P6:P7" si="0">(O6-B6)/B6</f>
        <v>3.1572</v>
      </c>
    </row>
    <row r="7" spans="1:16" ht="13.5" thickBot="1" x14ac:dyDescent="0.3">
      <c r="A7" s="18" t="s">
        <v>4</v>
      </c>
      <c r="B7" s="24">
        <f>B5+B6</f>
        <v>37.5</v>
      </c>
      <c r="C7" s="24">
        <f t="shared" ref="C7:M7" si="1">C5+C6</f>
        <v>919</v>
      </c>
      <c r="D7" s="24">
        <f t="shared" si="1"/>
        <v>514</v>
      </c>
      <c r="E7" s="24">
        <f t="shared" si="1"/>
        <v>1851</v>
      </c>
      <c r="F7" s="24">
        <f t="shared" si="1"/>
        <v>1313</v>
      </c>
      <c r="G7" s="24">
        <f t="shared" si="1"/>
        <v>2241</v>
      </c>
      <c r="H7" s="24">
        <f t="shared" si="1"/>
        <v>2016</v>
      </c>
      <c r="I7" s="24">
        <f t="shared" si="1"/>
        <v>2593</v>
      </c>
      <c r="J7" s="24">
        <f t="shared" si="1"/>
        <v>2859</v>
      </c>
      <c r="K7" s="24">
        <f t="shared" si="1"/>
        <v>1955</v>
      </c>
      <c r="L7" s="24">
        <f t="shared" si="1"/>
        <v>8892</v>
      </c>
      <c r="M7" s="24">
        <f t="shared" si="1"/>
        <v>6438</v>
      </c>
      <c r="N7" s="24">
        <f t="shared" ref="N7:O7" si="2">N5+N6</f>
        <v>4087</v>
      </c>
      <c r="O7" s="24">
        <f t="shared" si="2"/>
        <v>748.29600000000005</v>
      </c>
      <c r="P7" s="27">
        <f t="shared" si="0"/>
        <v>18.954560000000001</v>
      </c>
    </row>
    <row r="8" spans="1:16" ht="13.5" thickBot="1" x14ac:dyDescent="0.3">
      <c r="A8" s="32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x14ac:dyDescent="0.25">
      <c r="A9" s="21" t="s">
        <v>6</v>
      </c>
      <c r="B9" s="8">
        <f>B5/B4</f>
        <v>0.1</v>
      </c>
      <c r="C9" s="8">
        <f t="shared" ref="C9:M9" si="3">C5/C4</f>
        <v>0.14614773629864972</v>
      </c>
      <c r="D9" s="8">
        <f t="shared" si="3"/>
        <v>0.10393541876892028</v>
      </c>
      <c r="E9" s="8">
        <f t="shared" si="3"/>
        <v>0.10150891632373114</v>
      </c>
      <c r="F9" s="8">
        <f t="shared" si="3"/>
        <v>0.10818593171534348</v>
      </c>
      <c r="G9" s="8">
        <f t="shared" si="3"/>
        <v>0.10044843049327354</v>
      </c>
      <c r="H9" s="8">
        <f t="shared" si="3"/>
        <v>0.10280612244897959</v>
      </c>
      <c r="I9" s="8">
        <f t="shared" si="3"/>
        <v>5.1291184327693674E-2</v>
      </c>
      <c r="J9" s="8">
        <f t="shared" si="3"/>
        <v>0.11078830137516947</v>
      </c>
      <c r="K9" s="8">
        <f t="shared" si="3"/>
        <v>8.4632034632034628E-2</v>
      </c>
      <c r="L9" s="8">
        <f t="shared" si="3"/>
        <v>0.69726471951784885</v>
      </c>
      <c r="M9" s="8">
        <f t="shared" si="3"/>
        <v>0.45425101214574898</v>
      </c>
      <c r="N9" s="8">
        <f t="shared" ref="N9:O9" si="4">N5/N4</f>
        <v>0.23931311655096821</v>
      </c>
      <c r="O9" s="8">
        <f t="shared" si="4"/>
        <v>1.8297535211267606</v>
      </c>
      <c r="P9" s="30">
        <f>(O9-B9)/B9</f>
        <v>17.297535211267604</v>
      </c>
    </row>
    <row r="10" spans="1:16" x14ac:dyDescent="0.25">
      <c r="A10" s="21" t="s">
        <v>7</v>
      </c>
      <c r="B10" s="9">
        <f>B6/B4</f>
        <v>0.4</v>
      </c>
      <c r="C10" s="9">
        <f t="shared" ref="C10:M10" si="5">C6/C4</f>
        <v>0.58379666401906272</v>
      </c>
      <c r="D10" s="9">
        <f t="shared" si="5"/>
        <v>0.41473259334006052</v>
      </c>
      <c r="E10" s="9">
        <f t="shared" si="5"/>
        <v>0.40631001371742115</v>
      </c>
      <c r="F10" s="9">
        <f t="shared" si="5"/>
        <v>0.43192102015631428</v>
      </c>
      <c r="G10" s="9">
        <f t="shared" si="5"/>
        <v>0.40201793721973095</v>
      </c>
      <c r="H10" s="9">
        <f t="shared" si="5"/>
        <v>0.41147959183673471</v>
      </c>
      <c r="I10" s="9">
        <f t="shared" si="5"/>
        <v>0.41050756901157615</v>
      </c>
      <c r="J10" s="9">
        <f t="shared" si="5"/>
        <v>0.4429595196591129</v>
      </c>
      <c r="K10" s="9">
        <f t="shared" si="5"/>
        <v>0.33852813852813851</v>
      </c>
      <c r="L10" s="9">
        <f t="shared" si="5"/>
        <v>3.4251274918868799</v>
      </c>
      <c r="M10" s="9">
        <f t="shared" si="5"/>
        <v>2.1522267206477732</v>
      </c>
      <c r="N10" s="9">
        <f t="shared" ref="N10:O10" si="6">N6/N4</f>
        <v>1.2539276580197296</v>
      </c>
      <c r="O10" s="9">
        <f t="shared" si="6"/>
        <v>0.36595070422535209</v>
      </c>
      <c r="P10" s="34">
        <f t="shared" ref="P10:P11" si="7">(O10-B10)/B10</f>
        <v>-8.5123239436619841E-2</v>
      </c>
    </row>
    <row r="11" spans="1:16" ht="13.5" thickBot="1" x14ac:dyDescent="0.3">
      <c r="A11" s="21" t="s">
        <v>8</v>
      </c>
      <c r="B11" s="9">
        <f>B7/B4</f>
        <v>0.5</v>
      </c>
      <c r="C11" s="9">
        <f t="shared" ref="C11:M11" si="8">C7/C4</f>
        <v>0.72994440031771246</v>
      </c>
      <c r="D11" s="9">
        <f t="shared" si="8"/>
        <v>0.51866801210898084</v>
      </c>
      <c r="E11" s="9">
        <f t="shared" si="8"/>
        <v>0.50781893004115231</v>
      </c>
      <c r="F11" s="9">
        <f t="shared" si="8"/>
        <v>0.5401069518716578</v>
      </c>
      <c r="G11" s="9">
        <f t="shared" si="8"/>
        <v>0.50246636771300446</v>
      </c>
      <c r="H11" s="9">
        <f t="shared" si="8"/>
        <v>0.51428571428571423</v>
      </c>
      <c r="I11" s="9">
        <f t="shared" si="8"/>
        <v>0.46179875333926984</v>
      </c>
      <c r="J11" s="9">
        <f t="shared" si="8"/>
        <v>0.55374782103428244</v>
      </c>
      <c r="K11" s="9">
        <f t="shared" si="8"/>
        <v>0.42316017316017318</v>
      </c>
      <c r="L11" s="9">
        <f t="shared" si="8"/>
        <v>4.1223922114047289</v>
      </c>
      <c r="M11" s="9">
        <f t="shared" si="8"/>
        <v>2.6064777327935222</v>
      </c>
      <c r="N11" s="9">
        <f t="shared" ref="N11:O11" si="9">N7/N4</f>
        <v>1.4932407745706979</v>
      </c>
      <c r="O11" s="9">
        <f t="shared" si="9"/>
        <v>2.1957042253521126</v>
      </c>
      <c r="P11" s="31">
        <f t="shared" si="7"/>
        <v>3.3914084507042253</v>
      </c>
    </row>
    <row r="12" spans="1:16" ht="13.5" thickBot="1" x14ac:dyDescent="0.3">
      <c r="A12" s="32" t="s">
        <v>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25">
      <c r="A13" s="21" t="s">
        <v>10</v>
      </c>
      <c r="B13" s="10">
        <f>B5/B7</f>
        <v>0.2</v>
      </c>
      <c r="C13" s="10">
        <f t="shared" ref="C13:M13" si="10">C5/C7</f>
        <v>0.20021762785636563</v>
      </c>
      <c r="D13" s="10">
        <f t="shared" si="10"/>
        <v>0.20038910505836577</v>
      </c>
      <c r="E13" s="10">
        <f t="shared" si="10"/>
        <v>0.19989195029713669</v>
      </c>
      <c r="F13" s="10">
        <f t="shared" si="10"/>
        <v>0.2003046458492003</v>
      </c>
      <c r="G13" s="10">
        <f t="shared" si="10"/>
        <v>0.1999107541276216</v>
      </c>
      <c r="H13" s="10">
        <f t="shared" si="10"/>
        <v>0.19990079365079366</v>
      </c>
      <c r="I13" s="10">
        <f t="shared" si="10"/>
        <v>0.1110682607018897</v>
      </c>
      <c r="J13" s="10">
        <f t="shared" si="10"/>
        <v>0.20006995452955578</v>
      </c>
      <c r="K13" s="10">
        <f t="shared" si="10"/>
        <v>0.2</v>
      </c>
      <c r="L13" s="10">
        <f t="shared" si="10"/>
        <v>0.16914080071974807</v>
      </c>
      <c r="M13" s="10">
        <f t="shared" si="10"/>
        <v>0.17427772600186392</v>
      </c>
      <c r="N13" s="10">
        <f t="shared" ref="N13:O13" si="11">N5/N7</f>
        <v>0.16026425250795204</v>
      </c>
      <c r="O13" s="10">
        <f t="shared" si="11"/>
        <v>0.83333333333333337</v>
      </c>
      <c r="P13" s="30">
        <f>(O13-B13)/B13</f>
        <v>3.1666666666666665</v>
      </c>
    </row>
    <row r="14" spans="1:16" ht="13.5" thickBot="1" x14ac:dyDescent="0.3">
      <c r="A14" s="21" t="s">
        <v>11</v>
      </c>
      <c r="B14" s="10">
        <f>B6/B7</f>
        <v>0.8</v>
      </c>
      <c r="C14" s="10">
        <f t="shared" ref="C14:M14" si="12">C6/C7</f>
        <v>0.79978237214363435</v>
      </c>
      <c r="D14" s="10">
        <f t="shared" si="12"/>
        <v>0.79961089494163429</v>
      </c>
      <c r="E14" s="10">
        <f t="shared" si="12"/>
        <v>0.80010804970286331</v>
      </c>
      <c r="F14" s="10">
        <f t="shared" si="12"/>
        <v>0.79969535415079973</v>
      </c>
      <c r="G14" s="10">
        <f t="shared" si="12"/>
        <v>0.8000892458723784</v>
      </c>
      <c r="H14" s="10">
        <f t="shared" si="12"/>
        <v>0.80009920634920639</v>
      </c>
      <c r="I14" s="10">
        <f t="shared" si="12"/>
        <v>0.88893173929811031</v>
      </c>
      <c r="J14" s="10">
        <f t="shared" si="12"/>
        <v>0.79993004547044422</v>
      </c>
      <c r="K14" s="10">
        <f t="shared" si="12"/>
        <v>0.8</v>
      </c>
      <c r="L14" s="10">
        <f t="shared" si="12"/>
        <v>0.83085919928025187</v>
      </c>
      <c r="M14" s="10">
        <f t="shared" si="12"/>
        <v>0.82572227399813602</v>
      </c>
      <c r="N14" s="10">
        <f t="shared" ref="N14:O14" si="13">N6/N7</f>
        <v>0.83973574749204793</v>
      </c>
      <c r="O14" s="10">
        <f t="shared" si="13"/>
        <v>0.16666666666666666</v>
      </c>
      <c r="P14" s="35">
        <f>(O14-B14)/B14</f>
        <v>-0.79166666666666674</v>
      </c>
    </row>
    <row r="15" spans="1:16" ht="13.5" thickBot="1" x14ac:dyDescent="0.3">
      <c r="A15" s="32" t="s">
        <v>12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x14ac:dyDescent="0.25">
      <c r="A16" s="22" t="s">
        <v>13</v>
      </c>
      <c r="B16" s="11">
        <f>B7/B4</f>
        <v>0.5</v>
      </c>
      <c r="C16" s="11">
        <f t="shared" ref="C16:M16" si="14">C7/C4</f>
        <v>0.72994440031771246</v>
      </c>
      <c r="D16" s="11">
        <f t="shared" si="14"/>
        <v>0.51866801210898084</v>
      </c>
      <c r="E16" s="11">
        <f t="shared" si="14"/>
        <v>0.50781893004115231</v>
      </c>
      <c r="F16" s="11">
        <f t="shared" si="14"/>
        <v>0.5401069518716578</v>
      </c>
      <c r="G16" s="11">
        <f t="shared" si="14"/>
        <v>0.50246636771300446</v>
      </c>
      <c r="H16" s="11">
        <f t="shared" si="14"/>
        <v>0.51428571428571423</v>
      </c>
      <c r="I16" s="11">
        <f t="shared" si="14"/>
        <v>0.46179875333926984</v>
      </c>
      <c r="J16" s="11">
        <f t="shared" si="14"/>
        <v>0.55374782103428244</v>
      </c>
      <c r="K16" s="11">
        <f t="shared" si="14"/>
        <v>0.42316017316017318</v>
      </c>
      <c r="L16" s="11">
        <f t="shared" si="14"/>
        <v>4.1223922114047289</v>
      </c>
      <c r="M16" s="11">
        <f t="shared" si="14"/>
        <v>2.6064777327935222</v>
      </c>
      <c r="N16" s="11">
        <f t="shared" ref="N16:O16" si="15">N7/N4</f>
        <v>1.4932407745706979</v>
      </c>
      <c r="O16" s="11">
        <f t="shared" si="15"/>
        <v>2.1957042253521126</v>
      </c>
      <c r="P16" s="28">
        <f>(O16-B16)/B16</f>
        <v>3.3914084507042253</v>
      </c>
    </row>
    <row r="17" spans="1:18" x14ac:dyDescent="0.25">
      <c r="A17" s="21" t="s">
        <v>14</v>
      </c>
      <c r="B17" s="12">
        <f>B6/B5</f>
        <v>4</v>
      </c>
      <c r="C17" s="12">
        <f t="shared" ref="C17:M17" si="16">C6/C5</f>
        <v>3.9945652173913042</v>
      </c>
      <c r="D17" s="12">
        <f t="shared" si="16"/>
        <v>3.9902912621359223</v>
      </c>
      <c r="E17" s="12">
        <f t="shared" si="16"/>
        <v>4.0027027027027025</v>
      </c>
      <c r="F17" s="12">
        <f t="shared" si="16"/>
        <v>3.9923954372623576</v>
      </c>
      <c r="G17" s="12">
        <f t="shared" si="16"/>
        <v>4.0022321428571432</v>
      </c>
      <c r="H17" s="12">
        <f t="shared" si="16"/>
        <v>4.0024813895781639</v>
      </c>
      <c r="I17" s="12">
        <f t="shared" si="16"/>
        <v>8.0034722222222214</v>
      </c>
      <c r="J17" s="12">
        <f t="shared" si="16"/>
        <v>3.9982517482517483</v>
      </c>
      <c r="K17" s="12">
        <f t="shared" si="16"/>
        <v>4</v>
      </c>
      <c r="L17" s="12">
        <f t="shared" si="16"/>
        <v>4.9122340425531918</v>
      </c>
      <c r="M17" s="12">
        <f t="shared" si="16"/>
        <v>4.737967914438503</v>
      </c>
      <c r="N17" s="12">
        <f t="shared" ref="N17:O17" si="17">N6/N5</f>
        <v>5.2396946564885498</v>
      </c>
      <c r="O17" s="12">
        <f t="shared" si="17"/>
        <v>0.19999999999999998</v>
      </c>
      <c r="P17" s="36">
        <f t="shared" ref="P17:P18" si="18">(O17-B17)/B17</f>
        <v>-0.95</v>
      </c>
    </row>
    <row r="18" spans="1:18" ht="13.5" thickBot="1" x14ac:dyDescent="0.3">
      <c r="A18" s="23" t="s">
        <v>15</v>
      </c>
      <c r="B18" s="13">
        <f>B7/B4</f>
        <v>0.5</v>
      </c>
      <c r="C18" s="13">
        <f t="shared" ref="C18:M18" si="19">C7/C4</f>
        <v>0.72994440031771246</v>
      </c>
      <c r="D18" s="13">
        <f t="shared" si="19"/>
        <v>0.51866801210898084</v>
      </c>
      <c r="E18" s="13">
        <f t="shared" si="19"/>
        <v>0.50781893004115231</v>
      </c>
      <c r="F18" s="13">
        <f t="shared" si="19"/>
        <v>0.5401069518716578</v>
      </c>
      <c r="G18" s="13">
        <f t="shared" si="19"/>
        <v>0.50246636771300446</v>
      </c>
      <c r="H18" s="13">
        <f t="shared" si="19"/>
        <v>0.51428571428571423</v>
      </c>
      <c r="I18" s="13">
        <f t="shared" si="19"/>
        <v>0.46179875333926984</v>
      </c>
      <c r="J18" s="13">
        <f t="shared" si="19"/>
        <v>0.55374782103428244</v>
      </c>
      <c r="K18" s="13">
        <f t="shared" si="19"/>
        <v>0.42316017316017318</v>
      </c>
      <c r="L18" s="13">
        <f t="shared" si="19"/>
        <v>4.1223922114047289</v>
      </c>
      <c r="M18" s="13">
        <f t="shared" si="19"/>
        <v>2.6064777327935222</v>
      </c>
      <c r="N18" s="13">
        <f t="shared" ref="N18:O18" si="20">N7/N4</f>
        <v>1.4932407745706979</v>
      </c>
      <c r="O18" s="13">
        <f t="shared" si="20"/>
        <v>2.1957042253521126</v>
      </c>
      <c r="P18" s="31">
        <f t="shared" si="18"/>
        <v>3.3914084507042253</v>
      </c>
    </row>
    <row r="19" spans="1:18" x14ac:dyDescent="0.25">
      <c r="A19" s="5" t="s">
        <v>16</v>
      </c>
      <c r="M19" s="14"/>
      <c r="P19" s="15"/>
    </row>
    <row r="20" spans="1:18" x14ac:dyDescent="0.25">
      <c r="A20" s="5" t="s">
        <v>17</v>
      </c>
      <c r="C20" s="14"/>
      <c r="P20" s="14"/>
      <c r="R20" s="16"/>
    </row>
  </sheetData>
  <mergeCells count="3">
    <mergeCell ref="A8:P8"/>
    <mergeCell ref="A12:P12"/>
    <mergeCell ref="A15:P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 Agricultural Permits (12-25)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dcterms:created xsi:type="dcterms:W3CDTF">2025-12-12T14:03:00Z</dcterms:created>
  <dcterms:modified xsi:type="dcterms:W3CDTF">2026-06-05T16:10:18Z</dcterms:modified>
</cp:coreProperties>
</file>