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8_{F72D7AE9-42A0-5344-B64F-771DBA86328E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35. Cheques LBP (1993-2025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1" i="1" l="1"/>
  <c r="AH14" i="1"/>
  <c r="G11" i="1"/>
  <c r="G14" i="1"/>
  <c r="AI14" i="1"/>
  <c r="AH13" i="1"/>
  <c r="G13" i="1"/>
  <c r="AI13" i="1"/>
  <c r="AI11" i="1"/>
  <c r="AI9" i="1"/>
  <c r="AI8" i="1"/>
  <c r="AI6" i="1"/>
  <c r="AI5" i="1"/>
  <c r="H11" i="1"/>
  <c r="I11" i="1"/>
  <c r="J11" i="1"/>
  <c r="J14" i="1"/>
  <c r="K11" i="1"/>
  <c r="K14" i="1"/>
  <c r="L11" i="1"/>
  <c r="L14" i="1"/>
  <c r="M11" i="1"/>
  <c r="M13" i="1"/>
  <c r="N11" i="1"/>
  <c r="N14" i="1"/>
  <c r="O11" i="1"/>
  <c r="P11" i="1"/>
  <c r="Q11" i="1"/>
  <c r="R11" i="1"/>
  <c r="R14" i="1"/>
  <c r="S11" i="1"/>
  <c r="S14" i="1"/>
  <c r="T11" i="1"/>
  <c r="T14" i="1"/>
  <c r="U11" i="1"/>
  <c r="U13" i="1"/>
  <c r="V11" i="1"/>
  <c r="V13" i="1"/>
  <c r="W11" i="1"/>
  <c r="X11" i="1"/>
  <c r="Y11" i="1"/>
  <c r="Z11" i="1"/>
  <c r="Z14" i="1"/>
  <c r="AA11" i="1"/>
  <c r="AA14" i="1"/>
  <c r="AB11" i="1"/>
  <c r="AB14" i="1"/>
  <c r="AC11" i="1"/>
  <c r="AC13" i="1"/>
  <c r="AD11" i="1"/>
  <c r="AD13" i="1"/>
  <c r="AE11" i="1"/>
  <c r="AF11" i="1"/>
  <c r="AG11" i="1"/>
  <c r="H13" i="1"/>
  <c r="I14" i="1"/>
  <c r="O14" i="1"/>
  <c r="P13" i="1"/>
  <c r="Q14" i="1"/>
  <c r="W14" i="1"/>
  <c r="X13" i="1"/>
  <c r="Y14" i="1"/>
  <c r="AE14" i="1"/>
  <c r="AF13" i="1"/>
  <c r="AG14" i="1"/>
  <c r="AG13" i="1"/>
  <c r="Z13" i="1"/>
  <c r="R13" i="1"/>
  <c r="T13" i="1"/>
  <c r="Q13" i="1"/>
  <c r="J13" i="1"/>
  <c r="W13" i="1"/>
  <c r="AE13" i="1"/>
  <c r="O13" i="1"/>
  <c r="AB13" i="1"/>
  <c r="L13" i="1"/>
  <c r="Y13" i="1"/>
  <c r="I13" i="1"/>
  <c r="AF14" i="1"/>
  <c r="X14" i="1"/>
  <c r="P14" i="1"/>
  <c r="H14" i="1"/>
  <c r="AA13" i="1"/>
  <c r="S13" i="1"/>
  <c r="K13" i="1"/>
  <c r="V14" i="1"/>
  <c r="AC14" i="1"/>
  <c r="U14" i="1"/>
  <c r="M14" i="1"/>
  <c r="AD14" i="1"/>
  <c r="N13" i="1"/>
</calcChain>
</file>

<file path=xl/sharedStrings.xml><?xml version="1.0" encoding="utf-8"?>
<sst xmlns="http://schemas.openxmlformats.org/spreadsheetml/2006/main" count="16" uniqueCount="15">
  <si>
    <t>Year</t>
  </si>
  <si>
    <t>Source: Central Bank of Lebanon</t>
  </si>
  <si>
    <t>Indicators</t>
  </si>
  <si>
    <t>Table (Time Series &amp; Indicators) made by CAS</t>
  </si>
  <si>
    <t>Million LBP</t>
  </si>
  <si>
    <t>Number</t>
  </si>
  <si>
    <t>Settled Cheques in LBP</t>
  </si>
  <si>
    <t>Settled Cheques in Foreign Currencies</t>
  </si>
  <si>
    <t>Million USD</t>
  </si>
  <si>
    <t>Total Settled Cheques</t>
  </si>
  <si>
    <t>Total Number</t>
  </si>
  <si>
    <t>Number of Setteled Cheques in LBP Share</t>
  </si>
  <si>
    <t>Settled Cheques In LBP. Number Share</t>
  </si>
  <si>
    <t>Change 2025/1993. %</t>
  </si>
  <si>
    <t>35. Settled Cheques (1993-2025)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</si>
</sst>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9" fontId="9" fillId="0" borderId="2" xfId="2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9" fontId="10" fillId="0" borderId="2" xfId="2" applyFont="1" applyBorder="1" applyAlignment="1">
      <alignment horizontal="right" vertical="center" wrapText="1"/>
    </xf>
    <xf numFmtId="9" fontId="10" fillId="0" borderId="3" xfId="2" applyFont="1" applyBorder="1" applyAlignment="1">
      <alignment horizontal="right" vertical="center" wrapText="1"/>
    </xf>
    <xf numFmtId="9" fontId="10" fillId="0" borderId="1" xfId="2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right" vertical="center" wrapText="1"/>
    </xf>
    <xf numFmtId="165" fontId="8" fillId="0" borderId="2" xfId="1" applyNumberFormat="1" applyFont="1" applyFill="1" applyBorder="1" applyAlignment="1">
      <alignment horizontal="left" vertical="center" wrapText="1"/>
    </xf>
    <xf numFmtId="165" fontId="8" fillId="0" borderId="4" xfId="1" applyNumberFormat="1" applyFont="1" applyFill="1" applyBorder="1" applyAlignment="1">
      <alignment horizontal="left" vertical="center" wrapText="1"/>
    </xf>
    <xf numFmtId="166" fontId="5" fillId="0" borderId="3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readingOrder="1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right" vertical="center" readingOrder="1"/>
    </xf>
    <xf numFmtId="0" fontId="8" fillId="0" borderId="0" xfId="0" applyFont="1" applyAlignment="1">
      <alignment horizontal="right" vertical="center" wrapText="1"/>
    </xf>
    <xf numFmtId="165" fontId="5" fillId="0" borderId="2" xfId="1" applyNumberFormat="1" applyFont="1" applyFill="1" applyBorder="1" applyAlignment="1">
      <alignment horizontal="right" vertical="center" wrapText="1"/>
    </xf>
    <xf numFmtId="166" fontId="5" fillId="0" borderId="2" xfId="1" applyNumberFormat="1" applyFont="1" applyFill="1" applyBorder="1" applyAlignment="1">
      <alignment horizontal="right" vertical="center" wrapText="1"/>
    </xf>
    <xf numFmtId="166" fontId="5" fillId="0" borderId="4" xfId="1" applyNumberFormat="1" applyFont="1" applyFill="1" applyBorder="1" applyAlignment="1">
      <alignment horizontal="right" vertical="center" wrapText="1"/>
    </xf>
    <xf numFmtId="165" fontId="8" fillId="0" borderId="3" xfId="1" applyNumberFormat="1" applyFont="1" applyFill="1" applyBorder="1" applyAlignment="1">
      <alignment horizontal="left" vertical="center" wrapText="1"/>
    </xf>
    <xf numFmtId="165" fontId="5" fillId="0" borderId="3" xfId="1" applyNumberFormat="1" applyFont="1" applyFill="1" applyBorder="1" applyAlignment="1">
      <alignment horizontal="right" vertical="center" wrapText="1"/>
    </xf>
    <xf numFmtId="166" fontId="5" fillId="0" borderId="3" xfId="1" applyNumberFormat="1" applyFont="1" applyFill="1" applyBorder="1" applyAlignment="1">
      <alignment horizontal="right" vertical="center" wrapText="1"/>
    </xf>
    <xf numFmtId="165" fontId="7" fillId="0" borderId="1" xfId="1" applyNumberFormat="1" applyFont="1" applyFill="1" applyBorder="1" applyAlignment="1">
      <alignment horizontal="lef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readingOrder="1"/>
    </xf>
    <xf numFmtId="167" fontId="5" fillId="0" borderId="2" xfId="2" applyNumberFormat="1" applyFont="1" applyFill="1" applyBorder="1" applyAlignment="1">
      <alignment horizontal="right" vertical="center" wrapText="1"/>
    </xf>
    <xf numFmtId="167" fontId="5" fillId="0" borderId="3" xfId="2" applyNumberFormat="1" applyFont="1" applyFill="1" applyBorder="1" applyAlignment="1">
      <alignment horizontal="right" vertical="center" wrapText="1"/>
    </xf>
    <xf numFmtId="166" fontId="5" fillId="0" borderId="5" xfId="1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AI29"/>
  <sheetViews>
    <sheetView tabSelected="1" zoomScale="120" zoomScaleNormal="120" workbookViewId="0"/>
  </sheetViews>
  <sheetFormatPr defaultColWidth="9.14453125" defaultRowHeight="15" x14ac:dyDescent="0.2"/>
  <cols>
    <col min="1" max="1" width="85.15234375" style="14" bestFit="1" customWidth="1"/>
    <col min="2" max="25" width="8.7421875" style="26" customWidth="1"/>
    <col min="26" max="34" width="8.7421875" style="15" customWidth="1"/>
    <col min="35" max="35" width="15.33203125" style="15" customWidth="1"/>
    <col min="36" max="16384" width="9.14453125" style="16"/>
  </cols>
  <sheetData>
    <row r="1" spans="1:35" s="1" customFormat="1" ht="13.5" x14ac:dyDescent="0.2">
      <c r="A1" s="10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6"/>
      <c r="AA1" s="6"/>
      <c r="AB1" s="6"/>
      <c r="AC1" s="8"/>
      <c r="AD1" s="6"/>
      <c r="AE1" s="6"/>
      <c r="AF1" s="6"/>
      <c r="AG1" s="6"/>
      <c r="AH1" s="6"/>
      <c r="AI1" s="8"/>
    </row>
    <row r="2" spans="1:35" ht="9.9499999999999993" customHeight="1" thickBot="1" x14ac:dyDescent="0.25"/>
    <row r="3" spans="1:35" s="3" customFormat="1" ht="14.25" thickBot="1" x14ac:dyDescent="0.25">
      <c r="A3" s="9" t="s">
        <v>0</v>
      </c>
      <c r="B3" s="27">
        <v>1993</v>
      </c>
      <c r="C3" s="27">
        <v>1994</v>
      </c>
      <c r="D3" s="27">
        <v>1995</v>
      </c>
      <c r="E3" s="27">
        <v>1996</v>
      </c>
      <c r="F3" s="27">
        <v>1997</v>
      </c>
      <c r="G3" s="27">
        <v>1998</v>
      </c>
      <c r="H3" s="27">
        <v>1999</v>
      </c>
      <c r="I3" s="27">
        <v>2000</v>
      </c>
      <c r="J3" s="27">
        <v>2001</v>
      </c>
      <c r="K3" s="27">
        <v>2002</v>
      </c>
      <c r="L3" s="27">
        <v>2003</v>
      </c>
      <c r="M3" s="27">
        <v>2004</v>
      </c>
      <c r="N3" s="27">
        <v>2005</v>
      </c>
      <c r="O3" s="27">
        <v>2006</v>
      </c>
      <c r="P3" s="27">
        <v>2007</v>
      </c>
      <c r="Q3" s="27">
        <v>2008</v>
      </c>
      <c r="R3" s="27">
        <v>2009</v>
      </c>
      <c r="S3" s="27">
        <v>2010</v>
      </c>
      <c r="T3" s="27">
        <v>2011</v>
      </c>
      <c r="U3" s="27">
        <v>2012</v>
      </c>
      <c r="V3" s="27">
        <v>2013</v>
      </c>
      <c r="W3" s="27">
        <v>2014</v>
      </c>
      <c r="X3" s="27">
        <v>2015</v>
      </c>
      <c r="Y3" s="27">
        <v>2016</v>
      </c>
      <c r="Z3" s="2">
        <v>2017</v>
      </c>
      <c r="AA3" s="2">
        <v>2018</v>
      </c>
      <c r="AB3" s="2">
        <v>2019</v>
      </c>
      <c r="AC3" s="2">
        <v>2020</v>
      </c>
      <c r="AD3" s="2">
        <v>2021</v>
      </c>
      <c r="AE3" s="2">
        <v>2022</v>
      </c>
      <c r="AF3" s="2">
        <v>2023</v>
      </c>
      <c r="AG3" s="2">
        <v>2024</v>
      </c>
      <c r="AH3" s="2">
        <v>2025</v>
      </c>
      <c r="AI3" s="2" t="s">
        <v>13</v>
      </c>
    </row>
    <row r="4" spans="1:35" ht="15.75" thickBot="1" x14ac:dyDescent="0.25">
      <c r="A4" s="43" t="s">
        <v>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1:35" s="4" customFormat="1" ht="14.1" customHeight="1" x14ac:dyDescent="0.2">
      <c r="A5" s="22" t="s">
        <v>4</v>
      </c>
      <c r="B5" s="31">
        <v>5147506</v>
      </c>
      <c r="C5" s="31">
        <v>7143032</v>
      </c>
      <c r="D5" s="31">
        <v>8744834</v>
      </c>
      <c r="E5" s="31">
        <v>9648346</v>
      </c>
      <c r="F5" s="31">
        <v>10431908</v>
      </c>
      <c r="G5" s="31">
        <v>11176022</v>
      </c>
      <c r="H5" s="31">
        <v>10534349</v>
      </c>
      <c r="I5" s="31">
        <v>11569799</v>
      </c>
      <c r="J5" s="31">
        <v>11755665</v>
      </c>
      <c r="K5" s="31">
        <v>12325021</v>
      </c>
      <c r="L5" s="31">
        <v>13279711</v>
      </c>
      <c r="M5" s="31">
        <v>13718669</v>
      </c>
      <c r="N5" s="31">
        <v>12336515</v>
      </c>
      <c r="O5" s="31">
        <v>10882910</v>
      </c>
      <c r="P5" s="31">
        <v>12675033</v>
      </c>
      <c r="Q5" s="31">
        <v>14091392</v>
      </c>
      <c r="R5" s="31">
        <v>16762623</v>
      </c>
      <c r="S5" s="31">
        <v>20374100</v>
      </c>
      <c r="T5" s="31">
        <v>21481677</v>
      </c>
      <c r="U5" s="31">
        <v>22573910</v>
      </c>
      <c r="V5" s="31">
        <v>25694907</v>
      </c>
      <c r="W5" s="31">
        <v>27227322</v>
      </c>
      <c r="X5" s="31">
        <v>28243222</v>
      </c>
      <c r="Y5" s="31">
        <v>30013918</v>
      </c>
      <c r="Z5" s="20">
        <v>32707956</v>
      </c>
      <c r="AA5" s="20">
        <v>33406321</v>
      </c>
      <c r="AB5" s="20">
        <v>34422699</v>
      </c>
      <c r="AC5" s="20">
        <v>29870608</v>
      </c>
      <c r="AD5" s="20">
        <v>28159633</v>
      </c>
      <c r="AE5" s="20">
        <v>41173193</v>
      </c>
      <c r="AF5" s="20">
        <v>68656812</v>
      </c>
      <c r="AG5" s="20">
        <v>141429415</v>
      </c>
      <c r="AH5" s="20">
        <v>108459871</v>
      </c>
      <c r="AI5" s="13">
        <f>(AH5-B5)/B5</f>
        <v>20.070372914572612</v>
      </c>
    </row>
    <row r="6" spans="1:35" s="4" customFormat="1" ht="14.1" customHeight="1" thickBot="1" x14ac:dyDescent="0.25">
      <c r="A6" s="23" t="s">
        <v>5</v>
      </c>
      <c r="B6" s="32">
        <v>2998083</v>
      </c>
      <c r="C6" s="32">
        <v>2914043</v>
      </c>
      <c r="D6" s="32">
        <v>2867237</v>
      </c>
      <c r="E6" s="32">
        <v>3141477</v>
      </c>
      <c r="F6" s="32">
        <v>3307452</v>
      </c>
      <c r="G6" s="32">
        <v>3260796</v>
      </c>
      <c r="H6" s="32">
        <v>3185632</v>
      </c>
      <c r="I6" s="32">
        <v>3310510</v>
      </c>
      <c r="J6" s="32">
        <v>3475989</v>
      </c>
      <c r="K6" s="32">
        <v>3454089</v>
      </c>
      <c r="L6" s="32">
        <v>3458605</v>
      </c>
      <c r="M6" s="32">
        <v>3655624</v>
      </c>
      <c r="N6" s="32">
        <v>3422308</v>
      </c>
      <c r="O6" s="32">
        <v>3053966</v>
      </c>
      <c r="P6" s="32">
        <v>3403164</v>
      </c>
      <c r="Q6" s="32">
        <v>3377498</v>
      </c>
      <c r="R6" s="32">
        <v>3382777</v>
      </c>
      <c r="S6" s="32">
        <v>3511812</v>
      </c>
      <c r="T6" s="32">
        <v>4193003</v>
      </c>
      <c r="U6" s="32">
        <v>3614968</v>
      </c>
      <c r="V6" s="32">
        <v>3917159</v>
      </c>
      <c r="W6" s="32">
        <v>4025477</v>
      </c>
      <c r="X6" s="32">
        <v>4149376</v>
      </c>
      <c r="Y6" s="32">
        <v>4317278</v>
      </c>
      <c r="Z6" s="21">
        <v>4624696</v>
      </c>
      <c r="AA6" s="21">
        <v>4736600</v>
      </c>
      <c r="AB6" s="21">
        <v>4675934</v>
      </c>
      <c r="AC6" s="21">
        <v>2927374</v>
      </c>
      <c r="AD6" s="21">
        <v>1616764</v>
      </c>
      <c r="AE6" s="21">
        <v>966617</v>
      </c>
      <c r="AF6" s="21">
        <v>424045</v>
      </c>
      <c r="AG6" s="21">
        <v>288135</v>
      </c>
      <c r="AH6" s="42">
        <v>179131</v>
      </c>
      <c r="AI6" s="18">
        <f>(AH6-B6)/B6</f>
        <v>-0.94025148736709419</v>
      </c>
    </row>
    <row r="7" spans="1:35" ht="15.75" thickBot="1" x14ac:dyDescent="0.25">
      <c r="A7" s="43" t="s">
        <v>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1:35" s="4" customFormat="1" ht="14.1" customHeight="1" x14ac:dyDescent="0.2">
      <c r="A8" s="22" t="s">
        <v>8</v>
      </c>
      <c r="B8" s="30"/>
      <c r="C8" s="30"/>
      <c r="D8" s="30"/>
      <c r="E8" s="30"/>
      <c r="F8" s="30"/>
      <c r="G8" s="31">
        <v>22943</v>
      </c>
      <c r="H8" s="31">
        <v>19710</v>
      </c>
      <c r="I8" s="31">
        <v>18812</v>
      </c>
      <c r="J8" s="31">
        <v>18791</v>
      </c>
      <c r="K8" s="31">
        <v>20227</v>
      </c>
      <c r="L8" s="31">
        <v>20806</v>
      </c>
      <c r="M8" s="31">
        <v>23615</v>
      </c>
      <c r="N8" s="31">
        <v>25457</v>
      </c>
      <c r="O8" s="31">
        <v>25271</v>
      </c>
      <c r="P8" s="31">
        <v>29892</v>
      </c>
      <c r="Q8" s="31">
        <v>43150</v>
      </c>
      <c r="R8" s="31">
        <v>45276</v>
      </c>
      <c r="S8" s="31">
        <v>53898</v>
      </c>
      <c r="T8" s="31">
        <v>57850</v>
      </c>
      <c r="U8" s="31">
        <v>56035</v>
      </c>
      <c r="V8" s="31">
        <v>55309</v>
      </c>
      <c r="W8" s="31">
        <v>28138</v>
      </c>
      <c r="X8" s="31">
        <v>25252</v>
      </c>
      <c r="Y8" s="31">
        <v>24102</v>
      </c>
      <c r="Z8" s="20">
        <v>23429</v>
      </c>
      <c r="AA8" s="20">
        <v>22265</v>
      </c>
      <c r="AB8" s="20">
        <v>17687</v>
      </c>
      <c r="AC8" s="20">
        <v>16952</v>
      </c>
      <c r="AD8" s="20">
        <v>6405</v>
      </c>
      <c r="AE8" s="20">
        <v>4414</v>
      </c>
      <c r="AF8" s="20">
        <v>1136</v>
      </c>
      <c r="AG8" s="20">
        <v>1728</v>
      </c>
      <c r="AH8" s="20">
        <v>1690</v>
      </c>
      <c r="AI8" s="17">
        <f>(AH8-G8)/G8</f>
        <v>-0.92633918842348428</v>
      </c>
    </row>
    <row r="9" spans="1:35" s="4" customFormat="1" ht="14.1" customHeight="1" thickBot="1" x14ac:dyDescent="0.25">
      <c r="A9" s="33" t="s">
        <v>5</v>
      </c>
      <c r="B9" s="34"/>
      <c r="C9" s="34"/>
      <c r="D9" s="34"/>
      <c r="E9" s="34"/>
      <c r="F9" s="34"/>
      <c r="G9" s="35">
        <v>7957263</v>
      </c>
      <c r="H9" s="35">
        <v>7730358</v>
      </c>
      <c r="I9" s="35">
        <v>7442977</v>
      </c>
      <c r="J9" s="35">
        <v>7431579</v>
      </c>
      <c r="K9" s="35">
        <v>7311701</v>
      </c>
      <c r="L9" s="35">
        <v>7217267</v>
      </c>
      <c r="M9" s="35">
        <v>7322711</v>
      </c>
      <c r="N9" s="35">
        <v>7381956</v>
      </c>
      <c r="O9" s="35">
        <v>6933212</v>
      </c>
      <c r="P9" s="35">
        <v>7390866</v>
      </c>
      <c r="Q9" s="35">
        <v>8109088</v>
      </c>
      <c r="R9" s="35">
        <v>8844359</v>
      </c>
      <c r="S9" s="35">
        <v>9393151</v>
      </c>
      <c r="T9" s="35">
        <v>8872710</v>
      </c>
      <c r="U9" s="35">
        <v>9465275</v>
      </c>
      <c r="V9" s="35">
        <v>9320686</v>
      </c>
      <c r="W9" s="35">
        <v>4621298</v>
      </c>
      <c r="X9" s="35">
        <v>4360170</v>
      </c>
      <c r="Y9" s="35">
        <v>4105724</v>
      </c>
      <c r="Z9" s="24">
        <v>3955261</v>
      </c>
      <c r="AA9" s="24">
        <v>3730780</v>
      </c>
      <c r="AB9" s="24">
        <v>2598441</v>
      </c>
      <c r="AC9" s="24">
        <v>1556713</v>
      </c>
      <c r="AD9" s="24">
        <v>632651</v>
      </c>
      <c r="AE9" s="24">
        <v>220947</v>
      </c>
      <c r="AF9" s="24">
        <v>31629</v>
      </c>
      <c r="AG9" s="24">
        <v>42706</v>
      </c>
      <c r="AH9" s="24">
        <v>81377</v>
      </c>
      <c r="AI9" s="18">
        <f>(AH9-G9)/G9</f>
        <v>-0.98977324238246245</v>
      </c>
    </row>
    <row r="10" spans="1:35" s="4" customFormat="1" ht="14.1" customHeight="1" thickBot="1" x14ac:dyDescent="0.25">
      <c r="A10" s="43" t="s">
        <v>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</row>
    <row r="11" spans="1:35" s="39" customFormat="1" ht="14.1" customHeight="1" thickBot="1" x14ac:dyDescent="0.25">
      <c r="A11" s="36" t="s">
        <v>10</v>
      </c>
      <c r="B11" s="37"/>
      <c r="C11" s="37"/>
      <c r="D11" s="37"/>
      <c r="E11" s="37"/>
      <c r="F11" s="37"/>
      <c r="G11" s="38">
        <f>G6+G9</f>
        <v>11218059</v>
      </c>
      <c r="H11" s="38">
        <f t="shared" ref="H11:AH11" si="0">H6+H9</f>
        <v>10915990</v>
      </c>
      <c r="I11" s="38">
        <f t="shared" si="0"/>
        <v>10753487</v>
      </c>
      <c r="J11" s="38">
        <f t="shared" si="0"/>
        <v>10907568</v>
      </c>
      <c r="K11" s="38">
        <f t="shared" si="0"/>
        <v>10765790</v>
      </c>
      <c r="L11" s="38">
        <f t="shared" si="0"/>
        <v>10675872</v>
      </c>
      <c r="M11" s="38">
        <f t="shared" si="0"/>
        <v>10978335</v>
      </c>
      <c r="N11" s="38">
        <f t="shared" si="0"/>
        <v>10804264</v>
      </c>
      <c r="O11" s="38">
        <f t="shared" si="0"/>
        <v>9987178</v>
      </c>
      <c r="P11" s="38">
        <f t="shared" si="0"/>
        <v>10794030</v>
      </c>
      <c r="Q11" s="38">
        <f t="shared" si="0"/>
        <v>11486586</v>
      </c>
      <c r="R11" s="38">
        <f t="shared" si="0"/>
        <v>12227136</v>
      </c>
      <c r="S11" s="38">
        <f t="shared" si="0"/>
        <v>12904963</v>
      </c>
      <c r="T11" s="38">
        <f t="shared" si="0"/>
        <v>13065713</v>
      </c>
      <c r="U11" s="38">
        <f t="shared" si="0"/>
        <v>13080243</v>
      </c>
      <c r="V11" s="38">
        <f t="shared" si="0"/>
        <v>13237845</v>
      </c>
      <c r="W11" s="38">
        <f t="shared" si="0"/>
        <v>8646775</v>
      </c>
      <c r="X11" s="38">
        <f t="shared" si="0"/>
        <v>8509546</v>
      </c>
      <c r="Y11" s="38">
        <f t="shared" si="0"/>
        <v>8423002</v>
      </c>
      <c r="Z11" s="38">
        <f t="shared" si="0"/>
        <v>8579957</v>
      </c>
      <c r="AA11" s="38">
        <f t="shared" si="0"/>
        <v>8467380</v>
      </c>
      <c r="AB11" s="38">
        <f t="shared" si="0"/>
        <v>7274375</v>
      </c>
      <c r="AC11" s="38">
        <f t="shared" si="0"/>
        <v>4484087</v>
      </c>
      <c r="AD11" s="38">
        <f t="shared" si="0"/>
        <v>2249415</v>
      </c>
      <c r="AE11" s="38">
        <f t="shared" si="0"/>
        <v>1187564</v>
      </c>
      <c r="AF11" s="38">
        <f t="shared" si="0"/>
        <v>455674</v>
      </c>
      <c r="AG11" s="38">
        <f t="shared" si="0"/>
        <v>330841</v>
      </c>
      <c r="AH11" s="38">
        <f t="shared" si="0"/>
        <v>260508</v>
      </c>
      <c r="AI11" s="19">
        <f>(AH11-G11)/G11</f>
        <v>-0.97677780086555077</v>
      </c>
    </row>
    <row r="12" spans="1:35" ht="15.75" thickBot="1" x14ac:dyDescent="0.25">
      <c r="A12" s="43" t="s">
        <v>2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</row>
    <row r="13" spans="1:35" s="4" customFormat="1" ht="14.1" customHeight="1" x14ac:dyDescent="0.2">
      <c r="A13" s="22" t="s">
        <v>12</v>
      </c>
      <c r="B13" s="30"/>
      <c r="C13" s="30"/>
      <c r="D13" s="30"/>
      <c r="E13" s="30"/>
      <c r="F13" s="30"/>
      <c r="G13" s="40">
        <f>G6/G11</f>
        <v>0.29067381442725521</v>
      </c>
      <c r="H13" s="40">
        <f t="shared" ref="H13:AG13" si="1">H6/H11</f>
        <v>0.29183170743102549</v>
      </c>
      <c r="I13" s="40">
        <f t="shared" si="1"/>
        <v>0.30785455917694421</v>
      </c>
      <c r="J13" s="40">
        <f t="shared" si="1"/>
        <v>0.31867681228299471</v>
      </c>
      <c r="K13" s="40">
        <f t="shared" si="1"/>
        <v>0.32083934388465685</v>
      </c>
      <c r="L13" s="40">
        <f t="shared" si="1"/>
        <v>0.3239646372680377</v>
      </c>
      <c r="M13" s="40">
        <f t="shared" si="1"/>
        <v>0.33298528419837797</v>
      </c>
      <c r="N13" s="40">
        <f t="shared" si="1"/>
        <v>0.31675531068104223</v>
      </c>
      <c r="O13" s="40">
        <f t="shared" si="1"/>
        <v>0.30578868224837885</v>
      </c>
      <c r="P13" s="40">
        <f t="shared" si="1"/>
        <v>0.31528205869355558</v>
      </c>
      <c r="Q13" s="40">
        <f t="shared" si="1"/>
        <v>0.29403845494213859</v>
      </c>
      <c r="R13" s="40">
        <f t="shared" si="1"/>
        <v>0.27666143567880491</v>
      </c>
      <c r="S13" s="40">
        <f t="shared" si="1"/>
        <v>0.27212879262032752</v>
      </c>
      <c r="T13" s="40">
        <f t="shared" si="1"/>
        <v>0.32091650872784361</v>
      </c>
      <c r="U13" s="40">
        <f t="shared" si="1"/>
        <v>0.27636856593566345</v>
      </c>
      <c r="V13" s="40">
        <f t="shared" si="1"/>
        <v>0.29590609347669505</v>
      </c>
      <c r="W13" s="40">
        <f t="shared" si="1"/>
        <v>0.46554663443885147</v>
      </c>
      <c r="X13" s="40">
        <f t="shared" si="1"/>
        <v>0.48761426285256582</v>
      </c>
      <c r="Y13" s="40">
        <f t="shared" si="1"/>
        <v>0.51255811170411691</v>
      </c>
      <c r="Z13" s="40">
        <f t="shared" si="1"/>
        <v>0.53901155914883958</v>
      </c>
      <c r="AA13" s="40">
        <f t="shared" si="1"/>
        <v>0.5593938148518196</v>
      </c>
      <c r="AB13" s="40">
        <f t="shared" si="1"/>
        <v>0.64279529169172611</v>
      </c>
      <c r="AC13" s="40">
        <f t="shared" si="1"/>
        <v>0.65283612918304212</v>
      </c>
      <c r="AD13" s="40">
        <f t="shared" si="1"/>
        <v>0.71874865242740893</v>
      </c>
      <c r="AE13" s="40">
        <f t="shared" si="1"/>
        <v>0.8139493955694177</v>
      </c>
      <c r="AF13" s="40">
        <f t="shared" si="1"/>
        <v>0.9305885347858337</v>
      </c>
      <c r="AG13" s="40">
        <f t="shared" si="1"/>
        <v>0.87091684525194879</v>
      </c>
      <c r="AH13" s="40">
        <f t="shared" ref="AH13" si="2">AH6/AH11</f>
        <v>0.68762187725520907</v>
      </c>
      <c r="AI13" s="13">
        <f>(AH13-G13)/G13</f>
        <v>1.3656134234523389</v>
      </c>
    </row>
    <row r="14" spans="1:35" s="4" customFormat="1" ht="14.1" customHeight="1" thickBot="1" x14ac:dyDescent="0.25">
      <c r="A14" s="33" t="s">
        <v>11</v>
      </c>
      <c r="B14" s="34"/>
      <c r="C14" s="34"/>
      <c r="D14" s="34"/>
      <c r="E14" s="34"/>
      <c r="F14" s="34"/>
      <c r="G14" s="41">
        <f>G9/G11</f>
        <v>0.70932618557274485</v>
      </c>
      <c r="H14" s="41">
        <f t="shared" ref="H14:AG14" si="3">H9/H11</f>
        <v>0.70816829256897451</v>
      </c>
      <c r="I14" s="41">
        <f t="shared" si="3"/>
        <v>0.69214544082305585</v>
      </c>
      <c r="J14" s="41">
        <f t="shared" si="3"/>
        <v>0.68132318771700529</v>
      </c>
      <c r="K14" s="41">
        <f t="shared" si="3"/>
        <v>0.67916065611534315</v>
      </c>
      <c r="L14" s="41">
        <f t="shared" si="3"/>
        <v>0.6760353627319623</v>
      </c>
      <c r="M14" s="41">
        <f t="shared" si="3"/>
        <v>0.66701471580162197</v>
      </c>
      <c r="N14" s="41">
        <f t="shared" si="3"/>
        <v>0.68324468931895777</v>
      </c>
      <c r="O14" s="41">
        <f t="shared" si="3"/>
        <v>0.69421131775162115</v>
      </c>
      <c r="P14" s="41">
        <f t="shared" si="3"/>
        <v>0.68471794130644437</v>
      </c>
      <c r="Q14" s="41">
        <f t="shared" si="3"/>
        <v>0.70596154505786135</v>
      </c>
      <c r="R14" s="41">
        <f t="shared" si="3"/>
        <v>0.72333856432119503</v>
      </c>
      <c r="S14" s="41">
        <f t="shared" si="3"/>
        <v>0.72787120737967248</v>
      </c>
      <c r="T14" s="41">
        <f t="shared" si="3"/>
        <v>0.67908349127215639</v>
      </c>
      <c r="U14" s="41">
        <f t="shared" si="3"/>
        <v>0.72363143406433661</v>
      </c>
      <c r="V14" s="41">
        <f t="shared" si="3"/>
        <v>0.70409390652330495</v>
      </c>
      <c r="W14" s="41">
        <f t="shared" si="3"/>
        <v>0.53445336556114853</v>
      </c>
      <c r="X14" s="41">
        <f t="shared" si="3"/>
        <v>0.51238573714743418</v>
      </c>
      <c r="Y14" s="41">
        <f t="shared" si="3"/>
        <v>0.48744188829588309</v>
      </c>
      <c r="Z14" s="41">
        <f t="shared" si="3"/>
        <v>0.46098844085116042</v>
      </c>
      <c r="AA14" s="41">
        <f t="shared" si="3"/>
        <v>0.44060618514818045</v>
      </c>
      <c r="AB14" s="41">
        <f t="shared" si="3"/>
        <v>0.35720470830827389</v>
      </c>
      <c r="AC14" s="41">
        <f t="shared" si="3"/>
        <v>0.34716387081695782</v>
      </c>
      <c r="AD14" s="41">
        <f t="shared" si="3"/>
        <v>0.28125134757259107</v>
      </c>
      <c r="AE14" s="41">
        <f t="shared" si="3"/>
        <v>0.18605060443058227</v>
      </c>
      <c r="AF14" s="41">
        <f t="shared" si="3"/>
        <v>6.9411465214166274E-2</v>
      </c>
      <c r="AG14" s="41">
        <f t="shared" si="3"/>
        <v>0.12908315474805118</v>
      </c>
      <c r="AH14" s="41">
        <f t="shared" ref="AH14" si="4">AH9/AH11</f>
        <v>0.31237812274479093</v>
      </c>
      <c r="AI14" s="18">
        <f>(AH14-G14)/G14</f>
        <v>-0.55961287049827224</v>
      </c>
    </row>
    <row r="15" spans="1:35" s="4" customFormat="1" ht="10.5" x14ac:dyDescent="0.2">
      <c r="A15" s="11" t="s">
        <v>1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35" s="4" customFormat="1" ht="10.5" x14ac:dyDescent="0.2">
      <c r="A16" s="11" t="s">
        <v>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35" s="4" customFormat="1" ht="10.5" x14ac:dyDescent="0.2">
      <c r="A17" s="12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5" s="4" customFormat="1" ht="10.5" x14ac:dyDescent="0.2">
      <c r="A18" s="12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s="1" customFormat="1" ht="13.5" x14ac:dyDescent="0.2">
      <c r="A19" s="12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s="1" customFormat="1" ht="13.5" x14ac:dyDescent="0.2">
      <c r="A20" s="12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s="1" customFormat="1" ht="13.5" x14ac:dyDescent="0.2">
      <c r="A21" s="12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1:35" s="1" customFormat="1" ht="13.5" x14ac:dyDescent="0.2">
      <c r="A22" s="1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s="1" customFormat="1" ht="13.5" x14ac:dyDescent="0.2">
      <c r="A23" s="12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1:35" s="1" customFormat="1" ht="13.5" x14ac:dyDescent="0.2">
      <c r="A24" s="12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1:35" s="1" customFormat="1" ht="13.5" x14ac:dyDescent="0.2">
      <c r="A25" s="12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1:35" s="1" customFormat="1" ht="13.5" x14ac:dyDescent="0.2">
      <c r="A26" s="12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1:35" s="1" customFormat="1" ht="13.5" x14ac:dyDescent="0.2">
      <c r="A27" s="12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1:35" s="1" customFormat="1" ht="13.5" x14ac:dyDescent="0.2">
      <c r="A28" s="12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1:35" s="1" customFormat="1" ht="13.5" x14ac:dyDescent="0.2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</row>
  </sheetData>
  <mergeCells count="4">
    <mergeCell ref="A4:AI4"/>
    <mergeCell ref="A7:AI7"/>
    <mergeCell ref="A10:AI10"/>
    <mergeCell ref="A12:AI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35. Cheques LBP (1993-2025)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2026-07-01T17:20:45Z</dcterms:modified>
</cp:coreProperties>
</file>