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2120" windowHeight="4260" tabRatio="601"/>
  </bookViews>
  <sheets>
    <sheet name="EDL (1995-2021)" sheetId="107" r:id="rId1"/>
    <sheet name="Mensuel  - Monthly - شهري" sheetId="281" r:id="rId2"/>
    <sheet name="Annuel - Yearly - سنوي" sheetId="278" r:id="rId3"/>
    <sheet name="Centrales - Stations - محطات " sheetId="268" r:id="rId4"/>
    <sheet name="National - وطني" sheetId="279" r:id="rId5"/>
    <sheet name="Transferts - Transfers - تحويل" sheetId="280" r:id="rId6"/>
  </sheets>
  <calcPr calcId="124519"/>
</workbook>
</file>

<file path=xl/calcChain.xml><?xml version="1.0" encoding="utf-8"?>
<calcChain xmlns="http://schemas.openxmlformats.org/spreadsheetml/2006/main">
  <c r="JV16" i="279"/>
  <c r="JV15"/>
  <c r="JV14"/>
  <c r="JV13"/>
  <c r="JV12"/>
  <c r="JV11"/>
  <c r="JV10"/>
  <c r="JV9"/>
  <c r="JV8"/>
  <c r="JV7"/>
  <c r="FN17" i="280"/>
  <c r="FN16"/>
  <c r="FN15"/>
  <c r="FN14"/>
  <c r="FN12"/>
  <c r="FN11"/>
  <c r="FN10"/>
  <c r="FN9"/>
  <c r="FN8"/>
  <c r="FN7"/>
  <c r="FN6"/>
  <c r="JD63" i="268"/>
  <c r="V348" i="281"/>
  <c r="P348"/>
  <c r="FA17" i="280"/>
  <c r="FA16"/>
  <c r="FA15"/>
  <c r="FA14"/>
  <c r="FA12"/>
  <c r="FA11"/>
  <c r="FA10"/>
  <c r="FA9"/>
  <c r="FA8"/>
  <c r="FA7"/>
  <c r="FA6"/>
  <c r="JT16" i="279"/>
  <c r="JS16"/>
  <c r="JR16"/>
  <c r="JQ16"/>
  <c r="JP16"/>
  <c r="JO16"/>
  <c r="JN16"/>
  <c r="JM16"/>
  <c r="JL16"/>
  <c r="JK16"/>
  <c r="JJ16"/>
  <c r="JI16"/>
  <c r="JI17" s="1"/>
  <c r="JU15"/>
  <c r="JU14"/>
  <c r="JU13"/>
  <c r="JU12"/>
  <c r="JU11"/>
  <c r="JU10"/>
  <c r="JU9"/>
  <c r="JU8"/>
  <c r="JU7"/>
  <c r="JH14"/>
  <c r="JH12"/>
  <c r="JH7"/>
  <c r="JC14" i="268"/>
  <c r="JN63"/>
  <c r="JM63"/>
  <c r="JL63"/>
  <c r="JK63"/>
  <c r="JJ63"/>
  <c r="JI63"/>
  <c r="JH63"/>
  <c r="JG63"/>
  <c r="JF63"/>
  <c r="JE63"/>
  <c r="JC63"/>
  <c r="JN61"/>
  <c r="JM61"/>
  <c r="JL61"/>
  <c r="JK61"/>
  <c r="JJ61"/>
  <c r="JI61"/>
  <c r="JH61"/>
  <c r="JG61"/>
  <c r="JF61"/>
  <c r="JE61"/>
  <c r="JD61"/>
  <c r="JC61"/>
  <c r="JN57"/>
  <c r="JM57"/>
  <c r="JL57"/>
  <c r="JK57"/>
  <c r="JJ57"/>
  <c r="JI57"/>
  <c r="JH57"/>
  <c r="JG57"/>
  <c r="JF57"/>
  <c r="JE57"/>
  <c r="JD57"/>
  <c r="JC57"/>
  <c r="JN47"/>
  <c r="JM47"/>
  <c r="JL47"/>
  <c r="JK47"/>
  <c r="JJ47"/>
  <c r="JI47"/>
  <c r="JH47"/>
  <c r="JG47"/>
  <c r="JF47"/>
  <c r="JE47"/>
  <c r="JD47"/>
  <c r="JC47"/>
  <c r="JN41"/>
  <c r="JM41"/>
  <c r="JL41"/>
  <c r="JK41"/>
  <c r="JJ41"/>
  <c r="JI41"/>
  <c r="JH41"/>
  <c r="JG41"/>
  <c r="JF41"/>
  <c r="JE41"/>
  <c r="JD41"/>
  <c r="JC41"/>
  <c r="JN40"/>
  <c r="JM40"/>
  <c r="JL40"/>
  <c r="JK40"/>
  <c r="JJ40"/>
  <c r="JI40"/>
  <c r="JH40"/>
  <c r="JG40"/>
  <c r="JF40"/>
  <c r="JE40"/>
  <c r="JD40"/>
  <c r="JC40"/>
  <c r="JO32"/>
  <c r="JO31"/>
  <c r="JN30"/>
  <c r="JM30"/>
  <c r="JL30"/>
  <c r="JK30"/>
  <c r="JJ30"/>
  <c r="JI30"/>
  <c r="JH30"/>
  <c r="JG30"/>
  <c r="JF30"/>
  <c r="JE30"/>
  <c r="JD30"/>
  <c r="JC30"/>
  <c r="JO29"/>
  <c r="JN28"/>
  <c r="JM28"/>
  <c r="JL28"/>
  <c r="JK28"/>
  <c r="JJ28"/>
  <c r="JI28"/>
  <c r="JH28"/>
  <c r="JG28"/>
  <c r="JF28"/>
  <c r="JE28"/>
  <c r="JD28"/>
  <c r="JC28"/>
  <c r="JO28" s="1"/>
  <c r="JO27"/>
  <c r="JO26"/>
  <c r="JO25"/>
  <c r="JN24"/>
  <c r="JM24"/>
  <c r="JL24"/>
  <c r="JK24"/>
  <c r="JJ24"/>
  <c r="JI24"/>
  <c r="JH24"/>
  <c r="JG24"/>
  <c r="JF24"/>
  <c r="JE24"/>
  <c r="JD24"/>
  <c r="JC24"/>
  <c r="JO23"/>
  <c r="JO22"/>
  <c r="JO21"/>
  <c r="JO20"/>
  <c r="JO19"/>
  <c r="JO18"/>
  <c r="JO17"/>
  <c r="JO16"/>
  <c r="JO15"/>
  <c r="JN14"/>
  <c r="JM14"/>
  <c r="JL14"/>
  <c r="JK14"/>
  <c r="JJ14"/>
  <c r="JI14"/>
  <c r="JH14"/>
  <c r="JG14"/>
  <c r="JF14"/>
  <c r="JE14"/>
  <c r="JD14"/>
  <c r="JO13"/>
  <c r="JO12"/>
  <c r="JO11"/>
  <c r="JO10"/>
  <c r="JO9"/>
  <c r="JN8"/>
  <c r="JN7" s="1"/>
  <c r="JM8"/>
  <c r="JL8"/>
  <c r="JL7" s="1"/>
  <c r="JK8"/>
  <c r="JJ8"/>
  <c r="JJ7" s="1"/>
  <c r="JI8"/>
  <c r="JH8"/>
  <c r="JH7" s="1"/>
  <c r="JG8"/>
  <c r="JF8"/>
  <c r="JE8"/>
  <c r="JE7" s="1"/>
  <c r="JD8"/>
  <c r="JC8"/>
  <c r="JM7"/>
  <c r="JK7"/>
  <c r="JI7"/>
  <c r="D347" i="281"/>
  <c r="G347"/>
  <c r="P347"/>
  <c r="N347" s="1"/>
  <c r="V347"/>
  <c r="T347" s="1"/>
  <c r="D348"/>
  <c r="G348"/>
  <c r="N348"/>
  <c r="T348"/>
  <c r="D349"/>
  <c r="G349"/>
  <c r="P349"/>
  <c r="N349" s="1"/>
  <c r="V349"/>
  <c r="T349" s="1"/>
  <c r="D350"/>
  <c r="C350" s="1"/>
  <c r="G350"/>
  <c r="P350"/>
  <c r="N350" s="1"/>
  <c r="T350"/>
  <c r="V350"/>
  <c r="D351"/>
  <c r="C351" s="1"/>
  <c r="G351"/>
  <c r="P351"/>
  <c r="N351" s="1"/>
  <c r="V351"/>
  <c r="T351" s="1"/>
  <c r="D352"/>
  <c r="C352" s="1"/>
  <c r="G352"/>
  <c r="N352"/>
  <c r="P352"/>
  <c r="V352"/>
  <c r="T352" s="1"/>
  <c r="C353"/>
  <c r="D353"/>
  <c r="G353"/>
  <c r="P353"/>
  <c r="N353" s="1"/>
  <c r="V353"/>
  <c r="T353" s="1"/>
  <c r="D354"/>
  <c r="C354" s="1"/>
  <c r="G354"/>
  <c r="P354"/>
  <c r="N354" s="1"/>
  <c r="T354"/>
  <c r="V354"/>
  <c r="D355"/>
  <c r="C355" s="1"/>
  <c r="G355"/>
  <c r="P355"/>
  <c r="N355" s="1"/>
  <c r="V355"/>
  <c r="T355" s="1"/>
  <c r="D356"/>
  <c r="C356" s="1"/>
  <c r="G356"/>
  <c r="N356"/>
  <c r="P356"/>
  <c r="V356"/>
  <c r="T356" s="1"/>
  <c r="V346"/>
  <c r="T346" s="1"/>
  <c r="P346"/>
  <c r="N346" s="1"/>
  <c r="G346"/>
  <c r="D346"/>
  <c r="V345"/>
  <c r="T345" s="1"/>
  <c r="P345"/>
  <c r="N345" s="1"/>
  <c r="G345"/>
  <c r="D345"/>
  <c r="V341"/>
  <c r="V342"/>
  <c r="T342" s="1"/>
  <c r="AD357"/>
  <c r="AC357"/>
  <c r="AB357"/>
  <c r="AA357"/>
  <c r="Z357"/>
  <c r="Y357"/>
  <c r="X357"/>
  <c r="W357"/>
  <c r="U357"/>
  <c r="S357"/>
  <c r="R357"/>
  <c r="Q357"/>
  <c r="O357"/>
  <c r="M357"/>
  <c r="L357"/>
  <c r="K357"/>
  <c r="J357"/>
  <c r="I357"/>
  <c r="H357"/>
  <c r="F357"/>
  <c r="E357"/>
  <c r="V339"/>
  <c r="P338"/>
  <c r="D337"/>
  <c r="D338"/>
  <c r="V333"/>
  <c r="EN17" i="280"/>
  <c r="EN9"/>
  <c r="EN10"/>
  <c r="EN11"/>
  <c r="EN12"/>
  <c r="EN13"/>
  <c r="EN14"/>
  <c r="EN15"/>
  <c r="EN16"/>
  <c r="EN8"/>
  <c r="EN6"/>
  <c r="IT16" i="279"/>
  <c r="IT15"/>
  <c r="IT14"/>
  <c r="IT13"/>
  <c r="IT11"/>
  <c r="IT12"/>
  <c r="IT9"/>
  <c r="IT10"/>
  <c r="IT8"/>
  <c r="IT7"/>
  <c r="JF16"/>
  <c r="JE16"/>
  <c r="JD16"/>
  <c r="JC16"/>
  <c r="JB16"/>
  <c r="JA16"/>
  <c r="IZ16"/>
  <c r="IY16"/>
  <c r="IX16"/>
  <c r="IW16"/>
  <c r="IV16"/>
  <c r="IU16"/>
  <c r="IU17" s="1"/>
  <c r="JG15"/>
  <c r="JH15" s="1"/>
  <c r="JG14"/>
  <c r="JG13"/>
  <c r="JH13" s="1"/>
  <c r="JG12"/>
  <c r="JG11"/>
  <c r="JH11" s="1"/>
  <c r="JG10"/>
  <c r="JH10" s="1"/>
  <c r="JG9"/>
  <c r="JH9" s="1"/>
  <c r="JG8"/>
  <c r="JH8" s="1"/>
  <c r="JG7"/>
  <c r="JA63" i="268"/>
  <c r="IZ63"/>
  <c r="IY63"/>
  <c r="IX63"/>
  <c r="IW63"/>
  <c r="IV63"/>
  <c r="IU63"/>
  <c r="IT63"/>
  <c r="IS63"/>
  <c r="IR63"/>
  <c r="IP63"/>
  <c r="JA61"/>
  <c r="IZ61"/>
  <c r="IY61"/>
  <c r="IX61"/>
  <c r="IW61"/>
  <c r="IV61"/>
  <c r="IU61"/>
  <c r="IT61"/>
  <c r="IS61"/>
  <c r="IR61"/>
  <c r="IQ61"/>
  <c r="IP61"/>
  <c r="JA57"/>
  <c r="IZ57"/>
  <c r="IY57"/>
  <c r="IX57"/>
  <c r="IW57"/>
  <c r="IV57"/>
  <c r="IU57"/>
  <c r="IT57"/>
  <c r="IS57"/>
  <c r="IR57"/>
  <c r="IQ57"/>
  <c r="IQ40" s="1"/>
  <c r="IP57"/>
  <c r="JA47"/>
  <c r="IZ47"/>
  <c r="IY47"/>
  <c r="IX47"/>
  <c r="IW47"/>
  <c r="IV47"/>
  <c r="IU47"/>
  <c r="IT47"/>
  <c r="IS47"/>
  <c r="IR47"/>
  <c r="IQ47"/>
  <c r="IP47"/>
  <c r="JA41"/>
  <c r="IZ41"/>
  <c r="IY41"/>
  <c r="IX41"/>
  <c r="IW41"/>
  <c r="IV41"/>
  <c r="IU41"/>
  <c r="IT41"/>
  <c r="IS41"/>
  <c r="IR41"/>
  <c r="IQ41"/>
  <c r="IP41"/>
  <c r="JA40"/>
  <c r="IZ40"/>
  <c r="IY40"/>
  <c r="IX40"/>
  <c r="IV40"/>
  <c r="IU40"/>
  <c r="IT40"/>
  <c r="IS40"/>
  <c r="IR40"/>
  <c r="IP40"/>
  <c r="JB32"/>
  <c r="JB31"/>
  <c r="JA30"/>
  <c r="IZ30"/>
  <c r="IY30"/>
  <c r="IX30"/>
  <c r="IW30"/>
  <c r="IV30"/>
  <c r="IU30"/>
  <c r="IT30"/>
  <c r="IS30"/>
  <c r="IR30"/>
  <c r="IQ30"/>
  <c r="IP30"/>
  <c r="JB29"/>
  <c r="JA28"/>
  <c r="IZ28"/>
  <c r="IY28"/>
  <c r="IX28"/>
  <c r="IW28"/>
  <c r="IV28"/>
  <c r="IU28"/>
  <c r="IT28"/>
  <c r="IS28"/>
  <c r="IR28"/>
  <c r="IQ28"/>
  <c r="IP28"/>
  <c r="JB27"/>
  <c r="JB26"/>
  <c r="JB25"/>
  <c r="JA24"/>
  <c r="IZ24"/>
  <c r="IY24"/>
  <c r="IX24"/>
  <c r="IW24"/>
  <c r="IV24"/>
  <c r="IU24"/>
  <c r="IT24"/>
  <c r="IS24"/>
  <c r="IR24"/>
  <c r="IQ24"/>
  <c r="IP24"/>
  <c r="JB23"/>
  <c r="JB22"/>
  <c r="JB21"/>
  <c r="JB20"/>
  <c r="JB19"/>
  <c r="JB18"/>
  <c r="JB17"/>
  <c r="JB16"/>
  <c r="JB15"/>
  <c r="JA14"/>
  <c r="IZ14"/>
  <c r="IY14"/>
  <c r="IX14"/>
  <c r="IW14"/>
  <c r="IW7" s="1"/>
  <c r="IV14"/>
  <c r="IU14"/>
  <c r="IT14"/>
  <c r="IT7" s="1"/>
  <c r="IS14"/>
  <c r="IR14"/>
  <c r="IQ14"/>
  <c r="IP14"/>
  <c r="JB13"/>
  <c r="JB12"/>
  <c r="JB11"/>
  <c r="JB10"/>
  <c r="JB9"/>
  <c r="JA8"/>
  <c r="IZ8"/>
  <c r="IY8"/>
  <c r="IX8"/>
  <c r="IW8"/>
  <c r="IV8"/>
  <c r="IU8"/>
  <c r="IU7" s="1"/>
  <c r="IT8"/>
  <c r="IS8"/>
  <c r="IR8"/>
  <c r="IQ8"/>
  <c r="IP8"/>
  <c r="Z44" i="278"/>
  <c r="Z45"/>
  <c r="Z46"/>
  <c r="Z47"/>
  <c r="Z48"/>
  <c r="Z49"/>
  <c r="Z50"/>
  <c r="Z51"/>
  <c r="Z52"/>
  <c r="Z53"/>
  <c r="Z54"/>
  <c r="Z55"/>
  <c r="Z56"/>
  <c r="Z57"/>
  <c r="Z58"/>
  <c r="Z59"/>
  <c r="Z61"/>
  <c r="Z62"/>
  <c r="Z63"/>
  <c r="Z64"/>
  <c r="Z65"/>
  <c r="Z66"/>
  <c r="Z67"/>
  <c r="Z68"/>
  <c r="Z69"/>
  <c r="AD344" i="281"/>
  <c r="AC344"/>
  <c r="AB344"/>
  <c r="AA344"/>
  <c r="Z344"/>
  <c r="Y344"/>
  <c r="X344"/>
  <c r="W344"/>
  <c r="U344"/>
  <c r="S344"/>
  <c r="R344"/>
  <c r="Q344"/>
  <c r="O344"/>
  <c r="M344"/>
  <c r="L344"/>
  <c r="K344"/>
  <c r="J344"/>
  <c r="I344"/>
  <c r="H344"/>
  <c r="F344"/>
  <c r="E344"/>
  <c r="V343"/>
  <c r="T343" s="1"/>
  <c r="P343"/>
  <c r="N343" s="1"/>
  <c r="G343"/>
  <c r="D343"/>
  <c r="P342"/>
  <c r="N342" s="1"/>
  <c r="G342"/>
  <c r="D342"/>
  <c r="T341"/>
  <c r="P341"/>
  <c r="N341"/>
  <c r="G341"/>
  <c r="D341"/>
  <c r="V340"/>
  <c r="T340" s="1"/>
  <c r="P340"/>
  <c r="N340" s="1"/>
  <c r="G340"/>
  <c r="D340"/>
  <c r="T339"/>
  <c r="P339"/>
  <c r="N339" s="1"/>
  <c r="G339"/>
  <c r="D339"/>
  <c r="V338"/>
  <c r="T338" s="1"/>
  <c r="N338"/>
  <c r="G338"/>
  <c r="V337"/>
  <c r="T337" s="1"/>
  <c r="P337"/>
  <c r="N337" s="1"/>
  <c r="G337"/>
  <c r="V336"/>
  <c r="T336" s="1"/>
  <c r="P336"/>
  <c r="N336" s="1"/>
  <c r="G336"/>
  <c r="D336"/>
  <c r="C336" s="1"/>
  <c r="V335"/>
  <c r="T335" s="1"/>
  <c r="P335"/>
  <c r="N335" s="1"/>
  <c r="G335"/>
  <c r="D335"/>
  <c r="V334"/>
  <c r="T334" s="1"/>
  <c r="P334"/>
  <c r="N334" s="1"/>
  <c r="G334"/>
  <c r="D334"/>
  <c r="T333"/>
  <c r="P333"/>
  <c r="N333" s="1"/>
  <c r="G333"/>
  <c r="D333"/>
  <c r="V332"/>
  <c r="T332" s="1"/>
  <c r="P332"/>
  <c r="N332" s="1"/>
  <c r="G332"/>
  <c r="D332"/>
  <c r="P330"/>
  <c r="EN7" i="280"/>
  <c r="IJ61" i="268"/>
  <c r="C45" i="278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J46"/>
  <c r="K46"/>
  <c r="L46"/>
  <c r="M46"/>
  <c r="N46"/>
  <c r="O46"/>
  <c r="P46"/>
  <c r="Q46"/>
  <c r="R46"/>
  <c r="S46"/>
  <c r="T46"/>
  <c r="U46"/>
  <c r="V46"/>
  <c r="W46"/>
  <c r="X46"/>
  <c r="Y46"/>
  <c r="J47"/>
  <c r="K47"/>
  <c r="L47"/>
  <c r="M47"/>
  <c r="N47"/>
  <c r="O47"/>
  <c r="P47"/>
  <c r="Q47"/>
  <c r="R47"/>
  <c r="S47"/>
  <c r="T47"/>
  <c r="U47"/>
  <c r="V47"/>
  <c r="W47"/>
  <c r="X47"/>
  <c r="Y47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J49"/>
  <c r="K49"/>
  <c r="L49"/>
  <c r="M49"/>
  <c r="N49"/>
  <c r="O49"/>
  <c r="P49"/>
  <c r="Q49"/>
  <c r="R49"/>
  <c r="S49"/>
  <c r="T49"/>
  <c r="U49"/>
  <c r="V49"/>
  <c r="W49"/>
  <c r="X49"/>
  <c r="Y49"/>
  <c r="J50"/>
  <c r="K50"/>
  <c r="L50"/>
  <c r="M50"/>
  <c r="N50"/>
  <c r="O50"/>
  <c r="P50"/>
  <c r="Q50"/>
  <c r="R50"/>
  <c r="S50"/>
  <c r="T50"/>
  <c r="U50"/>
  <c r="V50"/>
  <c r="W50"/>
  <c r="X50"/>
  <c r="Y50"/>
  <c r="J51"/>
  <c r="K51"/>
  <c r="L51"/>
  <c r="M51"/>
  <c r="N51"/>
  <c r="O51"/>
  <c r="P51"/>
  <c r="Q51"/>
  <c r="R51"/>
  <c r="S51"/>
  <c r="T51"/>
  <c r="U51"/>
  <c r="V51"/>
  <c r="W51"/>
  <c r="X51"/>
  <c r="Y51"/>
  <c r="J52"/>
  <c r="K52"/>
  <c r="L52"/>
  <c r="M52"/>
  <c r="N52"/>
  <c r="O52"/>
  <c r="P52"/>
  <c r="Q52"/>
  <c r="R52"/>
  <c r="S52"/>
  <c r="T52"/>
  <c r="U52"/>
  <c r="V52"/>
  <c r="W52"/>
  <c r="X52"/>
  <c r="Y52"/>
  <c r="X53"/>
  <c r="Y53"/>
  <c r="X54"/>
  <c r="Y54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J58"/>
  <c r="K58"/>
  <c r="L58"/>
  <c r="M58"/>
  <c r="N58"/>
  <c r="O58"/>
  <c r="P58"/>
  <c r="Q58"/>
  <c r="R58"/>
  <c r="S58"/>
  <c r="T58"/>
  <c r="U58"/>
  <c r="V58"/>
  <c r="W58"/>
  <c r="X58"/>
  <c r="Y58"/>
  <c r="U59"/>
  <c r="V59"/>
  <c r="W59"/>
  <c r="X59"/>
  <c r="Y59"/>
  <c r="Q60"/>
  <c r="R60"/>
  <c r="S60"/>
  <c r="T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J64"/>
  <c r="K64"/>
  <c r="L64"/>
  <c r="M64"/>
  <c r="N64"/>
  <c r="O64"/>
  <c r="P64"/>
  <c r="Q64"/>
  <c r="R64"/>
  <c r="S64"/>
  <c r="T64"/>
  <c r="U64"/>
  <c r="V64"/>
  <c r="W64"/>
  <c r="X64"/>
  <c r="Y64"/>
  <c r="J65"/>
  <c r="K65"/>
  <c r="L65"/>
  <c r="M65"/>
  <c r="N65"/>
  <c r="O65"/>
  <c r="P65"/>
  <c r="Q65"/>
  <c r="R65"/>
  <c r="S65"/>
  <c r="T65"/>
  <c r="U65"/>
  <c r="V65"/>
  <c r="W65"/>
  <c r="X65"/>
  <c r="Y65"/>
  <c r="J66"/>
  <c r="K66"/>
  <c r="L66"/>
  <c r="M66"/>
  <c r="N66"/>
  <c r="O66"/>
  <c r="P66"/>
  <c r="Q66"/>
  <c r="R66"/>
  <c r="S66"/>
  <c r="T66"/>
  <c r="U66"/>
  <c r="V66"/>
  <c r="W66"/>
  <c r="X66"/>
  <c r="Y66"/>
  <c r="X67"/>
  <c r="Y67"/>
  <c r="J68"/>
  <c r="K68"/>
  <c r="L68"/>
  <c r="M68"/>
  <c r="N68"/>
  <c r="O68"/>
  <c r="P68"/>
  <c r="Q68"/>
  <c r="R68"/>
  <c r="S68"/>
  <c r="T68"/>
  <c r="U68"/>
  <c r="V68"/>
  <c r="W68"/>
  <c r="X68"/>
  <c r="Y68"/>
  <c r="U69"/>
  <c r="V69"/>
  <c r="W69"/>
  <c r="X69"/>
  <c r="Y69"/>
  <c r="Q70"/>
  <c r="R70"/>
  <c r="S70"/>
  <c r="T70"/>
  <c r="Q71"/>
  <c r="R71"/>
  <c r="S71"/>
  <c r="T71"/>
  <c r="Y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C44"/>
  <c r="IG14" i="268"/>
  <c r="AD331" i="281"/>
  <c r="AC331"/>
  <c r="AB331"/>
  <c r="AA331"/>
  <c r="Z331"/>
  <c r="Y331"/>
  <c r="X331"/>
  <c r="W331"/>
  <c r="U331"/>
  <c r="S331"/>
  <c r="R331"/>
  <c r="Q331"/>
  <c r="O331"/>
  <c r="M331"/>
  <c r="L331"/>
  <c r="K331"/>
  <c r="J331"/>
  <c r="I331"/>
  <c r="H331"/>
  <c r="F331"/>
  <c r="E331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F318"/>
  <c r="E318"/>
  <c r="D318"/>
  <c r="C318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F292"/>
  <c r="E292"/>
  <c r="D292"/>
  <c r="C292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F279"/>
  <c r="E279"/>
  <c r="D279"/>
  <c r="C279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F266"/>
  <c r="E266"/>
  <c r="D266"/>
  <c r="C266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F253"/>
  <c r="E253"/>
  <c r="D253"/>
  <c r="C253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F240"/>
  <c r="E240"/>
  <c r="D240"/>
  <c r="C240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F227"/>
  <c r="E227"/>
  <c r="D227"/>
  <c r="C227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F214"/>
  <c r="E214"/>
  <c r="D214"/>
  <c r="C214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F136"/>
  <c r="E136"/>
  <c r="D136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D305"/>
  <c r="M305"/>
  <c r="IG16" i="279"/>
  <c r="IS15"/>
  <c r="IH16"/>
  <c r="II16"/>
  <c r="IJ16"/>
  <c r="IK16"/>
  <c r="IL16"/>
  <c r="IM16"/>
  <c r="IN16"/>
  <c r="IO16"/>
  <c r="IP16"/>
  <c r="IP17"/>
  <c r="IQ16"/>
  <c r="IQ17"/>
  <c r="IR16"/>
  <c r="IR17"/>
  <c r="IG17"/>
  <c r="IC17"/>
  <c r="ID17"/>
  <c r="IB17"/>
  <c r="IC16"/>
  <c r="ID16"/>
  <c r="IE16"/>
  <c r="IB16"/>
  <c r="IE15"/>
  <c r="IF15"/>
  <c r="IS14"/>
  <c r="IS13"/>
  <c r="IS12"/>
  <c r="IS11"/>
  <c r="IS10"/>
  <c r="IS9"/>
  <c r="IS8"/>
  <c r="IS7"/>
  <c r="HY40" i="268"/>
  <c r="IN61"/>
  <c r="IM61"/>
  <c r="IL61"/>
  <c r="IK61"/>
  <c r="II61"/>
  <c r="IH61"/>
  <c r="IG61"/>
  <c r="IF61"/>
  <c r="IE61"/>
  <c r="ID61"/>
  <c r="IC61"/>
  <c r="IA61"/>
  <c r="HZ61"/>
  <c r="HY7"/>
  <c r="HY57"/>
  <c r="IO29"/>
  <c r="IB29"/>
  <c r="IN28"/>
  <c r="IM28"/>
  <c r="IL28"/>
  <c r="IK28"/>
  <c r="IJ28"/>
  <c r="II28"/>
  <c r="IH28"/>
  <c r="IG28"/>
  <c r="IF28"/>
  <c r="IE28"/>
  <c r="ID28"/>
  <c r="IC28"/>
  <c r="IA28"/>
  <c r="HZ28"/>
  <c r="HY28"/>
  <c r="IB28"/>
  <c r="IN63"/>
  <c r="IM63"/>
  <c r="IL63"/>
  <c r="IK63"/>
  <c r="IJ63"/>
  <c r="II63"/>
  <c r="IH63"/>
  <c r="IG63"/>
  <c r="IF63"/>
  <c r="IE63"/>
  <c r="ID63"/>
  <c r="IC63"/>
  <c r="IN57"/>
  <c r="IN40"/>
  <c r="IM57"/>
  <c r="IM40"/>
  <c r="IL57"/>
  <c r="IK57"/>
  <c r="IK40"/>
  <c r="IJ57"/>
  <c r="II57"/>
  <c r="IH57"/>
  <c r="IG57"/>
  <c r="IF57"/>
  <c r="IE57"/>
  <c r="ID57"/>
  <c r="IC57"/>
  <c r="IN47"/>
  <c r="IM47"/>
  <c r="IL47"/>
  <c r="IL40"/>
  <c r="IK47"/>
  <c r="IJ47"/>
  <c r="IJ40"/>
  <c r="II47"/>
  <c r="II40"/>
  <c r="IH47"/>
  <c r="IH40"/>
  <c r="IG47"/>
  <c r="IF47"/>
  <c r="IE47"/>
  <c r="ID47"/>
  <c r="IC47"/>
  <c r="IN41"/>
  <c r="IM41"/>
  <c r="IL41"/>
  <c r="IK41"/>
  <c r="IJ41"/>
  <c r="II41"/>
  <c r="IH41"/>
  <c r="IG41"/>
  <c r="IF41"/>
  <c r="IE41"/>
  <c r="ID41"/>
  <c r="IC41"/>
  <c r="IG40"/>
  <c r="IF40"/>
  <c r="IE40"/>
  <c r="ID40"/>
  <c r="IC40"/>
  <c r="IO32"/>
  <c r="IO31"/>
  <c r="IN30"/>
  <c r="IM30"/>
  <c r="IL30"/>
  <c r="IK30"/>
  <c r="IJ30"/>
  <c r="II30"/>
  <c r="IH30"/>
  <c r="IG30"/>
  <c r="IF30"/>
  <c r="IE30"/>
  <c r="ID30"/>
  <c r="IC30"/>
  <c r="IO27"/>
  <c r="IO26"/>
  <c r="IO25"/>
  <c r="IN24"/>
  <c r="IM24"/>
  <c r="IL24"/>
  <c r="IL7"/>
  <c r="IK24"/>
  <c r="IJ24"/>
  <c r="II24"/>
  <c r="IH24"/>
  <c r="IG24"/>
  <c r="IF24"/>
  <c r="IE24"/>
  <c r="ID24"/>
  <c r="IC24"/>
  <c r="IO23"/>
  <c r="IO22"/>
  <c r="IO21"/>
  <c r="IO20"/>
  <c r="IO19"/>
  <c r="IO18"/>
  <c r="IO17"/>
  <c r="IO16"/>
  <c r="IO15"/>
  <c r="IN14"/>
  <c r="IM14"/>
  <c r="IL14"/>
  <c r="IK14"/>
  <c r="IJ14"/>
  <c r="II14"/>
  <c r="IH14"/>
  <c r="IF14"/>
  <c r="IE14"/>
  <c r="ID14"/>
  <c r="IC14"/>
  <c r="IO13"/>
  <c r="IO12"/>
  <c r="IO11"/>
  <c r="IO10"/>
  <c r="IO9"/>
  <c r="IN8"/>
  <c r="IM8"/>
  <c r="IL8"/>
  <c r="IK8"/>
  <c r="IJ8"/>
  <c r="IJ7"/>
  <c r="II8"/>
  <c r="IH8"/>
  <c r="IG8"/>
  <c r="IF8"/>
  <c r="IE8"/>
  <c r="ID8"/>
  <c r="ID7"/>
  <c r="IC8"/>
  <c r="P319" i="281"/>
  <c r="P320"/>
  <c r="P321"/>
  <c r="N321"/>
  <c r="P322"/>
  <c r="N322"/>
  <c r="P323"/>
  <c r="N323"/>
  <c r="P324"/>
  <c r="P325"/>
  <c r="N325"/>
  <c r="P326"/>
  <c r="N326"/>
  <c r="P327"/>
  <c r="N327"/>
  <c r="D319"/>
  <c r="D320"/>
  <c r="D321"/>
  <c r="D322"/>
  <c r="C322"/>
  <c r="D323"/>
  <c r="D324"/>
  <c r="D325"/>
  <c r="D326"/>
  <c r="C326"/>
  <c r="D327"/>
  <c r="V330"/>
  <c r="V329"/>
  <c r="V328"/>
  <c r="V327"/>
  <c r="V326"/>
  <c r="V325"/>
  <c r="V324"/>
  <c r="V323"/>
  <c r="V322"/>
  <c r="V321"/>
  <c r="V320"/>
  <c r="V319"/>
  <c r="T330"/>
  <c r="T331"/>
  <c r="T329"/>
  <c r="T328"/>
  <c r="T327"/>
  <c r="T326"/>
  <c r="T325"/>
  <c r="T324"/>
  <c r="T323"/>
  <c r="T322"/>
  <c r="T320"/>
  <c r="T319"/>
  <c r="G330"/>
  <c r="G329"/>
  <c r="C329"/>
  <c r="G328"/>
  <c r="G327"/>
  <c r="G326"/>
  <c r="G325"/>
  <c r="G324"/>
  <c r="G323"/>
  <c r="G322"/>
  <c r="G321"/>
  <c r="G320"/>
  <c r="G319"/>
  <c r="C328"/>
  <c r="C324"/>
  <c r="C323"/>
  <c r="C321"/>
  <c r="C319"/>
  <c r="V316"/>
  <c r="V317"/>
  <c r="T317"/>
  <c r="G316"/>
  <c r="G317"/>
  <c r="D316"/>
  <c r="V315"/>
  <c r="D315"/>
  <c r="C315"/>
  <c r="G315"/>
  <c r="N330"/>
  <c r="D330"/>
  <c r="C330"/>
  <c r="C331"/>
  <c r="P329"/>
  <c r="N329"/>
  <c r="N331"/>
  <c r="D329"/>
  <c r="P328"/>
  <c r="N328"/>
  <c r="D328"/>
  <c r="N324"/>
  <c r="N320"/>
  <c r="N319"/>
  <c r="V314"/>
  <c r="G309"/>
  <c r="V308"/>
  <c r="G307"/>
  <c r="G308"/>
  <c r="G310"/>
  <c r="G311"/>
  <c r="G312"/>
  <c r="G313"/>
  <c r="G314"/>
  <c r="G306"/>
  <c r="Z305"/>
  <c r="L305"/>
  <c r="N297"/>
  <c r="N298"/>
  <c r="N299"/>
  <c r="N300"/>
  <c r="N301"/>
  <c r="N303"/>
  <c r="N304"/>
  <c r="G298"/>
  <c r="G299"/>
  <c r="G300"/>
  <c r="G301"/>
  <c r="G302"/>
  <c r="G303"/>
  <c r="G304"/>
  <c r="V297"/>
  <c r="G297"/>
  <c r="G296"/>
  <c r="G294"/>
  <c r="T293"/>
  <c r="N316"/>
  <c r="N314"/>
  <c r="N310"/>
  <c r="N309"/>
  <c r="C298"/>
  <c r="C297"/>
  <c r="G295"/>
  <c r="G293"/>
  <c r="G283"/>
  <c r="G284"/>
  <c r="G285"/>
  <c r="G286"/>
  <c r="G287"/>
  <c r="G288"/>
  <c r="G289"/>
  <c r="G290"/>
  <c r="C290"/>
  <c r="G291"/>
  <c r="G282"/>
  <c r="C283"/>
  <c r="C282"/>
  <c r="D258"/>
  <c r="G249"/>
  <c r="D249"/>
  <c r="P228"/>
  <c r="V228"/>
  <c r="T228"/>
  <c r="N204"/>
  <c r="P204"/>
  <c r="V189"/>
  <c r="T189"/>
  <c r="P200"/>
  <c r="P199"/>
  <c r="P198"/>
  <c r="P197"/>
  <c r="P196"/>
  <c r="P195"/>
  <c r="P194"/>
  <c r="P193"/>
  <c r="P192"/>
  <c r="P191"/>
  <c r="P190"/>
  <c r="P189"/>
  <c r="N189"/>
  <c r="V184"/>
  <c r="V182"/>
  <c r="V180"/>
  <c r="V172"/>
  <c r="V170"/>
  <c r="P168"/>
  <c r="G169"/>
  <c r="V168"/>
  <c r="V167"/>
  <c r="V166"/>
  <c r="W163"/>
  <c r="U163"/>
  <c r="P163"/>
  <c r="P164"/>
  <c r="V160"/>
  <c r="V159"/>
  <c r="V157"/>
  <c r="V152"/>
  <c r="D150"/>
  <c r="P317"/>
  <c r="N317"/>
  <c r="D317"/>
  <c r="T316"/>
  <c r="P316"/>
  <c r="P315"/>
  <c r="T314"/>
  <c r="P314"/>
  <c r="D314"/>
  <c r="C314"/>
  <c r="V313"/>
  <c r="T313"/>
  <c r="P313"/>
  <c r="N313"/>
  <c r="D313"/>
  <c r="V312"/>
  <c r="T312"/>
  <c r="P312"/>
  <c r="N312"/>
  <c r="D312"/>
  <c r="C312"/>
  <c r="V311"/>
  <c r="T311"/>
  <c r="P311"/>
  <c r="N311"/>
  <c r="D311"/>
  <c r="C311"/>
  <c r="V310"/>
  <c r="T310"/>
  <c r="P310"/>
  <c r="D310"/>
  <c r="C310"/>
  <c r="V309"/>
  <c r="T309"/>
  <c r="P309"/>
  <c r="D309"/>
  <c r="T308"/>
  <c r="P308"/>
  <c r="N308"/>
  <c r="D308"/>
  <c r="C308"/>
  <c r="V307"/>
  <c r="T307"/>
  <c r="P307"/>
  <c r="N307"/>
  <c r="D307"/>
  <c r="C307"/>
  <c r="V306"/>
  <c r="T306"/>
  <c r="P306"/>
  <c r="N306"/>
  <c r="D306"/>
  <c r="AC305"/>
  <c r="AB305"/>
  <c r="AA305"/>
  <c r="Y305"/>
  <c r="X305"/>
  <c r="W305"/>
  <c r="U305"/>
  <c r="S305"/>
  <c r="R305"/>
  <c r="Q305"/>
  <c r="O305"/>
  <c r="K305"/>
  <c r="J305"/>
  <c r="I305"/>
  <c r="H305"/>
  <c r="F305"/>
  <c r="E305"/>
  <c r="V304"/>
  <c r="T304"/>
  <c r="P304"/>
  <c r="D304"/>
  <c r="C304"/>
  <c r="V303"/>
  <c r="T303"/>
  <c r="P303"/>
  <c r="D303"/>
  <c r="C303"/>
  <c r="V302"/>
  <c r="T302"/>
  <c r="P302"/>
  <c r="N302"/>
  <c r="D302"/>
  <c r="C302"/>
  <c r="V301"/>
  <c r="T301"/>
  <c r="P301"/>
  <c r="D301"/>
  <c r="C301"/>
  <c r="V300"/>
  <c r="T300"/>
  <c r="P300"/>
  <c r="D300"/>
  <c r="C300"/>
  <c r="V299"/>
  <c r="T299"/>
  <c r="P299"/>
  <c r="D299"/>
  <c r="V298"/>
  <c r="T298"/>
  <c r="P298"/>
  <c r="D298"/>
  <c r="T297"/>
  <c r="P297"/>
  <c r="D297"/>
  <c r="V296"/>
  <c r="T296"/>
  <c r="P296"/>
  <c r="N296"/>
  <c r="D296"/>
  <c r="C296"/>
  <c r="V295"/>
  <c r="T295"/>
  <c r="P295"/>
  <c r="N295"/>
  <c r="D295"/>
  <c r="C295"/>
  <c r="V294"/>
  <c r="T294"/>
  <c r="P294"/>
  <c r="N294"/>
  <c r="D294"/>
  <c r="C294"/>
  <c r="V293"/>
  <c r="P293"/>
  <c r="N293"/>
  <c r="D293"/>
  <c r="C293"/>
  <c r="V291"/>
  <c r="T291"/>
  <c r="P291"/>
  <c r="N291"/>
  <c r="D291"/>
  <c r="C291"/>
  <c r="V290"/>
  <c r="T290"/>
  <c r="P290"/>
  <c r="N290"/>
  <c r="D290"/>
  <c r="V289"/>
  <c r="T289"/>
  <c r="P289"/>
  <c r="N289"/>
  <c r="D289"/>
  <c r="V288"/>
  <c r="T288"/>
  <c r="P288"/>
  <c r="N288"/>
  <c r="D288"/>
  <c r="V287"/>
  <c r="T287"/>
  <c r="P287"/>
  <c r="N287"/>
  <c r="D287"/>
  <c r="C287"/>
  <c r="V286"/>
  <c r="T286"/>
  <c r="P286"/>
  <c r="N286"/>
  <c r="D286"/>
  <c r="C286"/>
  <c r="V285"/>
  <c r="T285"/>
  <c r="P285"/>
  <c r="N285"/>
  <c r="D285"/>
  <c r="V284"/>
  <c r="T284"/>
  <c r="P284"/>
  <c r="N284"/>
  <c r="D284"/>
  <c r="V283"/>
  <c r="T283"/>
  <c r="P283"/>
  <c r="N283"/>
  <c r="D283"/>
  <c r="V282"/>
  <c r="T282"/>
  <c r="P282"/>
  <c r="N282"/>
  <c r="D282"/>
  <c r="V281"/>
  <c r="T281"/>
  <c r="P281"/>
  <c r="N281"/>
  <c r="G281"/>
  <c r="D281"/>
  <c r="C281"/>
  <c r="V280"/>
  <c r="T280"/>
  <c r="P280"/>
  <c r="N280"/>
  <c r="G280"/>
  <c r="D280"/>
  <c r="C280"/>
  <c r="V278"/>
  <c r="T278"/>
  <c r="P278"/>
  <c r="N278"/>
  <c r="G278"/>
  <c r="D278"/>
  <c r="V277"/>
  <c r="T277"/>
  <c r="P277"/>
  <c r="N277"/>
  <c r="G277"/>
  <c r="D277"/>
  <c r="C277"/>
  <c r="V276"/>
  <c r="T276"/>
  <c r="P276"/>
  <c r="N276"/>
  <c r="G276"/>
  <c r="C276"/>
  <c r="D276"/>
  <c r="V275"/>
  <c r="T275"/>
  <c r="P275"/>
  <c r="N275"/>
  <c r="G275"/>
  <c r="C275"/>
  <c r="D275"/>
  <c r="V274"/>
  <c r="T274"/>
  <c r="P274"/>
  <c r="N274"/>
  <c r="G274"/>
  <c r="D274"/>
  <c r="V273"/>
  <c r="T273"/>
  <c r="P273"/>
  <c r="N273"/>
  <c r="G273"/>
  <c r="C273"/>
  <c r="D273"/>
  <c r="V272"/>
  <c r="T272"/>
  <c r="P272"/>
  <c r="N272"/>
  <c r="G272"/>
  <c r="C272"/>
  <c r="D272"/>
  <c r="V271"/>
  <c r="T271"/>
  <c r="P271"/>
  <c r="N271"/>
  <c r="G271"/>
  <c r="C271"/>
  <c r="D271"/>
  <c r="V270"/>
  <c r="T270"/>
  <c r="P270"/>
  <c r="N270"/>
  <c r="G270"/>
  <c r="D270"/>
  <c r="V269"/>
  <c r="T269"/>
  <c r="P269"/>
  <c r="N269"/>
  <c r="G269"/>
  <c r="D269"/>
  <c r="C269"/>
  <c r="V268"/>
  <c r="T268"/>
  <c r="P268"/>
  <c r="N268"/>
  <c r="G268"/>
  <c r="C268"/>
  <c r="D268"/>
  <c r="V267"/>
  <c r="T267"/>
  <c r="P267"/>
  <c r="N267"/>
  <c r="G267"/>
  <c r="D267"/>
  <c r="V252"/>
  <c r="T252"/>
  <c r="P252"/>
  <c r="N252"/>
  <c r="G252"/>
  <c r="D252"/>
  <c r="C252"/>
  <c r="V251"/>
  <c r="T251"/>
  <c r="P251"/>
  <c r="N251"/>
  <c r="G251"/>
  <c r="D251"/>
  <c r="V250"/>
  <c r="T250"/>
  <c r="P250"/>
  <c r="N250"/>
  <c r="G250"/>
  <c r="D250"/>
  <c r="C250"/>
  <c r="V249"/>
  <c r="T249"/>
  <c r="P249"/>
  <c r="N249"/>
  <c r="V248"/>
  <c r="T248"/>
  <c r="P248"/>
  <c r="N248"/>
  <c r="G248"/>
  <c r="C248"/>
  <c r="D248"/>
  <c r="V247"/>
  <c r="T247"/>
  <c r="P247"/>
  <c r="N247"/>
  <c r="G247"/>
  <c r="D247"/>
  <c r="V246"/>
  <c r="T246"/>
  <c r="P246"/>
  <c r="N246"/>
  <c r="G246"/>
  <c r="D246"/>
  <c r="V245"/>
  <c r="T245"/>
  <c r="P245"/>
  <c r="N245"/>
  <c r="G245"/>
  <c r="D245"/>
  <c r="V244"/>
  <c r="T244"/>
  <c r="P244"/>
  <c r="N244"/>
  <c r="G244"/>
  <c r="C244"/>
  <c r="D244"/>
  <c r="V243"/>
  <c r="T243"/>
  <c r="P243"/>
  <c r="N243"/>
  <c r="G243"/>
  <c r="D243"/>
  <c r="C243"/>
  <c r="V242"/>
  <c r="T242"/>
  <c r="P242"/>
  <c r="N242"/>
  <c r="G242"/>
  <c r="D242"/>
  <c r="V241"/>
  <c r="T241"/>
  <c r="P241"/>
  <c r="N241"/>
  <c r="G241"/>
  <c r="D241"/>
  <c r="V265"/>
  <c r="T265"/>
  <c r="P265"/>
  <c r="N265"/>
  <c r="G265"/>
  <c r="D265"/>
  <c r="V264"/>
  <c r="T264"/>
  <c r="P264"/>
  <c r="N264"/>
  <c r="G264"/>
  <c r="C264"/>
  <c r="D264"/>
  <c r="V263"/>
  <c r="T263"/>
  <c r="P263"/>
  <c r="N263"/>
  <c r="G263"/>
  <c r="D263"/>
  <c r="C263"/>
  <c r="V262"/>
  <c r="T262"/>
  <c r="P262"/>
  <c r="N262"/>
  <c r="G262"/>
  <c r="D262"/>
  <c r="C262"/>
  <c r="V261"/>
  <c r="T261"/>
  <c r="P261"/>
  <c r="N261"/>
  <c r="G261"/>
  <c r="D261"/>
  <c r="C261"/>
  <c r="V260"/>
  <c r="T260"/>
  <c r="P260"/>
  <c r="N260"/>
  <c r="G260"/>
  <c r="D260"/>
  <c r="V259"/>
  <c r="T259"/>
  <c r="P259"/>
  <c r="N259"/>
  <c r="G259"/>
  <c r="D259"/>
  <c r="V258"/>
  <c r="T258"/>
  <c r="P258"/>
  <c r="N258"/>
  <c r="G258"/>
  <c r="C258"/>
  <c r="V257"/>
  <c r="T257"/>
  <c r="P257"/>
  <c r="N257"/>
  <c r="G257"/>
  <c r="D257"/>
  <c r="C257"/>
  <c r="V256"/>
  <c r="T256"/>
  <c r="P256"/>
  <c r="N256"/>
  <c r="G256"/>
  <c r="D256"/>
  <c r="V255"/>
  <c r="T255"/>
  <c r="P255"/>
  <c r="N255"/>
  <c r="G255"/>
  <c r="D255"/>
  <c r="V254"/>
  <c r="T254"/>
  <c r="P254"/>
  <c r="N254"/>
  <c r="G254"/>
  <c r="C254"/>
  <c r="D254"/>
  <c r="V239"/>
  <c r="T239"/>
  <c r="P239"/>
  <c r="N239"/>
  <c r="G239"/>
  <c r="D239"/>
  <c r="C239"/>
  <c r="V238"/>
  <c r="T238"/>
  <c r="P238"/>
  <c r="N238"/>
  <c r="G238"/>
  <c r="D238"/>
  <c r="V237"/>
  <c r="T237"/>
  <c r="P237"/>
  <c r="N237"/>
  <c r="G237"/>
  <c r="D237"/>
  <c r="C237"/>
  <c r="V236"/>
  <c r="T236"/>
  <c r="P236"/>
  <c r="N236"/>
  <c r="G236"/>
  <c r="D236"/>
  <c r="C236"/>
  <c r="V235"/>
  <c r="T235"/>
  <c r="P235"/>
  <c r="N235"/>
  <c r="G235"/>
  <c r="D235"/>
  <c r="C235"/>
  <c r="V234"/>
  <c r="T234"/>
  <c r="P234"/>
  <c r="N234"/>
  <c r="G234"/>
  <c r="D234"/>
  <c r="V233"/>
  <c r="T233"/>
  <c r="P233"/>
  <c r="N233"/>
  <c r="G233"/>
  <c r="D233"/>
  <c r="V232"/>
  <c r="T232"/>
  <c r="P232"/>
  <c r="N232"/>
  <c r="G232"/>
  <c r="C232"/>
  <c r="D232"/>
  <c r="V231"/>
  <c r="T231"/>
  <c r="P231"/>
  <c r="N231"/>
  <c r="G231"/>
  <c r="D231"/>
  <c r="V230"/>
  <c r="T230"/>
  <c r="P230"/>
  <c r="N230"/>
  <c r="G230"/>
  <c r="D230"/>
  <c r="C230"/>
  <c r="V229"/>
  <c r="T229"/>
  <c r="P229"/>
  <c r="N229"/>
  <c r="G229"/>
  <c r="D229"/>
  <c r="C229"/>
  <c r="N228"/>
  <c r="G228"/>
  <c r="D228"/>
  <c r="C228"/>
  <c r="V226"/>
  <c r="T226"/>
  <c r="P226"/>
  <c r="N226"/>
  <c r="G226"/>
  <c r="C226"/>
  <c r="D226"/>
  <c r="V225"/>
  <c r="T225"/>
  <c r="P225"/>
  <c r="N225"/>
  <c r="G225"/>
  <c r="D225"/>
  <c r="V224"/>
  <c r="T224"/>
  <c r="P224"/>
  <c r="N224"/>
  <c r="G224"/>
  <c r="D224"/>
  <c r="V223"/>
  <c r="T223"/>
  <c r="P223"/>
  <c r="N223"/>
  <c r="G223"/>
  <c r="C223"/>
  <c r="D223"/>
  <c r="V222"/>
  <c r="T222"/>
  <c r="P222"/>
  <c r="N222"/>
  <c r="G222"/>
  <c r="D222"/>
  <c r="V221"/>
  <c r="T221"/>
  <c r="P221"/>
  <c r="N221"/>
  <c r="G221"/>
  <c r="D221"/>
  <c r="C221"/>
  <c r="V220"/>
  <c r="T220"/>
  <c r="P220"/>
  <c r="N220"/>
  <c r="G220"/>
  <c r="D220"/>
  <c r="C220"/>
  <c r="V219"/>
  <c r="T219"/>
  <c r="P219"/>
  <c r="N219"/>
  <c r="G219"/>
  <c r="C219"/>
  <c r="D219"/>
  <c r="V218"/>
  <c r="T218"/>
  <c r="P218"/>
  <c r="N218"/>
  <c r="G218"/>
  <c r="D218"/>
  <c r="V217"/>
  <c r="T217"/>
  <c r="P217"/>
  <c r="N217"/>
  <c r="G217"/>
  <c r="C217"/>
  <c r="D217"/>
  <c r="V216"/>
  <c r="T216"/>
  <c r="P216"/>
  <c r="N216"/>
  <c r="G216"/>
  <c r="C216"/>
  <c r="D216"/>
  <c r="V215"/>
  <c r="T215"/>
  <c r="P215"/>
  <c r="N215"/>
  <c r="G215"/>
  <c r="D215"/>
  <c r="V213"/>
  <c r="T213"/>
  <c r="P213"/>
  <c r="N213"/>
  <c r="G213"/>
  <c r="D213"/>
  <c r="V212"/>
  <c r="T212"/>
  <c r="P212"/>
  <c r="N212"/>
  <c r="G212"/>
  <c r="D212"/>
  <c r="V211"/>
  <c r="T211"/>
  <c r="P211"/>
  <c r="N211"/>
  <c r="G211"/>
  <c r="D211"/>
  <c r="C211"/>
  <c r="V210"/>
  <c r="T210"/>
  <c r="P210"/>
  <c r="N210"/>
  <c r="G210"/>
  <c r="D210"/>
  <c r="C210"/>
  <c r="V209"/>
  <c r="T209"/>
  <c r="P209"/>
  <c r="N209"/>
  <c r="G209"/>
  <c r="D209"/>
  <c r="V208"/>
  <c r="T208"/>
  <c r="P208"/>
  <c r="N208"/>
  <c r="G208"/>
  <c r="D208"/>
  <c r="C208"/>
  <c r="V207"/>
  <c r="T207"/>
  <c r="P207"/>
  <c r="N207"/>
  <c r="G207"/>
  <c r="C207"/>
  <c r="D207"/>
  <c r="V206"/>
  <c r="T206"/>
  <c r="P206"/>
  <c r="N206"/>
  <c r="G206"/>
  <c r="D206"/>
  <c r="V205"/>
  <c r="T205"/>
  <c r="P205"/>
  <c r="N205"/>
  <c r="G205"/>
  <c r="D205"/>
  <c r="V204"/>
  <c r="T204"/>
  <c r="G204"/>
  <c r="D204"/>
  <c r="V203"/>
  <c r="T203"/>
  <c r="P203"/>
  <c r="N203"/>
  <c r="G203"/>
  <c r="D203"/>
  <c r="V202"/>
  <c r="T202"/>
  <c r="P202"/>
  <c r="N202"/>
  <c r="G202"/>
  <c r="D202"/>
  <c r="V200"/>
  <c r="T200"/>
  <c r="N200"/>
  <c r="G200"/>
  <c r="D200"/>
  <c r="V199"/>
  <c r="T199"/>
  <c r="N199"/>
  <c r="G199"/>
  <c r="D199"/>
  <c r="V198"/>
  <c r="T198"/>
  <c r="N198"/>
  <c r="G198"/>
  <c r="D198"/>
  <c r="V197"/>
  <c r="T197"/>
  <c r="N197"/>
  <c r="G197"/>
  <c r="D197"/>
  <c r="V196"/>
  <c r="T196"/>
  <c r="N196"/>
  <c r="G196"/>
  <c r="C196"/>
  <c r="D196"/>
  <c r="V195"/>
  <c r="T195"/>
  <c r="N195"/>
  <c r="G195"/>
  <c r="D195"/>
  <c r="V194"/>
  <c r="T194"/>
  <c r="N194"/>
  <c r="G194"/>
  <c r="D194"/>
  <c r="V193"/>
  <c r="T193"/>
  <c r="N193"/>
  <c r="G193"/>
  <c r="D193"/>
  <c r="V192"/>
  <c r="T192"/>
  <c r="N192"/>
  <c r="G192"/>
  <c r="D192"/>
  <c r="V191"/>
  <c r="T191"/>
  <c r="N191"/>
  <c r="G191"/>
  <c r="C191"/>
  <c r="D191"/>
  <c r="V190"/>
  <c r="T190"/>
  <c r="N190"/>
  <c r="G190"/>
  <c r="D190"/>
  <c r="G189"/>
  <c r="D189"/>
  <c r="V187"/>
  <c r="T187"/>
  <c r="P187"/>
  <c r="N187"/>
  <c r="G187"/>
  <c r="D187"/>
  <c r="C187"/>
  <c r="V186"/>
  <c r="T186"/>
  <c r="P186"/>
  <c r="N186"/>
  <c r="G186"/>
  <c r="D186"/>
  <c r="P185"/>
  <c r="N185"/>
  <c r="G185"/>
  <c r="D185"/>
  <c r="T184"/>
  <c r="P184"/>
  <c r="N184"/>
  <c r="G184"/>
  <c r="D184"/>
  <c r="C184"/>
  <c r="V183"/>
  <c r="T183"/>
  <c r="P183"/>
  <c r="N183"/>
  <c r="G183"/>
  <c r="D183"/>
  <c r="T182"/>
  <c r="P182"/>
  <c r="N182"/>
  <c r="G182"/>
  <c r="D182"/>
  <c r="V181"/>
  <c r="T181"/>
  <c r="P181"/>
  <c r="N181"/>
  <c r="G181"/>
  <c r="D181"/>
  <c r="T180"/>
  <c r="P180"/>
  <c r="N180"/>
  <c r="G180"/>
  <c r="D180"/>
  <c r="V179"/>
  <c r="T179"/>
  <c r="P179"/>
  <c r="N179"/>
  <c r="G179"/>
  <c r="D179"/>
  <c r="V178"/>
  <c r="T178"/>
  <c r="P178"/>
  <c r="N178"/>
  <c r="G178"/>
  <c r="C178"/>
  <c r="D178"/>
  <c r="V177"/>
  <c r="T177"/>
  <c r="P177"/>
  <c r="N177"/>
  <c r="G177"/>
  <c r="D177"/>
  <c r="C177"/>
  <c r="V176"/>
  <c r="T176"/>
  <c r="P176"/>
  <c r="N176"/>
  <c r="G176"/>
  <c r="D176"/>
  <c r="V174"/>
  <c r="T174"/>
  <c r="P174"/>
  <c r="N174"/>
  <c r="G174"/>
  <c r="D174"/>
  <c r="C174"/>
  <c r="V173"/>
  <c r="T173"/>
  <c r="P173"/>
  <c r="N173"/>
  <c r="G173"/>
  <c r="D173"/>
  <c r="T172"/>
  <c r="P172"/>
  <c r="N172"/>
  <c r="G172"/>
  <c r="D172"/>
  <c r="V171"/>
  <c r="T171"/>
  <c r="P171"/>
  <c r="N171"/>
  <c r="G171"/>
  <c r="D171"/>
  <c r="T170"/>
  <c r="P170"/>
  <c r="N170"/>
  <c r="G170"/>
  <c r="D170"/>
  <c r="V169"/>
  <c r="T169"/>
  <c r="P169"/>
  <c r="N169"/>
  <c r="D169"/>
  <c r="C169"/>
  <c r="T168"/>
  <c r="N168"/>
  <c r="G168"/>
  <c r="D168"/>
  <c r="T167"/>
  <c r="P167"/>
  <c r="N167"/>
  <c r="G167"/>
  <c r="D167"/>
  <c r="T166"/>
  <c r="P166"/>
  <c r="N166"/>
  <c r="G166"/>
  <c r="D166"/>
  <c r="V165"/>
  <c r="T165"/>
  <c r="P165"/>
  <c r="N165"/>
  <c r="G165"/>
  <c r="C165"/>
  <c r="D165"/>
  <c r="V164"/>
  <c r="T164"/>
  <c r="N164"/>
  <c r="G164"/>
  <c r="D164"/>
  <c r="V163"/>
  <c r="T163"/>
  <c r="N163"/>
  <c r="G163"/>
  <c r="D163"/>
  <c r="V161"/>
  <c r="T161"/>
  <c r="P161"/>
  <c r="N161"/>
  <c r="G161"/>
  <c r="D161"/>
  <c r="T160"/>
  <c r="P160"/>
  <c r="N160"/>
  <c r="G160"/>
  <c r="D160"/>
  <c r="T159"/>
  <c r="P159"/>
  <c r="N159"/>
  <c r="G159"/>
  <c r="D159"/>
  <c r="V158"/>
  <c r="T158"/>
  <c r="P158"/>
  <c r="N158"/>
  <c r="G158"/>
  <c r="D158"/>
  <c r="T157"/>
  <c r="P157"/>
  <c r="N157"/>
  <c r="G157"/>
  <c r="D157"/>
  <c r="V156"/>
  <c r="T156"/>
  <c r="P156"/>
  <c r="N156"/>
  <c r="G156"/>
  <c r="C156"/>
  <c r="D156"/>
  <c r="V155"/>
  <c r="T155"/>
  <c r="P155"/>
  <c r="N155"/>
  <c r="G155"/>
  <c r="D155"/>
  <c r="V154"/>
  <c r="T154"/>
  <c r="P154"/>
  <c r="N154"/>
  <c r="G154"/>
  <c r="D154"/>
  <c r="V153"/>
  <c r="T153"/>
  <c r="P153"/>
  <c r="N153"/>
  <c r="G153"/>
  <c r="D153"/>
  <c r="C153"/>
  <c r="T152"/>
  <c r="P152"/>
  <c r="N152"/>
  <c r="G152"/>
  <c r="D152"/>
  <c r="V151"/>
  <c r="T151"/>
  <c r="P151"/>
  <c r="N151"/>
  <c r="G151"/>
  <c r="D151"/>
  <c r="V150"/>
  <c r="T150"/>
  <c r="P150"/>
  <c r="N150"/>
  <c r="G150"/>
  <c r="V148"/>
  <c r="T148"/>
  <c r="P148"/>
  <c r="N148"/>
  <c r="G148"/>
  <c r="D148"/>
  <c r="V147"/>
  <c r="T147"/>
  <c r="P147"/>
  <c r="N147"/>
  <c r="G147"/>
  <c r="C147"/>
  <c r="D147"/>
  <c r="V146"/>
  <c r="T146"/>
  <c r="P146"/>
  <c r="N146"/>
  <c r="G146"/>
  <c r="D146"/>
  <c r="C146"/>
  <c r="V145"/>
  <c r="T145"/>
  <c r="P145"/>
  <c r="N145"/>
  <c r="G145"/>
  <c r="D145"/>
  <c r="C145"/>
  <c r="V144"/>
  <c r="T144"/>
  <c r="P144"/>
  <c r="N144"/>
  <c r="G144"/>
  <c r="D144"/>
  <c r="V143"/>
  <c r="T143"/>
  <c r="P143"/>
  <c r="N143"/>
  <c r="G143"/>
  <c r="C143"/>
  <c r="D143"/>
  <c r="V142"/>
  <c r="T142"/>
  <c r="P142"/>
  <c r="N142"/>
  <c r="G142"/>
  <c r="D142"/>
  <c r="C142"/>
  <c r="V141"/>
  <c r="T141"/>
  <c r="P141"/>
  <c r="N141"/>
  <c r="G141"/>
  <c r="D141"/>
  <c r="C141"/>
  <c r="V140"/>
  <c r="T140"/>
  <c r="P140"/>
  <c r="N140"/>
  <c r="G140"/>
  <c r="D140"/>
  <c r="C140"/>
  <c r="V139"/>
  <c r="T139"/>
  <c r="P139"/>
  <c r="N139"/>
  <c r="G139"/>
  <c r="D139"/>
  <c r="V138"/>
  <c r="T138"/>
  <c r="P138"/>
  <c r="N138"/>
  <c r="G138"/>
  <c r="D138"/>
  <c r="V137"/>
  <c r="T137"/>
  <c r="P137"/>
  <c r="N137"/>
  <c r="G137"/>
  <c r="D137"/>
  <c r="C137"/>
  <c r="V135"/>
  <c r="T135"/>
  <c r="P135"/>
  <c r="N135"/>
  <c r="G135"/>
  <c r="D135"/>
  <c r="V134"/>
  <c r="T134"/>
  <c r="P134"/>
  <c r="N134"/>
  <c r="G134"/>
  <c r="C134"/>
  <c r="D134"/>
  <c r="V133"/>
  <c r="T133"/>
  <c r="P133"/>
  <c r="N133"/>
  <c r="G133"/>
  <c r="D133"/>
  <c r="C133"/>
  <c r="V132"/>
  <c r="T132"/>
  <c r="P132"/>
  <c r="N132"/>
  <c r="G132"/>
  <c r="D132"/>
  <c r="C132"/>
  <c r="V131"/>
  <c r="T131"/>
  <c r="P131"/>
  <c r="N131"/>
  <c r="G131"/>
  <c r="D131"/>
  <c r="C131"/>
  <c r="V130"/>
  <c r="T130"/>
  <c r="P130"/>
  <c r="N130"/>
  <c r="G130"/>
  <c r="D130"/>
  <c r="V129"/>
  <c r="T129"/>
  <c r="P129"/>
  <c r="N129"/>
  <c r="G129"/>
  <c r="D129"/>
  <c r="V128"/>
  <c r="T128"/>
  <c r="P128"/>
  <c r="N128"/>
  <c r="G128"/>
  <c r="D128"/>
  <c r="C128"/>
  <c r="V127"/>
  <c r="T127"/>
  <c r="P127"/>
  <c r="N127"/>
  <c r="G127"/>
  <c r="G136"/>
  <c r="D127"/>
  <c r="C127"/>
  <c r="C136"/>
  <c r="V126"/>
  <c r="T126"/>
  <c r="P126"/>
  <c r="N126"/>
  <c r="G126"/>
  <c r="D126"/>
  <c r="V125"/>
  <c r="T125"/>
  <c r="P125"/>
  <c r="N125"/>
  <c r="G125"/>
  <c r="D125"/>
  <c r="V124"/>
  <c r="T124"/>
  <c r="P124"/>
  <c r="N124"/>
  <c r="G124"/>
  <c r="D124"/>
  <c r="C124"/>
  <c r="V122"/>
  <c r="T122"/>
  <c r="P122"/>
  <c r="N122"/>
  <c r="G122"/>
  <c r="D122"/>
  <c r="C122"/>
  <c r="V121"/>
  <c r="T121"/>
  <c r="P121"/>
  <c r="N121"/>
  <c r="G121"/>
  <c r="D121"/>
  <c r="V120"/>
  <c r="T120"/>
  <c r="P120"/>
  <c r="N120"/>
  <c r="G120"/>
  <c r="D120"/>
  <c r="V119"/>
  <c r="T119"/>
  <c r="P119"/>
  <c r="N119"/>
  <c r="G119"/>
  <c r="D119"/>
  <c r="C119"/>
  <c r="V118"/>
  <c r="T118"/>
  <c r="P118"/>
  <c r="N118"/>
  <c r="G118"/>
  <c r="D118"/>
  <c r="C118"/>
  <c r="V117"/>
  <c r="T117"/>
  <c r="P117"/>
  <c r="N117"/>
  <c r="G117"/>
  <c r="D117"/>
  <c r="V116"/>
  <c r="T116"/>
  <c r="P116"/>
  <c r="N116"/>
  <c r="G116"/>
  <c r="D116"/>
  <c r="V115"/>
  <c r="T115"/>
  <c r="P115"/>
  <c r="N115"/>
  <c r="G115"/>
  <c r="D115"/>
  <c r="C115"/>
  <c r="V114"/>
  <c r="T114"/>
  <c r="P114"/>
  <c r="N114"/>
  <c r="G114"/>
  <c r="D114"/>
  <c r="V113"/>
  <c r="T113"/>
  <c r="P113"/>
  <c r="N113"/>
  <c r="G113"/>
  <c r="C113"/>
  <c r="D113"/>
  <c r="V112"/>
  <c r="T112"/>
  <c r="P112"/>
  <c r="N112"/>
  <c r="G112"/>
  <c r="D112"/>
  <c r="C112"/>
  <c r="V111"/>
  <c r="T111"/>
  <c r="P111"/>
  <c r="N111"/>
  <c r="G111"/>
  <c r="D111"/>
  <c r="C111"/>
  <c r="V109"/>
  <c r="T109"/>
  <c r="P109"/>
  <c r="N109"/>
  <c r="G109"/>
  <c r="D109"/>
  <c r="C109"/>
  <c r="V108"/>
  <c r="T108"/>
  <c r="P108"/>
  <c r="N108"/>
  <c r="G108"/>
  <c r="D108"/>
  <c r="V107"/>
  <c r="T107"/>
  <c r="P107"/>
  <c r="N107"/>
  <c r="G107"/>
  <c r="D107"/>
  <c r="V106"/>
  <c r="T106"/>
  <c r="P106"/>
  <c r="N106"/>
  <c r="G106"/>
  <c r="D106"/>
  <c r="C106"/>
  <c r="V105"/>
  <c r="T105"/>
  <c r="P105"/>
  <c r="N105"/>
  <c r="G105"/>
  <c r="D105"/>
  <c r="C105"/>
  <c r="V104"/>
  <c r="T104"/>
  <c r="P104"/>
  <c r="N104"/>
  <c r="G104"/>
  <c r="D104"/>
  <c r="V103"/>
  <c r="T103"/>
  <c r="P103"/>
  <c r="N103"/>
  <c r="G103"/>
  <c r="D103"/>
  <c r="V102"/>
  <c r="T102"/>
  <c r="P102"/>
  <c r="N102"/>
  <c r="G102"/>
  <c r="D102"/>
  <c r="C102"/>
  <c r="V101"/>
  <c r="T101"/>
  <c r="P101"/>
  <c r="N101"/>
  <c r="G101"/>
  <c r="D101"/>
  <c r="V100"/>
  <c r="T100"/>
  <c r="P100"/>
  <c r="N100"/>
  <c r="G100"/>
  <c r="C100"/>
  <c r="D100"/>
  <c r="V99"/>
  <c r="T99"/>
  <c r="P99"/>
  <c r="N99"/>
  <c r="G99"/>
  <c r="D99"/>
  <c r="C99"/>
  <c r="V98"/>
  <c r="T98"/>
  <c r="P98"/>
  <c r="N98"/>
  <c r="G98"/>
  <c r="D98"/>
  <c r="C98"/>
  <c r="T96"/>
  <c r="N96"/>
  <c r="C96"/>
  <c r="T95"/>
  <c r="N95"/>
  <c r="C95"/>
  <c r="T94"/>
  <c r="N94"/>
  <c r="C94"/>
  <c r="T93"/>
  <c r="N93"/>
  <c r="C93"/>
  <c r="T92"/>
  <c r="N92"/>
  <c r="C92"/>
  <c r="T91"/>
  <c r="N91"/>
  <c r="C91"/>
  <c r="T90"/>
  <c r="N90"/>
  <c r="C90"/>
  <c r="T89"/>
  <c r="N89"/>
  <c r="C89"/>
  <c r="T88"/>
  <c r="N88"/>
  <c r="C88"/>
  <c r="T87"/>
  <c r="N87"/>
  <c r="C87"/>
  <c r="T86"/>
  <c r="N86"/>
  <c r="C86"/>
  <c r="T85"/>
  <c r="N85"/>
  <c r="C85"/>
  <c r="T83"/>
  <c r="N83"/>
  <c r="C83"/>
  <c r="T82"/>
  <c r="N82"/>
  <c r="C82"/>
  <c r="T81"/>
  <c r="N81"/>
  <c r="C81"/>
  <c r="T80"/>
  <c r="N80"/>
  <c r="C80"/>
  <c r="T79"/>
  <c r="N79"/>
  <c r="C79"/>
  <c r="T78"/>
  <c r="N78"/>
  <c r="C78"/>
  <c r="T77"/>
  <c r="N77"/>
  <c r="C77"/>
  <c r="T76"/>
  <c r="N76"/>
  <c r="C76"/>
  <c r="T75"/>
  <c r="N75"/>
  <c r="C75"/>
  <c r="T74"/>
  <c r="N74"/>
  <c r="C74"/>
  <c r="T73"/>
  <c r="N73"/>
  <c r="C73"/>
  <c r="T72"/>
  <c r="N72"/>
  <c r="C72"/>
  <c r="T70"/>
  <c r="N70"/>
  <c r="C70"/>
  <c r="T69"/>
  <c r="N69"/>
  <c r="C69"/>
  <c r="T68"/>
  <c r="N68"/>
  <c r="C68"/>
  <c r="T67"/>
  <c r="N67"/>
  <c r="C67"/>
  <c r="T66"/>
  <c r="N66"/>
  <c r="C66"/>
  <c r="T65"/>
  <c r="N65"/>
  <c r="C65"/>
  <c r="T64"/>
  <c r="N64"/>
  <c r="C64"/>
  <c r="T63"/>
  <c r="N63"/>
  <c r="C63"/>
  <c r="T62"/>
  <c r="N62"/>
  <c r="C62"/>
  <c r="T61"/>
  <c r="N61"/>
  <c r="C61"/>
  <c r="T60"/>
  <c r="N60"/>
  <c r="C60"/>
  <c r="T59"/>
  <c r="N59"/>
  <c r="C59"/>
  <c r="T57"/>
  <c r="N57"/>
  <c r="C57"/>
  <c r="T56"/>
  <c r="N56"/>
  <c r="C56"/>
  <c r="T55"/>
  <c r="N55"/>
  <c r="C55"/>
  <c r="T54"/>
  <c r="N54"/>
  <c r="C54"/>
  <c r="T53"/>
  <c r="N53"/>
  <c r="C53"/>
  <c r="T52"/>
  <c r="N52"/>
  <c r="C52"/>
  <c r="T51"/>
  <c r="N51"/>
  <c r="C51"/>
  <c r="T50"/>
  <c r="N50"/>
  <c r="C50"/>
  <c r="T49"/>
  <c r="N49"/>
  <c r="C49"/>
  <c r="T48"/>
  <c r="N48"/>
  <c r="C48"/>
  <c r="T47"/>
  <c r="N47"/>
  <c r="C47"/>
  <c r="T46"/>
  <c r="N46"/>
  <c r="C46"/>
  <c r="T44"/>
  <c r="N44"/>
  <c r="C44"/>
  <c r="T43"/>
  <c r="N43"/>
  <c r="C43"/>
  <c r="T42"/>
  <c r="N42"/>
  <c r="C42"/>
  <c r="T41"/>
  <c r="N41"/>
  <c r="C41"/>
  <c r="T40"/>
  <c r="N40"/>
  <c r="C40"/>
  <c r="T39"/>
  <c r="N39"/>
  <c r="C39"/>
  <c r="T38"/>
  <c r="N38"/>
  <c r="C38"/>
  <c r="T37"/>
  <c r="N37"/>
  <c r="C37"/>
  <c r="T36"/>
  <c r="N36"/>
  <c r="C36"/>
  <c r="T35"/>
  <c r="N35"/>
  <c r="C35"/>
  <c r="T34"/>
  <c r="N34"/>
  <c r="C34"/>
  <c r="T33"/>
  <c r="N33"/>
  <c r="C33"/>
  <c r="T31"/>
  <c r="N31"/>
  <c r="C31"/>
  <c r="T30"/>
  <c r="N30"/>
  <c r="C30"/>
  <c r="T29"/>
  <c r="N29"/>
  <c r="C29"/>
  <c r="T28"/>
  <c r="N28"/>
  <c r="C28"/>
  <c r="T27"/>
  <c r="N27"/>
  <c r="C27"/>
  <c r="T26"/>
  <c r="N26"/>
  <c r="C26"/>
  <c r="T25"/>
  <c r="N25"/>
  <c r="C25"/>
  <c r="T24"/>
  <c r="N24"/>
  <c r="C24"/>
  <c r="T23"/>
  <c r="N23"/>
  <c r="C23"/>
  <c r="T22"/>
  <c r="N22"/>
  <c r="C22"/>
  <c r="T21"/>
  <c r="N21"/>
  <c r="C21"/>
  <c r="T20"/>
  <c r="N20"/>
  <c r="C20"/>
  <c r="T18"/>
  <c r="N18"/>
  <c r="C18"/>
  <c r="T17"/>
  <c r="N17"/>
  <c r="C17"/>
  <c r="T16"/>
  <c r="N16"/>
  <c r="C16"/>
  <c r="T15"/>
  <c r="N15"/>
  <c r="C15"/>
  <c r="T14"/>
  <c r="N14"/>
  <c r="C14"/>
  <c r="T13"/>
  <c r="N13"/>
  <c r="C13"/>
  <c r="T12"/>
  <c r="N12"/>
  <c r="C12"/>
  <c r="T11"/>
  <c r="N11"/>
  <c r="C11"/>
  <c r="T10"/>
  <c r="N10"/>
  <c r="C10"/>
  <c r="T9"/>
  <c r="N9"/>
  <c r="C9"/>
  <c r="T8"/>
  <c r="N8"/>
  <c r="C8"/>
  <c r="T7"/>
  <c r="N7"/>
  <c r="C7"/>
  <c r="EA17" i="280"/>
  <c r="DN17"/>
  <c r="EA16"/>
  <c r="EA15"/>
  <c r="EA14"/>
  <c r="EA11"/>
  <c r="EA7"/>
  <c r="DN16"/>
  <c r="DN15"/>
  <c r="DN14"/>
  <c r="DN13"/>
  <c r="DN12"/>
  <c r="DN11"/>
  <c r="DN10"/>
  <c r="DN9"/>
  <c r="DN8"/>
  <c r="DN7"/>
  <c r="DN6"/>
  <c r="CN7"/>
  <c r="DA16"/>
  <c r="DA15"/>
  <c r="DA14"/>
  <c r="DA13"/>
  <c r="DA12"/>
  <c r="DA11"/>
  <c r="DA10"/>
  <c r="DA9"/>
  <c r="DA8"/>
  <c r="DA7"/>
  <c r="DA6"/>
  <c r="CN16"/>
  <c r="CN15"/>
  <c r="CN14"/>
  <c r="CN13"/>
  <c r="CN12"/>
  <c r="CN11"/>
  <c r="CN10"/>
  <c r="CN8"/>
  <c r="CN6"/>
  <c r="CA8"/>
  <c r="CA7"/>
  <c r="CA9"/>
  <c r="CA10"/>
  <c r="CA11"/>
  <c r="CA12"/>
  <c r="CA13"/>
  <c r="CA14"/>
  <c r="CA15"/>
  <c r="CA16"/>
  <c r="CA6"/>
  <c r="EK8" i="279"/>
  <c r="BT7"/>
  <c r="BS8"/>
  <c r="BT8"/>
  <c r="BS9"/>
  <c r="BT9"/>
  <c r="BS10"/>
  <c r="BS11"/>
  <c r="BS12"/>
  <c r="BS13"/>
  <c r="BS14"/>
  <c r="BS7"/>
  <c r="Q16"/>
  <c r="Q17"/>
  <c r="IE14"/>
  <c r="IF14"/>
  <c r="IE13"/>
  <c r="IF13"/>
  <c r="IE12"/>
  <c r="IF12"/>
  <c r="IE11"/>
  <c r="IF11"/>
  <c r="IE10"/>
  <c r="IF10"/>
  <c r="IE9"/>
  <c r="IF9"/>
  <c r="IE8"/>
  <c r="IF8"/>
  <c r="IE7"/>
  <c r="IF7"/>
  <c r="HQ14"/>
  <c r="HR14"/>
  <c r="HQ13"/>
  <c r="HR13"/>
  <c r="HQ12"/>
  <c r="HR12"/>
  <c r="HQ11"/>
  <c r="HR11"/>
  <c r="HQ10"/>
  <c r="HR10"/>
  <c r="HQ9"/>
  <c r="HR9"/>
  <c r="HQ8"/>
  <c r="HR8"/>
  <c r="HQ7"/>
  <c r="HC14"/>
  <c r="HD14"/>
  <c r="HC13"/>
  <c r="HD13"/>
  <c r="HC12"/>
  <c r="HD12"/>
  <c r="HC11"/>
  <c r="HD11"/>
  <c r="HC10"/>
  <c r="HD10"/>
  <c r="HC9"/>
  <c r="HD9"/>
  <c r="HC8"/>
  <c r="HD8"/>
  <c r="HC7"/>
  <c r="GO14"/>
  <c r="GP14"/>
  <c r="GO13"/>
  <c r="GP13"/>
  <c r="GO12"/>
  <c r="GP12"/>
  <c r="GO11"/>
  <c r="GP11"/>
  <c r="GO10"/>
  <c r="GP10"/>
  <c r="GO9"/>
  <c r="GP9"/>
  <c r="GO8"/>
  <c r="GP8"/>
  <c r="GO7"/>
  <c r="GA14"/>
  <c r="GB14"/>
  <c r="GA13"/>
  <c r="GB13"/>
  <c r="GA12"/>
  <c r="GB12"/>
  <c r="GA11"/>
  <c r="GB11"/>
  <c r="GA10"/>
  <c r="GB10"/>
  <c r="GA9"/>
  <c r="GB9"/>
  <c r="GA8"/>
  <c r="GB8"/>
  <c r="GA7"/>
  <c r="FM14"/>
  <c r="FN14"/>
  <c r="FM13"/>
  <c r="FN13"/>
  <c r="FM12"/>
  <c r="FN12"/>
  <c r="FM11"/>
  <c r="FN11"/>
  <c r="FM10"/>
  <c r="FN10"/>
  <c r="FM9"/>
  <c r="FN9"/>
  <c r="FM8"/>
  <c r="FN8"/>
  <c r="FM7"/>
  <c r="EY14"/>
  <c r="EZ14"/>
  <c r="EY13"/>
  <c r="EZ13"/>
  <c r="EY12"/>
  <c r="EZ12"/>
  <c r="EY11"/>
  <c r="EZ11"/>
  <c r="EY10"/>
  <c r="EZ10"/>
  <c r="EY9"/>
  <c r="EZ9"/>
  <c r="EY8"/>
  <c r="EZ8"/>
  <c r="EY7"/>
  <c r="EK14"/>
  <c r="EL14"/>
  <c r="EK13"/>
  <c r="EL13"/>
  <c r="EK12"/>
  <c r="EL12"/>
  <c r="EK11"/>
  <c r="EL11"/>
  <c r="EK10"/>
  <c r="EL10"/>
  <c r="EK9"/>
  <c r="EL9"/>
  <c r="EL8"/>
  <c r="EK7"/>
  <c r="DW14"/>
  <c r="DX14"/>
  <c r="DW13"/>
  <c r="DX13"/>
  <c r="DW12"/>
  <c r="DX12"/>
  <c r="DW11"/>
  <c r="DX11"/>
  <c r="DW10"/>
  <c r="DX10"/>
  <c r="DW9"/>
  <c r="DX9"/>
  <c r="DW8"/>
  <c r="DX8"/>
  <c r="DW7"/>
  <c r="DI14"/>
  <c r="DJ14"/>
  <c r="DI13"/>
  <c r="DJ13"/>
  <c r="DI12"/>
  <c r="DJ12"/>
  <c r="DI11"/>
  <c r="DJ11"/>
  <c r="DI10"/>
  <c r="DJ10"/>
  <c r="DI9"/>
  <c r="DJ9"/>
  <c r="DI8"/>
  <c r="DJ8"/>
  <c r="DI7"/>
  <c r="DJ7"/>
  <c r="CU14"/>
  <c r="CV14"/>
  <c r="CU13"/>
  <c r="CV13"/>
  <c r="CU12"/>
  <c r="CV12"/>
  <c r="CU11"/>
  <c r="CV11"/>
  <c r="CU10"/>
  <c r="CV10"/>
  <c r="CU9"/>
  <c r="CV9"/>
  <c r="CU8"/>
  <c r="CV8"/>
  <c r="CU7"/>
  <c r="CV7"/>
  <c r="CG14"/>
  <c r="CH14"/>
  <c r="CG13"/>
  <c r="CH13"/>
  <c r="CG12"/>
  <c r="CH12"/>
  <c r="CG11"/>
  <c r="CH11"/>
  <c r="CG10"/>
  <c r="CH10"/>
  <c r="CG9"/>
  <c r="CH9"/>
  <c r="CG8"/>
  <c r="CH8"/>
  <c r="CG7"/>
  <c r="BT14"/>
  <c r="BT13"/>
  <c r="BT12"/>
  <c r="BT11"/>
  <c r="BT10"/>
  <c r="BE14"/>
  <c r="BF14"/>
  <c r="BE13"/>
  <c r="BF13"/>
  <c r="BE12"/>
  <c r="BF12"/>
  <c r="BE11"/>
  <c r="BF11"/>
  <c r="BE10"/>
  <c r="BF10"/>
  <c r="BE9"/>
  <c r="BF9"/>
  <c r="BE8"/>
  <c r="BF8"/>
  <c r="BE7"/>
  <c r="AQ14"/>
  <c r="AR14"/>
  <c r="AQ13"/>
  <c r="AR13"/>
  <c r="AQ12"/>
  <c r="AR12"/>
  <c r="AQ11"/>
  <c r="AR11"/>
  <c r="AQ10"/>
  <c r="AR10"/>
  <c r="AQ9"/>
  <c r="AR9"/>
  <c r="AQ8"/>
  <c r="AR8"/>
  <c r="AQ7"/>
  <c r="AC14"/>
  <c r="AD14"/>
  <c r="AC13"/>
  <c r="AD13"/>
  <c r="AC12"/>
  <c r="AD12"/>
  <c r="AC11"/>
  <c r="AD11"/>
  <c r="AC10"/>
  <c r="AD10"/>
  <c r="AC9"/>
  <c r="AD9"/>
  <c r="AC8"/>
  <c r="AD8"/>
  <c r="AC7"/>
  <c r="IA16"/>
  <c r="HZ16"/>
  <c r="HY16"/>
  <c r="HX16"/>
  <c r="HW16"/>
  <c r="HV16"/>
  <c r="HU16"/>
  <c r="HT16"/>
  <c r="HS16"/>
  <c r="HS17"/>
  <c r="HP16"/>
  <c r="HO16"/>
  <c r="HN16"/>
  <c r="HM16"/>
  <c r="HL16"/>
  <c r="HK16"/>
  <c r="HJ16"/>
  <c r="HI16"/>
  <c r="HH16"/>
  <c r="HG16"/>
  <c r="HF16"/>
  <c r="HE16"/>
  <c r="HE17"/>
  <c r="HB16"/>
  <c r="HA16"/>
  <c r="GZ16"/>
  <c r="GY16"/>
  <c r="GX16"/>
  <c r="GW16"/>
  <c r="GV16"/>
  <c r="GU16"/>
  <c r="GT16"/>
  <c r="GS16"/>
  <c r="GR16"/>
  <c r="GQ16"/>
  <c r="GQ17"/>
  <c r="GN16"/>
  <c r="GM16"/>
  <c r="GL16"/>
  <c r="GK16"/>
  <c r="GJ16"/>
  <c r="GI16"/>
  <c r="GH16"/>
  <c r="GG16"/>
  <c r="GF16"/>
  <c r="GE16"/>
  <c r="GD16"/>
  <c r="GC16"/>
  <c r="GC17"/>
  <c r="FZ16"/>
  <c r="FY16"/>
  <c r="FX16"/>
  <c r="FW16"/>
  <c r="FV16"/>
  <c r="FU16"/>
  <c r="FT16"/>
  <c r="FS16"/>
  <c r="FR16"/>
  <c r="FQ16"/>
  <c r="FP16"/>
  <c r="FO16"/>
  <c r="FO17"/>
  <c r="FL16"/>
  <c r="FK16"/>
  <c r="FJ16"/>
  <c r="FI16"/>
  <c r="FH16"/>
  <c r="FG16"/>
  <c r="FF16"/>
  <c r="FE16"/>
  <c r="FD16"/>
  <c r="FC16"/>
  <c r="FB16"/>
  <c r="FA16"/>
  <c r="FA17"/>
  <c r="EX16"/>
  <c r="EW16"/>
  <c r="EV16"/>
  <c r="EU16"/>
  <c r="ET16"/>
  <c r="ES16"/>
  <c r="ER16"/>
  <c r="EQ16"/>
  <c r="EP16"/>
  <c r="EO16"/>
  <c r="EN16"/>
  <c r="EM16"/>
  <c r="EM17"/>
  <c r="EJ16"/>
  <c r="EI16"/>
  <c r="EH16"/>
  <c r="EG16"/>
  <c r="EF16"/>
  <c r="EE16"/>
  <c r="ED16"/>
  <c r="EC16"/>
  <c r="EB16"/>
  <c r="EA16"/>
  <c r="DZ16"/>
  <c r="DY16"/>
  <c r="DY17"/>
  <c r="DV16"/>
  <c r="DU16"/>
  <c r="DT16"/>
  <c r="DS16"/>
  <c r="DR16"/>
  <c r="DQ16"/>
  <c r="DP16"/>
  <c r="DO16"/>
  <c r="DN16"/>
  <c r="DM16"/>
  <c r="DL16"/>
  <c r="DK16"/>
  <c r="DK17"/>
  <c r="DH16"/>
  <c r="DG16"/>
  <c r="DF16"/>
  <c r="DE16"/>
  <c r="DD16"/>
  <c r="DC16"/>
  <c r="DB16"/>
  <c r="DA16"/>
  <c r="CZ16"/>
  <c r="CY16"/>
  <c r="CX16"/>
  <c r="CW16"/>
  <c r="CW17"/>
  <c r="CT16"/>
  <c r="CS16"/>
  <c r="CR16"/>
  <c r="CQ16"/>
  <c r="CP16"/>
  <c r="CO16"/>
  <c r="CN16"/>
  <c r="CM16"/>
  <c r="CL16"/>
  <c r="CK16"/>
  <c r="CJ16"/>
  <c r="CI16"/>
  <c r="CI17"/>
  <c r="CF16"/>
  <c r="CE16"/>
  <c r="CD16"/>
  <c r="CC16"/>
  <c r="CB16"/>
  <c r="CA16"/>
  <c r="BZ16"/>
  <c r="BY16"/>
  <c r="BX16"/>
  <c r="BW16"/>
  <c r="BV16"/>
  <c r="BU16"/>
  <c r="BU17"/>
  <c r="BR16"/>
  <c r="BQ16"/>
  <c r="BP16"/>
  <c r="BO16"/>
  <c r="BN16"/>
  <c r="BM16"/>
  <c r="BL16"/>
  <c r="BK16"/>
  <c r="BJ16"/>
  <c r="BI16"/>
  <c r="BH16"/>
  <c r="BG16"/>
  <c r="BG17"/>
  <c r="BD16"/>
  <c r="BC16"/>
  <c r="BB16"/>
  <c r="BA16"/>
  <c r="AZ16"/>
  <c r="AY16"/>
  <c r="AX16"/>
  <c r="AW16"/>
  <c r="AV16"/>
  <c r="AU16"/>
  <c r="AT16"/>
  <c r="AS16"/>
  <c r="AS17"/>
  <c r="AP16"/>
  <c r="AO16"/>
  <c r="AN16"/>
  <c r="AM16"/>
  <c r="AL16"/>
  <c r="AK16"/>
  <c r="AJ16"/>
  <c r="AI16"/>
  <c r="AH16"/>
  <c r="AG16"/>
  <c r="AF16"/>
  <c r="AE16"/>
  <c r="AE17"/>
  <c r="AB16"/>
  <c r="AA16"/>
  <c r="Z16"/>
  <c r="Y16"/>
  <c r="X16"/>
  <c r="W16"/>
  <c r="V16"/>
  <c r="U16"/>
  <c r="T16"/>
  <c r="S16"/>
  <c r="R16"/>
  <c r="D16"/>
  <c r="E16"/>
  <c r="F16"/>
  <c r="G16"/>
  <c r="H16"/>
  <c r="I16"/>
  <c r="J16"/>
  <c r="K16"/>
  <c r="L16"/>
  <c r="M16"/>
  <c r="N16"/>
  <c r="O7"/>
  <c r="IB23" i="268"/>
  <c r="IB18"/>
  <c r="IB17"/>
  <c r="HJ57"/>
  <c r="HO23"/>
  <c r="HO18"/>
  <c r="HO17"/>
  <c r="HB17"/>
  <c r="HB18"/>
  <c r="HB15"/>
  <c r="HB16"/>
  <c r="GP24"/>
  <c r="GQ24"/>
  <c r="GR24"/>
  <c r="GS24"/>
  <c r="GT24"/>
  <c r="GU24"/>
  <c r="GV24"/>
  <c r="GW24"/>
  <c r="GX24"/>
  <c r="GY24"/>
  <c r="GZ24"/>
  <c r="HA24"/>
  <c r="GO23"/>
  <c r="IA63"/>
  <c r="HZ63"/>
  <c r="HY63"/>
  <c r="HX63"/>
  <c r="HW63"/>
  <c r="HV63"/>
  <c r="HU63"/>
  <c r="HT63"/>
  <c r="HS63"/>
  <c r="HR63"/>
  <c r="HQ63"/>
  <c r="HP63"/>
  <c r="IA57"/>
  <c r="HZ57"/>
  <c r="HX57"/>
  <c r="HW57"/>
  <c r="HV57"/>
  <c r="HU57"/>
  <c r="HT57"/>
  <c r="HS57"/>
  <c r="HR57"/>
  <c r="HQ57"/>
  <c r="HP57"/>
  <c r="IA47"/>
  <c r="HZ47"/>
  <c r="HY47"/>
  <c r="HX47"/>
  <c r="HW47"/>
  <c r="HV47"/>
  <c r="HU47"/>
  <c r="HT47"/>
  <c r="HS47"/>
  <c r="HR47"/>
  <c r="HQ47"/>
  <c r="HP47"/>
  <c r="IA41"/>
  <c r="HZ41"/>
  <c r="HZ40"/>
  <c r="HY41"/>
  <c r="HX41"/>
  <c r="HW41"/>
  <c r="HV41"/>
  <c r="HV40"/>
  <c r="HU41"/>
  <c r="HT41"/>
  <c r="HS41"/>
  <c r="HR41"/>
  <c r="HR40"/>
  <c r="HQ41"/>
  <c r="HP41"/>
  <c r="HX40"/>
  <c r="HW40"/>
  <c r="HU40"/>
  <c r="HT40"/>
  <c r="HS40"/>
  <c r="HQ40"/>
  <c r="HP40"/>
  <c r="IB32"/>
  <c r="IB31"/>
  <c r="IA30"/>
  <c r="HZ30"/>
  <c r="HY30"/>
  <c r="HX30"/>
  <c r="HW30"/>
  <c r="HV30"/>
  <c r="HU30"/>
  <c r="HT30"/>
  <c r="HS30"/>
  <c r="HR30"/>
  <c r="HQ30"/>
  <c r="HP30"/>
  <c r="IB27"/>
  <c r="IB26"/>
  <c r="IB25"/>
  <c r="IA24"/>
  <c r="HZ24"/>
  <c r="HZ7"/>
  <c r="HY24"/>
  <c r="HX24"/>
  <c r="HW24"/>
  <c r="HV24"/>
  <c r="HU24"/>
  <c r="HT24"/>
  <c r="HS24"/>
  <c r="HR24"/>
  <c r="HQ24"/>
  <c r="HP24"/>
  <c r="IB22"/>
  <c r="IB21"/>
  <c r="IB20"/>
  <c r="IB19"/>
  <c r="IB16"/>
  <c r="IB15"/>
  <c r="IA14"/>
  <c r="HZ14"/>
  <c r="HY14"/>
  <c r="HX14"/>
  <c r="HW14"/>
  <c r="HV14"/>
  <c r="HU14"/>
  <c r="HT14"/>
  <c r="HT7"/>
  <c r="HS14"/>
  <c r="HR14"/>
  <c r="HQ14"/>
  <c r="HP14"/>
  <c r="IB13"/>
  <c r="IB12"/>
  <c r="IB11"/>
  <c r="IB10"/>
  <c r="IB9"/>
  <c r="IA8"/>
  <c r="HZ8"/>
  <c r="HY8"/>
  <c r="HX8"/>
  <c r="HW8"/>
  <c r="HV8"/>
  <c r="HU8"/>
  <c r="HT8"/>
  <c r="HS8"/>
  <c r="HR8"/>
  <c r="HQ8"/>
  <c r="HP8"/>
  <c r="HN63"/>
  <c r="HM63"/>
  <c r="HL63"/>
  <c r="HK63"/>
  <c r="HJ63"/>
  <c r="HI63"/>
  <c r="HH63"/>
  <c r="HG63"/>
  <c r="HF63"/>
  <c r="HE63"/>
  <c r="HD63"/>
  <c r="HC63"/>
  <c r="HN57"/>
  <c r="HM57"/>
  <c r="HL57"/>
  <c r="HK57"/>
  <c r="HI57"/>
  <c r="HH57"/>
  <c r="HG57"/>
  <c r="HF57"/>
  <c r="HE57"/>
  <c r="HD57"/>
  <c r="HC57"/>
  <c r="HN47"/>
  <c r="HM47"/>
  <c r="HL47"/>
  <c r="HK47"/>
  <c r="HJ47"/>
  <c r="HI47"/>
  <c r="HH47"/>
  <c r="HG47"/>
  <c r="HF47"/>
  <c r="HE47"/>
  <c r="HD47"/>
  <c r="HC47"/>
  <c r="HN41"/>
  <c r="HN40"/>
  <c r="HM41"/>
  <c r="HM40"/>
  <c r="HL41"/>
  <c r="HL40"/>
  <c r="HK41"/>
  <c r="HJ41"/>
  <c r="HI41"/>
  <c r="HH41"/>
  <c r="HG41"/>
  <c r="HF41"/>
  <c r="HE41"/>
  <c r="HD41"/>
  <c r="HC41"/>
  <c r="HJ40"/>
  <c r="HI40"/>
  <c r="HH40"/>
  <c r="HG40"/>
  <c r="HF40"/>
  <c r="HE40"/>
  <c r="HD40"/>
  <c r="HC40"/>
  <c r="HO32"/>
  <c r="HO31"/>
  <c r="HN30"/>
  <c r="HM30"/>
  <c r="HL30"/>
  <c r="HK30"/>
  <c r="HJ30"/>
  <c r="HI30"/>
  <c r="HH30"/>
  <c r="HG30"/>
  <c r="HF30"/>
  <c r="HE30"/>
  <c r="HD30"/>
  <c r="HC30"/>
  <c r="HO27"/>
  <c r="HO26"/>
  <c r="HO25"/>
  <c r="HN24"/>
  <c r="HM24"/>
  <c r="HL24"/>
  <c r="HK24"/>
  <c r="HJ24"/>
  <c r="HI24"/>
  <c r="HH24"/>
  <c r="HG24"/>
  <c r="HF24"/>
  <c r="HE24"/>
  <c r="HD24"/>
  <c r="HC24"/>
  <c r="HO22"/>
  <c r="HO21"/>
  <c r="HO20"/>
  <c r="HO19"/>
  <c r="HO16"/>
  <c r="HO15"/>
  <c r="HN14"/>
  <c r="HM14"/>
  <c r="HL14"/>
  <c r="HK14"/>
  <c r="HJ14"/>
  <c r="HI14"/>
  <c r="HH14"/>
  <c r="HG14"/>
  <c r="HF14"/>
  <c r="HE14"/>
  <c r="HD14"/>
  <c r="HC14"/>
  <c r="HO13"/>
  <c r="HO12"/>
  <c r="HO11"/>
  <c r="HO10"/>
  <c r="HO9"/>
  <c r="HN8"/>
  <c r="HM8"/>
  <c r="HL8"/>
  <c r="HK8"/>
  <c r="HJ8"/>
  <c r="HI8"/>
  <c r="HH8"/>
  <c r="HG8"/>
  <c r="HF8"/>
  <c r="HE8"/>
  <c r="HD8"/>
  <c r="HC8"/>
  <c r="HA63"/>
  <c r="GZ63"/>
  <c r="GY63"/>
  <c r="GX63"/>
  <c r="GW63"/>
  <c r="GV63"/>
  <c r="GU63"/>
  <c r="GT63"/>
  <c r="GS63"/>
  <c r="GR63"/>
  <c r="GQ63"/>
  <c r="GP63"/>
  <c r="HA57"/>
  <c r="GZ57"/>
  <c r="GY57"/>
  <c r="GX57"/>
  <c r="GW57"/>
  <c r="GV57"/>
  <c r="GU57"/>
  <c r="GT57"/>
  <c r="GS57"/>
  <c r="GR57"/>
  <c r="GQ57"/>
  <c r="GP57"/>
  <c r="HA47"/>
  <c r="GZ47"/>
  <c r="GY47"/>
  <c r="GX47"/>
  <c r="GW47"/>
  <c r="GV47"/>
  <c r="GU47"/>
  <c r="GT47"/>
  <c r="GS47"/>
  <c r="GR47"/>
  <c r="GQ47"/>
  <c r="GP47"/>
  <c r="HA41"/>
  <c r="GZ41"/>
  <c r="GY41"/>
  <c r="GX41"/>
  <c r="GW41"/>
  <c r="GV41"/>
  <c r="GU41"/>
  <c r="GT41"/>
  <c r="GS41"/>
  <c r="GR41"/>
  <c r="GQ41"/>
  <c r="GP41"/>
  <c r="HA40"/>
  <c r="GZ40"/>
  <c r="GY40"/>
  <c r="GX40"/>
  <c r="GW40"/>
  <c r="GV40"/>
  <c r="GU40"/>
  <c r="GT40"/>
  <c r="GS40"/>
  <c r="GR40"/>
  <c r="GQ40"/>
  <c r="GP40"/>
  <c r="HB32"/>
  <c r="HB31"/>
  <c r="HA30"/>
  <c r="GZ30"/>
  <c r="GY30"/>
  <c r="GX30"/>
  <c r="GW30"/>
  <c r="GV30"/>
  <c r="GU30"/>
  <c r="GT30"/>
  <c r="GS30"/>
  <c r="GR30"/>
  <c r="GQ30"/>
  <c r="GP30"/>
  <c r="HB27"/>
  <c r="HB26"/>
  <c r="HB25"/>
  <c r="HB22"/>
  <c r="HB21"/>
  <c r="HB20"/>
  <c r="HB19"/>
  <c r="HA14"/>
  <c r="GZ14"/>
  <c r="GY14"/>
  <c r="GX14"/>
  <c r="GW14"/>
  <c r="GV14"/>
  <c r="GU14"/>
  <c r="GT14"/>
  <c r="GT7"/>
  <c r="GS14"/>
  <c r="GR14"/>
  <c r="GQ14"/>
  <c r="GP14"/>
  <c r="HB13"/>
  <c r="HB12"/>
  <c r="HB11"/>
  <c r="HB10"/>
  <c r="HB9"/>
  <c r="HA8"/>
  <c r="GZ8"/>
  <c r="GY8"/>
  <c r="GX8"/>
  <c r="GW8"/>
  <c r="GV8"/>
  <c r="GU8"/>
  <c r="GT8"/>
  <c r="GS8"/>
  <c r="GR8"/>
  <c r="GQ8"/>
  <c r="GP8"/>
  <c r="GN63"/>
  <c r="GM63"/>
  <c r="GL63"/>
  <c r="GK63"/>
  <c r="GJ63"/>
  <c r="GI63"/>
  <c r="GH63"/>
  <c r="GG63"/>
  <c r="GF63"/>
  <c r="GE63"/>
  <c r="GD63"/>
  <c r="GC63"/>
  <c r="GN57"/>
  <c r="GM57"/>
  <c r="GL57"/>
  <c r="GK57"/>
  <c r="GJ57"/>
  <c r="GI57"/>
  <c r="GH57"/>
  <c r="GG57"/>
  <c r="GF57"/>
  <c r="GE57"/>
  <c r="GD57"/>
  <c r="GC57"/>
  <c r="GN47"/>
  <c r="GM47"/>
  <c r="GL47"/>
  <c r="GK47"/>
  <c r="GJ47"/>
  <c r="GI47"/>
  <c r="GH47"/>
  <c r="GG47"/>
  <c r="GF47"/>
  <c r="GE47"/>
  <c r="GD47"/>
  <c r="GC47"/>
  <c r="GN41"/>
  <c r="GM41"/>
  <c r="GL41"/>
  <c r="GK41"/>
  <c r="GJ41"/>
  <c r="GI41"/>
  <c r="GH41"/>
  <c r="GG41"/>
  <c r="GF41"/>
  <c r="GE41"/>
  <c r="GD41"/>
  <c r="GC41"/>
  <c r="GN40"/>
  <c r="GM40"/>
  <c r="GL40"/>
  <c r="GK40"/>
  <c r="GJ40"/>
  <c r="GI40"/>
  <c r="GH40"/>
  <c r="GG40"/>
  <c r="GF40"/>
  <c r="GE40"/>
  <c r="GD40"/>
  <c r="GC40"/>
  <c r="GO32"/>
  <c r="GO31"/>
  <c r="GN30"/>
  <c r="GM30"/>
  <c r="GL30"/>
  <c r="GK30"/>
  <c r="GJ30"/>
  <c r="GI30"/>
  <c r="GH30"/>
  <c r="GG30"/>
  <c r="GF30"/>
  <c r="GE30"/>
  <c r="GD30"/>
  <c r="GC30"/>
  <c r="GO27"/>
  <c r="GO26"/>
  <c r="GO25"/>
  <c r="GN24"/>
  <c r="GM24"/>
  <c r="GL24"/>
  <c r="GK24"/>
  <c r="GJ24"/>
  <c r="GI24"/>
  <c r="GH24"/>
  <c r="GG24"/>
  <c r="GF24"/>
  <c r="GE24"/>
  <c r="GD24"/>
  <c r="GC24"/>
  <c r="GO22"/>
  <c r="GO21"/>
  <c r="GO20"/>
  <c r="GO19"/>
  <c r="GO16"/>
  <c r="GO15"/>
  <c r="GN14"/>
  <c r="GM14"/>
  <c r="GL14"/>
  <c r="GK14"/>
  <c r="GJ14"/>
  <c r="GI14"/>
  <c r="GH14"/>
  <c r="GG14"/>
  <c r="GF14"/>
  <c r="GE14"/>
  <c r="GD14"/>
  <c r="GC14"/>
  <c r="GO13"/>
  <c r="GO12"/>
  <c r="GO11"/>
  <c r="GO10"/>
  <c r="GO9"/>
  <c r="GN8"/>
  <c r="GM8"/>
  <c r="GL8"/>
  <c r="GL7"/>
  <c r="GK8"/>
  <c r="GJ8"/>
  <c r="GI8"/>
  <c r="GH8"/>
  <c r="GH7"/>
  <c r="GG8"/>
  <c r="GF8"/>
  <c r="GF7"/>
  <c r="GE8"/>
  <c r="GD8"/>
  <c r="GD7"/>
  <c r="GC8"/>
  <c r="GB32"/>
  <c r="GB31"/>
  <c r="GB27"/>
  <c r="GB26"/>
  <c r="GB25"/>
  <c r="GB22"/>
  <c r="GB21"/>
  <c r="GB20"/>
  <c r="GB19"/>
  <c r="GB16"/>
  <c r="GB15"/>
  <c r="GB13"/>
  <c r="GB12"/>
  <c r="GB11"/>
  <c r="GB10"/>
  <c r="GB9"/>
  <c r="FN63"/>
  <c r="FM63"/>
  <c r="FL63"/>
  <c r="FK63"/>
  <c r="FJ63"/>
  <c r="FI63"/>
  <c r="FH63"/>
  <c r="FG63"/>
  <c r="FF63"/>
  <c r="FE63"/>
  <c r="FD63"/>
  <c r="FC63"/>
  <c r="FN57"/>
  <c r="FM57"/>
  <c r="FL57"/>
  <c r="FK57"/>
  <c r="FJ57"/>
  <c r="FI57"/>
  <c r="FH57"/>
  <c r="FG57"/>
  <c r="FF57"/>
  <c r="FE57"/>
  <c r="FD57"/>
  <c r="FC57"/>
  <c r="FN47"/>
  <c r="FM47"/>
  <c r="FL47"/>
  <c r="FK47"/>
  <c r="FJ47"/>
  <c r="FI47"/>
  <c r="FH47"/>
  <c r="FG47"/>
  <c r="FF47"/>
  <c r="FE47"/>
  <c r="FD47"/>
  <c r="FC47"/>
  <c r="FN41"/>
  <c r="FM41"/>
  <c r="FL41"/>
  <c r="FK41"/>
  <c r="FJ41"/>
  <c r="FI41"/>
  <c r="FH41"/>
  <c r="FG41"/>
  <c r="FF41"/>
  <c r="FE41"/>
  <c r="FD41"/>
  <c r="FC41"/>
  <c r="FN40"/>
  <c r="FM40"/>
  <c r="FL40"/>
  <c r="FK40"/>
  <c r="FJ40"/>
  <c r="FI40"/>
  <c r="FH40"/>
  <c r="FG40"/>
  <c r="FF40"/>
  <c r="FE40"/>
  <c r="FD40"/>
  <c r="FC40"/>
  <c r="FO32"/>
  <c r="FO31"/>
  <c r="FN30"/>
  <c r="FM30"/>
  <c r="FL30"/>
  <c r="FK30"/>
  <c r="FJ30"/>
  <c r="FI30"/>
  <c r="FH30"/>
  <c r="FG30"/>
  <c r="FF30"/>
  <c r="FE30"/>
  <c r="FD30"/>
  <c r="FC30"/>
  <c r="FO27"/>
  <c r="FO26"/>
  <c r="FO25"/>
  <c r="FN24"/>
  <c r="FM24"/>
  <c r="FL24"/>
  <c r="FK24"/>
  <c r="FJ24"/>
  <c r="FI24"/>
  <c r="FH24"/>
  <c r="FG24"/>
  <c r="FF24"/>
  <c r="FE24"/>
  <c r="FD24"/>
  <c r="FC24"/>
  <c r="FO22"/>
  <c r="FO21"/>
  <c r="FO20"/>
  <c r="FO19"/>
  <c r="FO16"/>
  <c r="FO15"/>
  <c r="FN14"/>
  <c r="FM14"/>
  <c r="FL14"/>
  <c r="FK14"/>
  <c r="FJ14"/>
  <c r="FI14"/>
  <c r="FH14"/>
  <c r="FG14"/>
  <c r="FF14"/>
  <c r="FE14"/>
  <c r="FD14"/>
  <c r="FC14"/>
  <c r="FO13"/>
  <c r="FO12"/>
  <c r="FO11"/>
  <c r="FO10"/>
  <c r="FO9"/>
  <c r="FN8"/>
  <c r="FN7"/>
  <c r="FM8"/>
  <c r="FM7"/>
  <c r="FL8"/>
  <c r="FK8"/>
  <c r="FJ8"/>
  <c r="FI8"/>
  <c r="FI7"/>
  <c r="FH8"/>
  <c r="FG8"/>
  <c r="FF8"/>
  <c r="FE8"/>
  <c r="FD8"/>
  <c r="FD7"/>
  <c r="FC8"/>
  <c r="EB23"/>
  <c r="FB32"/>
  <c r="FB31"/>
  <c r="FB27"/>
  <c r="FB26"/>
  <c r="FB25"/>
  <c r="FB22"/>
  <c r="FB21"/>
  <c r="FB20"/>
  <c r="FB19"/>
  <c r="FB16"/>
  <c r="FB15"/>
  <c r="FB13"/>
  <c r="FB12"/>
  <c r="FB11"/>
  <c r="FB10"/>
  <c r="FB9"/>
  <c r="EO32"/>
  <c r="EO31"/>
  <c r="EO27"/>
  <c r="EO26"/>
  <c r="EO25"/>
  <c r="EO22"/>
  <c r="EO21"/>
  <c r="EO20"/>
  <c r="EO19"/>
  <c r="EO16"/>
  <c r="EO15"/>
  <c r="EO13"/>
  <c r="EO12"/>
  <c r="EO11"/>
  <c r="EO10"/>
  <c r="EO9"/>
  <c r="EB32"/>
  <c r="EB31"/>
  <c r="DO32"/>
  <c r="DO31"/>
  <c r="DB32"/>
  <c r="DB31"/>
  <c r="CO32"/>
  <c r="CO31"/>
  <c r="CB32"/>
  <c r="CB31"/>
  <c r="BO32"/>
  <c r="BO31"/>
  <c r="BB32"/>
  <c r="BB31"/>
  <c r="AO32"/>
  <c r="AO31"/>
  <c r="DL14"/>
  <c r="DO23"/>
  <c r="EA63"/>
  <c r="DZ63"/>
  <c r="DY63"/>
  <c r="DX63"/>
  <c r="DW63"/>
  <c r="DV63"/>
  <c r="DU63"/>
  <c r="DT63"/>
  <c r="DS63"/>
  <c r="DR63"/>
  <c r="DQ63"/>
  <c r="DP63"/>
  <c r="EA57"/>
  <c r="DZ57"/>
  <c r="DY57"/>
  <c r="DX57"/>
  <c r="DW57"/>
  <c r="DV57"/>
  <c r="DU57"/>
  <c r="DT57"/>
  <c r="DS57"/>
  <c r="DR57"/>
  <c r="DQ57"/>
  <c r="DP57"/>
  <c r="EA47"/>
  <c r="DZ47"/>
  <c r="DY47"/>
  <c r="DX47"/>
  <c r="DW47"/>
  <c r="DV47"/>
  <c r="DU47"/>
  <c r="DT47"/>
  <c r="DS47"/>
  <c r="DR47"/>
  <c r="DQ47"/>
  <c r="DP47"/>
  <c r="EA41"/>
  <c r="EA40"/>
  <c r="DZ41"/>
  <c r="DZ40"/>
  <c r="DY41"/>
  <c r="DX41"/>
  <c r="DX40"/>
  <c r="DW41"/>
  <c r="DV41"/>
  <c r="DV40"/>
  <c r="DU41"/>
  <c r="DT41"/>
  <c r="DT40"/>
  <c r="DS41"/>
  <c r="DR41"/>
  <c r="DQ41"/>
  <c r="DQ40"/>
  <c r="DP41"/>
  <c r="DW40"/>
  <c r="EA30"/>
  <c r="DZ30"/>
  <c r="DY30"/>
  <c r="DX30"/>
  <c r="DW30"/>
  <c r="DV30"/>
  <c r="DU30"/>
  <c r="DT30"/>
  <c r="DS30"/>
  <c r="DR30"/>
  <c r="DQ30"/>
  <c r="DP30"/>
  <c r="EB30"/>
  <c r="EB27"/>
  <c r="EB26"/>
  <c r="EB25"/>
  <c r="EA24"/>
  <c r="DZ24"/>
  <c r="DY24"/>
  <c r="DX24"/>
  <c r="DW24"/>
  <c r="DV24"/>
  <c r="DU24"/>
  <c r="DT24"/>
  <c r="DS24"/>
  <c r="DR24"/>
  <c r="DQ24"/>
  <c r="DP24"/>
  <c r="EB22"/>
  <c r="EB21"/>
  <c r="EB20"/>
  <c r="EB19"/>
  <c r="EB16"/>
  <c r="EB15"/>
  <c r="EB14"/>
  <c r="EA14"/>
  <c r="DZ14"/>
  <c r="DY14"/>
  <c r="DX14"/>
  <c r="DW14"/>
  <c r="DV14"/>
  <c r="DU14"/>
  <c r="DT14"/>
  <c r="DS14"/>
  <c r="DR14"/>
  <c r="DQ14"/>
  <c r="DP14"/>
  <c r="EB13"/>
  <c r="EB12"/>
  <c r="EB11"/>
  <c r="EB10"/>
  <c r="EB8"/>
  <c r="EB9"/>
  <c r="EA8"/>
  <c r="DZ8"/>
  <c r="DZ7"/>
  <c r="DY8"/>
  <c r="DX8"/>
  <c r="DW8"/>
  <c r="DW7"/>
  <c r="DV8"/>
  <c r="DU8"/>
  <c r="DT8"/>
  <c r="DS8"/>
  <c r="DS7"/>
  <c r="DR8"/>
  <c r="DQ8"/>
  <c r="DP8"/>
  <c r="EA7"/>
  <c r="CU30"/>
  <c r="CU24"/>
  <c r="CU14"/>
  <c r="CU8"/>
  <c r="CR24"/>
  <c r="CR14"/>
  <c r="CR8"/>
  <c r="DB23"/>
  <c r="DN63"/>
  <c r="DM63"/>
  <c r="DL63"/>
  <c r="DK63"/>
  <c r="DJ63"/>
  <c r="DI63"/>
  <c r="DH63"/>
  <c r="DG63"/>
  <c r="DF63"/>
  <c r="DE63"/>
  <c r="DD63"/>
  <c r="DC63"/>
  <c r="DN57"/>
  <c r="DM57"/>
  <c r="DL57"/>
  <c r="DK57"/>
  <c r="DJ57"/>
  <c r="DI57"/>
  <c r="DH57"/>
  <c r="DG57"/>
  <c r="DF57"/>
  <c r="DE57"/>
  <c r="DD57"/>
  <c r="DC57"/>
  <c r="DN47"/>
  <c r="DM47"/>
  <c r="DL47"/>
  <c r="DK47"/>
  <c r="DJ47"/>
  <c r="DI47"/>
  <c r="DH47"/>
  <c r="DG47"/>
  <c r="DF47"/>
  <c r="DE47"/>
  <c r="DD47"/>
  <c r="DC47"/>
  <c r="DN41"/>
  <c r="DM41"/>
  <c r="DL41"/>
  <c r="DK41"/>
  <c r="DJ41"/>
  <c r="DJ40"/>
  <c r="DI41"/>
  <c r="DH41"/>
  <c r="DH40"/>
  <c r="DG41"/>
  <c r="DF41"/>
  <c r="DE41"/>
  <c r="DD41"/>
  <c r="DC41"/>
  <c r="DN30"/>
  <c r="DM30"/>
  <c r="DL30"/>
  <c r="DK30"/>
  <c r="DJ30"/>
  <c r="DI30"/>
  <c r="DH30"/>
  <c r="DG30"/>
  <c r="DF30"/>
  <c r="DE30"/>
  <c r="DD30"/>
  <c r="DC30"/>
  <c r="DO30"/>
  <c r="DO27"/>
  <c r="DO26"/>
  <c r="DO25"/>
  <c r="DN24"/>
  <c r="DM24"/>
  <c r="DL24"/>
  <c r="DK24"/>
  <c r="DJ24"/>
  <c r="DI24"/>
  <c r="DH24"/>
  <c r="DG24"/>
  <c r="DF24"/>
  <c r="DE24"/>
  <c r="DD24"/>
  <c r="DC24"/>
  <c r="DO22"/>
  <c r="DO21"/>
  <c r="DO20"/>
  <c r="DO19"/>
  <c r="DO16"/>
  <c r="DO15"/>
  <c r="DN14"/>
  <c r="DM14"/>
  <c r="DK14"/>
  <c r="DJ14"/>
  <c r="DI14"/>
  <c r="DH14"/>
  <c r="DG14"/>
  <c r="DF14"/>
  <c r="DE14"/>
  <c r="DD14"/>
  <c r="DC14"/>
  <c r="DO13"/>
  <c r="DO12"/>
  <c r="DO11"/>
  <c r="DO10"/>
  <c r="DO9"/>
  <c r="DN8"/>
  <c r="DM8"/>
  <c r="DM7"/>
  <c r="DL8"/>
  <c r="DK8"/>
  <c r="DJ8"/>
  <c r="DI8"/>
  <c r="DH8"/>
  <c r="DG8"/>
  <c r="DF8"/>
  <c r="DE8"/>
  <c r="DD8"/>
  <c r="DC8"/>
  <c r="EN63"/>
  <c r="EM63"/>
  <c r="EL63"/>
  <c r="EK63"/>
  <c r="EJ63"/>
  <c r="EI63"/>
  <c r="EH63"/>
  <c r="EG63"/>
  <c r="EF63"/>
  <c r="EE63"/>
  <c r="ED63"/>
  <c r="EC63"/>
  <c r="EN57"/>
  <c r="EM57"/>
  <c r="EL57"/>
  <c r="EK57"/>
  <c r="EJ57"/>
  <c r="EI57"/>
  <c r="EH57"/>
  <c r="EG57"/>
  <c r="EF57"/>
  <c r="EE57"/>
  <c r="ED57"/>
  <c r="EC57"/>
  <c r="EN47"/>
  <c r="EM47"/>
  <c r="EL47"/>
  <c r="EK47"/>
  <c r="EJ47"/>
  <c r="EI47"/>
  <c r="EH47"/>
  <c r="EG47"/>
  <c r="EF47"/>
  <c r="EE47"/>
  <c r="ED47"/>
  <c r="EC47"/>
  <c r="EN41"/>
  <c r="EM41"/>
  <c r="EL41"/>
  <c r="EL40"/>
  <c r="EK41"/>
  <c r="EJ41"/>
  <c r="EJ40"/>
  <c r="EI41"/>
  <c r="EH41"/>
  <c r="EH40"/>
  <c r="EG41"/>
  <c r="EF41"/>
  <c r="EF40"/>
  <c r="EE41"/>
  <c r="ED41"/>
  <c r="ED40"/>
  <c r="EC41"/>
  <c r="EM40"/>
  <c r="EN30"/>
  <c r="EM30"/>
  <c r="EL30"/>
  <c r="EK30"/>
  <c r="EJ30"/>
  <c r="EI30"/>
  <c r="EH30"/>
  <c r="EG30"/>
  <c r="EF30"/>
  <c r="EE30"/>
  <c r="ED30"/>
  <c r="EC30"/>
  <c r="EN24"/>
  <c r="EM24"/>
  <c r="EL24"/>
  <c r="EK24"/>
  <c r="EJ24"/>
  <c r="EI24"/>
  <c r="EH24"/>
  <c r="EG24"/>
  <c r="EF24"/>
  <c r="EE24"/>
  <c r="ED24"/>
  <c r="EC24"/>
  <c r="EN14"/>
  <c r="EM14"/>
  <c r="EL14"/>
  <c r="EK14"/>
  <c r="EJ14"/>
  <c r="EI14"/>
  <c r="EH14"/>
  <c r="EG14"/>
  <c r="EF14"/>
  <c r="EE14"/>
  <c r="ED14"/>
  <c r="EC14"/>
  <c r="EN8"/>
  <c r="EN7"/>
  <c r="EM8"/>
  <c r="EM7"/>
  <c r="EL8"/>
  <c r="EK8"/>
  <c r="EK7"/>
  <c r="EJ8"/>
  <c r="EI8"/>
  <c r="EI7"/>
  <c r="EH8"/>
  <c r="EG8"/>
  <c r="EG7"/>
  <c r="EF8"/>
  <c r="EE8"/>
  <c r="EE7"/>
  <c r="ED8"/>
  <c r="EC8"/>
  <c r="EC7"/>
  <c r="CN30"/>
  <c r="CN24"/>
  <c r="CN14"/>
  <c r="CN8"/>
  <c r="CO23"/>
  <c r="DB65"/>
  <c r="DB64"/>
  <c r="DA63"/>
  <c r="CZ63"/>
  <c r="CY63"/>
  <c r="CX63"/>
  <c r="CW63"/>
  <c r="CV63"/>
  <c r="CU63"/>
  <c r="CT63"/>
  <c r="CS63"/>
  <c r="CR63"/>
  <c r="CQ63"/>
  <c r="CP63"/>
  <c r="DB60"/>
  <c r="DB59"/>
  <c r="DB58"/>
  <c r="DA57"/>
  <c r="CZ57"/>
  <c r="CY57"/>
  <c r="CX57"/>
  <c r="CW57"/>
  <c r="CV57"/>
  <c r="CU57"/>
  <c r="CT57"/>
  <c r="CS57"/>
  <c r="CR57"/>
  <c r="CQ57"/>
  <c r="CP57"/>
  <c r="DB56"/>
  <c r="DB55"/>
  <c r="DB54"/>
  <c r="DB53"/>
  <c r="DB52"/>
  <c r="DB49"/>
  <c r="DB48"/>
  <c r="DA47"/>
  <c r="CZ47"/>
  <c r="CY47"/>
  <c r="CX47"/>
  <c r="CW47"/>
  <c r="CV47"/>
  <c r="CU47"/>
  <c r="CT47"/>
  <c r="CS47"/>
  <c r="CR47"/>
  <c r="CQ47"/>
  <c r="CP47"/>
  <c r="DB46"/>
  <c r="DB45"/>
  <c r="DB44"/>
  <c r="DB43"/>
  <c r="DB42"/>
  <c r="DA41"/>
  <c r="CZ41"/>
  <c r="CY41"/>
  <c r="CY40"/>
  <c r="CX41"/>
  <c r="CW41"/>
  <c r="CV41"/>
  <c r="CU41"/>
  <c r="CT41"/>
  <c r="CS41"/>
  <c r="CR41"/>
  <c r="CQ41"/>
  <c r="CP41"/>
  <c r="DA30"/>
  <c r="CZ30"/>
  <c r="CY30"/>
  <c r="CX30"/>
  <c r="CW30"/>
  <c r="CV30"/>
  <c r="CT30"/>
  <c r="CS30"/>
  <c r="CR30"/>
  <c r="CQ30"/>
  <c r="CP30"/>
  <c r="DB27"/>
  <c r="DB26"/>
  <c r="DB25"/>
  <c r="DA24"/>
  <c r="CZ24"/>
  <c r="CY24"/>
  <c r="CX24"/>
  <c r="CW24"/>
  <c r="CV24"/>
  <c r="CT24"/>
  <c r="CS24"/>
  <c r="CQ24"/>
  <c r="CP24"/>
  <c r="DB22"/>
  <c r="DB21"/>
  <c r="DB20"/>
  <c r="DB19"/>
  <c r="DB16"/>
  <c r="DB15"/>
  <c r="DA14"/>
  <c r="CZ14"/>
  <c r="CY14"/>
  <c r="CX14"/>
  <c r="CW14"/>
  <c r="CV14"/>
  <c r="CT14"/>
  <c r="CS14"/>
  <c r="CQ14"/>
  <c r="CP14"/>
  <c r="DB13"/>
  <c r="DB12"/>
  <c r="DB11"/>
  <c r="DB10"/>
  <c r="DB9"/>
  <c r="DA8"/>
  <c r="CZ8"/>
  <c r="CY8"/>
  <c r="CX8"/>
  <c r="CW8"/>
  <c r="CV8"/>
  <c r="CT8"/>
  <c r="CS8"/>
  <c r="CQ8"/>
  <c r="CP8"/>
  <c r="FA63"/>
  <c r="EZ63"/>
  <c r="EY63"/>
  <c r="EX63"/>
  <c r="EW63"/>
  <c r="EV63"/>
  <c r="EU63"/>
  <c r="ET63"/>
  <c r="ES63"/>
  <c r="ER63"/>
  <c r="EQ63"/>
  <c r="EP63"/>
  <c r="FA57"/>
  <c r="EZ57"/>
  <c r="EY57"/>
  <c r="EX57"/>
  <c r="EW57"/>
  <c r="EV57"/>
  <c r="EU57"/>
  <c r="ET57"/>
  <c r="ES57"/>
  <c r="ER57"/>
  <c r="EQ57"/>
  <c r="EP57"/>
  <c r="FA47"/>
  <c r="EZ47"/>
  <c r="EY47"/>
  <c r="EX47"/>
  <c r="EW47"/>
  <c r="EV47"/>
  <c r="EU47"/>
  <c r="ET47"/>
  <c r="ES47"/>
  <c r="ER47"/>
  <c r="EQ47"/>
  <c r="EP47"/>
  <c r="FA41"/>
  <c r="EZ41"/>
  <c r="EZ40"/>
  <c r="EY41"/>
  <c r="EY40"/>
  <c r="EX41"/>
  <c r="EW41"/>
  <c r="EV41"/>
  <c r="EV40"/>
  <c r="EU41"/>
  <c r="ET41"/>
  <c r="ET40"/>
  <c r="ES41"/>
  <c r="ER41"/>
  <c r="EQ41"/>
  <c r="EP41"/>
  <c r="FA30"/>
  <c r="EZ30"/>
  <c r="EY30"/>
  <c r="EX30"/>
  <c r="EW30"/>
  <c r="EV30"/>
  <c r="EU30"/>
  <c r="ET30"/>
  <c r="ES30"/>
  <c r="ER30"/>
  <c r="EQ30"/>
  <c r="EP30"/>
  <c r="FA24"/>
  <c r="EZ24"/>
  <c r="EY24"/>
  <c r="EX24"/>
  <c r="EW24"/>
  <c r="EV24"/>
  <c r="EU24"/>
  <c r="ET24"/>
  <c r="ES24"/>
  <c r="ER24"/>
  <c r="EQ24"/>
  <c r="EP24"/>
  <c r="FA14"/>
  <c r="EZ14"/>
  <c r="EY14"/>
  <c r="EX14"/>
  <c r="EW14"/>
  <c r="EV14"/>
  <c r="EU14"/>
  <c r="ET14"/>
  <c r="ES14"/>
  <c r="ER14"/>
  <c r="EQ14"/>
  <c r="EP14"/>
  <c r="FA8"/>
  <c r="EZ8"/>
  <c r="EY8"/>
  <c r="EY7"/>
  <c r="EX8"/>
  <c r="EX7"/>
  <c r="EW8"/>
  <c r="EW7"/>
  <c r="EV8"/>
  <c r="EU8"/>
  <c r="EU7"/>
  <c r="ET8"/>
  <c r="ES8"/>
  <c r="ER8"/>
  <c r="ER7"/>
  <c r="EQ8"/>
  <c r="EP8"/>
  <c r="BZ63"/>
  <c r="BZ57"/>
  <c r="BZ47"/>
  <c r="BZ41"/>
  <c r="CA63"/>
  <c r="BY63"/>
  <c r="BX63"/>
  <c r="BW63"/>
  <c r="BV63"/>
  <c r="BU63"/>
  <c r="BT63"/>
  <c r="BS63"/>
  <c r="BR63"/>
  <c r="BQ63"/>
  <c r="BP63"/>
  <c r="CA57"/>
  <c r="BY57"/>
  <c r="BX57"/>
  <c r="BW57"/>
  <c r="BV57"/>
  <c r="BU57"/>
  <c r="BT57"/>
  <c r="BS57"/>
  <c r="BR57"/>
  <c r="BQ57"/>
  <c r="BP57"/>
  <c r="CA47"/>
  <c r="BY47"/>
  <c r="BX47"/>
  <c r="BW47"/>
  <c r="BV47"/>
  <c r="BU47"/>
  <c r="BT47"/>
  <c r="BS47"/>
  <c r="BR47"/>
  <c r="BQ47"/>
  <c r="BP47"/>
  <c r="CA41"/>
  <c r="BY41"/>
  <c r="BX41"/>
  <c r="BW41"/>
  <c r="BV41"/>
  <c r="BU41"/>
  <c r="BT41"/>
  <c r="BS41"/>
  <c r="BR41"/>
  <c r="BQ41"/>
  <c r="BP41"/>
  <c r="CA30"/>
  <c r="BZ30"/>
  <c r="BY30"/>
  <c r="BX30"/>
  <c r="BW30"/>
  <c r="BV30"/>
  <c r="BU30"/>
  <c r="BT30"/>
  <c r="BS30"/>
  <c r="BR30"/>
  <c r="BQ30"/>
  <c r="BP30"/>
  <c r="CB27"/>
  <c r="CB26"/>
  <c r="CB25"/>
  <c r="CA24"/>
  <c r="BZ24"/>
  <c r="BY24"/>
  <c r="BX24"/>
  <c r="BW24"/>
  <c r="BV24"/>
  <c r="BU24"/>
  <c r="BT24"/>
  <c r="BS24"/>
  <c r="BR24"/>
  <c r="BQ24"/>
  <c r="BP24"/>
  <c r="CB23"/>
  <c r="CB22"/>
  <c r="CB21"/>
  <c r="CB20"/>
  <c r="CB19"/>
  <c r="CB16"/>
  <c r="CB15"/>
  <c r="CA14"/>
  <c r="BZ14"/>
  <c r="BY14"/>
  <c r="BX14"/>
  <c r="BW14"/>
  <c r="BV14"/>
  <c r="BU14"/>
  <c r="BT14"/>
  <c r="BS14"/>
  <c r="BR14"/>
  <c r="BQ14"/>
  <c r="BP14"/>
  <c r="CB13"/>
  <c r="CB12"/>
  <c r="CB11"/>
  <c r="CB10"/>
  <c r="CB9"/>
  <c r="CA8"/>
  <c r="CA7"/>
  <c r="BZ8"/>
  <c r="BY8"/>
  <c r="BX8"/>
  <c r="BW8"/>
  <c r="BW7"/>
  <c r="BV8"/>
  <c r="BU8"/>
  <c r="BT8"/>
  <c r="BS8"/>
  <c r="BS7"/>
  <c r="BR8"/>
  <c r="BQ8"/>
  <c r="BP8"/>
  <c r="AX8"/>
  <c r="BB27"/>
  <c r="BB26"/>
  <c r="BB25"/>
  <c r="BB23"/>
  <c r="BB22"/>
  <c r="BB21"/>
  <c r="BB20"/>
  <c r="BB19"/>
  <c r="BB16"/>
  <c r="BB15"/>
  <c r="BB13"/>
  <c r="BB12"/>
  <c r="BB11"/>
  <c r="BB10"/>
  <c r="BB9"/>
  <c r="BN63"/>
  <c r="BM63"/>
  <c r="BL63"/>
  <c r="BK63"/>
  <c r="BJ63"/>
  <c r="BI63"/>
  <c r="BH63"/>
  <c r="BG63"/>
  <c r="BF63"/>
  <c r="BE63"/>
  <c r="BD63"/>
  <c r="BC63"/>
  <c r="BN57"/>
  <c r="BM57"/>
  <c r="BL57"/>
  <c r="BK57"/>
  <c r="BJ57"/>
  <c r="BI57"/>
  <c r="BH57"/>
  <c r="BG57"/>
  <c r="BF57"/>
  <c r="BE57"/>
  <c r="BD57"/>
  <c r="BC57"/>
  <c r="BN47"/>
  <c r="BM47"/>
  <c r="BL47"/>
  <c r="BK47"/>
  <c r="BJ47"/>
  <c r="BI47"/>
  <c r="BH47"/>
  <c r="BG47"/>
  <c r="BF47"/>
  <c r="BE47"/>
  <c r="BD47"/>
  <c r="BC47"/>
  <c r="BN41"/>
  <c r="BM41"/>
  <c r="BM40"/>
  <c r="BL41"/>
  <c r="BL40"/>
  <c r="BK41"/>
  <c r="BK40"/>
  <c r="BJ41"/>
  <c r="BI41"/>
  <c r="BI40"/>
  <c r="BH41"/>
  <c r="BH40"/>
  <c r="BG41"/>
  <c r="BF41"/>
  <c r="BE41"/>
  <c r="BE40"/>
  <c r="BD41"/>
  <c r="BC41"/>
  <c r="BC40"/>
  <c r="BN30"/>
  <c r="BM30"/>
  <c r="BL30"/>
  <c r="BK30"/>
  <c r="BJ30"/>
  <c r="BI30"/>
  <c r="BH30"/>
  <c r="BG30"/>
  <c r="BF30"/>
  <c r="BE30"/>
  <c r="BD30"/>
  <c r="BC30"/>
  <c r="BO27"/>
  <c r="BO26"/>
  <c r="BO25"/>
  <c r="BO24"/>
  <c r="BN24"/>
  <c r="BM24"/>
  <c r="BL24"/>
  <c r="BK24"/>
  <c r="BJ24"/>
  <c r="BI24"/>
  <c r="BH24"/>
  <c r="BG24"/>
  <c r="BF24"/>
  <c r="BE24"/>
  <c r="BD24"/>
  <c r="BC24"/>
  <c r="BO23"/>
  <c r="BO22"/>
  <c r="BO21"/>
  <c r="BO20"/>
  <c r="BO19"/>
  <c r="BO16"/>
  <c r="BO15"/>
  <c r="BN14"/>
  <c r="BM14"/>
  <c r="BL14"/>
  <c r="BK14"/>
  <c r="BJ14"/>
  <c r="BI14"/>
  <c r="BH14"/>
  <c r="BG14"/>
  <c r="BF14"/>
  <c r="BE14"/>
  <c r="BD14"/>
  <c r="BC14"/>
  <c r="BO13"/>
  <c r="BO12"/>
  <c r="BO11"/>
  <c r="BO10"/>
  <c r="BO9"/>
  <c r="BN8"/>
  <c r="BM8"/>
  <c r="BL8"/>
  <c r="BK8"/>
  <c r="BK7"/>
  <c r="BJ8"/>
  <c r="BI8"/>
  <c r="BI7"/>
  <c r="BH8"/>
  <c r="BG8"/>
  <c r="BG7"/>
  <c r="BF8"/>
  <c r="BE8"/>
  <c r="BE7"/>
  <c r="BD8"/>
  <c r="BC8"/>
  <c r="BA63"/>
  <c r="AZ63"/>
  <c r="AY63"/>
  <c r="AX63"/>
  <c r="AW63"/>
  <c r="AV63"/>
  <c r="AU63"/>
  <c r="AT63"/>
  <c r="AS63"/>
  <c r="AR63"/>
  <c r="AQ63"/>
  <c r="AP63"/>
  <c r="BA57"/>
  <c r="AZ57"/>
  <c r="AY57"/>
  <c r="AX57"/>
  <c r="AW57"/>
  <c r="AV57"/>
  <c r="AU57"/>
  <c r="AT57"/>
  <c r="AS57"/>
  <c r="AR57"/>
  <c r="AQ57"/>
  <c r="AP57"/>
  <c r="BA47"/>
  <c r="AZ47"/>
  <c r="AY47"/>
  <c r="AX47"/>
  <c r="AW47"/>
  <c r="AV47"/>
  <c r="AU47"/>
  <c r="AT47"/>
  <c r="AS47"/>
  <c r="AR47"/>
  <c r="AQ47"/>
  <c r="AP47"/>
  <c r="BA41"/>
  <c r="AZ41"/>
  <c r="AZ40"/>
  <c r="AY41"/>
  <c r="AX41"/>
  <c r="AW41"/>
  <c r="AV41"/>
  <c r="AV40"/>
  <c r="AU41"/>
  <c r="AU40"/>
  <c r="AT41"/>
  <c r="AS41"/>
  <c r="AR41"/>
  <c r="AR40"/>
  <c r="AQ41"/>
  <c r="AQ40"/>
  <c r="AP41"/>
  <c r="BA30"/>
  <c r="AZ30"/>
  <c r="AY30"/>
  <c r="AX30"/>
  <c r="AW30"/>
  <c r="AV30"/>
  <c r="AU30"/>
  <c r="AT30"/>
  <c r="AS30"/>
  <c r="AR30"/>
  <c r="AQ30"/>
  <c r="AP30"/>
  <c r="BB30"/>
  <c r="BA24"/>
  <c r="AZ24"/>
  <c r="AY24"/>
  <c r="AX24"/>
  <c r="AW24"/>
  <c r="AV24"/>
  <c r="AU24"/>
  <c r="AT24"/>
  <c r="AS24"/>
  <c r="AR24"/>
  <c r="AQ24"/>
  <c r="AP24"/>
  <c r="BA14"/>
  <c r="AZ14"/>
  <c r="AY14"/>
  <c r="AX14"/>
  <c r="AW14"/>
  <c r="AV14"/>
  <c r="AU14"/>
  <c r="AT14"/>
  <c r="AS14"/>
  <c r="AR14"/>
  <c r="AQ14"/>
  <c r="AP14"/>
  <c r="BA8"/>
  <c r="AZ8"/>
  <c r="AZ7"/>
  <c r="AY8"/>
  <c r="AW8"/>
  <c r="AV8"/>
  <c r="AV7"/>
  <c r="AU8"/>
  <c r="AU7"/>
  <c r="AT8"/>
  <c r="AS8"/>
  <c r="AS7"/>
  <c r="AR8"/>
  <c r="AR7"/>
  <c r="AQ8"/>
  <c r="AQ7"/>
  <c r="AP8"/>
  <c r="AN14"/>
  <c r="AN57"/>
  <c r="D14"/>
  <c r="E14"/>
  <c r="F14"/>
  <c r="G14"/>
  <c r="H14"/>
  <c r="I14"/>
  <c r="J14"/>
  <c r="K14"/>
  <c r="L14"/>
  <c r="N14"/>
  <c r="P14"/>
  <c r="Q14"/>
  <c r="R14"/>
  <c r="S14"/>
  <c r="T14"/>
  <c r="U14"/>
  <c r="V14"/>
  <c r="W14"/>
  <c r="X14"/>
  <c r="Y14"/>
  <c r="Z14"/>
  <c r="AA14"/>
  <c r="AC14"/>
  <c r="AD14"/>
  <c r="AE14"/>
  <c r="AF14"/>
  <c r="AG14"/>
  <c r="AH14"/>
  <c r="AI14"/>
  <c r="AJ14"/>
  <c r="AK14"/>
  <c r="AL14"/>
  <c r="AM14"/>
  <c r="CC14"/>
  <c r="CD14"/>
  <c r="CE14"/>
  <c r="CF14"/>
  <c r="CG14"/>
  <c r="CH14"/>
  <c r="CI14"/>
  <c r="CJ14"/>
  <c r="CK14"/>
  <c r="CL14"/>
  <c r="CM14"/>
  <c r="FP14"/>
  <c r="FQ14"/>
  <c r="FR14"/>
  <c r="FS14"/>
  <c r="FT14"/>
  <c r="FU14"/>
  <c r="FV14"/>
  <c r="FW14"/>
  <c r="FX14"/>
  <c r="FY14"/>
  <c r="FZ14"/>
  <c r="GA14"/>
  <c r="C14"/>
  <c r="AO23"/>
  <c r="AB23"/>
  <c r="O23"/>
  <c r="CN63"/>
  <c r="CM63"/>
  <c r="CL63"/>
  <c r="CK63"/>
  <c r="CJ63"/>
  <c r="CI63"/>
  <c r="CH63"/>
  <c r="CG63"/>
  <c r="CF63"/>
  <c r="CE63"/>
  <c r="CD63"/>
  <c r="CC63"/>
  <c r="CN57"/>
  <c r="CM57"/>
  <c r="CL57"/>
  <c r="CK57"/>
  <c r="CJ57"/>
  <c r="CI57"/>
  <c r="CH57"/>
  <c r="CG57"/>
  <c r="CF57"/>
  <c r="CE57"/>
  <c r="CD57"/>
  <c r="CC57"/>
  <c r="CN47"/>
  <c r="CM47"/>
  <c r="CL47"/>
  <c r="CK47"/>
  <c r="CJ47"/>
  <c r="CI47"/>
  <c r="CH47"/>
  <c r="CG47"/>
  <c r="CF47"/>
  <c r="CE47"/>
  <c r="CD47"/>
  <c r="CC47"/>
  <c r="CN41"/>
  <c r="CN40"/>
  <c r="CM41"/>
  <c r="CM40"/>
  <c r="CL41"/>
  <c r="CL40"/>
  <c r="CK41"/>
  <c r="CJ41"/>
  <c r="CI41"/>
  <c r="CI40"/>
  <c r="CH41"/>
  <c r="CH40"/>
  <c r="CG41"/>
  <c r="CF41"/>
  <c r="CF40"/>
  <c r="CE41"/>
  <c r="CE40"/>
  <c r="CD41"/>
  <c r="CC41"/>
  <c r="CM30"/>
  <c r="CL30"/>
  <c r="CK30"/>
  <c r="CJ30"/>
  <c r="CI30"/>
  <c r="CH30"/>
  <c r="CG30"/>
  <c r="CF30"/>
  <c r="CE30"/>
  <c r="CD30"/>
  <c r="CC30"/>
  <c r="CO30"/>
  <c r="CO27"/>
  <c r="CO26"/>
  <c r="CO25"/>
  <c r="CM24"/>
  <c r="CL24"/>
  <c r="CK24"/>
  <c r="CJ24"/>
  <c r="CI24"/>
  <c r="CH24"/>
  <c r="CG24"/>
  <c r="CF24"/>
  <c r="CE24"/>
  <c r="CD24"/>
  <c r="CC24"/>
  <c r="CO22"/>
  <c r="CO21"/>
  <c r="CO20"/>
  <c r="CO19"/>
  <c r="CO16"/>
  <c r="CO15"/>
  <c r="CO13"/>
  <c r="CO12"/>
  <c r="CO11"/>
  <c r="CO10"/>
  <c r="CO9"/>
  <c r="CM8"/>
  <c r="CM7"/>
  <c r="CL8"/>
  <c r="CK8"/>
  <c r="CJ8"/>
  <c r="CJ7"/>
  <c r="CI8"/>
  <c r="CH8"/>
  <c r="CG8"/>
  <c r="CF8"/>
  <c r="CF7"/>
  <c r="CE8"/>
  <c r="CE7"/>
  <c r="CD8"/>
  <c r="CC8"/>
  <c r="AA41"/>
  <c r="AA47"/>
  <c r="AA57"/>
  <c r="AA63"/>
  <c r="O32"/>
  <c r="O31"/>
  <c r="AB32"/>
  <c r="AB31"/>
  <c r="E30"/>
  <c r="F30"/>
  <c r="G30"/>
  <c r="H30"/>
  <c r="I30"/>
  <c r="J30"/>
  <c r="K30"/>
  <c r="L30"/>
  <c r="N30"/>
  <c r="E24"/>
  <c r="F24"/>
  <c r="G24"/>
  <c r="H24"/>
  <c r="I24"/>
  <c r="J24"/>
  <c r="K24"/>
  <c r="L24"/>
  <c r="N24"/>
  <c r="O19"/>
  <c r="D8"/>
  <c r="D30"/>
  <c r="O30"/>
  <c r="O25"/>
  <c r="D24"/>
  <c r="C24"/>
  <c r="O22"/>
  <c r="O21"/>
  <c r="O20"/>
  <c r="O16"/>
  <c r="O15"/>
  <c r="O14"/>
  <c r="O13"/>
  <c r="O12"/>
  <c r="O11"/>
  <c r="O10"/>
  <c r="O9"/>
  <c r="N8"/>
  <c r="L8"/>
  <c r="K8"/>
  <c r="J8"/>
  <c r="I8"/>
  <c r="H8"/>
  <c r="H7"/>
  <c r="G8"/>
  <c r="F8"/>
  <c r="F7"/>
  <c r="E8"/>
  <c r="E7"/>
  <c r="C8"/>
  <c r="C16" i="279"/>
  <c r="O14"/>
  <c r="P14"/>
  <c r="O13"/>
  <c r="P13"/>
  <c r="O12"/>
  <c r="P12"/>
  <c r="O11"/>
  <c r="P11"/>
  <c r="O10"/>
  <c r="P10"/>
  <c r="O9"/>
  <c r="P9"/>
  <c r="O8"/>
  <c r="P8"/>
  <c r="AN63" i="268"/>
  <c r="AM63"/>
  <c r="AL63"/>
  <c r="AK63"/>
  <c r="AJ63"/>
  <c r="AI63"/>
  <c r="AH63"/>
  <c r="AG63"/>
  <c r="AF63"/>
  <c r="AE63"/>
  <c r="AD63"/>
  <c r="AC63"/>
  <c r="AM57"/>
  <c r="AL57"/>
  <c r="AK57"/>
  <c r="AJ57"/>
  <c r="AI57"/>
  <c r="AH57"/>
  <c r="AG57"/>
  <c r="AF57"/>
  <c r="AE57"/>
  <c r="AD57"/>
  <c r="AC57"/>
  <c r="AN47"/>
  <c r="AM47"/>
  <c r="AL47"/>
  <c r="AK47"/>
  <c r="AJ47"/>
  <c r="AI47"/>
  <c r="AH47"/>
  <c r="AG47"/>
  <c r="AF47"/>
  <c r="AE47"/>
  <c r="AD47"/>
  <c r="AC47"/>
  <c r="AN41"/>
  <c r="AM41"/>
  <c r="AL41"/>
  <c r="AL40"/>
  <c r="AK41"/>
  <c r="AJ41"/>
  <c r="AI41"/>
  <c r="AI40"/>
  <c r="AH41"/>
  <c r="AH40"/>
  <c r="AG41"/>
  <c r="AG40"/>
  <c r="AF41"/>
  <c r="AE41"/>
  <c r="AE40"/>
  <c r="AD41"/>
  <c r="AD40"/>
  <c r="AC41"/>
  <c r="AC40"/>
  <c r="AN30"/>
  <c r="AM30"/>
  <c r="AL30"/>
  <c r="AK30"/>
  <c r="AJ30"/>
  <c r="AI30"/>
  <c r="AH30"/>
  <c r="AG30"/>
  <c r="AF30"/>
  <c r="AE30"/>
  <c r="AD30"/>
  <c r="AC30"/>
  <c r="AO27"/>
  <c r="AO26"/>
  <c r="AO25"/>
  <c r="AO24"/>
  <c r="AN24"/>
  <c r="AM24"/>
  <c r="AL24"/>
  <c r="AK24"/>
  <c r="AJ24"/>
  <c r="AI24"/>
  <c r="AH24"/>
  <c r="AG24"/>
  <c r="AF24"/>
  <c r="AE24"/>
  <c r="AD24"/>
  <c r="AC24"/>
  <c r="AO22"/>
  <c r="AO21"/>
  <c r="AO20"/>
  <c r="AO19"/>
  <c r="AO16"/>
  <c r="AO15"/>
  <c r="AO13"/>
  <c r="AO12"/>
  <c r="AO11"/>
  <c r="AO10"/>
  <c r="AO9"/>
  <c r="AN8"/>
  <c r="AN7"/>
  <c r="AM8"/>
  <c r="AL8"/>
  <c r="AK8"/>
  <c r="AK7"/>
  <c r="AJ8"/>
  <c r="AJ7"/>
  <c r="AI8"/>
  <c r="AH8"/>
  <c r="AH7"/>
  <c r="AG8"/>
  <c r="AG7"/>
  <c r="AF8"/>
  <c r="AF7"/>
  <c r="AE8"/>
  <c r="AE7"/>
  <c r="AD8"/>
  <c r="AD7"/>
  <c r="AC8"/>
  <c r="Z63"/>
  <c r="Y63"/>
  <c r="X63"/>
  <c r="W63"/>
  <c r="V63"/>
  <c r="U63"/>
  <c r="T63"/>
  <c r="S63"/>
  <c r="R63"/>
  <c r="Q63"/>
  <c r="P63"/>
  <c r="Y57"/>
  <c r="X57"/>
  <c r="W57"/>
  <c r="V57"/>
  <c r="U57"/>
  <c r="T57"/>
  <c r="S57"/>
  <c r="R57"/>
  <c r="Q57"/>
  <c r="P57"/>
  <c r="Y47"/>
  <c r="X47"/>
  <c r="W47"/>
  <c r="V47"/>
  <c r="U47"/>
  <c r="T47"/>
  <c r="S47"/>
  <c r="R47"/>
  <c r="Q47"/>
  <c r="P47"/>
  <c r="Y41"/>
  <c r="Y40"/>
  <c r="X41"/>
  <c r="W41"/>
  <c r="V41"/>
  <c r="U41"/>
  <c r="U40"/>
  <c r="T41"/>
  <c r="S41"/>
  <c r="R41"/>
  <c r="Q41"/>
  <c r="P41"/>
  <c r="P40"/>
  <c r="AA30"/>
  <c r="Z30"/>
  <c r="Y30"/>
  <c r="X30"/>
  <c r="W30"/>
  <c r="V30"/>
  <c r="U30"/>
  <c r="T30"/>
  <c r="S30"/>
  <c r="R30"/>
  <c r="Q30"/>
  <c r="P30"/>
  <c r="AB25"/>
  <c r="AA24"/>
  <c r="Z24"/>
  <c r="Y24"/>
  <c r="X24"/>
  <c r="W24"/>
  <c r="V24"/>
  <c r="U24"/>
  <c r="T24"/>
  <c r="S24"/>
  <c r="R24"/>
  <c r="Q24"/>
  <c r="P24"/>
  <c r="AB22"/>
  <c r="AB21"/>
  <c r="AB20"/>
  <c r="AB19"/>
  <c r="AB16"/>
  <c r="AB15"/>
  <c r="AB13"/>
  <c r="AB12"/>
  <c r="AB11"/>
  <c r="AB10"/>
  <c r="AB9"/>
  <c r="AA8"/>
  <c r="AA7"/>
  <c r="Z8"/>
  <c r="Y8"/>
  <c r="X8"/>
  <c r="X7"/>
  <c r="W8"/>
  <c r="W7"/>
  <c r="V8"/>
  <c r="U8"/>
  <c r="U7"/>
  <c r="T8"/>
  <c r="S8"/>
  <c r="R8"/>
  <c r="Q8"/>
  <c r="P8"/>
  <c r="P7"/>
  <c r="FQ57"/>
  <c r="FR57"/>
  <c r="FS57"/>
  <c r="FT57"/>
  <c r="FU57"/>
  <c r="FV57"/>
  <c r="FW57"/>
  <c r="FX57"/>
  <c r="FY57"/>
  <c r="FZ57"/>
  <c r="GA57"/>
  <c r="FP57"/>
  <c r="FQ24"/>
  <c r="FR24"/>
  <c r="FS24"/>
  <c r="FT24"/>
  <c r="FU24"/>
  <c r="FV24"/>
  <c r="FW24"/>
  <c r="FX24"/>
  <c r="FY24"/>
  <c r="FZ24"/>
  <c r="GA24"/>
  <c r="FP24"/>
  <c r="GA30"/>
  <c r="FU30"/>
  <c r="FT8"/>
  <c r="FT7"/>
  <c r="FT30"/>
  <c r="GA63"/>
  <c r="FZ63"/>
  <c r="FY63"/>
  <c r="FX63"/>
  <c r="FW63"/>
  <c r="FV63"/>
  <c r="FU63"/>
  <c r="FT63"/>
  <c r="FS63"/>
  <c r="FR63"/>
  <c r="FQ63"/>
  <c r="FP63"/>
  <c r="GA47"/>
  <c r="FZ47"/>
  <c r="FY47"/>
  <c r="FX47"/>
  <c r="FW47"/>
  <c r="FV47"/>
  <c r="FU47"/>
  <c r="FT47"/>
  <c r="FS47"/>
  <c r="FR47"/>
  <c r="FQ47"/>
  <c r="FP47"/>
  <c r="GA41"/>
  <c r="FZ41"/>
  <c r="FY41"/>
  <c r="FY40"/>
  <c r="FX41"/>
  <c r="FW41"/>
  <c r="FV41"/>
  <c r="FV40"/>
  <c r="FU41"/>
  <c r="FU40"/>
  <c r="FT41"/>
  <c r="FT40"/>
  <c r="FS41"/>
  <c r="FR41"/>
  <c r="FR40"/>
  <c r="FQ41"/>
  <c r="FQ40"/>
  <c r="FP41"/>
  <c r="FZ30"/>
  <c r="FY30"/>
  <c r="FX30"/>
  <c r="FW30"/>
  <c r="FV30"/>
  <c r="FS30"/>
  <c r="FR30"/>
  <c r="FQ30"/>
  <c r="FP30"/>
  <c r="GA8"/>
  <c r="FZ8"/>
  <c r="FY8"/>
  <c r="FY7"/>
  <c r="FX8"/>
  <c r="FW8"/>
  <c r="FW7"/>
  <c r="FV8"/>
  <c r="FV7"/>
  <c r="FU8"/>
  <c r="FU7"/>
  <c r="FS8"/>
  <c r="FR8"/>
  <c r="FR7"/>
  <c r="FQ8"/>
  <c r="FQ7"/>
  <c r="FP8"/>
  <c r="FP7"/>
  <c r="FZ40"/>
  <c r="FP40"/>
  <c r="AA40"/>
  <c r="S40"/>
  <c r="V7"/>
  <c r="FX40"/>
  <c r="GA40"/>
  <c r="Z7"/>
  <c r="AB24"/>
  <c r="T40"/>
  <c r="AL7"/>
  <c r="C7"/>
  <c r="T7"/>
  <c r="G7"/>
  <c r="O24"/>
  <c r="K7"/>
  <c r="J7"/>
  <c r="L7"/>
  <c r="D7"/>
  <c r="R40"/>
  <c r="Z40"/>
  <c r="Q40"/>
  <c r="Q7"/>
  <c r="Y7"/>
  <c r="S7"/>
  <c r="FZ7"/>
  <c r="AI7"/>
  <c r="I7"/>
  <c r="CC7"/>
  <c r="N7"/>
  <c r="R7"/>
  <c r="AC7"/>
  <c r="BV7"/>
  <c r="BU7"/>
  <c r="BT7"/>
  <c r="BR7"/>
  <c r="BQ7"/>
  <c r="CB24"/>
  <c r="BP7"/>
  <c r="CB8"/>
  <c r="BN40"/>
  <c r="BN7"/>
  <c r="BM7"/>
  <c r="BL7"/>
  <c r="BJ7"/>
  <c r="BH7"/>
  <c r="BF7"/>
  <c r="BD7"/>
  <c r="BO14"/>
  <c r="BO8"/>
  <c r="BA40"/>
  <c r="BA7"/>
  <c r="AX40"/>
  <c r="AW7"/>
  <c r="AT40"/>
  <c r="AT7"/>
  <c r="AP40"/>
  <c r="BB14"/>
  <c r="BB8"/>
  <c r="AP7"/>
  <c r="AN40"/>
  <c r="AM40"/>
  <c r="AM7"/>
  <c r="AO14"/>
  <c r="AK40"/>
  <c r="AO8"/>
  <c r="EO30"/>
  <c r="EO24"/>
  <c r="EO8"/>
  <c r="DQ7"/>
  <c r="DU7"/>
  <c r="DP7"/>
  <c r="DT7"/>
  <c r="DX7"/>
  <c r="DN7"/>
  <c r="DL40"/>
  <c r="DK40"/>
  <c r="DK7"/>
  <c r="DJ7"/>
  <c r="DI40"/>
  <c r="DI7"/>
  <c r="DH7"/>
  <c r="DG40"/>
  <c r="DG7"/>
  <c r="DO24"/>
  <c r="DF7"/>
  <c r="DE40"/>
  <c r="DE7"/>
  <c r="DD7"/>
  <c r="DC40"/>
  <c r="DC7"/>
  <c r="DO14"/>
  <c r="DO7"/>
  <c r="DO8"/>
  <c r="DA40"/>
  <c r="DA7"/>
  <c r="CZ40"/>
  <c r="CZ7"/>
  <c r="CX40"/>
  <c r="CX7"/>
  <c r="CW40"/>
  <c r="CW7"/>
  <c r="CV40"/>
  <c r="CV7"/>
  <c r="DB24"/>
  <c r="CU40"/>
  <c r="CT40"/>
  <c r="CS40"/>
  <c r="CS7"/>
  <c r="CR40"/>
  <c r="DB8"/>
  <c r="CQ7"/>
  <c r="DB63"/>
  <c r="DB47"/>
  <c r="CP40"/>
  <c r="DB41"/>
  <c r="CP7"/>
  <c r="DB14"/>
  <c r="CN7"/>
  <c r="CL7"/>
  <c r="CO24"/>
  <c r="CK40"/>
  <c r="CK7"/>
  <c r="CJ40"/>
  <c r="CI7"/>
  <c r="CH7"/>
  <c r="CG40"/>
  <c r="CG7"/>
  <c r="CD40"/>
  <c r="CD7"/>
  <c r="CC40"/>
  <c r="CO14"/>
  <c r="CO8"/>
  <c r="BZ40"/>
  <c r="BS40"/>
  <c r="BW40"/>
  <c r="BP40"/>
  <c r="BT40"/>
  <c r="CA40"/>
  <c r="CB14"/>
  <c r="BZ7"/>
  <c r="BY7"/>
  <c r="BX7"/>
  <c r="DB7"/>
  <c r="BF40"/>
  <c r="BR40"/>
  <c r="BV40"/>
  <c r="BQ40"/>
  <c r="BU40"/>
  <c r="BY40"/>
  <c r="AS40"/>
  <c r="BJ40"/>
  <c r="HB30"/>
  <c r="HA7"/>
  <c r="GU7"/>
  <c r="GR7"/>
  <c r="GZ7"/>
  <c r="GS7"/>
  <c r="GW7"/>
  <c r="BX40"/>
  <c r="CQ40"/>
  <c r="EF7"/>
  <c r="EJ7"/>
  <c r="EC40"/>
  <c r="EG40"/>
  <c r="EN40"/>
  <c r="DN40"/>
  <c r="DY40"/>
  <c r="DU40"/>
  <c r="EO14"/>
  <c r="EO7"/>
  <c r="HE7"/>
  <c r="HV7"/>
  <c r="IB30"/>
  <c r="AW40"/>
  <c r="BB24"/>
  <c r="BB7"/>
  <c r="DB30"/>
  <c r="FB8"/>
  <c r="GY7"/>
  <c r="HB8"/>
  <c r="HD7"/>
  <c r="HO8"/>
  <c r="IB14"/>
  <c r="HR7"/>
  <c r="W40"/>
  <c r="O8"/>
  <c r="BO30"/>
  <c r="CB30"/>
  <c r="ES7"/>
  <c r="CT7"/>
  <c r="CY7"/>
  <c r="DB57"/>
  <c r="ED7"/>
  <c r="EH7"/>
  <c r="EL7"/>
  <c r="EE40"/>
  <c r="EI40"/>
  <c r="DL7"/>
  <c r="DF40"/>
  <c r="DM40"/>
  <c r="CR7"/>
  <c r="DV7"/>
  <c r="DY7"/>
  <c r="EB24"/>
  <c r="FL7"/>
  <c r="GB8"/>
  <c r="GK7"/>
  <c r="GX7"/>
  <c r="HB24"/>
  <c r="HC7"/>
  <c r="HO24"/>
  <c r="HX7"/>
  <c r="IB8"/>
  <c r="HQ7"/>
  <c r="FA7"/>
  <c r="FB14"/>
  <c r="FB24"/>
  <c r="GB30"/>
  <c r="GA7"/>
  <c r="EZ7"/>
  <c r="ER40"/>
  <c r="EP40"/>
  <c r="EX40"/>
  <c r="FJ7"/>
  <c r="FO30"/>
  <c r="GB14"/>
  <c r="GE7"/>
  <c r="GM7"/>
  <c r="GV7"/>
  <c r="FB30"/>
  <c r="EW40"/>
  <c r="FA40"/>
  <c r="ES40"/>
  <c r="FO14"/>
  <c r="GB24"/>
  <c r="GI7"/>
  <c r="GO30"/>
  <c r="GP7"/>
  <c r="HB14"/>
  <c r="GN7"/>
  <c r="GJ7"/>
  <c r="GG7"/>
  <c r="GO24"/>
  <c r="GC7"/>
  <c r="GO14"/>
  <c r="GO8"/>
  <c r="FC7"/>
  <c r="FG7"/>
  <c r="FK7"/>
  <c r="FF7"/>
  <c r="FH7"/>
  <c r="FE7"/>
  <c r="EQ40"/>
  <c r="EU40"/>
  <c r="EP7"/>
  <c r="EV7"/>
  <c r="EQ7"/>
  <c r="ET7"/>
  <c r="HB7"/>
  <c r="HN7"/>
  <c r="HM7"/>
  <c r="HL7"/>
  <c r="HK40"/>
  <c r="HK7"/>
  <c r="HJ7"/>
  <c r="HI7"/>
  <c r="HO14"/>
  <c r="HO7"/>
  <c r="HH7"/>
  <c r="HF7"/>
  <c r="HO30"/>
  <c r="BS16" i="279"/>
  <c r="BT16"/>
  <c r="BE16"/>
  <c r="BF16"/>
  <c r="AQ16"/>
  <c r="AR16"/>
  <c r="AC16"/>
  <c r="AD16"/>
  <c r="HR7"/>
  <c r="HD7"/>
  <c r="GP7"/>
  <c r="GB7"/>
  <c r="FN7"/>
  <c r="EZ7"/>
  <c r="EL7"/>
  <c r="DX7"/>
  <c r="CH7"/>
  <c r="BF7"/>
  <c r="AR7"/>
  <c r="AD7"/>
  <c r="HT17"/>
  <c r="HU17"/>
  <c r="HV17"/>
  <c r="HW17"/>
  <c r="HX17"/>
  <c r="HY17"/>
  <c r="HZ17"/>
  <c r="IA17"/>
  <c r="HF17"/>
  <c r="HG17"/>
  <c r="HH17"/>
  <c r="HI17"/>
  <c r="HJ17"/>
  <c r="HK17"/>
  <c r="HL17"/>
  <c r="HM17"/>
  <c r="HN17"/>
  <c r="HO17"/>
  <c r="HP17"/>
  <c r="GR17"/>
  <c r="GD17"/>
  <c r="GE17"/>
  <c r="GF17"/>
  <c r="GG17"/>
  <c r="GH17"/>
  <c r="GI17"/>
  <c r="GJ17"/>
  <c r="GK17"/>
  <c r="GL17"/>
  <c r="GM17"/>
  <c r="GN17"/>
  <c r="FP17"/>
  <c r="FQ17"/>
  <c r="FR17"/>
  <c r="FS17"/>
  <c r="FT17"/>
  <c r="FU17"/>
  <c r="FV17"/>
  <c r="FW17"/>
  <c r="FX17"/>
  <c r="FY17"/>
  <c r="FZ17"/>
  <c r="FB17"/>
  <c r="FC17"/>
  <c r="FD17"/>
  <c r="FE17"/>
  <c r="FF17"/>
  <c r="FG17"/>
  <c r="FH17"/>
  <c r="FI17"/>
  <c r="FJ17"/>
  <c r="FK17"/>
  <c r="FL17"/>
  <c r="EN17"/>
  <c r="EO17"/>
  <c r="EP17"/>
  <c r="EQ17"/>
  <c r="ER17"/>
  <c r="ES17"/>
  <c r="ET17"/>
  <c r="EU17"/>
  <c r="EV17"/>
  <c r="EW17"/>
  <c r="EX17"/>
  <c r="DL17"/>
  <c r="DM17"/>
  <c r="DN17"/>
  <c r="DO17"/>
  <c r="DP17"/>
  <c r="DQ17"/>
  <c r="DR17"/>
  <c r="DS17"/>
  <c r="DT17"/>
  <c r="DU17"/>
  <c r="DV17"/>
  <c r="DZ17"/>
  <c r="EA17"/>
  <c r="EB17"/>
  <c r="EC17"/>
  <c r="ED17"/>
  <c r="EE17"/>
  <c r="EF17"/>
  <c r="EG17"/>
  <c r="EH17"/>
  <c r="EI17"/>
  <c r="EJ17"/>
  <c r="CX17"/>
  <c r="CY17"/>
  <c r="CZ17"/>
  <c r="DA17"/>
  <c r="DB17"/>
  <c r="DC17"/>
  <c r="DD17"/>
  <c r="DE17"/>
  <c r="DF17"/>
  <c r="DG17"/>
  <c r="DH17"/>
  <c r="CJ17"/>
  <c r="CK17"/>
  <c r="CL17"/>
  <c r="CM17"/>
  <c r="CN17"/>
  <c r="CO17"/>
  <c r="CP17"/>
  <c r="CQ17"/>
  <c r="CR17"/>
  <c r="CS17"/>
  <c r="CT17"/>
  <c r="BV17"/>
  <c r="BW17"/>
  <c r="BX17"/>
  <c r="BY17"/>
  <c r="BZ17"/>
  <c r="CA17"/>
  <c r="CB17"/>
  <c r="CC17"/>
  <c r="CD17"/>
  <c r="CE17"/>
  <c r="CF17"/>
  <c r="BH17"/>
  <c r="BI17"/>
  <c r="BJ17"/>
  <c r="BK17"/>
  <c r="BL17"/>
  <c r="BM17"/>
  <c r="BN17"/>
  <c r="BO17"/>
  <c r="BP17"/>
  <c r="BQ17"/>
  <c r="BR17"/>
  <c r="AT17"/>
  <c r="AU17"/>
  <c r="AV17"/>
  <c r="AW17"/>
  <c r="AX17"/>
  <c r="AY17"/>
  <c r="AZ17"/>
  <c r="BA17"/>
  <c r="BB17"/>
  <c r="BC17"/>
  <c r="BD17"/>
  <c r="AF17"/>
  <c r="AG17"/>
  <c r="AH17"/>
  <c r="AI17"/>
  <c r="AJ17"/>
  <c r="AK17"/>
  <c r="AL17"/>
  <c r="AM17"/>
  <c r="AN17"/>
  <c r="AO17"/>
  <c r="AP17"/>
  <c r="R17"/>
  <c r="S17"/>
  <c r="T17"/>
  <c r="U17"/>
  <c r="V17"/>
  <c r="W17"/>
  <c r="X17"/>
  <c r="Y17"/>
  <c r="Z17"/>
  <c r="AA17"/>
  <c r="AB17"/>
  <c r="D17"/>
  <c r="E17"/>
  <c r="F17"/>
  <c r="G17"/>
  <c r="H17"/>
  <c r="I17"/>
  <c r="J17"/>
  <c r="K17"/>
  <c r="L17"/>
  <c r="M17"/>
  <c r="N17"/>
  <c r="O16"/>
  <c r="P16"/>
  <c r="P7"/>
  <c r="C17"/>
  <c r="HW7" i="268"/>
  <c r="HU7"/>
  <c r="HS7"/>
  <c r="IB24"/>
  <c r="HP7"/>
  <c r="HQ16" i="279"/>
  <c r="HR16"/>
  <c r="GS17"/>
  <c r="GT17"/>
  <c r="GU17"/>
  <c r="GV17"/>
  <c r="GW17"/>
  <c r="GX17"/>
  <c r="GY17"/>
  <c r="GZ17"/>
  <c r="HA17"/>
  <c r="HB17"/>
  <c r="HC16"/>
  <c r="HD16"/>
  <c r="GO16"/>
  <c r="GP16"/>
  <c r="FM16"/>
  <c r="FN16"/>
  <c r="EY16"/>
  <c r="EZ16"/>
  <c r="EK16"/>
  <c r="EL16"/>
  <c r="DW16"/>
  <c r="DX16"/>
  <c r="DI16"/>
  <c r="DJ16"/>
  <c r="CU16"/>
  <c r="CV16"/>
  <c r="CG16"/>
  <c r="CH16"/>
  <c r="C160" i="281"/>
  <c r="C159"/>
  <c r="C158"/>
  <c r="C155"/>
  <c r="C154"/>
  <c r="C150"/>
  <c r="C103"/>
  <c r="C108"/>
  <c r="C116"/>
  <c r="C121"/>
  <c r="C125"/>
  <c r="C130"/>
  <c r="C135"/>
  <c r="C139"/>
  <c r="C144"/>
  <c r="C152"/>
  <c r="C157"/>
  <c r="C166"/>
  <c r="C172"/>
  <c r="C181"/>
  <c r="C186"/>
  <c r="C190"/>
  <c r="C195"/>
  <c r="C204"/>
  <c r="C209"/>
  <c r="C218"/>
  <c r="C224"/>
  <c r="C233"/>
  <c r="C238"/>
  <c r="C255"/>
  <c r="C260"/>
  <c r="C265"/>
  <c r="C104"/>
  <c r="C117"/>
  <c r="C126"/>
  <c r="C173"/>
  <c r="C182"/>
  <c r="C225"/>
  <c r="C234"/>
  <c r="C256"/>
  <c r="C101"/>
  <c r="C107"/>
  <c r="C114"/>
  <c r="C120"/>
  <c r="C129"/>
  <c r="C138"/>
  <c r="C148"/>
  <c r="C151"/>
  <c r="C161"/>
  <c r="C170"/>
  <c r="C179"/>
  <c r="C185"/>
  <c r="C194"/>
  <c r="C203"/>
  <c r="C213"/>
  <c r="C222"/>
  <c r="C231"/>
  <c r="C259"/>
  <c r="C215"/>
  <c r="C202"/>
  <c r="C205"/>
  <c r="C212"/>
  <c r="C206"/>
  <c r="C189"/>
  <c r="C192"/>
  <c r="C198"/>
  <c r="C200"/>
  <c r="C197"/>
  <c r="C199"/>
  <c r="C193"/>
  <c r="V185"/>
  <c r="T185"/>
  <c r="C183"/>
  <c r="C180"/>
  <c r="C176"/>
  <c r="C171"/>
  <c r="C168"/>
  <c r="C167"/>
  <c r="C164"/>
  <c r="C163"/>
  <c r="C284"/>
  <c r="C285"/>
  <c r="C289"/>
  <c r="C288"/>
  <c r="C274"/>
  <c r="C278"/>
  <c r="C270"/>
  <c r="C267"/>
  <c r="C241"/>
  <c r="C246"/>
  <c r="C245"/>
  <c r="C247"/>
  <c r="C242"/>
  <c r="C249"/>
  <c r="C251"/>
  <c r="GA16" i="279"/>
  <c r="GB16"/>
  <c r="C313" i="281"/>
  <c r="C309"/>
  <c r="C306"/>
  <c r="G305"/>
  <c r="V305"/>
  <c r="P305"/>
  <c r="C299"/>
  <c r="C305"/>
  <c r="T305"/>
  <c r="N305"/>
  <c r="D305"/>
  <c r="IH17" i="279"/>
  <c r="II17"/>
  <c r="IJ17"/>
  <c r="IK17"/>
  <c r="IL17"/>
  <c r="IM17"/>
  <c r="IN17"/>
  <c r="IO17"/>
  <c r="IS16"/>
  <c r="IF16"/>
  <c r="IC7" i="268"/>
  <c r="IA40"/>
  <c r="IA7"/>
  <c r="IB7"/>
  <c r="GO7"/>
  <c r="V40"/>
  <c r="BO7"/>
  <c r="AB14"/>
  <c r="GQ7"/>
  <c r="HG7"/>
  <c r="AO7"/>
  <c r="O7"/>
  <c r="DR7"/>
  <c r="CO7"/>
  <c r="AB8"/>
  <c r="AB7"/>
  <c r="AO30"/>
  <c r="FB7"/>
  <c r="FS7"/>
  <c r="FX7"/>
  <c r="FS40"/>
  <c r="FW40"/>
  <c r="X40"/>
  <c r="AF40"/>
  <c r="AJ40"/>
  <c r="AY7"/>
  <c r="AX7"/>
  <c r="AY40"/>
  <c r="BC7"/>
  <c r="BD40"/>
  <c r="BG40"/>
  <c r="EK40"/>
  <c r="DD40"/>
  <c r="CU7"/>
  <c r="DP40"/>
  <c r="DS40"/>
  <c r="FO24"/>
  <c r="IO30"/>
  <c r="GB7"/>
  <c r="AB30"/>
  <c r="FO8"/>
  <c r="FO7"/>
  <c r="DB40"/>
  <c r="EB7"/>
  <c r="CB7"/>
  <c r="DR40"/>
  <c r="IO14"/>
  <c r="IO28"/>
  <c r="IO24"/>
  <c r="IO8"/>
  <c r="C320" i="281"/>
  <c r="C317"/>
  <c r="C316"/>
  <c r="T315"/>
  <c r="N315"/>
  <c r="IE7" i="268"/>
  <c r="T321" i="281"/>
  <c r="IF7" i="268"/>
  <c r="IG7"/>
  <c r="IH7"/>
  <c r="V331" i="281"/>
  <c r="D331"/>
  <c r="II7" i="268"/>
  <c r="C325" i="281"/>
  <c r="P331"/>
  <c r="IK7" i="268"/>
  <c r="C327" i="281"/>
  <c r="IM7" i="268"/>
  <c r="G331" i="281"/>
  <c r="IN7" i="268"/>
  <c r="IO7"/>
  <c r="JG7" l="1"/>
  <c r="C349" i="281"/>
  <c r="JF7" i="268"/>
  <c r="JD7"/>
  <c r="C348" i="281"/>
  <c r="G357"/>
  <c r="C347"/>
  <c r="JU16" i="279"/>
  <c r="JJ17"/>
  <c r="JK17" s="1"/>
  <c r="JL17" s="1"/>
  <c r="JM17" s="1"/>
  <c r="JN17" s="1"/>
  <c r="JO17" s="1"/>
  <c r="JP17" s="1"/>
  <c r="JQ17" s="1"/>
  <c r="JR17" s="1"/>
  <c r="JS17" s="1"/>
  <c r="JT17" s="1"/>
  <c r="JO14" i="268"/>
  <c r="JO8"/>
  <c r="JA7"/>
  <c r="IZ7"/>
  <c r="IY7"/>
  <c r="IX7"/>
  <c r="IW40"/>
  <c r="IV7"/>
  <c r="JO30"/>
  <c r="JO24"/>
  <c r="JC7"/>
  <c r="C346" i="281"/>
  <c r="C345"/>
  <c r="V357"/>
  <c r="P357"/>
  <c r="D357"/>
  <c r="T357"/>
  <c r="N357"/>
  <c r="G344"/>
  <c r="C337"/>
  <c r="C338"/>
  <c r="IV17" i="279"/>
  <c r="IW17" s="1"/>
  <c r="IX17" s="1"/>
  <c r="IY17" s="1"/>
  <c r="IZ17" s="1"/>
  <c r="JA17" s="1"/>
  <c r="JB17" s="1"/>
  <c r="JC17" s="1"/>
  <c r="JD17" s="1"/>
  <c r="JE17" s="1"/>
  <c r="JF17" s="1"/>
  <c r="IS7" i="268"/>
  <c r="IR7"/>
  <c r="JB30"/>
  <c r="JB24"/>
  <c r="IQ7"/>
  <c r="JB14"/>
  <c r="JG16" i="279"/>
  <c r="JH16" s="1"/>
  <c r="IP7" i="268"/>
  <c r="JB28"/>
  <c r="JB8"/>
  <c r="D344" i="281"/>
  <c r="V344"/>
  <c r="T344"/>
  <c r="P344"/>
  <c r="C335"/>
  <c r="C334"/>
  <c r="C339"/>
  <c r="C342"/>
  <c r="C343"/>
  <c r="C332"/>
  <c r="C340"/>
  <c r="C333"/>
  <c r="C341"/>
  <c r="N344"/>
  <c r="JO7" i="268" l="1"/>
  <c r="C357" i="281"/>
  <c r="JB7" i="268"/>
  <c r="C344" i="281"/>
</calcChain>
</file>

<file path=xl/sharedStrings.xml><?xml version="1.0" encoding="utf-8"?>
<sst xmlns="http://schemas.openxmlformats.org/spreadsheetml/2006/main" count="1556" uniqueCount="198">
  <si>
    <t>Baalbeck / بعلبك</t>
  </si>
  <si>
    <t>Janvier / January /كانون ثاني</t>
  </si>
  <si>
    <t>Février / Febraury / شباط</t>
  </si>
  <si>
    <t>Mars / March / آذار</t>
  </si>
  <si>
    <t>Avril / April / نيسان</t>
  </si>
  <si>
    <t>Mai / May / أيار</t>
  </si>
  <si>
    <t>Juin / June / حزيران</t>
  </si>
  <si>
    <t>Production des usines d'E.D.L / EDL factories Production / إنتاج معامل مؤسسة كهرباء لبنان</t>
  </si>
  <si>
    <t>Safa / الصفا</t>
  </si>
  <si>
    <t>Qadisha / القاديشا</t>
  </si>
  <si>
    <t>Vapeur / Steam / بخاري</t>
  </si>
  <si>
    <t>Mixte / Mixed / دائرة مختلطة</t>
  </si>
  <si>
    <t>Energie (en millions KWh) / Energy (in million of KWh) / الطاقة بمليون الكيلوات ساعة</t>
  </si>
  <si>
    <t>Gaz / Gas / غازي</t>
  </si>
  <si>
    <t>Consommation du réseau / Network consumption / استهلاك الشبكة</t>
  </si>
  <si>
    <t>De la Syrie / From Syria / من سوريا</t>
  </si>
  <si>
    <t>Juillet / July / تموز</t>
  </si>
  <si>
    <t>Août / August / آب</t>
  </si>
  <si>
    <t>Septembre / September / أيلول</t>
  </si>
  <si>
    <t>Octobre / October / تشرين أول</t>
  </si>
  <si>
    <t>Novembre / November / تشرين ثاني</t>
  </si>
  <si>
    <t>Décembre / December / كانون أول</t>
  </si>
  <si>
    <t>Source:  Electricité du Liban (E.D.L) / Source : Electricity du Liban (E.D.L.) / المصدر : شركة كهرباء لبنان</t>
  </si>
  <si>
    <t>Tableau fait par l'ACS / Table made by CAS / جدول محضر في إدارة الإحصاء المركزي</t>
  </si>
  <si>
    <t xml:space="preserve">  Energie hydraulique / Hydraulic Energy / طاقة مائية</t>
  </si>
  <si>
    <t>Energie thermique / Thermal Energy / طاقة حرارية</t>
  </si>
  <si>
    <t>Achats / Purchases / مشتريات</t>
  </si>
  <si>
    <t>Centrales / Power station / محطة الطاقة</t>
  </si>
  <si>
    <t>Total Général / Grand Total / المجموع العام</t>
  </si>
  <si>
    <t xml:space="preserve">Total hydraulique / Total hydraulic energy / </t>
  </si>
  <si>
    <t>Litani / الليطاني</t>
  </si>
  <si>
    <t>Naher Ibrahim 1, 2, 3 / نهر ابراهيم 1 و2 و3</t>
  </si>
  <si>
    <t>Bared 1, 2 / البارد 1 و2</t>
  </si>
  <si>
    <t>Total énergie thermique / Total thermal energy / مجموع الطاقة الحرارية</t>
  </si>
  <si>
    <t>Zouk / الذوق</t>
  </si>
  <si>
    <t>Sud / South / الجنوب</t>
  </si>
  <si>
    <t>Zahrani / الزهراني</t>
  </si>
  <si>
    <t>Dair Ammar / دير عمار</t>
  </si>
  <si>
    <t>Tyr / Sour / صور</t>
  </si>
  <si>
    <t>Hreicheh / حريشة</t>
  </si>
  <si>
    <t>Achat de l'étranger / Purchase from other countries / من دول أخرى</t>
  </si>
  <si>
    <t>Achat à la Syrie / Purchase from Syria / شراء من سوريا</t>
  </si>
  <si>
    <t>Achat de l'Egypte / Purchase from Egypt / شراء من مصر</t>
  </si>
  <si>
    <t>Moyenne des puissances le soir en MW / Night average power in MW / معدل الطاقة في المساء بالميغاوات</t>
  </si>
  <si>
    <t>Energie hydraulique / Hydraulic Energy / طاقة مائية</t>
  </si>
  <si>
    <t>Taux de participation en % / Participation rate in % / نسبة المشاركة المئوية</t>
  </si>
  <si>
    <t>De l'Egypte / From Egypt / من مصر</t>
  </si>
  <si>
    <t>De la Syrie / From Egypt / من مصر</t>
  </si>
  <si>
    <t>Achat / Purchase / شراء</t>
  </si>
  <si>
    <t>Cumul annuel / Year to date total / المجموع منذ بداية العام</t>
  </si>
  <si>
    <t>EDL / كهرباء لبنان</t>
  </si>
  <si>
    <t>Kadisha / قاديشا</t>
  </si>
  <si>
    <t>Hydraulique-Liban / Hydraulic-Lebanon / مائي-لبنان</t>
  </si>
  <si>
    <t>Tableau 5.2 - Production des centrales de l'EDL / Table 5.2 - Energy: Production of EDL power stations  / جدول رقم 5.2 - الطاقة : إنتاج محطات الطاقة</t>
  </si>
  <si>
    <t>Tableau 5.3 - Industrie : Taux de participation des centrales de l'EDL / Table 5.3 - Industry : Energy: Participation rate of EDL power stations  / جدول رقم 5.3 - الصناعة : الطاقة : نسبة مشاركة محطات الطاقة</t>
  </si>
  <si>
    <t>Du navire / From ship / من الباخرة</t>
  </si>
  <si>
    <t xml:space="preserve"> Total 1995 / مجموع 1995</t>
  </si>
  <si>
    <t xml:space="preserve"> Total 1996 / مجموع 1996</t>
  </si>
  <si>
    <t xml:space="preserve"> Total 1997 / مجموع 1997</t>
  </si>
  <si>
    <t xml:space="preserve"> Total 1998 / مجموع 1998</t>
  </si>
  <si>
    <t>EDL données mensuelles / EDL Monthly Data / كهرباء لبنان معطيات شهرية</t>
  </si>
  <si>
    <t xml:space="preserve"> Total 1999 / مجموع 1999</t>
  </si>
  <si>
    <t xml:space="preserve"> Total 2000 / مجموع 2000</t>
  </si>
  <si>
    <t xml:space="preserve"> Total 2001 / مجموع 2001</t>
  </si>
  <si>
    <t xml:space="preserve"> Total 2002 / مجموع 2002</t>
  </si>
  <si>
    <t>EDL données annuelles / EDL Yearly Data / كهرباء لبنان معطيات سنوية</t>
  </si>
  <si>
    <t>Tableau fait par l'ACS / Table assembled by CAS / جدول محضر في إدارة الإحصاء المركزي</t>
  </si>
  <si>
    <t>Total 2002 / مجموع 2002</t>
  </si>
  <si>
    <t>Total 2001 / مجموع 2001</t>
  </si>
  <si>
    <t>Hreisheh / حريشة</t>
  </si>
  <si>
    <t xml:space="preserve"> Total 2003 / مجموع 2003</t>
  </si>
  <si>
    <t>Données manquantes / Missing Data / معطيات ناقصة</t>
  </si>
  <si>
    <t xml:space="preserve"> Total 2004 / مجموع 2004</t>
  </si>
  <si>
    <t xml:space="preserve"> Total 2005 / مجموع 2005</t>
  </si>
  <si>
    <t xml:space="preserve"> Total 2006 / مجموع 2006</t>
  </si>
  <si>
    <t>Total 2007 / مجموع 2007</t>
  </si>
  <si>
    <t>Total 2008 / مجموع 2008</t>
  </si>
  <si>
    <t>Total 2009 / مجموع 2009</t>
  </si>
  <si>
    <t>Total 2010 / مجموع 2010</t>
  </si>
  <si>
    <t>Total 2011 / مجموع 2011</t>
  </si>
  <si>
    <t>Total 2012 / مجموع 2012</t>
  </si>
  <si>
    <t>Total 2013 / مجموع 2013</t>
  </si>
  <si>
    <t>Total 2014 / مجموع 2014</t>
  </si>
  <si>
    <t>Total 2017 / مجموع 2017</t>
  </si>
  <si>
    <t>Total 2018 / مجموع 2018</t>
  </si>
  <si>
    <t>Total 2016 / مجموع 2016</t>
  </si>
  <si>
    <t>Total 2015 / مجموع 2015</t>
  </si>
  <si>
    <t>Achat du navire / Purchase from Karpoweships / شراء من الباخرة</t>
  </si>
  <si>
    <t>Moteurs alternatifs - Zouk / Reciprocating engines - Zouk / محركات الترددية - الزوق</t>
  </si>
  <si>
    <t>Moteurs alternatifs - Jieh / Reciprocating engines - Jieh / محركات الترددية - الجية</t>
  </si>
  <si>
    <t>Moyenne 2002 / Average 2002 / المعدل 2002</t>
  </si>
  <si>
    <t>Total hydraulique / Total hydraulic energy / مجموع الطاقة المائية</t>
  </si>
  <si>
    <t>Total 2003 / مجموع 2003</t>
  </si>
  <si>
    <t>Moyenne 2003 / Average 2003 / المعدل 2003</t>
  </si>
  <si>
    <t>Total 2004 / مجموع 2004</t>
  </si>
  <si>
    <t>Moyenne 2004 / Average 2004 / المعدل 2004</t>
  </si>
  <si>
    <t>Total 2005 / مجموع 2005</t>
  </si>
  <si>
    <t>Moyenne 2005 / Average 2005 / المعدل 2005</t>
  </si>
  <si>
    <t>Total 2006 / مجموع 2006</t>
  </si>
  <si>
    <t>Moyenne 2006 / Average 2006 / المعدل 2006</t>
  </si>
  <si>
    <t>Moyenne 2007 / Average 2007 / المعدل 2007</t>
  </si>
  <si>
    <t>Moyenne 2008 / Average 2008 / المعدل 2008</t>
  </si>
  <si>
    <t>Total 2009 / 2009 2002</t>
  </si>
  <si>
    <t>Moyenne 2009 / Average 2009 / المعدل 2009</t>
  </si>
  <si>
    <t>Moyenne 2010 / Average 2010 / المعدل 2010</t>
  </si>
  <si>
    <t>Moyenne 2012 / Average 2012 / المعدل 2012</t>
  </si>
  <si>
    <t>Moyenne 2011 / Average 2011 / المعدل 2011</t>
  </si>
  <si>
    <t>Moyenne 2013 / Average 2013 / المعدل 2013</t>
  </si>
  <si>
    <t>Moyenne 2014 / Average 2014 / المعدل 2014</t>
  </si>
  <si>
    <t>Moyenne 2015 / Average 2015 / المعدل 2015</t>
  </si>
  <si>
    <t>Moyenne 2016 / Average 2016 / المعدل 2016</t>
  </si>
  <si>
    <t>Moyenne 2017 / Average 2017 / المعدل 2017</t>
  </si>
  <si>
    <t>Moyenne 2018 / Average 2018 / المعدل 2018</t>
  </si>
  <si>
    <t>.</t>
  </si>
  <si>
    <t xml:space="preserve">     KPC &amp; SPC</t>
  </si>
  <si>
    <t xml:space="preserve">     EGAS</t>
  </si>
  <si>
    <t xml:space="preserve"> </t>
  </si>
  <si>
    <t>Source: Ministry of Finance</t>
  </si>
  <si>
    <t>Milliards LL / Billion LBP / مليارات الليرات اللبنانية</t>
  </si>
  <si>
    <t>EDL dont : / EDL of which: / شركة كهرباء لبنان من ضمنها</t>
  </si>
  <si>
    <t>Service de la dette dont: / Debt service, of which: / خدمة الدين من ضمنها</t>
  </si>
  <si>
    <t xml:space="preserve"> Total 2007 / مجموع 2007</t>
  </si>
  <si>
    <t xml:space="preserve"> Total 2008 / مجموع 2008</t>
  </si>
  <si>
    <t xml:space="preserve"> Total 2009 / مجموع 2009</t>
  </si>
  <si>
    <t xml:space="preserve"> Total 2010 / مجموع 2010</t>
  </si>
  <si>
    <t xml:space="preserve"> Total 2011 / مجموع 2011</t>
  </si>
  <si>
    <t xml:space="preserve"> Total 2012 / مجموع 2012</t>
  </si>
  <si>
    <t>Mois / Month / شهر</t>
  </si>
  <si>
    <t>Année / Year / سنة</t>
  </si>
  <si>
    <t xml:space="preserve"> Total 2013 / مجموع 2013</t>
  </si>
  <si>
    <t>Du navire / From Karpoweships / من الباخرة</t>
  </si>
  <si>
    <t xml:space="preserve"> Total 2015 / مجموع 2015</t>
  </si>
  <si>
    <t xml:space="preserve"> Total 2016 / مجموع 2016</t>
  </si>
  <si>
    <t xml:space="preserve"> Total 2017 / مجموع 2017</t>
  </si>
  <si>
    <t xml:space="preserve"> Total 2018 / مجموع 2018</t>
  </si>
  <si>
    <t xml:space="preserve">     C-Prêts et Eurobonds, dont: / Loans and Eurobonds, of which: / قروض ويوروبوندز، منها</t>
  </si>
  <si>
    <t xml:space="preserve">          Paiements des intérêts / Interest payments / دفع خدمة الدين </t>
  </si>
  <si>
    <t xml:space="preserve">          Paiements du principal /  Principal payments / دفع أصل الدين </t>
  </si>
  <si>
    <t xml:space="preserve">       Paiements de prêts garantis par la BDL / BDL Guaranteed Loan payments / مدفوعات قروض مضمونة من مصرف لبنان</t>
  </si>
  <si>
    <t>Remboursements des navires producteurs du courant électrique et de Sonatrach / Reimbursement of KPC and Sonatrach / دفع لبواخر الطاقة ولسوناتراك</t>
  </si>
  <si>
    <t>Remboursement des achats de gaz et de fuel / Reimbursement for purchase of gas and fuel / مدفوعات لشراء الغاز والفيول</t>
  </si>
  <si>
    <t>Transferst à Electricité de la Syrie / Transfers to Electricity Syria / تحويلات إلى كهرباء سوريا</t>
  </si>
  <si>
    <t>Production sur le réseau Libanais. GWh / Production of the Lebanese network. GWh of EDL  / إنتاج الشبكة اللبنانية</t>
  </si>
  <si>
    <t>Source : Ministère des Finances / Source: Ministry of Finance / المصدر : وزارة المالية</t>
  </si>
  <si>
    <t>Naameh / الناعمة</t>
  </si>
  <si>
    <t>Décharge de Naameh / Naameh Landfill / مطمر الناعمة</t>
  </si>
  <si>
    <t>Total énergie renouvelable / Total renewable energy / مجموع الطاقة المتجددة</t>
  </si>
  <si>
    <t>Total 2019 / مجموع 2019</t>
  </si>
  <si>
    <t>Energie renouvelable / Renewable energy / طاقة متجددة</t>
  </si>
  <si>
    <t>Moteurs alternatifs - Zouk+Jieh / Reciprocating engines - Zouk+Jieh / محركات الترددية (الزوق+الجية)</t>
  </si>
  <si>
    <r>
      <rPr>
        <b/>
        <sz val="10"/>
        <rFont val="Times New Roman"/>
        <family val="1"/>
      </rPr>
      <t>Source:</t>
    </r>
    <r>
      <rPr>
        <sz val="10"/>
        <rFont val="Times New Roman"/>
        <family val="1"/>
      </rPr>
      <t xml:space="preserve">  Electricité du Liban (E.D.L)  / </t>
    </r>
    <r>
      <rPr>
        <b/>
        <sz val="10"/>
        <rFont val="Times New Roman"/>
        <family val="1"/>
      </rPr>
      <t>المصدر</t>
    </r>
    <r>
      <rPr>
        <sz val="10"/>
        <rFont val="Times New Roman"/>
        <family val="1"/>
      </rPr>
      <t xml:space="preserve"> : كهرباء لبنان  </t>
    </r>
  </si>
  <si>
    <t>Source: Electricité du Liban (EDL)</t>
  </si>
  <si>
    <t>المصدر: مؤسسة كهرباء لبنان</t>
  </si>
  <si>
    <t>Safa (Richmaya) / الصفا (رشميا)</t>
  </si>
  <si>
    <t>Transferts du Trésor à EDL / Treasury Transfers to EDL / تحويلات الخزينة إلى شركة كهرباء لبنان</t>
  </si>
  <si>
    <t xml:space="preserve"> Total 2019 / مجموع 2019</t>
  </si>
  <si>
    <t>EDL données annuelles. Variation annuelle en % / EDL Yearly Data. Yearly change in %/ كهرباء لبنان معطيات سنوية. التغير السنوي بالنسبة المئوية</t>
  </si>
  <si>
    <t>1996/1995</t>
  </si>
  <si>
    <t>1997/1996</t>
  </si>
  <si>
    <t>1998/1997</t>
  </si>
  <si>
    <t>1999/1998</t>
  </si>
  <si>
    <t>2000/1999</t>
  </si>
  <si>
    <t>2001/2000</t>
  </si>
  <si>
    <t>2002/2001</t>
  </si>
  <si>
    <t>2004/2003</t>
  </si>
  <si>
    <t>2005/2004</t>
  </si>
  <si>
    <t>2006/2005</t>
  </si>
  <si>
    <t>2007/2006</t>
  </si>
  <si>
    <t>2003/2002</t>
  </si>
  <si>
    <t>2008/2007</t>
  </si>
  <si>
    <t>2009/2008</t>
  </si>
  <si>
    <t>2010/2009</t>
  </si>
  <si>
    <t>2011/2010</t>
  </si>
  <si>
    <t>2012/2011</t>
  </si>
  <si>
    <t>2013/2012</t>
  </si>
  <si>
    <t>2014/2013</t>
  </si>
  <si>
    <t>2015/2014</t>
  </si>
  <si>
    <t>2016/2015</t>
  </si>
  <si>
    <t>2017/2016</t>
  </si>
  <si>
    <t>2018/2017</t>
  </si>
  <si>
    <t>N.B. Données annuelles</t>
  </si>
  <si>
    <t>N.B. Yearly data</t>
  </si>
  <si>
    <t>ملاحظة: معطيات سنوية</t>
  </si>
  <si>
    <t xml:space="preserve"> Total 2020 / مجموع 2020</t>
  </si>
  <si>
    <t>2019/2018</t>
  </si>
  <si>
    <t>Changement annuel / Yearly change / التغير السنوي</t>
  </si>
  <si>
    <t>Pourcentage / Per cent/ نسبة مئوية</t>
  </si>
  <si>
    <t>Total 2020 / مجموع 2020</t>
  </si>
  <si>
    <t>Moyenne 2019 / Average 2019 / المعدل 2019</t>
  </si>
  <si>
    <t>Moyenne 2020 / Average 2020 / المعدل 2020</t>
  </si>
  <si>
    <t>Electricité du Liban (EDL) 1995-2021</t>
  </si>
  <si>
    <t>Electricity of Lebanon (EDL) 1995-2021</t>
  </si>
  <si>
    <t>كهرباء لبنان 1995-2021</t>
  </si>
  <si>
    <t>Total 2021 / مجموع 2021</t>
  </si>
  <si>
    <t>2020</t>
  </si>
  <si>
    <t>Moyenne 2021 / Average 2021 / المعدل 2021</t>
  </si>
  <si>
    <t xml:space="preserve"> Total 2021 / مجموع 2021</t>
  </si>
  <si>
    <t>01/01-31/05/2021</t>
  </si>
</sst>
</file>

<file path=xl/styles.xml><?xml version="1.0" encoding="utf-8"?>
<styleSheet xmlns="http://schemas.openxmlformats.org/spreadsheetml/2006/main">
  <numFmts count="12">
    <numFmt numFmtId="43" formatCode="_(* #,##0.00_);_(* \(#,##0.00\);_(* &quot;-&quot;??_);_(@_)"/>
    <numFmt numFmtId="164" formatCode="0.0"/>
    <numFmt numFmtId="165" formatCode="0.000"/>
    <numFmt numFmtId="166" formatCode="0.0%"/>
    <numFmt numFmtId="167" formatCode="_(* #,##0.0_);_(* \(#,##0.0\);_(* &quot;-&quot;??_);_(@_)"/>
    <numFmt numFmtId="168" formatCode="_(* #,##0_);_(* \(#,##0\);_(* &quot;-&quot;??_);_(@_)"/>
    <numFmt numFmtId="169" formatCode="_(* #,##0.000_);_(* \(#,##0.000\);_(* &quot;-&quot;??_);_(@_)"/>
    <numFmt numFmtId="170" formatCode="_(* #,##0.0000_);_(* \(#,##0.0000\);_(* &quot;-&quot;??_);_(@_)"/>
    <numFmt numFmtId="171" formatCode="#,##0.0"/>
    <numFmt numFmtId="172" formatCode="#,##0.000"/>
    <numFmt numFmtId="173" formatCode="#,##0.000_);\(#,##0.000\)"/>
    <numFmt numFmtId="174" formatCode="#,##0.000;[Red]#,##0.000"/>
  </numFmts>
  <fonts count="27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MS Sans Serif"/>
      <family val="2"/>
      <charset val="178"/>
    </font>
    <font>
      <sz val="10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i/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7"/>
      <color rgb="FFFF0000"/>
      <name val="Times New Roman"/>
      <family val="1"/>
    </font>
    <font>
      <sz val="10"/>
      <color rgb="FFFF0000"/>
      <name val="Arial"/>
      <family val="2"/>
    </font>
    <font>
      <sz val="7"/>
      <color rgb="FFFF0000"/>
      <name val="Times New Roman"/>
      <family val="1"/>
    </font>
    <font>
      <b/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" fillId="0" borderId="0" applyFont="0" applyFill="0" applyBorder="0" applyAlignment="0" applyProtection="0"/>
  </cellStyleXfs>
  <cellXfs count="413">
    <xf numFmtId="0" fontId="0" fillId="0" borderId="0" xfId="0"/>
    <xf numFmtId="0" fontId="4" fillId="0" borderId="0" xfId="0" applyFont="1" applyFill="1" applyAlignment="1">
      <alignment vertical="center" readingOrder="1"/>
    </xf>
    <xf numFmtId="0" fontId="6" fillId="0" borderId="0" xfId="0" applyFont="1" applyFill="1" applyAlignment="1">
      <alignment vertical="center" readingOrder="1"/>
    </xf>
    <xf numFmtId="0" fontId="9" fillId="0" borderId="0" xfId="0" applyFont="1" applyFill="1" applyAlignment="1">
      <alignment vertical="center" readingOrder="1"/>
    </xf>
    <xf numFmtId="0" fontId="9" fillId="0" borderId="0" xfId="0" applyFont="1" applyFill="1" applyAlignment="1">
      <alignment horizontal="center" vertical="center" readingOrder="1"/>
    </xf>
    <xf numFmtId="0" fontId="10" fillId="0" borderId="0" xfId="0" applyFont="1" applyFill="1" applyAlignment="1">
      <alignment vertical="center" readingOrder="1"/>
    </xf>
    <xf numFmtId="0" fontId="4" fillId="0" borderId="0" xfId="0" applyFont="1" applyFill="1" applyBorder="1" applyAlignment="1">
      <alignment vertical="center" readingOrder="1"/>
    </xf>
    <xf numFmtId="0" fontId="13" fillId="0" borderId="0" xfId="0" applyFont="1" applyFill="1" applyAlignment="1">
      <alignment vertical="center" readingOrder="1"/>
    </xf>
    <xf numFmtId="0" fontId="5" fillId="0" borderId="0" xfId="0" applyFont="1" applyFill="1" applyAlignment="1">
      <alignment vertical="center" readingOrder="1"/>
    </xf>
    <xf numFmtId="0" fontId="14" fillId="0" borderId="0" xfId="0" applyFont="1" applyFill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4" fillId="0" borderId="1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left" vertical="center" wrapText="1" readingOrder="1"/>
    </xf>
    <xf numFmtId="0" fontId="5" fillId="0" borderId="3" xfId="0" applyFont="1" applyFill="1" applyBorder="1" applyAlignment="1">
      <alignment horizontal="left" vertical="center" wrapText="1" readingOrder="1"/>
    </xf>
    <xf numFmtId="0" fontId="5" fillId="0" borderId="4" xfId="0" applyFont="1" applyFill="1" applyBorder="1" applyAlignment="1">
      <alignment horizontal="left" vertical="center" wrapText="1" readingOrder="1"/>
    </xf>
    <xf numFmtId="0" fontId="5" fillId="0" borderId="5" xfId="0" applyFont="1" applyFill="1" applyBorder="1" applyAlignment="1">
      <alignment horizontal="left" vertical="center" wrapText="1" readingOrder="1"/>
    </xf>
    <xf numFmtId="0" fontId="5" fillId="0" borderId="6" xfId="0" applyFont="1" applyFill="1" applyBorder="1" applyAlignment="1">
      <alignment horizontal="left" vertical="center" wrapText="1" readingOrder="1"/>
    </xf>
    <xf numFmtId="0" fontId="14" fillId="0" borderId="4" xfId="0" applyFont="1" applyFill="1" applyBorder="1" applyAlignment="1">
      <alignment horizontal="center" vertical="center" wrapText="1" readingOrder="1"/>
    </xf>
    <xf numFmtId="0" fontId="5" fillId="0" borderId="7" xfId="0" applyFont="1" applyFill="1" applyBorder="1" applyAlignment="1">
      <alignment horizontal="left" vertical="center" wrapText="1" readingOrder="1"/>
    </xf>
    <xf numFmtId="0" fontId="4" fillId="0" borderId="0" xfId="0" applyFont="1" applyFill="1" applyAlignment="1">
      <alignment horizontal="right" vertical="center" readingOrder="1"/>
    </xf>
    <xf numFmtId="0" fontId="7" fillId="0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left" vertical="center" wrapText="1" readingOrder="1"/>
    </xf>
    <xf numFmtId="0" fontId="21" fillId="0" borderId="0" xfId="0" applyFont="1" applyFill="1" applyAlignment="1">
      <alignment vertical="center" readingOrder="1"/>
    </xf>
    <xf numFmtId="43" fontId="8" fillId="0" borderId="2" xfId="1" applyFont="1" applyFill="1" applyBorder="1" applyAlignment="1">
      <alignment horizontal="right" vertical="center" readingOrder="1"/>
    </xf>
    <xf numFmtId="167" fontId="15" fillId="0" borderId="1" xfId="1" applyNumberFormat="1" applyFont="1" applyFill="1" applyBorder="1" applyAlignment="1">
      <alignment horizontal="right" vertical="center" readingOrder="1"/>
    </xf>
    <xf numFmtId="167" fontId="8" fillId="0" borderId="1" xfId="1" applyNumberFormat="1" applyFont="1" applyFill="1" applyBorder="1" applyAlignment="1">
      <alignment horizontal="right" vertical="center" readingOrder="1"/>
    </xf>
    <xf numFmtId="167" fontId="15" fillId="0" borderId="5" xfId="1" applyNumberFormat="1" applyFont="1" applyFill="1" applyBorder="1" applyAlignment="1">
      <alignment vertical="center" readingOrder="1"/>
    </xf>
    <xf numFmtId="167" fontId="15" fillId="0" borderId="6" xfId="1" applyNumberFormat="1" applyFont="1" applyFill="1" applyBorder="1" applyAlignment="1">
      <alignment vertical="center" readingOrder="1"/>
    </xf>
    <xf numFmtId="167" fontId="15" fillId="0" borderId="3" xfId="1" applyNumberFormat="1" applyFont="1" applyFill="1" applyBorder="1" applyAlignment="1">
      <alignment vertical="center" readingOrder="1"/>
    </xf>
    <xf numFmtId="167" fontId="15" fillId="0" borderId="2" xfId="1" applyNumberFormat="1" applyFont="1" applyFill="1" applyBorder="1" applyAlignment="1">
      <alignment vertical="center" readingOrder="1"/>
    </xf>
    <xf numFmtId="167" fontId="8" fillId="0" borderId="5" xfId="1" applyNumberFormat="1" applyFont="1" applyFill="1" applyBorder="1" applyAlignment="1">
      <alignment vertical="center" readingOrder="1"/>
    </xf>
    <xf numFmtId="167" fontId="8" fillId="0" borderId="3" xfId="1" applyNumberFormat="1" applyFont="1" applyFill="1" applyBorder="1" applyAlignment="1">
      <alignment vertical="center" readingOrder="1"/>
    </xf>
    <xf numFmtId="167" fontId="8" fillId="0" borderId="9" xfId="1" applyNumberFormat="1" applyFont="1" applyFill="1" applyBorder="1" applyAlignment="1">
      <alignment vertical="center" readingOrder="1"/>
    </xf>
    <xf numFmtId="167" fontId="8" fillId="0" borderId="1" xfId="1" applyNumberFormat="1" applyFont="1" applyFill="1" applyBorder="1" applyAlignment="1">
      <alignment vertical="center" readingOrder="1"/>
    </xf>
    <xf numFmtId="0" fontId="17" fillId="0" borderId="0" xfId="0" applyFont="1"/>
    <xf numFmtId="43" fontId="8" fillId="0" borderId="2" xfId="1" applyFont="1" applyBorder="1" applyAlignment="1">
      <alignment horizontal="right" vertical="center" readingOrder="1"/>
    </xf>
    <xf numFmtId="0" fontId="14" fillId="0" borderId="4" xfId="0" applyFont="1" applyFill="1" applyBorder="1" applyAlignment="1">
      <alignment horizontal="right" vertical="center" textRotation="90" wrapText="1" readingOrder="1"/>
    </xf>
    <xf numFmtId="0" fontId="22" fillId="0" borderId="4" xfId="0" applyFont="1" applyFill="1" applyBorder="1" applyAlignment="1">
      <alignment horizontal="right" vertical="center" textRotation="90" wrapText="1" readingOrder="1"/>
    </xf>
    <xf numFmtId="0" fontId="0" fillId="0" borderId="0" xfId="0" applyAlignment="1">
      <alignment horizontal="right"/>
    </xf>
    <xf numFmtId="0" fontId="6" fillId="0" borderId="0" xfId="0" applyFont="1" applyFill="1" applyAlignment="1">
      <alignment horizontal="right" vertical="center" readingOrder="1"/>
    </xf>
    <xf numFmtId="0" fontId="9" fillId="0" borderId="0" xfId="0" applyFont="1" applyFill="1" applyAlignment="1">
      <alignment horizontal="right" vertical="center" readingOrder="1"/>
    </xf>
    <xf numFmtId="0" fontId="4" fillId="0" borderId="0" xfId="0" applyFont="1" applyFill="1" applyBorder="1" applyAlignment="1">
      <alignment horizontal="right" vertical="center" readingOrder="1"/>
    </xf>
    <xf numFmtId="0" fontId="21" fillId="0" borderId="0" xfId="0" applyFont="1" applyFill="1" applyAlignment="1">
      <alignment horizontal="right" vertical="center" readingOrder="1"/>
    </xf>
    <xf numFmtId="43" fontId="23" fillId="0" borderId="2" xfId="1" applyFont="1" applyBorder="1" applyAlignment="1">
      <alignment horizontal="right" vertical="center" readingOrder="1"/>
    </xf>
    <xf numFmtId="0" fontId="24" fillId="0" borderId="0" xfId="0" applyFont="1" applyAlignment="1">
      <alignment horizontal="right"/>
    </xf>
    <xf numFmtId="2" fontId="23" fillId="2" borderId="6" xfId="0" applyNumberFormat="1" applyFont="1" applyFill="1" applyBorder="1" applyAlignment="1">
      <alignment horizontal="right" vertical="center" readingOrder="1"/>
    </xf>
    <xf numFmtId="164" fontId="8" fillId="0" borderId="5" xfId="1" applyNumberFormat="1" applyFont="1" applyFill="1" applyBorder="1" applyAlignment="1">
      <alignment horizontal="right" vertical="center" readingOrder="1"/>
    </xf>
    <xf numFmtId="164" fontId="8" fillId="0" borderId="6" xfId="1" applyNumberFormat="1" applyFont="1" applyFill="1" applyBorder="1" applyAlignment="1">
      <alignment horizontal="right" vertical="center" readingOrder="1"/>
    </xf>
    <xf numFmtId="43" fontId="15" fillId="3" borderId="1" xfId="1" applyFont="1" applyFill="1" applyBorder="1" applyAlignment="1">
      <alignment horizontal="right" vertical="center" readingOrder="1"/>
    </xf>
    <xf numFmtId="43" fontId="8" fillId="3" borderId="5" xfId="1" applyFont="1" applyFill="1" applyBorder="1" applyAlignment="1">
      <alignment horizontal="right" vertical="center" readingOrder="1"/>
    </xf>
    <xf numFmtId="43" fontId="8" fillId="3" borderId="6" xfId="1" applyFont="1" applyFill="1" applyBorder="1" applyAlignment="1">
      <alignment horizontal="right" vertical="center" readingOrder="1"/>
    </xf>
    <xf numFmtId="0" fontId="0" fillId="3" borderId="0" xfId="0" applyFill="1"/>
    <xf numFmtId="0" fontId="0" fillId="3" borderId="0" xfId="0" applyFill="1" applyAlignment="1">
      <alignment horizontal="right"/>
    </xf>
    <xf numFmtId="43" fontId="8" fillId="3" borderId="2" xfId="1" applyFont="1" applyFill="1" applyBorder="1" applyAlignment="1">
      <alignment horizontal="right" vertical="center" readingOrder="1"/>
    </xf>
    <xf numFmtId="2" fontId="8" fillId="3" borderId="5" xfId="1" applyNumberFormat="1" applyFont="1" applyFill="1" applyBorder="1" applyAlignment="1">
      <alignment horizontal="right" vertical="center" readingOrder="1"/>
    </xf>
    <xf numFmtId="2" fontId="8" fillId="3" borderId="3" xfId="1" applyNumberFormat="1" applyFont="1" applyFill="1" applyBorder="1" applyAlignment="1">
      <alignment horizontal="right" vertical="center" readingOrder="1"/>
    </xf>
    <xf numFmtId="2" fontId="8" fillId="3" borderId="6" xfId="1" applyNumberFormat="1" applyFont="1" applyFill="1" applyBorder="1" applyAlignment="1">
      <alignment horizontal="right" vertical="center" readingOrder="1"/>
    </xf>
    <xf numFmtId="2" fontId="15" fillId="3" borderId="1" xfId="0" applyNumberFormat="1" applyFont="1" applyFill="1" applyBorder="1" applyAlignment="1">
      <alignment horizontal="right" vertical="center" wrapText="1" readingOrder="1"/>
    </xf>
    <xf numFmtId="2" fontId="8" fillId="3" borderId="1" xfId="1" applyNumberFormat="1" applyFont="1" applyFill="1" applyBorder="1" applyAlignment="1">
      <alignment horizontal="right" vertical="center" readingOrder="1"/>
    </xf>
    <xf numFmtId="2" fontId="8" fillId="3" borderId="2" xfId="1" applyNumberFormat="1" applyFont="1" applyFill="1" applyBorder="1" applyAlignment="1">
      <alignment horizontal="right" vertical="center" readingOrder="1"/>
    </xf>
    <xf numFmtId="2" fontId="15" fillId="3" borderId="4" xfId="1" applyNumberFormat="1" applyFont="1" applyFill="1" applyBorder="1" applyAlignment="1">
      <alignment horizontal="right" vertical="center" readingOrder="1"/>
    </xf>
    <xf numFmtId="172" fontId="8" fillId="3" borderId="5" xfId="1" applyNumberFormat="1" applyFont="1" applyFill="1" applyBorder="1" applyAlignment="1">
      <alignment horizontal="right" vertical="center" readingOrder="1"/>
    </xf>
    <xf numFmtId="4" fontId="8" fillId="3" borderId="5" xfId="1" applyNumberFormat="1" applyFont="1" applyFill="1" applyBorder="1" applyAlignment="1">
      <alignment horizontal="right" vertical="center" readingOrder="1"/>
    </xf>
    <xf numFmtId="172" fontId="8" fillId="3" borderId="3" xfId="1" applyNumberFormat="1" applyFont="1" applyFill="1" applyBorder="1" applyAlignment="1">
      <alignment horizontal="right" vertical="center" readingOrder="1"/>
    </xf>
    <xf numFmtId="4" fontId="8" fillId="3" borderId="3" xfId="1" applyNumberFormat="1" applyFont="1" applyFill="1" applyBorder="1" applyAlignment="1">
      <alignment horizontal="right" vertical="center" readingOrder="1"/>
    </xf>
    <xf numFmtId="172" fontId="8" fillId="3" borderId="4" xfId="1" applyNumberFormat="1" applyFont="1" applyFill="1" applyBorder="1" applyAlignment="1">
      <alignment horizontal="right" vertical="center" readingOrder="1"/>
    </xf>
    <xf numFmtId="4" fontId="8" fillId="3" borderId="4" xfId="1" applyNumberFormat="1" applyFont="1" applyFill="1" applyBorder="1" applyAlignment="1">
      <alignment horizontal="right" vertical="center" readingOrder="1"/>
    </xf>
    <xf numFmtId="2" fontId="15" fillId="3" borderId="1" xfId="1" applyNumberFormat="1" applyFont="1" applyFill="1" applyBorder="1" applyAlignment="1">
      <alignment horizontal="right" vertical="center" readingOrder="1"/>
    </xf>
    <xf numFmtId="168" fontId="15" fillId="0" borderId="1" xfId="1" applyNumberFormat="1" applyFont="1" applyBorder="1" applyAlignment="1">
      <alignment horizontal="right" vertical="center" readingOrder="1"/>
    </xf>
    <xf numFmtId="168" fontId="15" fillId="3" borderId="1" xfId="1" applyNumberFormat="1" applyFont="1" applyFill="1" applyBorder="1" applyAlignment="1">
      <alignment horizontal="right" vertical="center" readingOrder="1"/>
    </xf>
    <xf numFmtId="168" fontId="23" fillId="0" borderId="1" xfId="1" applyNumberFormat="1" applyFont="1" applyBorder="1" applyAlignment="1">
      <alignment horizontal="right" vertical="center" readingOrder="1"/>
    </xf>
    <xf numFmtId="168" fontId="8" fillId="0" borderId="5" xfId="1" applyNumberFormat="1" applyFont="1" applyFill="1" applyBorder="1" applyAlignment="1">
      <alignment horizontal="right" vertical="center" readingOrder="1"/>
    </xf>
    <xf numFmtId="168" fontId="8" fillId="3" borderId="5" xfId="1" applyNumberFormat="1" applyFont="1" applyFill="1" applyBorder="1" applyAlignment="1">
      <alignment horizontal="right" vertical="center" readingOrder="1"/>
    </xf>
    <xf numFmtId="168" fontId="23" fillId="0" borderId="5" xfId="1" applyNumberFormat="1" applyFont="1" applyBorder="1" applyAlignment="1">
      <alignment horizontal="right" vertical="center" readingOrder="1"/>
    </xf>
    <xf numFmtId="168" fontId="8" fillId="0" borderId="6" xfId="1" applyNumberFormat="1" applyFont="1" applyFill="1" applyBorder="1" applyAlignment="1">
      <alignment horizontal="right" vertical="center" readingOrder="1"/>
    </xf>
    <xf numFmtId="168" fontId="8" fillId="3" borderId="6" xfId="1" applyNumberFormat="1" applyFont="1" applyFill="1" applyBorder="1" applyAlignment="1">
      <alignment horizontal="right" vertical="center" readingOrder="1"/>
    </xf>
    <xf numFmtId="168" fontId="23" fillId="0" borderId="6" xfId="1" applyNumberFormat="1" applyFont="1" applyBorder="1" applyAlignment="1">
      <alignment horizontal="right" vertical="center" readingOrder="1"/>
    </xf>
    <xf numFmtId="2" fontId="23" fillId="2" borderId="1" xfId="0" applyNumberFormat="1" applyFont="1" applyFill="1" applyBorder="1" applyAlignment="1">
      <alignment horizontal="right" vertical="center" wrapText="1" readingOrder="1"/>
    </xf>
    <xf numFmtId="2" fontId="25" fillId="2" borderId="1" xfId="1" applyNumberFormat="1" applyFont="1" applyFill="1" applyBorder="1" applyAlignment="1">
      <alignment horizontal="right" vertical="center" readingOrder="1"/>
    </xf>
    <xf numFmtId="2" fontId="23" fillId="2" borderId="5" xfId="0" applyNumberFormat="1" applyFont="1" applyFill="1" applyBorder="1" applyAlignment="1">
      <alignment horizontal="right" vertical="center" readingOrder="1"/>
    </xf>
    <xf numFmtId="2" fontId="23" fillId="2" borderId="3" xfId="0" applyNumberFormat="1" applyFont="1" applyFill="1" applyBorder="1" applyAlignment="1">
      <alignment horizontal="right" vertical="center" readingOrder="1"/>
    </xf>
    <xf numFmtId="2" fontId="23" fillId="2" borderId="2" xfId="0" applyNumberFormat="1" applyFont="1" applyFill="1" applyBorder="1" applyAlignment="1">
      <alignment horizontal="right" vertical="center" readingOrder="1"/>
    </xf>
    <xf numFmtId="2" fontId="23" fillId="2" borderId="4" xfId="1" applyNumberFormat="1" applyFont="1" applyFill="1" applyBorder="1" applyAlignment="1">
      <alignment horizontal="right" vertical="center" readingOrder="1"/>
    </xf>
    <xf numFmtId="172" fontId="23" fillId="2" borderId="8" xfId="0" applyNumberFormat="1" applyFont="1" applyFill="1" applyBorder="1" applyAlignment="1">
      <alignment horizontal="right" vertical="center" readingOrder="1"/>
    </xf>
    <xf numFmtId="172" fontId="23" fillId="2" borderId="3" xfId="0" applyNumberFormat="1" applyFont="1" applyFill="1" applyBorder="1" applyAlignment="1">
      <alignment horizontal="right" vertical="center" readingOrder="1"/>
    </xf>
    <xf numFmtId="172" fontId="23" fillId="2" borderId="4" xfId="0" applyNumberFormat="1" applyFont="1" applyFill="1" applyBorder="1" applyAlignment="1">
      <alignment horizontal="right" vertical="center" readingOrder="1"/>
    </xf>
    <xf numFmtId="2" fontId="23" fillId="2" borderId="1" xfId="1" applyNumberFormat="1" applyFont="1" applyFill="1" applyBorder="1" applyAlignment="1">
      <alignment horizontal="right" vertical="center" readingOrder="1"/>
    </xf>
    <xf numFmtId="2" fontId="23" fillId="2" borderId="6" xfId="1" applyNumberFormat="1" applyFont="1" applyFill="1" applyBorder="1" applyAlignment="1">
      <alignment horizontal="right" vertical="center" readingOrder="1"/>
    </xf>
    <xf numFmtId="0" fontId="0" fillId="0" borderId="0" xfId="0" applyFill="1"/>
    <xf numFmtId="0" fontId="22" fillId="2" borderId="4" xfId="0" applyFont="1" applyFill="1" applyBorder="1" applyAlignment="1">
      <alignment horizontal="right" vertical="center" textRotation="90" wrapText="1" readingOrder="1"/>
    </xf>
    <xf numFmtId="0" fontId="5" fillId="0" borderId="10" xfId="0" applyFont="1" applyFill="1" applyBorder="1" applyAlignment="1">
      <alignment horizontal="left" vertical="center" wrapText="1" readingOrder="1"/>
    </xf>
    <xf numFmtId="0" fontId="4" fillId="3" borderId="0" xfId="0" applyFont="1" applyFill="1"/>
    <xf numFmtId="4" fontId="23" fillId="0" borderId="5" xfId="1" applyNumberFormat="1" applyFont="1" applyBorder="1" applyAlignment="1">
      <alignment horizontal="right" vertical="center" readingOrder="1"/>
    </xf>
    <xf numFmtId="4" fontId="23" fillId="0" borderId="6" xfId="1" applyNumberFormat="1" applyFont="1" applyBorder="1" applyAlignment="1">
      <alignment horizontal="right" vertical="center" readingOrder="1"/>
    </xf>
    <xf numFmtId="3" fontId="8" fillId="0" borderId="5" xfId="1" applyNumberFormat="1" applyFont="1" applyFill="1" applyBorder="1" applyAlignment="1">
      <alignment horizontal="right" vertical="center" readingOrder="1"/>
    </xf>
    <xf numFmtId="3" fontId="8" fillId="0" borderId="6" xfId="1" applyNumberFormat="1" applyFont="1" applyFill="1" applyBorder="1" applyAlignment="1">
      <alignment horizontal="right" vertical="center" readingOrder="1"/>
    </xf>
    <xf numFmtId="3" fontId="15" fillId="0" borderId="1" xfId="1" applyNumberFormat="1" applyFont="1" applyBorder="1" applyAlignment="1">
      <alignment horizontal="right" vertical="center" readingOrder="1"/>
    </xf>
    <xf numFmtId="169" fontId="8" fillId="0" borderId="5" xfId="1" applyNumberFormat="1" applyFont="1" applyFill="1" applyBorder="1" applyAlignment="1">
      <alignment horizontal="right" vertical="center" readingOrder="1"/>
    </xf>
    <xf numFmtId="173" fontId="8" fillId="0" borderId="3" xfId="1" applyNumberFormat="1" applyFont="1" applyBorder="1" applyAlignment="1">
      <alignment horizontal="right" vertical="center" readingOrder="1"/>
    </xf>
    <xf numFmtId="169" fontId="8" fillId="0" borderId="6" xfId="1" applyNumberFormat="1" applyFont="1" applyFill="1" applyBorder="1" applyAlignment="1">
      <alignment horizontal="right" vertical="center" readingOrder="1"/>
    </xf>
    <xf numFmtId="2" fontId="8" fillId="0" borderId="5" xfId="1" applyNumberFormat="1" applyFont="1" applyBorder="1" applyAlignment="1">
      <alignment horizontal="right" vertical="center" readingOrder="1"/>
    </xf>
    <xf numFmtId="2" fontId="8" fillId="0" borderId="5" xfId="1" applyNumberFormat="1" applyFont="1" applyFill="1" applyBorder="1" applyAlignment="1">
      <alignment horizontal="right" vertical="center" readingOrder="1"/>
    </xf>
    <xf numFmtId="2" fontId="8" fillId="0" borderId="3" xfId="1" applyNumberFormat="1" applyFont="1" applyBorder="1" applyAlignment="1">
      <alignment horizontal="right" vertical="center" readingOrder="1"/>
    </xf>
    <xf numFmtId="2" fontId="8" fillId="0" borderId="3" xfId="1" applyNumberFormat="1" applyFont="1" applyFill="1" applyBorder="1" applyAlignment="1">
      <alignment horizontal="right" vertical="center" readingOrder="1"/>
    </xf>
    <xf numFmtId="2" fontId="8" fillId="0" borderId="6" xfId="1" applyNumberFormat="1" applyFont="1" applyBorder="1" applyAlignment="1">
      <alignment horizontal="right" vertical="center" readingOrder="1"/>
    </xf>
    <xf numFmtId="2" fontId="8" fillId="0" borderId="6" xfId="1" applyNumberFormat="1" applyFont="1" applyFill="1" applyBorder="1" applyAlignment="1">
      <alignment horizontal="right" vertical="center" readingOrder="1"/>
    </xf>
    <xf numFmtId="2" fontId="8" fillId="0" borderId="2" xfId="1" applyNumberFormat="1" applyFont="1" applyBorder="1" applyAlignment="1">
      <alignment horizontal="right" vertical="center" readingOrder="1"/>
    </xf>
    <xf numFmtId="2" fontId="8" fillId="0" borderId="2" xfId="1" applyNumberFormat="1" applyFont="1" applyFill="1" applyBorder="1" applyAlignment="1">
      <alignment horizontal="right" vertical="center" readingOrder="1"/>
    </xf>
    <xf numFmtId="2" fontId="8" fillId="0" borderId="4" xfId="1" applyNumberFormat="1" applyFont="1" applyBorder="1" applyAlignment="1">
      <alignment horizontal="right" vertical="center" readingOrder="1"/>
    </xf>
    <xf numFmtId="2" fontId="8" fillId="0" borderId="4" xfId="1" applyNumberFormat="1" applyFont="1" applyFill="1" applyBorder="1" applyAlignment="1">
      <alignment horizontal="right" vertical="center" readingOrder="1"/>
    </xf>
    <xf numFmtId="172" fontId="8" fillId="0" borderId="5" xfId="1" applyNumberFormat="1" applyFont="1" applyFill="1" applyBorder="1" applyAlignment="1">
      <alignment horizontal="right" vertical="center" readingOrder="1"/>
    </xf>
    <xf numFmtId="173" fontId="8" fillId="0" borderId="6" xfId="1" applyNumberFormat="1" applyFont="1" applyFill="1" applyBorder="1" applyAlignment="1">
      <alignment horizontal="right" vertical="center" readingOrder="1"/>
    </xf>
    <xf numFmtId="172" fontId="8" fillId="0" borderId="5" xfId="1" applyNumberFormat="1" applyFont="1" applyBorder="1" applyAlignment="1">
      <alignment horizontal="right" vertical="center" readingOrder="1"/>
    </xf>
    <xf numFmtId="172" fontId="8" fillId="0" borderId="3" xfId="1" applyNumberFormat="1" applyFont="1" applyBorder="1" applyAlignment="1">
      <alignment horizontal="right" vertical="center" readingOrder="1"/>
    </xf>
    <xf numFmtId="172" fontId="8" fillId="0" borderId="3" xfId="1" applyNumberFormat="1" applyFont="1" applyFill="1" applyBorder="1" applyAlignment="1">
      <alignment horizontal="right" vertical="center" readingOrder="1"/>
    </xf>
    <xf numFmtId="172" fontId="8" fillId="0" borderId="4" xfId="1" applyNumberFormat="1" applyFont="1" applyFill="1" applyBorder="1" applyAlignment="1">
      <alignment horizontal="right" vertical="center" readingOrder="1"/>
    </xf>
    <xf numFmtId="172" fontId="8" fillId="0" borderId="6" xfId="1" applyNumberFormat="1" applyFont="1" applyFill="1" applyBorder="1" applyAlignment="1">
      <alignment horizontal="right" vertical="center" readingOrder="1"/>
    </xf>
    <xf numFmtId="172" fontId="8" fillId="0" borderId="2" xfId="1" applyNumberFormat="1" applyFont="1" applyFill="1" applyBorder="1" applyAlignment="1">
      <alignment horizontal="right" vertical="center" readingOrder="1"/>
    </xf>
    <xf numFmtId="1" fontId="8" fillId="0" borderId="5" xfId="1" applyNumberFormat="1" applyFont="1" applyFill="1" applyBorder="1" applyAlignment="1">
      <alignment horizontal="right" vertical="center" readingOrder="1"/>
    </xf>
    <xf numFmtId="1" fontId="15" fillId="0" borderId="1" xfId="1" applyNumberFormat="1" applyFont="1" applyBorder="1" applyAlignment="1">
      <alignment horizontal="right" vertical="center" readingOrder="1"/>
    </xf>
    <xf numFmtId="4" fontId="23" fillId="0" borderId="1" xfId="1" applyNumberFormat="1" applyFont="1" applyBorder="1" applyAlignment="1">
      <alignment horizontal="right" vertical="center" readingOrder="1"/>
    </xf>
    <xf numFmtId="0" fontId="7" fillId="0" borderId="0" xfId="0" applyFont="1" applyAlignment="1"/>
    <xf numFmtId="0" fontId="14" fillId="0" borderId="0" xfId="0" applyFont="1" applyFill="1" applyBorder="1" applyAlignment="1">
      <alignment horizontal="right" vertical="center" wrapText="1" readingOrder="1"/>
    </xf>
    <xf numFmtId="0" fontId="24" fillId="0" borderId="0" xfId="0" applyFont="1"/>
    <xf numFmtId="0" fontId="22" fillId="0" borderId="0" xfId="0" applyFont="1" applyFill="1" applyBorder="1" applyAlignment="1">
      <alignment horizontal="right" vertical="center" wrapText="1" readingOrder="1"/>
    </xf>
    <xf numFmtId="0" fontId="21" fillId="0" borderId="0" xfId="0" applyFont="1" applyAlignment="1">
      <alignment vertical="center"/>
    </xf>
    <xf numFmtId="1" fontId="7" fillId="0" borderId="1" xfId="0" applyNumberFormat="1" applyFont="1" applyFill="1" applyBorder="1" applyAlignment="1">
      <alignment horizontal="center" vertical="center" readingOrder="1"/>
    </xf>
    <xf numFmtId="173" fontId="15" fillId="0" borderId="1" xfId="1" applyNumberFormat="1" applyFont="1" applyFill="1" applyBorder="1" applyAlignment="1">
      <alignment horizontal="right" vertical="center" wrapText="1" readingOrder="1"/>
    </xf>
    <xf numFmtId="173" fontId="15" fillId="3" borderId="1" xfId="1" applyNumberFormat="1" applyFont="1" applyFill="1" applyBorder="1" applyAlignment="1">
      <alignment horizontal="right" vertical="center" wrapText="1" readingOrder="1"/>
    </xf>
    <xf numFmtId="173" fontId="23" fillId="0" borderId="1" xfId="1" applyNumberFormat="1" applyFont="1" applyFill="1" applyBorder="1" applyAlignment="1">
      <alignment horizontal="right" vertical="center" wrapText="1" readingOrder="1"/>
    </xf>
    <xf numFmtId="173" fontId="15" fillId="0" borderId="1" xfId="0" applyNumberFormat="1" applyFont="1" applyFill="1" applyBorder="1" applyAlignment="1">
      <alignment horizontal="right" vertical="center" wrapText="1" readingOrder="1"/>
    </xf>
    <xf numFmtId="173" fontId="8" fillId="0" borderId="1" xfId="1" applyNumberFormat="1" applyFont="1" applyFill="1" applyBorder="1" applyAlignment="1">
      <alignment horizontal="right" vertical="center" readingOrder="1"/>
    </xf>
    <xf numFmtId="173" fontId="8" fillId="3" borderId="1" xfId="1" applyNumberFormat="1" applyFont="1" applyFill="1" applyBorder="1" applyAlignment="1">
      <alignment horizontal="right" vertical="center" readingOrder="1"/>
    </xf>
    <xf numFmtId="173" fontId="25" fillId="0" borderId="1" xfId="1" applyNumberFormat="1" applyFont="1" applyFill="1" applyBorder="1" applyAlignment="1">
      <alignment horizontal="right" vertical="center" readingOrder="1"/>
    </xf>
    <xf numFmtId="173" fontId="23" fillId="0" borderId="1" xfId="1" applyNumberFormat="1" applyFont="1" applyFill="1" applyBorder="1" applyAlignment="1">
      <alignment horizontal="right" vertical="center" readingOrder="1"/>
    </xf>
    <xf numFmtId="173" fontId="8" fillId="0" borderId="5" xfId="1" applyNumberFormat="1" applyFont="1" applyBorder="1" applyAlignment="1">
      <alignment horizontal="right" vertical="center" readingOrder="1"/>
    </xf>
    <xf numFmtId="173" fontId="8" fillId="0" borderId="5" xfId="1" applyNumberFormat="1" applyFont="1" applyFill="1" applyBorder="1" applyAlignment="1">
      <alignment horizontal="right" vertical="center" readingOrder="1"/>
    </xf>
    <xf numFmtId="173" fontId="8" fillId="3" borderId="5" xfId="1" applyNumberFormat="1" applyFont="1" applyFill="1" applyBorder="1" applyAlignment="1">
      <alignment horizontal="right" vertical="center" readingOrder="1"/>
    </xf>
    <xf numFmtId="173" fontId="23" fillId="0" borderId="5" xfId="1" applyNumberFormat="1" applyFont="1" applyBorder="1" applyAlignment="1">
      <alignment horizontal="right" vertical="center" readingOrder="1"/>
    </xf>
    <xf numFmtId="173" fontId="8" fillId="0" borderId="3" xfId="1" applyNumberFormat="1" applyFont="1" applyFill="1" applyBorder="1" applyAlignment="1">
      <alignment horizontal="right" vertical="center" readingOrder="1"/>
    </xf>
    <xf numFmtId="173" fontId="8" fillId="3" borderId="3" xfId="1" applyNumberFormat="1" applyFont="1" applyFill="1" applyBorder="1" applyAlignment="1">
      <alignment horizontal="right" vertical="center" readingOrder="1"/>
    </xf>
    <xf numFmtId="173" fontId="23" fillId="0" borderId="3" xfId="1" applyNumberFormat="1" applyFont="1" applyBorder="1" applyAlignment="1">
      <alignment horizontal="right" vertical="center" readingOrder="1"/>
    </xf>
    <xf numFmtId="173" fontId="8" fillId="0" borderId="6" xfId="1" applyNumberFormat="1" applyFont="1" applyBorder="1" applyAlignment="1">
      <alignment horizontal="right" vertical="center" readingOrder="1"/>
    </xf>
    <xf numFmtId="173" fontId="8" fillId="3" borderId="6" xfId="1" applyNumberFormat="1" applyFont="1" applyFill="1" applyBorder="1" applyAlignment="1">
      <alignment horizontal="right" vertical="center" readingOrder="1"/>
    </xf>
    <xf numFmtId="173" fontId="23" fillId="0" borderId="6" xfId="1" applyNumberFormat="1" applyFont="1" applyBorder="1" applyAlignment="1">
      <alignment horizontal="right" vertical="center" readingOrder="1"/>
    </xf>
    <xf numFmtId="173" fontId="8" fillId="0" borderId="1" xfId="1" applyNumberFormat="1" applyFont="1" applyBorder="1" applyAlignment="1">
      <alignment horizontal="right" vertical="center" readingOrder="1"/>
    </xf>
    <xf numFmtId="173" fontId="23" fillId="0" borderId="1" xfId="1" applyNumberFormat="1" applyFont="1" applyBorder="1" applyAlignment="1">
      <alignment horizontal="right" vertical="center" readingOrder="1"/>
    </xf>
    <xf numFmtId="173" fontId="25" fillId="0" borderId="1" xfId="1" applyNumberFormat="1" applyFont="1" applyBorder="1" applyAlignment="1">
      <alignment horizontal="right" vertical="center" readingOrder="1"/>
    </xf>
    <xf numFmtId="173" fontId="8" fillId="0" borderId="2" xfId="1" applyNumberFormat="1" applyFont="1" applyBorder="1" applyAlignment="1">
      <alignment horizontal="right" vertical="center" readingOrder="1"/>
    </xf>
    <xf numFmtId="173" fontId="8" fillId="0" borderId="2" xfId="1" applyNumberFormat="1" applyFont="1" applyFill="1" applyBorder="1" applyAlignment="1">
      <alignment horizontal="right" vertical="center" readingOrder="1"/>
    </xf>
    <xf numFmtId="173" fontId="8" fillId="3" borderId="2" xfId="1" applyNumberFormat="1" applyFont="1" applyFill="1" applyBorder="1" applyAlignment="1">
      <alignment horizontal="right" vertical="center" readingOrder="1"/>
    </xf>
    <xf numFmtId="173" fontId="23" fillId="0" borderId="2" xfId="1" applyNumberFormat="1" applyFont="1" applyBorder="1" applyAlignment="1">
      <alignment horizontal="right" vertical="center" readingOrder="1"/>
    </xf>
    <xf numFmtId="173" fontId="23" fillId="0" borderId="6" xfId="1" applyNumberFormat="1" applyFont="1" applyFill="1" applyBorder="1" applyAlignment="1">
      <alignment horizontal="right" vertical="center" readingOrder="1"/>
    </xf>
    <xf numFmtId="173" fontId="15" fillId="0" borderId="4" xfId="1" applyNumberFormat="1" applyFont="1" applyBorder="1" applyAlignment="1">
      <alignment horizontal="right" vertical="center" readingOrder="1"/>
    </xf>
    <xf numFmtId="173" fontId="15" fillId="3" borderId="4" xfId="1" applyNumberFormat="1" applyFont="1" applyFill="1" applyBorder="1" applyAlignment="1">
      <alignment horizontal="right" vertical="center" readingOrder="1"/>
    </xf>
    <xf numFmtId="173" fontId="23" fillId="0" borderId="4" xfId="1" applyNumberFormat="1" applyFont="1" applyBorder="1" applyAlignment="1">
      <alignment horizontal="right" vertical="center" readingOrder="1"/>
    </xf>
    <xf numFmtId="173" fontId="23" fillId="0" borderId="8" xfId="1" applyNumberFormat="1" applyFont="1" applyBorder="1" applyAlignment="1">
      <alignment horizontal="right" vertical="center" readingOrder="1"/>
    </xf>
    <xf numFmtId="173" fontId="8" fillId="0" borderId="4" xfId="1" applyNumberFormat="1" applyFont="1" applyBorder="1" applyAlignment="1">
      <alignment horizontal="right" vertical="center" readingOrder="1"/>
    </xf>
    <xf numFmtId="173" fontId="8" fillId="0" borderId="4" xfId="1" applyNumberFormat="1" applyFont="1" applyFill="1" applyBorder="1" applyAlignment="1">
      <alignment horizontal="right" vertical="center" readingOrder="1"/>
    </xf>
    <xf numFmtId="172" fontId="8" fillId="0" borderId="5" xfId="0" applyNumberFormat="1" applyFont="1" applyFill="1" applyBorder="1" applyAlignment="1">
      <alignment horizontal="right" vertical="center" wrapText="1" readingOrder="1"/>
    </xf>
    <xf numFmtId="172" fontId="23" fillId="0" borderId="5" xfId="1" applyNumberFormat="1" applyFont="1" applyBorder="1" applyAlignment="1">
      <alignment horizontal="right" vertical="center" readingOrder="1"/>
    </xf>
    <xf numFmtId="172" fontId="23" fillId="0" borderId="5" xfId="0" applyNumberFormat="1" applyFont="1" applyBorder="1" applyAlignment="1">
      <alignment horizontal="right" vertical="center"/>
    </xf>
    <xf numFmtId="172" fontId="8" fillId="0" borderId="6" xfId="0" applyNumberFormat="1" applyFont="1" applyFill="1" applyBorder="1" applyAlignment="1">
      <alignment horizontal="right" vertical="center" wrapText="1" readingOrder="1"/>
    </xf>
    <xf numFmtId="172" fontId="8" fillId="0" borderId="6" xfId="1" applyNumberFormat="1" applyFont="1" applyBorder="1" applyAlignment="1">
      <alignment horizontal="right" vertical="center" readingOrder="1"/>
    </xf>
    <xf numFmtId="172" fontId="23" fillId="0" borderId="6" xfId="1" applyNumberFormat="1" applyFont="1" applyBorder="1" applyAlignment="1">
      <alignment horizontal="right" vertical="center" readingOrder="1"/>
    </xf>
    <xf numFmtId="172" fontId="23" fillId="0" borderId="6" xfId="0" applyNumberFormat="1" applyFont="1" applyBorder="1" applyAlignment="1">
      <alignment horizontal="right" vertical="center"/>
    </xf>
    <xf numFmtId="172" fontId="8" fillId="0" borderId="5" xfId="0" applyNumberFormat="1" applyFont="1" applyFill="1" applyBorder="1" applyAlignment="1">
      <alignment horizontal="right" vertical="center" readingOrder="1"/>
    </xf>
    <xf numFmtId="172" fontId="8" fillId="0" borderId="6" xfId="0" applyNumberFormat="1" applyFont="1" applyFill="1" applyBorder="1" applyAlignment="1">
      <alignment horizontal="right" vertical="center" readingOrder="1"/>
    </xf>
    <xf numFmtId="172" fontId="8" fillId="0" borderId="3" xfId="0" applyNumberFormat="1" applyFont="1" applyFill="1" applyBorder="1" applyAlignment="1">
      <alignment horizontal="right" vertical="center" readingOrder="1"/>
    </xf>
    <xf numFmtId="172" fontId="23" fillId="0" borderId="3" xfId="1" applyNumberFormat="1" applyFont="1" applyBorder="1" applyAlignment="1">
      <alignment horizontal="right" vertical="center" readingOrder="1"/>
    </xf>
    <xf numFmtId="172" fontId="23" fillId="0" borderId="3" xfId="0" applyNumberFormat="1" applyFont="1" applyBorder="1" applyAlignment="1">
      <alignment horizontal="right" vertical="center"/>
    </xf>
    <xf numFmtId="172" fontId="15" fillId="0" borderId="1" xfId="0" applyNumberFormat="1" applyFont="1" applyFill="1" applyBorder="1" applyAlignment="1">
      <alignment horizontal="right" vertical="center" readingOrder="1"/>
    </xf>
    <xf numFmtId="172" fontId="23" fillId="0" borderId="1" xfId="1" applyNumberFormat="1" applyFont="1" applyBorder="1" applyAlignment="1">
      <alignment horizontal="right" vertical="center" readingOrder="1"/>
    </xf>
    <xf numFmtId="172" fontId="23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readingOrder="1"/>
    </xf>
    <xf numFmtId="0" fontId="7" fillId="0" borderId="0" xfId="0" applyFont="1" applyFill="1" applyAlignment="1">
      <alignment vertical="center" readingOrder="1"/>
    </xf>
    <xf numFmtId="0" fontId="4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5" xfId="8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readingOrder="1"/>
    </xf>
    <xf numFmtId="0" fontId="4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3" xfId="8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vertical="center" readingOrder="1"/>
    </xf>
    <xf numFmtId="0" fontId="15" fillId="0" borderId="3" xfId="0" applyFont="1" applyFill="1" applyBorder="1" applyAlignment="1">
      <alignment vertical="center" readingOrder="1"/>
    </xf>
    <xf numFmtId="0" fontId="7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3" xfId="8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right" vertical="center" wrapText="1"/>
    </xf>
    <xf numFmtId="0" fontId="15" fillId="0" borderId="6" xfId="8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vertical="center" readingOrder="1"/>
    </xf>
    <xf numFmtId="0" fontId="4" fillId="0" borderId="0" xfId="7" applyFont="1" applyFill="1" applyBorder="1" applyAlignment="1">
      <alignment horizontal="left" vertical="center" readingOrder="1"/>
    </xf>
    <xf numFmtId="0" fontId="26" fillId="0" borderId="1" xfId="0" applyFont="1" applyFill="1" applyBorder="1" applyAlignment="1">
      <alignment horizontal="right" vertical="center" wrapText="1" readingOrder="1"/>
    </xf>
    <xf numFmtId="3" fontId="23" fillId="0" borderId="8" xfId="0" applyNumberFormat="1" applyFont="1" applyFill="1" applyBorder="1" applyAlignment="1">
      <alignment vertical="center" readingOrder="1"/>
    </xf>
    <xf numFmtId="0" fontId="23" fillId="0" borderId="5" xfId="0" applyFont="1" applyFill="1" applyBorder="1" applyAlignment="1">
      <alignment vertical="center" readingOrder="1"/>
    </xf>
    <xf numFmtId="0" fontId="23" fillId="0" borderId="3" xfId="0" applyFont="1" applyFill="1" applyBorder="1" applyAlignment="1">
      <alignment vertical="center" readingOrder="1"/>
    </xf>
    <xf numFmtId="3" fontId="23" fillId="0" borderId="3" xfId="0" applyNumberFormat="1" applyFont="1" applyFill="1" applyBorder="1" applyAlignment="1">
      <alignment vertical="center" readingOrder="1"/>
    </xf>
    <xf numFmtId="3" fontId="23" fillId="0" borderId="6" xfId="0" applyNumberFormat="1" applyFont="1" applyFill="1" applyBorder="1" applyAlignment="1">
      <alignment vertical="center" readingOrder="1"/>
    </xf>
    <xf numFmtId="0" fontId="24" fillId="0" borderId="0" xfId="0" applyFont="1" applyFill="1"/>
    <xf numFmtId="168" fontId="23" fillId="0" borderId="5" xfId="1" applyNumberFormat="1" applyFont="1" applyFill="1" applyBorder="1" applyAlignment="1">
      <alignment vertical="center" readingOrder="1"/>
    </xf>
    <xf numFmtId="168" fontId="23" fillId="0" borderId="3" xfId="1" applyNumberFormat="1" applyFont="1" applyFill="1" applyBorder="1" applyAlignment="1">
      <alignment vertical="center" readingOrder="1"/>
    </xf>
    <xf numFmtId="4" fontId="23" fillId="0" borderId="3" xfId="0" applyNumberFormat="1" applyFont="1" applyFill="1" applyBorder="1" applyAlignment="1">
      <alignment vertical="center" readingOrder="1"/>
    </xf>
    <xf numFmtId="4" fontId="23" fillId="0" borderId="6" xfId="0" applyNumberFormat="1" applyFont="1" applyFill="1" applyBorder="1" applyAlignment="1">
      <alignment vertical="center" readingOrder="1"/>
    </xf>
    <xf numFmtId="37" fontId="23" fillId="0" borderId="5" xfId="1" applyNumberFormat="1" applyFont="1" applyFill="1" applyBorder="1" applyAlignment="1">
      <alignment vertical="center" readingOrder="1"/>
    </xf>
    <xf numFmtId="37" fontId="23" fillId="0" borderId="3" xfId="1" applyNumberFormat="1" applyFont="1" applyFill="1" applyBorder="1" applyAlignment="1">
      <alignment vertical="center" readingOrder="1"/>
    </xf>
    <xf numFmtId="37" fontId="23" fillId="0" borderId="6" xfId="1" applyNumberFormat="1" applyFont="1" applyFill="1" applyBorder="1" applyAlignment="1">
      <alignment vertical="center" readingOrder="1"/>
    </xf>
    <xf numFmtId="3" fontId="23" fillId="0" borderId="5" xfId="0" applyNumberFormat="1" applyFont="1" applyFill="1" applyBorder="1" applyAlignment="1">
      <alignment vertical="center" readingOrder="1"/>
    </xf>
    <xf numFmtId="171" fontId="23" fillId="0" borderId="3" xfId="0" applyNumberFormat="1" applyFont="1" applyFill="1" applyBorder="1" applyAlignment="1">
      <alignment vertical="center" readingOrder="1"/>
    </xf>
    <xf numFmtId="171" fontId="23" fillId="0" borderId="6" xfId="0" applyNumberFormat="1" applyFont="1" applyFill="1" applyBorder="1" applyAlignment="1">
      <alignment vertical="center" readingOrder="1"/>
    </xf>
    <xf numFmtId="4" fontId="23" fillId="0" borderId="8" xfId="0" applyNumberFormat="1" applyFont="1" applyFill="1" applyBorder="1" applyAlignment="1">
      <alignment vertical="center" readingOrder="1"/>
    </xf>
    <xf numFmtId="4" fontId="23" fillId="0" borderId="5" xfId="0" applyNumberFormat="1" applyFont="1" applyFill="1" applyBorder="1" applyAlignment="1">
      <alignment vertical="center" readingOrder="1"/>
    </xf>
    <xf numFmtId="2" fontId="15" fillId="0" borderId="3" xfId="0" applyNumberFormat="1" applyFont="1" applyFill="1" applyBorder="1" applyAlignment="1">
      <alignment horizontal="right" vertical="center" wrapText="1"/>
    </xf>
    <xf numFmtId="2" fontId="15" fillId="0" borderId="3" xfId="0" applyNumberFormat="1" applyFont="1" applyFill="1" applyBorder="1" applyAlignment="1">
      <alignment vertical="center" readingOrder="1"/>
    </xf>
    <xf numFmtId="2" fontId="8" fillId="0" borderId="3" xfId="0" applyNumberFormat="1" applyFont="1" applyFill="1" applyBorder="1" applyAlignment="1">
      <alignment horizontal="right" vertical="center" wrapText="1"/>
    </xf>
    <xf numFmtId="2" fontId="8" fillId="0" borderId="3" xfId="0" applyNumberFormat="1" applyFont="1" applyFill="1" applyBorder="1" applyAlignment="1">
      <alignment vertical="center" readingOrder="1"/>
    </xf>
    <xf numFmtId="2" fontId="8" fillId="0" borderId="3" xfId="8" applyNumberFormat="1" applyFont="1" applyFill="1" applyBorder="1" applyAlignment="1">
      <alignment horizontal="right" vertical="center" wrapText="1"/>
    </xf>
    <xf numFmtId="2" fontId="15" fillId="0" borderId="3" xfId="8" applyNumberFormat="1" applyFont="1" applyFill="1" applyBorder="1" applyAlignment="1">
      <alignment horizontal="right" vertical="center" wrapText="1"/>
    </xf>
    <xf numFmtId="2" fontId="15" fillId="0" borderId="6" xfId="0" applyNumberFormat="1" applyFont="1" applyFill="1" applyBorder="1" applyAlignment="1">
      <alignment horizontal="right" vertical="center" wrapText="1"/>
    </xf>
    <xf numFmtId="2" fontId="15" fillId="0" borderId="6" xfId="8" applyNumberFormat="1" applyFont="1" applyFill="1" applyBorder="1" applyAlignment="1">
      <alignment horizontal="right" vertical="center" wrapText="1"/>
    </xf>
    <xf numFmtId="2" fontId="15" fillId="0" borderId="6" xfId="0" applyNumberFormat="1" applyFont="1" applyFill="1" applyBorder="1" applyAlignment="1">
      <alignment vertical="center" readingOrder="1"/>
    </xf>
    <xf numFmtId="172" fontId="15" fillId="0" borderId="1" xfId="1" applyNumberFormat="1" applyFont="1" applyFill="1" applyBorder="1" applyAlignment="1">
      <alignment horizontal="right" vertical="center" readingOrder="1"/>
    </xf>
    <xf numFmtId="172" fontId="15" fillId="0" borderId="1" xfId="1" applyNumberFormat="1" applyFont="1" applyFill="1" applyBorder="1" applyAlignment="1">
      <alignment vertical="center" readingOrder="1"/>
    </xf>
    <xf numFmtId="172" fontId="4" fillId="0" borderId="0" xfId="0" applyNumberFormat="1" applyFont="1" applyFill="1" applyAlignment="1">
      <alignment vertical="center" readingOrder="1"/>
    </xf>
    <xf numFmtId="172" fontId="9" fillId="0" borderId="0" xfId="0" applyNumberFormat="1" applyFont="1" applyFill="1" applyAlignment="1">
      <alignment vertical="center" readingOrder="1"/>
    </xf>
    <xf numFmtId="172" fontId="4" fillId="0" borderId="0" xfId="0" applyNumberFormat="1" applyFont="1" applyFill="1" applyBorder="1" applyAlignment="1">
      <alignment vertical="center" readingOrder="1"/>
    </xf>
    <xf numFmtId="172" fontId="21" fillId="0" borderId="0" xfId="0" applyNumberFormat="1" applyFont="1" applyFill="1" applyAlignment="1">
      <alignment vertical="center" readingOrder="1"/>
    </xf>
    <xf numFmtId="172" fontId="4" fillId="2" borderId="0" xfId="0" applyNumberFormat="1" applyFont="1" applyFill="1" applyBorder="1" applyAlignment="1">
      <alignment vertical="center" readingOrder="1"/>
    </xf>
    <xf numFmtId="172" fontId="8" fillId="0" borderId="1" xfId="1" applyNumberFormat="1" applyFont="1" applyFill="1" applyBorder="1" applyAlignment="1">
      <alignment horizontal="right" vertical="center" readingOrder="1"/>
    </xf>
    <xf numFmtId="172" fontId="15" fillId="0" borderId="5" xfId="1" applyNumberFormat="1" applyFont="1" applyFill="1" applyBorder="1" applyAlignment="1">
      <alignment vertical="center" readingOrder="1"/>
    </xf>
    <xf numFmtId="172" fontId="23" fillId="0" borderId="6" xfId="1" applyNumberFormat="1" applyFont="1" applyFill="1" applyBorder="1" applyAlignment="1">
      <alignment vertical="center" readingOrder="1"/>
    </xf>
    <xf numFmtId="172" fontId="15" fillId="0" borderId="6" xfId="1" applyNumberFormat="1" applyFont="1" applyFill="1" applyBorder="1" applyAlignment="1">
      <alignment vertical="center" readingOrder="1"/>
    </xf>
    <xf numFmtId="172" fontId="8" fillId="2" borderId="3" xfId="1" applyNumberFormat="1" applyFont="1" applyFill="1" applyBorder="1" applyAlignment="1">
      <alignment horizontal="right" vertical="center" readingOrder="1"/>
    </xf>
    <xf numFmtId="172" fontId="15" fillId="0" borderId="3" xfId="1" applyNumberFormat="1" applyFont="1" applyFill="1" applyBorder="1" applyAlignment="1">
      <alignment vertical="center" readingOrder="1"/>
    </xf>
    <xf numFmtId="172" fontId="15" fillId="0" borderId="2" xfId="1" applyNumberFormat="1" applyFont="1" applyFill="1" applyBorder="1" applyAlignment="1">
      <alignment vertical="center" readingOrder="1"/>
    </xf>
    <xf numFmtId="172" fontId="8" fillId="0" borderId="3" xfId="1" applyNumberFormat="1" applyFont="1" applyFill="1" applyBorder="1" applyAlignment="1">
      <alignment horizontal="right" vertical="center" wrapText="1" readingOrder="1"/>
    </xf>
    <xf numFmtId="172" fontId="8" fillId="2" borderId="3" xfId="1" applyNumberFormat="1" applyFont="1" applyFill="1" applyBorder="1" applyAlignment="1">
      <alignment horizontal="right" vertical="center" wrapText="1" readingOrder="1"/>
    </xf>
    <xf numFmtId="172" fontId="8" fillId="0" borderId="5" xfId="1" applyNumberFormat="1" applyFont="1" applyFill="1" applyBorder="1" applyAlignment="1">
      <alignment vertical="center" readingOrder="1"/>
    </xf>
    <xf numFmtId="172" fontId="8" fillId="0" borderId="3" xfId="1" applyNumberFormat="1" applyFont="1" applyFill="1" applyBorder="1" applyAlignment="1">
      <alignment vertical="center" readingOrder="1"/>
    </xf>
    <xf numFmtId="172" fontId="8" fillId="0" borderId="9" xfId="1" applyNumberFormat="1" applyFont="1" applyFill="1" applyBorder="1" applyAlignment="1">
      <alignment horizontal="right" vertical="center" readingOrder="1"/>
    </xf>
    <xf numFmtId="172" fontId="8" fillId="0" borderId="9" xfId="1" applyNumberFormat="1" applyFont="1" applyFill="1" applyBorder="1" applyAlignment="1">
      <alignment vertical="center" readingOrder="1"/>
    </xf>
    <xf numFmtId="172" fontId="25" fillId="0" borderId="6" xfId="1" applyNumberFormat="1" applyFont="1" applyFill="1" applyBorder="1" applyAlignment="1">
      <alignment horizontal="right" vertical="center" readingOrder="1"/>
    </xf>
    <xf numFmtId="169" fontId="15" fillId="0" borderId="1" xfId="1" applyNumberFormat="1" applyFont="1" applyFill="1" applyBorder="1" applyAlignment="1">
      <alignment vertical="center" readingOrder="1"/>
    </xf>
    <xf numFmtId="172" fontId="8" fillId="0" borderId="1" xfId="1" applyNumberFormat="1" applyFont="1" applyFill="1" applyBorder="1" applyAlignment="1">
      <alignment vertical="center" readingOrder="1"/>
    </xf>
    <xf numFmtId="0" fontId="0" fillId="0" borderId="0" xfId="0" applyAlignment="1">
      <alignment horizontal="left"/>
    </xf>
    <xf numFmtId="172" fontId="8" fillId="0" borderId="0" xfId="1" applyNumberFormat="1" applyFont="1" applyFill="1" applyBorder="1" applyAlignment="1">
      <alignment horizontal="right" vertical="center" readingOrder="1"/>
    </xf>
    <xf numFmtId="1" fontId="14" fillId="0" borderId="1" xfId="0" applyNumberFormat="1" applyFont="1" applyFill="1" applyBorder="1" applyAlignment="1">
      <alignment vertical="center" wrapText="1" readingOrder="1"/>
    </xf>
    <xf numFmtId="172" fontId="14" fillId="0" borderId="1" xfId="0" applyNumberFormat="1" applyFont="1" applyFill="1" applyBorder="1" applyAlignment="1">
      <alignment horizontal="left" vertical="center" wrapText="1" readingOrder="1"/>
    </xf>
    <xf numFmtId="172" fontId="15" fillId="0" borderId="5" xfId="1" applyNumberFormat="1" applyFont="1" applyFill="1" applyBorder="1" applyAlignment="1">
      <alignment horizontal="right" vertical="center" readingOrder="1"/>
    </xf>
    <xf numFmtId="172" fontId="15" fillId="0" borderId="3" xfId="1" applyNumberFormat="1" applyFont="1" applyFill="1" applyBorder="1" applyAlignment="1">
      <alignment horizontal="right" vertical="center" readingOrder="1"/>
    </xf>
    <xf numFmtId="172" fontId="25" fillId="0" borderId="6" xfId="1" applyNumberFormat="1" applyFont="1" applyFill="1" applyBorder="1" applyAlignment="1">
      <alignment vertical="center" readingOrder="1"/>
    </xf>
    <xf numFmtId="172" fontId="23" fillId="0" borderId="6" xfId="1" applyNumberFormat="1" applyFont="1" applyFill="1" applyBorder="1" applyAlignment="1">
      <alignment horizontal="right" vertical="center" readingOrder="1"/>
    </xf>
    <xf numFmtId="172" fontId="15" fillId="2" borderId="3" xfId="1" applyNumberFormat="1" applyFont="1" applyFill="1" applyBorder="1" applyAlignment="1">
      <alignment horizontal="right" vertical="center" readingOrder="1"/>
    </xf>
    <xf numFmtId="172" fontId="15" fillId="3" borderId="3" xfId="1" applyNumberFormat="1" applyFont="1" applyFill="1" applyBorder="1" applyAlignment="1">
      <alignment horizontal="right" vertical="center" readingOrder="1"/>
    </xf>
    <xf numFmtId="172" fontId="5" fillId="0" borderId="0" xfId="0" applyNumberFormat="1" applyFont="1" applyFill="1" applyAlignment="1">
      <alignment horizontal="left" vertical="center" readingOrder="1"/>
    </xf>
    <xf numFmtId="172" fontId="14" fillId="0" borderId="5" xfId="0" applyNumberFormat="1" applyFont="1" applyFill="1" applyBorder="1" applyAlignment="1">
      <alignment horizontal="left" vertical="center" wrapText="1" readingOrder="1"/>
    </xf>
    <xf numFmtId="172" fontId="14" fillId="0" borderId="3" xfId="0" applyNumberFormat="1" applyFont="1" applyFill="1" applyBorder="1" applyAlignment="1">
      <alignment horizontal="left" vertical="center" wrapText="1" readingOrder="1"/>
    </xf>
    <xf numFmtId="172" fontId="22" fillId="0" borderId="9" xfId="0" applyNumberFormat="1" applyFont="1" applyFill="1" applyBorder="1" applyAlignment="1">
      <alignment horizontal="left" vertical="center" wrapText="1" readingOrder="1"/>
    </xf>
    <xf numFmtId="172" fontId="22" fillId="0" borderId="6" xfId="0" applyNumberFormat="1" applyFont="1" applyFill="1" applyBorder="1" applyAlignment="1">
      <alignment horizontal="left" vertical="center" wrapText="1" readingOrder="1"/>
    </xf>
    <xf numFmtId="172" fontId="14" fillId="2" borderId="3" xfId="0" applyNumberFormat="1" applyFont="1" applyFill="1" applyBorder="1" applyAlignment="1">
      <alignment horizontal="left" vertical="center" wrapText="1" readingOrder="1"/>
    </xf>
    <xf numFmtId="173" fontId="8" fillId="0" borderId="3" xfId="1" applyNumberFormat="1" applyFont="1" applyFill="1" applyBorder="1" applyAlignment="1">
      <alignment horizontal="right" vertical="center" wrapText="1" readingOrder="1"/>
    </xf>
    <xf numFmtId="170" fontId="8" fillId="0" borderId="5" xfId="1" applyNumberFormat="1" applyFont="1" applyFill="1" applyBorder="1" applyAlignment="1">
      <alignment horizontal="right" vertical="center" readingOrder="1"/>
    </xf>
    <xf numFmtId="170" fontId="8" fillId="0" borderId="3" xfId="1" applyNumberFormat="1" applyFont="1" applyFill="1" applyBorder="1" applyAlignment="1">
      <alignment horizontal="right" vertical="center" readingOrder="1"/>
    </xf>
    <xf numFmtId="169" fontId="8" fillId="0" borderId="3" xfId="1" applyNumberFormat="1" applyFont="1" applyFill="1" applyBorder="1" applyAlignment="1">
      <alignment horizontal="right" vertical="center" readingOrder="1"/>
    </xf>
    <xf numFmtId="169" fontId="8" fillId="0" borderId="3" xfId="1" applyNumberFormat="1" applyFont="1" applyFill="1" applyBorder="1" applyAlignment="1">
      <alignment horizontal="right" vertical="center" wrapText="1" readingOrder="1"/>
    </xf>
    <xf numFmtId="174" fontId="8" fillId="0" borderId="5" xfId="1" applyNumberFormat="1" applyFont="1" applyFill="1" applyBorder="1" applyAlignment="1">
      <alignment horizontal="right" vertical="center" readingOrder="1"/>
    </xf>
    <xf numFmtId="174" fontId="8" fillId="0" borderId="3" xfId="1" applyNumberFormat="1" applyFont="1" applyFill="1" applyBorder="1" applyAlignment="1">
      <alignment horizontal="right" vertical="center" readingOrder="1"/>
    </xf>
    <xf numFmtId="174" fontId="8" fillId="0" borderId="3" xfId="1" applyNumberFormat="1" applyFont="1" applyFill="1" applyBorder="1" applyAlignment="1">
      <alignment horizontal="right" vertical="center" wrapText="1" readingOrder="1"/>
    </xf>
    <xf numFmtId="165" fontId="8" fillId="0" borderId="5" xfId="1" applyNumberFormat="1" applyFont="1" applyFill="1" applyBorder="1" applyAlignment="1">
      <alignment horizontal="right" vertical="center" readingOrder="1"/>
    </xf>
    <xf numFmtId="165" fontId="8" fillId="0" borderId="3" xfId="1" applyNumberFormat="1" applyFont="1" applyFill="1" applyBorder="1" applyAlignment="1">
      <alignment horizontal="right" vertical="center" readingOrder="1"/>
    </xf>
    <xf numFmtId="165" fontId="8" fillId="0" borderId="3" xfId="1" applyNumberFormat="1" applyFont="1" applyFill="1" applyBorder="1" applyAlignment="1">
      <alignment horizontal="right" vertical="center" wrapText="1" readingOrder="1"/>
    </xf>
    <xf numFmtId="0" fontId="5" fillId="0" borderId="9" xfId="0" applyFont="1" applyFill="1" applyBorder="1" applyAlignment="1">
      <alignment horizontal="left" vertical="center" wrapText="1" readingOrder="1"/>
    </xf>
    <xf numFmtId="167" fontId="15" fillId="0" borderId="9" xfId="1" applyNumberFormat="1" applyFont="1" applyFill="1" applyBorder="1" applyAlignment="1">
      <alignment vertical="center" readingOrder="1"/>
    </xf>
    <xf numFmtId="172" fontId="15" fillId="0" borderId="9" xfId="1" applyNumberFormat="1" applyFont="1" applyFill="1" applyBorder="1" applyAlignment="1">
      <alignment vertical="center" readingOrder="1"/>
    </xf>
    <xf numFmtId="172" fontId="15" fillId="0" borderId="9" xfId="1" applyNumberFormat="1" applyFont="1" applyFill="1" applyBorder="1" applyAlignment="1">
      <alignment horizontal="right" vertical="center" readingOrder="1"/>
    </xf>
    <xf numFmtId="172" fontId="14" fillId="0" borderId="9" xfId="0" applyNumberFormat="1" applyFont="1" applyFill="1" applyBorder="1" applyAlignment="1">
      <alignment horizontal="left" vertical="center" wrapText="1" readingOrder="1"/>
    </xf>
    <xf numFmtId="172" fontId="22" fillId="0" borderId="1" xfId="0" applyNumberFormat="1" applyFont="1" applyFill="1" applyBorder="1" applyAlignment="1">
      <alignment horizontal="left" vertical="center" wrapText="1" readingOrder="1"/>
    </xf>
    <xf numFmtId="172" fontId="7" fillId="0" borderId="1" xfId="0" applyNumberFormat="1" applyFont="1" applyFill="1" applyBorder="1" applyAlignment="1">
      <alignment horizontal="right" vertical="center" wrapText="1"/>
    </xf>
    <xf numFmtId="172" fontId="7" fillId="0" borderId="1" xfId="0" applyNumberFormat="1" applyFont="1" applyFill="1" applyBorder="1" applyAlignment="1">
      <alignment horizontal="right" vertical="center" wrapText="1" readingOrder="1"/>
    </xf>
    <xf numFmtId="172" fontId="7" fillId="0" borderId="0" xfId="0" applyNumberFormat="1" applyFont="1" applyFill="1" applyAlignment="1">
      <alignment vertical="center" readingOrder="1"/>
    </xf>
    <xf numFmtId="169" fontId="15" fillId="0" borderId="5" xfId="1" applyNumberFormat="1" applyFont="1" applyFill="1" applyBorder="1" applyAlignment="1">
      <alignment horizontal="right" vertical="center" readingOrder="1"/>
    </xf>
    <xf numFmtId="169" fontId="15" fillId="0" borderId="3" xfId="1" applyNumberFormat="1" applyFont="1" applyFill="1" applyBorder="1" applyAlignment="1">
      <alignment horizontal="right" vertical="center" readingOrder="1"/>
    </xf>
    <xf numFmtId="0" fontId="19" fillId="0" borderId="0" xfId="0" applyFont="1"/>
    <xf numFmtId="172" fontId="14" fillId="0" borderId="1" xfId="0" applyNumberFormat="1" applyFont="1" applyFill="1" applyBorder="1" applyAlignment="1">
      <alignment horizontal="right" vertical="center" wrapText="1" readingOrder="1"/>
    </xf>
    <xf numFmtId="172" fontId="5" fillId="0" borderId="1" xfId="0" applyNumberFormat="1" applyFont="1" applyFill="1" applyBorder="1" applyAlignment="1">
      <alignment horizontal="right" vertical="center" wrapText="1" readingOrder="1"/>
    </xf>
    <xf numFmtId="167" fontId="15" fillId="0" borderId="4" xfId="1" applyNumberFormat="1" applyFont="1" applyFill="1" applyBorder="1" applyAlignment="1">
      <alignment vertical="center" readingOrder="1"/>
    </xf>
    <xf numFmtId="172" fontId="15" fillId="0" borderId="4" xfId="1" applyNumberFormat="1" applyFont="1" applyFill="1" applyBorder="1" applyAlignment="1">
      <alignment vertical="center" readingOrder="1"/>
    </xf>
    <xf numFmtId="167" fontId="8" fillId="0" borderId="4" xfId="1" applyNumberFormat="1" applyFont="1" applyFill="1" applyBorder="1" applyAlignment="1">
      <alignment horizontal="right" vertical="center" readingOrder="1"/>
    </xf>
    <xf numFmtId="167" fontId="8" fillId="0" borderId="3" xfId="1" applyNumberFormat="1" applyFont="1" applyFill="1" applyBorder="1" applyAlignment="1">
      <alignment horizontal="right" vertical="center" readingOrder="1"/>
    </xf>
    <xf numFmtId="4" fontId="15" fillId="0" borderId="1" xfId="1" applyNumberFormat="1" applyFont="1" applyBorder="1" applyAlignment="1">
      <alignment horizontal="right" vertical="center" readingOrder="1"/>
    </xf>
    <xf numFmtId="4" fontId="8" fillId="0" borderId="5" xfId="1" applyNumberFormat="1" applyFont="1" applyFill="1" applyBorder="1" applyAlignment="1">
      <alignment horizontal="right" vertical="center" readingOrder="1"/>
    </xf>
    <xf numFmtId="172" fontId="15" fillId="0" borderId="1" xfId="1" applyNumberFormat="1" applyFont="1" applyBorder="1" applyAlignment="1">
      <alignment horizontal="right" vertical="center" readingOrder="1"/>
    </xf>
    <xf numFmtId="2" fontId="15" fillId="0" borderId="1" xfId="0" applyNumberFormat="1" applyFont="1" applyFill="1" applyBorder="1" applyAlignment="1">
      <alignment horizontal="right" vertical="center" wrapText="1" readingOrder="1"/>
    </xf>
    <xf numFmtId="2" fontId="15" fillId="0" borderId="1" xfId="1" applyNumberFormat="1" applyFont="1" applyFill="1" applyBorder="1" applyAlignment="1">
      <alignment horizontal="right" vertical="center" wrapText="1" readingOrder="1"/>
    </xf>
    <xf numFmtId="2" fontId="23" fillId="0" borderId="1" xfId="0" applyNumberFormat="1" applyFont="1" applyFill="1" applyBorder="1" applyAlignment="1">
      <alignment horizontal="right" vertical="center" wrapText="1" readingOrder="1"/>
    </xf>
    <xf numFmtId="2" fontId="8" fillId="0" borderId="1" xfId="1" applyNumberFormat="1" applyFont="1" applyFill="1" applyBorder="1" applyAlignment="1">
      <alignment horizontal="right" vertical="center" readingOrder="1"/>
    </xf>
    <xf numFmtId="2" fontId="25" fillId="0" borderId="1" xfId="1" applyNumberFormat="1" applyFont="1" applyFill="1" applyBorder="1" applyAlignment="1">
      <alignment horizontal="right" vertical="center" readingOrder="1"/>
    </xf>
    <xf numFmtId="2" fontId="23" fillId="0" borderId="5" xfId="0" applyNumberFormat="1" applyFont="1" applyBorder="1" applyAlignment="1">
      <alignment horizontal="right" vertical="center" readingOrder="1"/>
    </xf>
    <xf numFmtId="2" fontId="23" fillId="0" borderId="3" xfId="0" applyNumberFormat="1" applyFont="1" applyBorder="1" applyAlignment="1">
      <alignment horizontal="right" vertical="center" readingOrder="1"/>
    </xf>
    <xf numFmtId="2" fontId="23" fillId="0" borderId="6" xfId="0" applyNumberFormat="1" applyFont="1" applyBorder="1" applyAlignment="1">
      <alignment horizontal="right" vertical="center" readingOrder="1"/>
    </xf>
    <xf numFmtId="2" fontId="8" fillId="0" borderId="1" xfId="1" applyNumberFormat="1" applyFont="1" applyBorder="1" applyAlignment="1">
      <alignment horizontal="right" vertical="center" readingOrder="1"/>
    </xf>
    <xf numFmtId="2" fontId="25" fillId="0" borderId="1" xfId="1" applyNumberFormat="1" applyFont="1" applyBorder="1" applyAlignment="1">
      <alignment horizontal="right" vertical="center" readingOrder="1"/>
    </xf>
    <xf numFmtId="2" fontId="23" fillId="0" borderId="2" xfId="0" applyNumberFormat="1" applyFont="1" applyBorder="1" applyAlignment="1">
      <alignment horizontal="right" vertical="center" readingOrder="1"/>
    </xf>
    <xf numFmtId="2" fontId="23" fillId="0" borderId="2" xfId="1" applyNumberFormat="1" applyFont="1" applyBorder="1" applyAlignment="1">
      <alignment horizontal="right" vertical="center" readingOrder="1"/>
    </xf>
    <xf numFmtId="2" fontId="23" fillId="0" borderId="6" xfId="0" applyNumberFormat="1" applyFont="1" applyFill="1" applyBorder="1" applyAlignment="1">
      <alignment horizontal="right" vertical="center" readingOrder="1"/>
    </xf>
    <xf numFmtId="2" fontId="15" fillId="0" borderId="4" xfId="1" applyNumberFormat="1" applyFont="1" applyBorder="1" applyAlignment="1">
      <alignment horizontal="right" vertical="center" readingOrder="1"/>
    </xf>
    <xf numFmtId="2" fontId="23" fillId="0" borderId="4" xfId="1" applyNumberFormat="1" applyFont="1" applyBorder="1" applyAlignment="1">
      <alignment horizontal="right" vertical="center" readingOrder="1"/>
    </xf>
    <xf numFmtId="2" fontId="23" fillId="2" borderId="8" xfId="0" applyNumberFormat="1" applyFont="1" applyFill="1" applyBorder="1" applyAlignment="1">
      <alignment horizontal="right" vertical="center" readingOrder="1"/>
    </xf>
    <xf numFmtId="2" fontId="23" fillId="0" borderId="8" xfId="0" applyNumberFormat="1" applyFont="1" applyBorder="1" applyAlignment="1">
      <alignment horizontal="right" vertical="center" readingOrder="1"/>
    </xf>
    <xf numFmtId="2" fontId="8" fillId="3" borderId="4" xfId="1" applyNumberFormat="1" applyFont="1" applyFill="1" applyBorder="1" applyAlignment="1">
      <alignment horizontal="right" vertical="center" readingOrder="1"/>
    </xf>
    <xf numFmtId="2" fontId="23" fillId="2" borderId="4" xfId="0" applyNumberFormat="1" applyFont="1" applyFill="1" applyBorder="1" applyAlignment="1">
      <alignment horizontal="right" vertical="center" readingOrder="1"/>
    </xf>
    <xf numFmtId="2" fontId="23" fillId="0" borderId="4" xfId="0" applyNumberFormat="1" applyFont="1" applyBorder="1" applyAlignment="1">
      <alignment horizontal="right" vertical="center" readingOrder="1"/>
    </xf>
    <xf numFmtId="2" fontId="15" fillId="0" borderId="1" xfId="1" applyNumberFormat="1" applyFont="1" applyBorder="1" applyAlignment="1">
      <alignment horizontal="right" vertical="center" readingOrder="1"/>
    </xf>
    <xf numFmtId="2" fontId="23" fillId="0" borderId="1" xfId="1" applyNumberFormat="1" applyFont="1" applyBorder="1" applyAlignment="1">
      <alignment horizontal="right" vertical="center" readingOrder="1"/>
    </xf>
    <xf numFmtId="2" fontId="23" fillId="0" borderId="6" xfId="1" applyNumberFormat="1" applyFont="1" applyFill="1" applyBorder="1" applyAlignment="1">
      <alignment horizontal="right" vertical="center" readingOrder="1"/>
    </xf>
    <xf numFmtId="172" fontId="23" fillId="0" borderId="4" xfId="1" applyNumberFormat="1" applyFont="1" applyBorder="1" applyAlignment="1">
      <alignment horizontal="right" vertical="center" readingOrder="1"/>
    </xf>
    <xf numFmtId="172" fontId="23" fillId="0" borderId="4" xfId="0" applyNumberFormat="1" applyFont="1" applyBorder="1" applyAlignment="1">
      <alignment horizontal="right" vertical="center"/>
    </xf>
    <xf numFmtId="172" fontId="23" fillId="0" borderId="0" xfId="1" applyNumberFormat="1" applyFont="1" applyBorder="1" applyAlignment="1">
      <alignment horizontal="right" vertical="center" readingOrder="1"/>
    </xf>
    <xf numFmtId="172" fontId="15" fillId="0" borderId="4" xfId="0" applyNumberFormat="1" applyFont="1" applyFill="1" applyBorder="1" applyAlignment="1">
      <alignment horizontal="right" vertical="center" readingOrder="1"/>
    </xf>
    <xf numFmtId="172" fontId="15" fillId="0" borderId="4" xfId="1" applyNumberFormat="1" applyFont="1" applyFill="1" applyBorder="1" applyAlignment="1">
      <alignment horizontal="right" vertical="center" readingOrder="1"/>
    </xf>
    <xf numFmtId="172" fontId="15" fillId="0" borderId="4" xfId="1" applyNumberFormat="1" applyFont="1" applyBorder="1" applyAlignment="1">
      <alignment horizontal="right" vertical="center" readingOrder="1"/>
    </xf>
    <xf numFmtId="2" fontId="15" fillId="0" borderId="8" xfId="0" applyNumberFormat="1" applyFont="1" applyFill="1" applyBorder="1" applyAlignment="1">
      <alignment vertical="center" wrapText="1"/>
    </xf>
    <xf numFmtId="2" fontId="15" fillId="0" borderId="8" xfId="0" applyNumberFormat="1" applyFont="1" applyFill="1" applyBorder="1" applyAlignment="1">
      <alignment vertical="center" readingOrder="1"/>
    </xf>
    <xf numFmtId="2" fontId="23" fillId="0" borderId="8" xfId="0" applyNumberFormat="1" applyFont="1" applyFill="1" applyBorder="1" applyAlignment="1">
      <alignment vertical="center" readingOrder="1"/>
    </xf>
    <xf numFmtId="49" fontId="14" fillId="0" borderId="4" xfId="0" applyNumberFormat="1" applyFont="1" applyFill="1" applyBorder="1" applyAlignment="1">
      <alignment horizontal="center" vertical="center" wrapText="1" readingOrder="1"/>
    </xf>
    <xf numFmtId="166" fontId="15" fillId="0" borderId="1" xfId="8" applyNumberFormat="1" applyFont="1" applyFill="1" applyBorder="1" applyAlignment="1">
      <alignment vertical="center" readingOrder="1"/>
    </xf>
    <xf numFmtId="166" fontId="8" fillId="0" borderId="1" xfId="8" applyNumberFormat="1" applyFont="1" applyFill="1" applyBorder="1" applyAlignment="1">
      <alignment vertical="center" readingOrder="1"/>
    </xf>
    <xf numFmtId="166" fontId="8" fillId="0" borderId="5" xfId="8" applyNumberFormat="1" applyFont="1" applyFill="1" applyBorder="1" applyAlignment="1">
      <alignment vertical="center" readingOrder="1"/>
    </xf>
    <xf numFmtId="166" fontId="8" fillId="0" borderId="3" xfId="8" applyNumberFormat="1" applyFont="1" applyFill="1" applyBorder="1" applyAlignment="1">
      <alignment vertical="center" readingOrder="1"/>
    </xf>
    <xf numFmtId="166" fontId="8" fillId="0" borderId="6" xfId="8" applyNumberFormat="1" applyFont="1" applyFill="1" applyBorder="1" applyAlignment="1">
      <alignment vertical="center" readingOrder="1"/>
    </xf>
    <xf numFmtId="172" fontId="23" fillId="0" borderId="1" xfId="1" applyNumberFormat="1" applyFont="1" applyFill="1" applyBorder="1" applyAlignment="1">
      <alignment vertical="center" readingOrder="1"/>
    </xf>
    <xf numFmtId="172" fontId="25" fillId="0" borderId="1" xfId="1" applyNumberFormat="1" applyFont="1" applyFill="1" applyBorder="1" applyAlignment="1">
      <alignment horizontal="right" vertical="center" readingOrder="1"/>
    </xf>
    <xf numFmtId="172" fontId="25" fillId="0" borderId="1" xfId="1" applyNumberFormat="1" applyFont="1" applyFill="1" applyBorder="1" applyAlignment="1">
      <alignment vertical="center" readingOrder="1"/>
    </xf>
    <xf numFmtId="172" fontId="23" fillId="0" borderId="1" xfId="1" applyNumberFormat="1" applyFont="1" applyFill="1" applyBorder="1" applyAlignment="1">
      <alignment horizontal="right" vertical="center" readingOrder="1"/>
    </xf>
    <xf numFmtId="0" fontId="17" fillId="0" borderId="0" xfId="0" applyFont="1" applyAlignment="1">
      <alignment vertical="center" readingOrder="1"/>
    </xf>
    <xf numFmtId="2" fontId="23" fillId="0" borderId="5" xfId="0" applyNumberFormat="1" applyFont="1" applyFill="1" applyBorder="1" applyAlignment="1">
      <alignment vertical="center" readingOrder="1"/>
    </xf>
    <xf numFmtId="2" fontId="23" fillId="0" borderId="3" xfId="0" applyNumberFormat="1" applyFont="1" applyFill="1" applyBorder="1" applyAlignment="1">
      <alignment vertical="center" readingOrder="1"/>
    </xf>
    <xf numFmtId="2" fontId="23" fillId="0" borderId="6" xfId="0" applyNumberFormat="1" applyFont="1" applyFill="1" applyBorder="1" applyAlignment="1">
      <alignment vertical="center" readingOrder="1"/>
    </xf>
    <xf numFmtId="165" fontId="8" fillId="0" borderId="3" xfId="8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 readingOrder="1"/>
    </xf>
    <xf numFmtId="0" fontId="0" fillId="0" borderId="0" xfId="0"/>
    <xf numFmtId="0" fontId="5" fillId="0" borderId="0" xfId="0" applyFont="1" applyFill="1" applyAlignment="1">
      <alignment horizontal="left" vertical="center" readingOrder="1"/>
    </xf>
    <xf numFmtId="0" fontId="14" fillId="0" borderId="1" xfId="0" applyFont="1" applyFill="1" applyBorder="1" applyAlignment="1">
      <alignment horizontal="left" vertical="center" readingOrder="1"/>
    </xf>
    <xf numFmtId="0" fontId="5" fillId="0" borderId="1" xfId="0" applyFont="1" applyFill="1" applyBorder="1" applyAlignment="1">
      <alignment horizontal="left" vertical="center" wrapText="1" readingOrder="1"/>
    </xf>
    <xf numFmtId="0" fontId="14" fillId="0" borderId="0" xfId="0" applyFont="1" applyFill="1" applyAlignment="1">
      <alignment horizontal="left" vertical="center" wrapText="1" readingOrder="1"/>
    </xf>
    <xf numFmtId="0" fontId="0" fillId="0" borderId="0" xfId="0"/>
    <xf numFmtId="49" fontId="14" fillId="0" borderId="1" xfId="0" applyNumberFormat="1" applyFont="1" applyFill="1" applyBorder="1" applyAlignment="1">
      <alignment horizontal="right" vertical="center" wrapText="1" readingOrder="1"/>
    </xf>
    <xf numFmtId="0" fontId="14" fillId="0" borderId="1" xfId="0" applyFont="1" applyFill="1" applyBorder="1" applyAlignment="1">
      <alignment horizontal="right" vertical="center" wrapText="1" readingOrder="1"/>
    </xf>
    <xf numFmtId="1" fontId="14" fillId="0" borderId="1" xfId="0" applyNumberFormat="1" applyFont="1" applyFill="1" applyBorder="1" applyAlignment="1">
      <alignment horizontal="right" vertical="center" wrapText="1" readingOrder="1"/>
    </xf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 readingOrder="1"/>
    </xf>
    <xf numFmtId="172" fontId="4" fillId="2" borderId="0" xfId="0" applyNumberFormat="1" applyFont="1" applyFill="1" applyAlignment="1">
      <alignment vertical="center" readingOrder="1"/>
    </xf>
    <xf numFmtId="0" fontId="14" fillId="2" borderId="4" xfId="0" applyFont="1" applyFill="1" applyBorder="1" applyAlignment="1">
      <alignment horizontal="right" vertical="center" textRotation="90" wrapText="1" readingOrder="1"/>
    </xf>
    <xf numFmtId="173" fontId="15" fillId="2" borderId="1" xfId="1" applyNumberFormat="1" applyFont="1" applyFill="1" applyBorder="1" applyAlignment="1">
      <alignment horizontal="right" vertical="center" wrapText="1" readingOrder="1"/>
    </xf>
    <xf numFmtId="173" fontId="8" fillId="2" borderId="1" xfId="1" applyNumberFormat="1" applyFont="1" applyFill="1" applyBorder="1" applyAlignment="1">
      <alignment horizontal="right" vertical="center" readingOrder="1"/>
    </xf>
    <xf numFmtId="173" fontId="8" fillId="2" borderId="5" xfId="1" applyNumberFormat="1" applyFont="1" applyFill="1" applyBorder="1" applyAlignment="1">
      <alignment horizontal="right" vertical="center" readingOrder="1"/>
    </xf>
    <xf numFmtId="173" fontId="8" fillId="2" borderId="3" xfId="1" applyNumberFormat="1" applyFont="1" applyFill="1" applyBorder="1" applyAlignment="1">
      <alignment horizontal="right" vertical="center" readingOrder="1"/>
    </xf>
    <xf numFmtId="173" fontId="8" fillId="2" borderId="6" xfId="1" applyNumberFormat="1" applyFont="1" applyFill="1" applyBorder="1" applyAlignment="1">
      <alignment horizontal="right" vertical="center" readingOrder="1"/>
    </xf>
    <xf numFmtId="173" fontId="8" fillId="2" borderId="2" xfId="1" applyNumberFormat="1" applyFont="1" applyFill="1" applyBorder="1" applyAlignment="1">
      <alignment horizontal="right" vertical="center" readingOrder="1"/>
    </xf>
    <xf numFmtId="173" fontId="15" fillId="2" borderId="4" xfId="1" applyNumberFormat="1" applyFont="1" applyFill="1" applyBorder="1" applyAlignment="1">
      <alignment horizontal="right" vertical="center" readingOrder="1"/>
    </xf>
    <xf numFmtId="173" fontId="8" fillId="2" borderId="4" xfId="1" applyNumberFormat="1" applyFont="1" applyFill="1" applyBorder="1" applyAlignment="1">
      <alignment horizontal="right" vertical="center" readingOrder="1"/>
    </xf>
    <xf numFmtId="172" fontId="15" fillId="2" borderId="1" xfId="1" applyNumberFormat="1" applyFont="1" applyFill="1" applyBorder="1" applyAlignment="1">
      <alignment horizontal="right" vertical="center" readingOrder="1"/>
    </xf>
    <xf numFmtId="172" fontId="8" fillId="2" borderId="5" xfId="1" applyNumberFormat="1" applyFont="1" applyFill="1" applyBorder="1" applyAlignment="1">
      <alignment horizontal="right" vertical="center" readingOrder="1"/>
    </xf>
    <xf numFmtId="3" fontId="15" fillId="2" borderId="1" xfId="1" applyNumberFormat="1" applyFont="1" applyFill="1" applyBorder="1" applyAlignment="1">
      <alignment horizontal="right" vertical="center" readingOrder="1"/>
    </xf>
    <xf numFmtId="3" fontId="8" fillId="2" borderId="5" xfId="1" applyNumberFormat="1" applyFont="1" applyFill="1" applyBorder="1" applyAlignment="1">
      <alignment horizontal="right" vertical="center" readingOrder="1"/>
    </xf>
    <xf numFmtId="3" fontId="8" fillId="2" borderId="6" xfId="1" applyNumberFormat="1" applyFont="1" applyFill="1" applyBorder="1" applyAlignment="1">
      <alignment horizontal="right" vertical="center" readingOrder="1"/>
    </xf>
    <xf numFmtId="2" fontId="15" fillId="2" borderId="1" xfId="0" applyNumberFormat="1" applyFont="1" applyFill="1" applyBorder="1" applyAlignment="1">
      <alignment horizontal="right" vertical="center" wrapText="1" readingOrder="1"/>
    </xf>
    <xf numFmtId="2" fontId="8" fillId="2" borderId="1" xfId="1" applyNumberFormat="1" applyFont="1" applyFill="1" applyBorder="1" applyAlignment="1">
      <alignment horizontal="right" vertical="center" readingOrder="1"/>
    </xf>
    <xf numFmtId="2" fontId="8" fillId="2" borderId="5" xfId="1" applyNumberFormat="1" applyFont="1" applyFill="1" applyBorder="1" applyAlignment="1">
      <alignment horizontal="right" vertical="center" readingOrder="1"/>
    </xf>
    <xf numFmtId="2" fontId="8" fillId="2" borderId="3" xfId="1" applyNumberFormat="1" applyFont="1" applyFill="1" applyBorder="1" applyAlignment="1">
      <alignment horizontal="right" vertical="center" readingOrder="1"/>
    </xf>
    <xf numFmtId="2" fontId="8" fillId="2" borderId="6" xfId="1" applyNumberFormat="1" applyFont="1" applyFill="1" applyBorder="1" applyAlignment="1">
      <alignment horizontal="right" vertical="center" readingOrder="1"/>
    </xf>
    <xf numFmtId="2" fontId="8" fillId="2" borderId="2" xfId="1" applyNumberFormat="1" applyFont="1" applyFill="1" applyBorder="1" applyAlignment="1">
      <alignment horizontal="right" vertical="center" readingOrder="1"/>
    </xf>
    <xf numFmtId="2" fontId="15" fillId="2" borderId="4" xfId="1" applyNumberFormat="1" applyFont="1" applyFill="1" applyBorder="1" applyAlignment="1">
      <alignment horizontal="right" vertical="center" readingOrder="1"/>
    </xf>
    <xf numFmtId="2" fontId="8" fillId="2" borderId="4" xfId="1" applyNumberFormat="1" applyFont="1" applyFill="1" applyBorder="1" applyAlignment="1">
      <alignment horizontal="right" vertical="center" readingOrder="1"/>
    </xf>
    <xf numFmtId="4" fontId="8" fillId="2" borderId="5" xfId="1" applyNumberFormat="1" applyFont="1" applyFill="1" applyBorder="1" applyAlignment="1">
      <alignment horizontal="right" vertical="center" readingOrder="1"/>
    </xf>
    <xf numFmtId="2" fontId="15" fillId="2" borderId="1" xfId="1" applyNumberFormat="1" applyFont="1" applyFill="1" applyBorder="1" applyAlignment="1">
      <alignment horizontal="right" vertical="center" readingOrder="1"/>
    </xf>
    <xf numFmtId="165" fontId="8" fillId="0" borderId="3" xfId="0" applyNumberFormat="1" applyFont="1" applyFill="1" applyBorder="1" applyAlignment="1">
      <alignment vertical="center" readingOrder="1"/>
    </xf>
    <xf numFmtId="0" fontId="13" fillId="0" borderId="0" xfId="0" applyFont="1" applyBorder="1" applyAlignment="1">
      <alignment horizontal="left" vertical="center" wrapText="1" readingOrder="1"/>
    </xf>
    <xf numFmtId="0" fontId="11" fillId="0" borderId="0" xfId="0" applyFont="1" applyBorder="1" applyAlignment="1">
      <alignment horizontal="center" vertical="center" readingOrder="1"/>
    </xf>
    <xf numFmtId="0" fontId="20" fillId="0" borderId="0" xfId="0" applyFont="1" applyBorder="1" applyAlignment="1">
      <alignment horizontal="left" vertical="center" wrapText="1" readingOrder="1"/>
    </xf>
    <xf numFmtId="1" fontId="7" fillId="0" borderId="5" xfId="0" applyNumberFormat="1" applyFont="1" applyFill="1" applyBorder="1" applyAlignment="1">
      <alignment horizontal="center" vertical="center" readingOrder="1"/>
    </xf>
    <xf numFmtId="0" fontId="0" fillId="0" borderId="3" xfId="0" applyBorder="1"/>
    <xf numFmtId="0" fontId="0" fillId="0" borderId="6" xfId="0" applyBorder="1"/>
    <xf numFmtId="172" fontId="6" fillId="0" borderId="0" xfId="0" applyNumberFormat="1" applyFont="1" applyFill="1" applyAlignment="1">
      <alignment horizontal="left" vertical="center" readingOrder="1"/>
    </xf>
    <xf numFmtId="172" fontId="4" fillId="0" borderId="0" xfId="0" applyNumberFormat="1" applyFont="1" applyFill="1" applyAlignment="1">
      <alignment horizontal="left" vertical="center" wrapText="1" readingOrder="1"/>
    </xf>
    <xf numFmtId="172" fontId="4" fillId="0" borderId="0" xfId="0" applyNumberFormat="1" applyFont="1" applyFill="1" applyAlignment="1">
      <alignment horizontal="left" vertical="center" readingOrder="1"/>
    </xf>
    <xf numFmtId="1" fontId="7" fillId="0" borderId="4" xfId="0" applyNumberFormat="1" applyFont="1" applyFill="1" applyBorder="1" applyAlignment="1">
      <alignment horizontal="center" vertical="center" readingOrder="1"/>
    </xf>
    <xf numFmtId="0" fontId="0" fillId="0" borderId="0" xfId="0"/>
    <xf numFmtId="172" fontId="1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left" vertical="center" readingOrder="1"/>
    </xf>
    <xf numFmtId="0" fontId="6" fillId="0" borderId="0" xfId="0" applyFont="1" applyFill="1" applyAlignment="1">
      <alignment horizontal="left" vertical="center" readingOrder="1"/>
    </xf>
    <xf numFmtId="0" fontId="12" fillId="0" borderId="11" xfId="0" applyFont="1" applyFill="1" applyBorder="1" applyAlignment="1">
      <alignment horizontal="center" vertical="center" textRotation="90" wrapText="1" readingOrder="1"/>
    </xf>
    <xf numFmtId="0" fontId="12" fillId="0" borderId="12" xfId="0" applyFont="1" applyFill="1" applyBorder="1" applyAlignment="1">
      <alignment horizontal="center" vertical="center" textRotation="90" wrapText="1" readingOrder="1"/>
    </xf>
    <xf numFmtId="0" fontId="12" fillId="0" borderId="13" xfId="0" applyFont="1" applyFill="1" applyBorder="1" applyAlignment="1">
      <alignment horizontal="center" vertical="center" textRotation="90" wrapText="1" readingOrder="1"/>
    </xf>
    <xf numFmtId="0" fontId="7" fillId="0" borderId="1" xfId="0" applyFont="1" applyFill="1" applyBorder="1" applyAlignment="1">
      <alignment horizontal="center" vertical="center" readingOrder="1"/>
    </xf>
    <xf numFmtId="0" fontId="14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right" vertical="center" readingOrder="1"/>
    </xf>
    <xf numFmtId="0" fontId="7" fillId="0" borderId="1" xfId="0" applyFont="1" applyBorder="1" applyAlignment="1">
      <alignment horizontal="center"/>
    </xf>
    <xf numFmtId="172" fontId="23" fillId="4" borderId="1" xfId="1" applyNumberFormat="1" applyFont="1" applyFill="1" applyBorder="1" applyAlignment="1">
      <alignment horizontal="right" vertical="center" readingOrder="1"/>
    </xf>
    <xf numFmtId="172" fontId="24" fillId="0" borderId="1" xfId="0" applyNumberFormat="1" applyFont="1" applyBorder="1"/>
    <xf numFmtId="0" fontId="14" fillId="0" borderId="1" xfId="0" applyFont="1" applyFill="1" applyBorder="1" applyAlignment="1">
      <alignment horizontal="left" vertical="center" wrapText="1" readingOrder="1"/>
    </xf>
    <xf numFmtId="0" fontId="19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14" fillId="0" borderId="8" xfId="0" applyFont="1" applyFill="1" applyBorder="1" applyAlignment="1">
      <alignment horizontal="left" vertical="center" wrapText="1" readingOrder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</cellXfs>
  <cellStyles count="9">
    <cellStyle name="Comma" xfId="1" builtinId="3"/>
    <cellStyle name="MS_Arabic" xfId="2"/>
    <cellStyle name="Normal" xfId="0" builtinId="0"/>
    <cellStyle name="Normal 2" xfId="3"/>
    <cellStyle name="Normal 3" xfId="4"/>
    <cellStyle name="Normal 5" xfId="5"/>
    <cellStyle name="Normal 6" xfId="6"/>
    <cellStyle name="Normal_bourse2" xfId="7"/>
    <cellStyle name="Percent" xfId="8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7">
    <tabColor theme="0" tint="-0.34998626667073579"/>
  </sheetPr>
  <dimension ref="A1:K13"/>
  <sheetViews>
    <sheetView tabSelected="1" workbookViewId="0">
      <selection sqref="A1:K1"/>
    </sheetView>
  </sheetViews>
  <sheetFormatPr defaultRowHeight="12.75"/>
  <cols>
    <col min="1" max="16384" width="9.140625" style="10"/>
  </cols>
  <sheetData>
    <row r="1" spans="1:11" ht="25.5">
      <c r="A1" s="384" t="s">
        <v>190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</row>
    <row r="2" spans="1:11" ht="25.5">
      <c r="A2" s="384" t="s">
        <v>191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</row>
    <row r="3" spans="1:11" ht="25.5">
      <c r="A3" s="384" t="s">
        <v>192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</row>
    <row r="6" spans="1:11" ht="15.75">
      <c r="A6" s="385" t="s">
        <v>151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</row>
    <row r="7" spans="1:11" ht="15.75" customHeight="1">
      <c r="A7" s="385" t="s">
        <v>151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</row>
    <row r="8" spans="1:11" ht="15.75">
      <c r="A8" s="385" t="s">
        <v>152</v>
      </c>
      <c r="B8" s="385"/>
      <c r="C8" s="385"/>
      <c r="D8" s="385"/>
      <c r="E8" s="385"/>
      <c r="F8" s="385"/>
      <c r="G8" s="385"/>
      <c r="H8" s="385"/>
      <c r="I8" s="385"/>
      <c r="J8" s="385"/>
      <c r="K8" s="385"/>
    </row>
    <row r="11" spans="1:11" s="339" customFormat="1" ht="15.75">
      <c r="A11" s="383" t="s">
        <v>180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</row>
    <row r="12" spans="1:11" ht="15.75">
      <c r="A12" s="383" t="s">
        <v>181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</row>
    <row r="13" spans="1:11" ht="15.75">
      <c r="A13" s="383" t="s">
        <v>182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</row>
  </sheetData>
  <mergeCells count="9">
    <mergeCell ref="A11:K11"/>
    <mergeCell ref="A12:K12"/>
    <mergeCell ref="A13:K13"/>
    <mergeCell ref="A1:K1"/>
    <mergeCell ref="A2:K2"/>
    <mergeCell ref="A3:K3"/>
    <mergeCell ref="A6:K6"/>
    <mergeCell ref="A7:K7"/>
    <mergeCell ref="A8:K8"/>
  </mergeCells>
  <phoneticPr fontId="2" type="noConversion"/>
  <printOptions horizontalCentered="1" verticalCentered="1"/>
  <pageMargins left="0" right="0" top="0.39370078740157483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IQ35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IQ1"/>
    </sheetView>
  </sheetViews>
  <sheetFormatPr defaultRowHeight="12.75"/>
  <cols>
    <col min="1" max="1" width="6.42578125" customWidth="1"/>
    <col min="2" max="2" width="28.140625" style="249" customWidth="1"/>
    <col min="3" max="3" width="10" bestFit="1" customWidth="1"/>
    <col min="7" max="7" width="10.5703125" style="287" bestFit="1" customWidth="1"/>
    <col min="18" max="18" width="12.7109375" customWidth="1"/>
    <col min="20" max="20" width="13" customWidth="1"/>
    <col min="22" max="22" width="9.140625" style="287"/>
    <col min="28" max="28" width="10.7109375" customWidth="1"/>
  </cols>
  <sheetData>
    <row r="1" spans="1:251" s="228" customFormat="1" ht="20.100000000000001" customHeight="1">
      <c r="A1" s="389" t="s">
        <v>60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  <c r="AG1" s="389"/>
      <c r="AH1" s="389"/>
      <c r="AI1" s="389"/>
      <c r="AJ1" s="389"/>
      <c r="AK1" s="389"/>
      <c r="AL1" s="389"/>
      <c r="AM1" s="389"/>
      <c r="AN1" s="389"/>
      <c r="AO1" s="389"/>
      <c r="AP1" s="389"/>
      <c r="AQ1" s="389"/>
      <c r="AR1" s="389"/>
      <c r="AS1" s="389"/>
      <c r="AT1" s="389"/>
      <c r="AU1" s="389"/>
      <c r="AV1" s="389"/>
      <c r="AW1" s="389"/>
      <c r="AX1" s="389"/>
      <c r="AY1" s="389"/>
      <c r="AZ1" s="389"/>
      <c r="BA1" s="389"/>
      <c r="BB1" s="389"/>
      <c r="BC1" s="389"/>
      <c r="BD1" s="389"/>
      <c r="BE1" s="389"/>
      <c r="BF1" s="389"/>
      <c r="BG1" s="389"/>
      <c r="BH1" s="389"/>
      <c r="BI1" s="389"/>
      <c r="BJ1" s="389"/>
      <c r="BK1" s="389"/>
      <c r="BL1" s="389"/>
      <c r="BM1" s="389"/>
      <c r="BN1" s="389"/>
      <c r="BO1" s="389"/>
      <c r="BP1" s="389"/>
      <c r="BQ1" s="389"/>
      <c r="BR1" s="389"/>
      <c r="BS1" s="389"/>
      <c r="BT1" s="389"/>
      <c r="BU1" s="389"/>
      <c r="BV1" s="389"/>
      <c r="BW1" s="389"/>
      <c r="BX1" s="389"/>
      <c r="BY1" s="389"/>
      <c r="BZ1" s="389"/>
      <c r="CA1" s="389"/>
      <c r="CB1" s="389"/>
      <c r="CC1" s="389"/>
      <c r="CD1" s="389"/>
      <c r="CE1" s="389"/>
      <c r="CF1" s="389"/>
      <c r="CG1" s="389"/>
      <c r="CH1" s="389"/>
      <c r="CI1" s="389"/>
      <c r="CJ1" s="389"/>
      <c r="CK1" s="389"/>
      <c r="CL1" s="389"/>
      <c r="CM1" s="389"/>
      <c r="CN1" s="389"/>
      <c r="CO1" s="389"/>
      <c r="CP1" s="389"/>
      <c r="CQ1" s="389"/>
      <c r="CR1" s="389"/>
      <c r="CS1" s="389"/>
      <c r="CT1" s="389"/>
      <c r="CU1" s="389"/>
      <c r="CV1" s="389"/>
      <c r="CW1" s="389"/>
      <c r="CX1" s="389"/>
      <c r="CY1" s="389"/>
      <c r="CZ1" s="389"/>
      <c r="DA1" s="389"/>
      <c r="DB1" s="389"/>
      <c r="DC1" s="389"/>
      <c r="DD1" s="389"/>
      <c r="DE1" s="389"/>
      <c r="DF1" s="389"/>
      <c r="DG1" s="389"/>
      <c r="DH1" s="389"/>
      <c r="DI1" s="389"/>
      <c r="DJ1" s="389"/>
      <c r="DK1" s="389"/>
      <c r="DL1" s="389"/>
      <c r="DM1" s="389"/>
      <c r="DN1" s="389"/>
      <c r="DO1" s="389"/>
      <c r="DP1" s="389"/>
      <c r="DQ1" s="389"/>
      <c r="DR1" s="389"/>
      <c r="DS1" s="389"/>
      <c r="DT1" s="389"/>
      <c r="DU1" s="389"/>
      <c r="DV1" s="389"/>
      <c r="DW1" s="389"/>
      <c r="DX1" s="389"/>
      <c r="DY1" s="389"/>
      <c r="DZ1" s="389"/>
      <c r="EA1" s="389"/>
      <c r="EB1" s="389"/>
      <c r="EC1" s="389"/>
      <c r="ED1" s="389"/>
      <c r="EE1" s="389"/>
      <c r="EF1" s="389"/>
      <c r="EG1" s="389"/>
      <c r="EH1" s="389"/>
      <c r="EI1" s="389"/>
      <c r="EJ1" s="389"/>
      <c r="EK1" s="389"/>
      <c r="EL1" s="389"/>
      <c r="EM1" s="389"/>
      <c r="EN1" s="389"/>
      <c r="EO1" s="389"/>
      <c r="EP1" s="389"/>
      <c r="EQ1" s="389"/>
      <c r="ER1" s="389"/>
      <c r="ES1" s="389"/>
      <c r="ET1" s="389"/>
      <c r="EU1" s="389"/>
      <c r="EV1" s="389"/>
      <c r="EW1" s="389"/>
      <c r="EX1" s="389"/>
      <c r="EY1" s="389"/>
      <c r="EZ1" s="389"/>
      <c r="FA1" s="389"/>
      <c r="FB1" s="389"/>
      <c r="FC1" s="389"/>
      <c r="FD1" s="389"/>
      <c r="FE1" s="389"/>
      <c r="FF1" s="389"/>
      <c r="FG1" s="389"/>
      <c r="FH1" s="389"/>
      <c r="FI1" s="389"/>
      <c r="FJ1" s="389"/>
      <c r="FK1" s="389"/>
      <c r="FL1" s="389"/>
      <c r="FM1" s="389"/>
      <c r="FN1" s="389"/>
      <c r="FO1" s="389"/>
      <c r="FP1" s="389"/>
      <c r="FQ1" s="389"/>
      <c r="FR1" s="389"/>
      <c r="FS1" s="389"/>
      <c r="FT1" s="389"/>
      <c r="FU1" s="389"/>
      <c r="FV1" s="389"/>
      <c r="FW1" s="389"/>
      <c r="FX1" s="389"/>
      <c r="FY1" s="389"/>
      <c r="FZ1" s="389"/>
      <c r="GA1" s="389"/>
      <c r="GB1" s="389"/>
      <c r="GC1" s="389"/>
      <c r="GD1" s="389"/>
      <c r="GE1" s="389"/>
      <c r="GF1" s="389"/>
      <c r="GG1" s="389"/>
      <c r="GH1" s="389"/>
      <c r="GI1" s="389"/>
      <c r="GJ1" s="389"/>
      <c r="GK1" s="389"/>
      <c r="GL1" s="389"/>
      <c r="GM1" s="389"/>
      <c r="GN1" s="389"/>
      <c r="GO1" s="389"/>
      <c r="GP1" s="389"/>
      <c r="GQ1" s="389"/>
      <c r="GR1" s="389"/>
      <c r="GS1" s="389"/>
      <c r="GT1" s="389"/>
      <c r="GU1" s="389"/>
      <c r="GV1" s="389"/>
      <c r="GW1" s="389"/>
      <c r="GX1" s="389"/>
      <c r="GY1" s="389"/>
      <c r="GZ1" s="389"/>
      <c r="HA1" s="389"/>
      <c r="HB1" s="389"/>
      <c r="HC1" s="389"/>
      <c r="HD1" s="389"/>
      <c r="HE1" s="389"/>
      <c r="HF1" s="389"/>
      <c r="HG1" s="389"/>
      <c r="HH1" s="389"/>
      <c r="HI1" s="389"/>
      <c r="HJ1" s="389"/>
      <c r="HK1" s="389"/>
      <c r="HL1" s="389"/>
      <c r="HM1" s="389"/>
      <c r="HN1" s="389"/>
      <c r="HO1" s="389"/>
      <c r="HP1" s="389"/>
      <c r="HQ1" s="389"/>
      <c r="HR1" s="389"/>
      <c r="HS1" s="389"/>
      <c r="HT1" s="389"/>
      <c r="HU1" s="389"/>
      <c r="HV1" s="389"/>
      <c r="HW1" s="389"/>
      <c r="HX1" s="389"/>
      <c r="HY1" s="389"/>
      <c r="HZ1" s="389"/>
      <c r="IA1" s="389"/>
      <c r="IB1" s="389"/>
      <c r="IC1" s="389"/>
      <c r="ID1" s="389"/>
      <c r="IE1" s="389"/>
      <c r="IF1" s="389"/>
      <c r="IG1" s="389"/>
      <c r="IH1" s="389"/>
      <c r="II1" s="389"/>
      <c r="IJ1" s="389"/>
      <c r="IK1" s="389"/>
      <c r="IL1" s="389"/>
      <c r="IM1" s="389"/>
      <c r="IN1" s="389"/>
      <c r="IO1" s="389"/>
      <c r="IP1" s="389"/>
      <c r="IQ1" s="389"/>
    </row>
    <row r="2" spans="1:251" s="228" customFormat="1">
      <c r="A2" s="390" t="s">
        <v>150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  <c r="HY2" s="391"/>
      <c r="HZ2" s="391"/>
      <c r="IA2" s="391"/>
      <c r="IB2" s="391"/>
      <c r="IC2" s="391"/>
      <c r="ID2" s="391"/>
      <c r="IE2" s="391"/>
      <c r="IF2" s="391"/>
      <c r="IG2" s="391"/>
      <c r="IH2" s="391"/>
      <c r="II2" s="391"/>
      <c r="IJ2" s="391"/>
      <c r="IK2" s="391"/>
      <c r="IL2" s="391"/>
      <c r="IM2" s="391"/>
      <c r="IN2" s="391"/>
      <c r="IO2" s="391"/>
      <c r="IP2" s="391"/>
      <c r="IQ2" s="391"/>
    </row>
    <row r="3" spans="1:251" s="228" customFormat="1" ht="12.75" customHeight="1">
      <c r="A3" s="391" t="s">
        <v>66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91"/>
      <c r="AX3" s="391"/>
      <c r="AY3" s="391"/>
      <c r="AZ3" s="391"/>
      <c r="BA3" s="391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  <c r="HY3" s="391"/>
      <c r="HZ3" s="391"/>
      <c r="IA3" s="391"/>
      <c r="IB3" s="391"/>
      <c r="IC3" s="391"/>
      <c r="ID3" s="391"/>
      <c r="IE3" s="391"/>
      <c r="IF3" s="391"/>
      <c r="IG3" s="391"/>
      <c r="IH3" s="391"/>
      <c r="II3" s="391"/>
      <c r="IJ3" s="391"/>
      <c r="IK3" s="391"/>
      <c r="IL3" s="391"/>
      <c r="IM3" s="391"/>
      <c r="IN3" s="391"/>
      <c r="IO3" s="391"/>
      <c r="IP3" s="391"/>
      <c r="IQ3" s="391"/>
    </row>
    <row r="4" spans="1:251" s="228" customFormat="1" ht="6.95" customHeight="1" thickBot="1">
      <c r="B4" s="259"/>
      <c r="D4" s="229"/>
      <c r="E4" s="230"/>
      <c r="G4" s="284"/>
      <c r="Q4" s="231"/>
      <c r="S4" s="229"/>
      <c r="T4" s="230"/>
      <c r="V4" s="284"/>
      <c r="AE4" s="231"/>
      <c r="AG4" s="229"/>
      <c r="AH4" s="230"/>
      <c r="AR4" s="231"/>
      <c r="AT4" s="229"/>
      <c r="AU4" s="230"/>
      <c r="BE4" s="231"/>
      <c r="BG4" s="229"/>
      <c r="BH4" s="230"/>
      <c r="BR4" s="231"/>
      <c r="BT4" s="229"/>
      <c r="BU4" s="230"/>
      <c r="CE4" s="231"/>
      <c r="CG4" s="229"/>
      <c r="CH4" s="230"/>
      <c r="CR4" s="231"/>
      <c r="CT4" s="229"/>
      <c r="CU4" s="232"/>
      <c r="DE4" s="231"/>
      <c r="DG4" s="229"/>
      <c r="DH4" s="230"/>
      <c r="DR4" s="231"/>
      <c r="DT4" s="229"/>
      <c r="DU4" s="230"/>
      <c r="EE4" s="231"/>
      <c r="EG4" s="229"/>
      <c r="EH4" s="230"/>
      <c r="ER4" s="231"/>
      <c r="ET4" s="229"/>
      <c r="EU4" s="230"/>
      <c r="FE4" s="231"/>
      <c r="FG4" s="229"/>
      <c r="FH4" s="230"/>
      <c r="FR4" s="231"/>
      <c r="FT4" s="229"/>
      <c r="FU4" s="230"/>
      <c r="GE4" s="231"/>
      <c r="GG4" s="229"/>
      <c r="GH4" s="230"/>
      <c r="GR4" s="231"/>
      <c r="GT4" s="229"/>
      <c r="GU4" s="230"/>
      <c r="HE4" s="231"/>
      <c r="HG4" s="229"/>
      <c r="HH4" s="230"/>
      <c r="HR4" s="231"/>
      <c r="HT4" s="229"/>
      <c r="HU4" s="230"/>
      <c r="IE4" s="231"/>
      <c r="IF4" s="231"/>
      <c r="IG4" s="231"/>
      <c r="IH4" s="231"/>
      <c r="II4" s="231"/>
      <c r="IJ4" s="231"/>
      <c r="IK4" s="231"/>
      <c r="IL4" s="231"/>
      <c r="IN4" s="229"/>
      <c r="IO4" s="230"/>
    </row>
    <row r="5" spans="1:251" ht="13.5" customHeight="1" thickBot="1">
      <c r="A5" s="394" t="s">
        <v>12</v>
      </c>
      <c r="B5" s="394"/>
      <c r="C5" s="394"/>
      <c r="D5" s="394"/>
      <c r="E5" s="394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</row>
    <row r="6" spans="1:251" ht="102" thickBot="1">
      <c r="A6" s="251" t="s">
        <v>128</v>
      </c>
      <c r="B6" s="252" t="s">
        <v>127</v>
      </c>
      <c r="C6" s="288" t="s">
        <v>7</v>
      </c>
      <c r="D6" s="289" t="s">
        <v>24</v>
      </c>
      <c r="E6" s="289" t="s">
        <v>8</v>
      </c>
      <c r="F6" s="289" t="s">
        <v>9</v>
      </c>
      <c r="G6" s="288" t="s">
        <v>25</v>
      </c>
      <c r="H6" s="289" t="s">
        <v>10</v>
      </c>
      <c r="I6" s="289" t="s">
        <v>13</v>
      </c>
      <c r="J6" s="289" t="s">
        <v>9</v>
      </c>
      <c r="K6" s="289" t="s">
        <v>11</v>
      </c>
      <c r="L6" s="289" t="s">
        <v>149</v>
      </c>
      <c r="M6" s="289" t="s">
        <v>144</v>
      </c>
      <c r="N6" s="288" t="s">
        <v>26</v>
      </c>
      <c r="O6" s="289" t="s">
        <v>24</v>
      </c>
      <c r="P6" s="289" t="s">
        <v>25</v>
      </c>
      <c r="Q6" s="289" t="s">
        <v>15</v>
      </c>
      <c r="R6" s="289" t="s">
        <v>130</v>
      </c>
      <c r="S6" s="289" t="s">
        <v>46</v>
      </c>
      <c r="T6" s="288" t="s">
        <v>14</v>
      </c>
      <c r="U6" s="289" t="s">
        <v>24</v>
      </c>
      <c r="V6" s="288" t="s">
        <v>25</v>
      </c>
      <c r="W6" s="289" t="s">
        <v>10</v>
      </c>
      <c r="X6" s="289" t="s">
        <v>13</v>
      </c>
      <c r="Y6" s="289" t="s">
        <v>11</v>
      </c>
      <c r="Z6" s="289" t="s">
        <v>149</v>
      </c>
      <c r="AA6" s="289" t="s">
        <v>15</v>
      </c>
      <c r="AB6" s="289" t="s">
        <v>130</v>
      </c>
      <c r="AC6" s="289" t="s">
        <v>46</v>
      </c>
      <c r="AD6" s="289" t="s">
        <v>144</v>
      </c>
    </row>
    <row r="7" spans="1:251" ht="13.5" thickBot="1">
      <c r="A7" s="392">
        <v>1995</v>
      </c>
      <c r="B7" s="260" t="s">
        <v>1</v>
      </c>
      <c r="C7" s="253">
        <f t="shared" ref="C7:C18" si="0">D7+G7</f>
        <v>308</v>
      </c>
      <c r="D7" s="111">
        <v>0</v>
      </c>
      <c r="E7" s="111"/>
      <c r="F7" s="111"/>
      <c r="G7" s="253">
        <v>308</v>
      </c>
      <c r="H7" s="111"/>
      <c r="I7" s="111"/>
      <c r="J7" s="111"/>
      <c r="K7" s="111"/>
      <c r="L7" s="111"/>
      <c r="M7" s="111"/>
      <c r="N7" s="253">
        <f t="shared" ref="N7:N18" si="1">O7+P7</f>
        <v>91</v>
      </c>
      <c r="O7" s="111">
        <v>91</v>
      </c>
      <c r="P7" s="111">
        <v>0</v>
      </c>
      <c r="Q7" s="111"/>
      <c r="R7" s="111"/>
      <c r="S7" s="111"/>
      <c r="T7" s="253">
        <f t="shared" ref="T7:T18" si="2">U7+V7</f>
        <v>386</v>
      </c>
      <c r="U7" s="111">
        <v>91</v>
      </c>
      <c r="V7" s="253">
        <v>295</v>
      </c>
      <c r="W7" s="111"/>
      <c r="X7" s="118"/>
      <c r="Y7" s="118"/>
      <c r="Z7" s="250"/>
      <c r="AA7" s="250"/>
      <c r="AB7" s="118"/>
      <c r="AC7" s="111"/>
      <c r="AD7" s="111"/>
    </row>
    <row r="8" spans="1:251">
      <c r="A8" s="393"/>
      <c r="B8" s="261" t="s">
        <v>2</v>
      </c>
      <c r="C8" s="254">
        <f t="shared" si="0"/>
        <v>354</v>
      </c>
      <c r="D8" s="115">
        <v>3</v>
      </c>
      <c r="E8" s="115"/>
      <c r="F8" s="115"/>
      <c r="G8" s="254">
        <v>351</v>
      </c>
      <c r="H8" s="115"/>
      <c r="I8" s="115"/>
      <c r="J8" s="115"/>
      <c r="K8" s="115"/>
      <c r="L8" s="115"/>
      <c r="M8" s="115"/>
      <c r="N8" s="254">
        <f t="shared" si="1"/>
        <v>43</v>
      </c>
      <c r="O8" s="115">
        <v>43</v>
      </c>
      <c r="P8" s="115">
        <v>0</v>
      </c>
      <c r="Q8" s="115"/>
      <c r="R8" s="115"/>
      <c r="S8" s="115"/>
      <c r="T8" s="254">
        <f t="shared" si="2"/>
        <v>383</v>
      </c>
      <c r="U8" s="115">
        <v>46</v>
      </c>
      <c r="V8" s="254">
        <v>337</v>
      </c>
      <c r="W8" s="115"/>
      <c r="X8" s="115"/>
      <c r="Y8" s="115"/>
      <c r="Z8" s="244"/>
      <c r="AA8" s="244"/>
      <c r="AB8" s="115"/>
      <c r="AC8" s="115"/>
      <c r="AD8" s="115"/>
    </row>
    <row r="9" spans="1:251">
      <c r="A9" s="393"/>
      <c r="B9" s="261" t="s">
        <v>3</v>
      </c>
      <c r="C9" s="254">
        <f t="shared" si="0"/>
        <v>351</v>
      </c>
      <c r="D9" s="115">
        <v>3</v>
      </c>
      <c r="E9" s="115"/>
      <c r="F9" s="115"/>
      <c r="G9" s="254">
        <v>348</v>
      </c>
      <c r="H9" s="115"/>
      <c r="I9" s="115"/>
      <c r="J9" s="115"/>
      <c r="K9" s="115"/>
      <c r="L9" s="115"/>
      <c r="M9" s="115"/>
      <c r="N9" s="254">
        <f t="shared" si="1"/>
        <v>35</v>
      </c>
      <c r="O9" s="115">
        <v>35</v>
      </c>
      <c r="P9" s="115">
        <v>0</v>
      </c>
      <c r="Q9" s="240"/>
      <c r="R9" s="240"/>
      <c r="S9" s="240"/>
      <c r="T9" s="254">
        <f t="shared" si="2"/>
        <v>371</v>
      </c>
      <c r="U9" s="115">
        <v>38</v>
      </c>
      <c r="V9" s="254">
        <v>333</v>
      </c>
      <c r="W9" s="115"/>
      <c r="X9" s="115"/>
      <c r="Y9" s="115"/>
      <c r="Z9" s="244"/>
      <c r="AA9" s="244"/>
      <c r="AB9" s="240"/>
      <c r="AC9" s="115"/>
      <c r="AD9" s="115"/>
    </row>
    <row r="10" spans="1:251">
      <c r="A10" s="393"/>
      <c r="B10" s="261" t="s">
        <v>4</v>
      </c>
      <c r="C10" s="254">
        <f t="shared" si="0"/>
        <v>296</v>
      </c>
      <c r="D10" s="115">
        <v>3</v>
      </c>
      <c r="E10" s="115"/>
      <c r="F10" s="115"/>
      <c r="G10" s="254">
        <v>293</v>
      </c>
      <c r="H10" s="115"/>
      <c r="I10" s="115"/>
      <c r="J10" s="115"/>
      <c r="K10" s="115"/>
      <c r="L10" s="115"/>
      <c r="M10" s="115"/>
      <c r="N10" s="254">
        <f t="shared" si="1"/>
        <v>61</v>
      </c>
      <c r="O10" s="115">
        <v>61</v>
      </c>
      <c r="P10" s="115">
        <v>0</v>
      </c>
      <c r="Q10" s="115"/>
      <c r="R10" s="115"/>
      <c r="S10" s="115"/>
      <c r="T10" s="254">
        <f t="shared" si="2"/>
        <v>346</v>
      </c>
      <c r="U10" s="115">
        <v>64</v>
      </c>
      <c r="V10" s="254">
        <v>282</v>
      </c>
      <c r="W10" s="115"/>
      <c r="X10" s="115"/>
      <c r="Y10" s="115"/>
      <c r="Z10" s="244"/>
      <c r="AA10" s="244"/>
      <c r="AB10" s="115"/>
      <c r="AC10" s="115"/>
      <c r="AD10" s="115"/>
    </row>
    <row r="11" spans="1:251">
      <c r="A11" s="393"/>
      <c r="B11" s="261" t="s">
        <v>5</v>
      </c>
      <c r="C11" s="254">
        <f t="shared" si="0"/>
        <v>334</v>
      </c>
      <c r="D11" s="115">
        <v>2</v>
      </c>
      <c r="E11" s="115"/>
      <c r="F11" s="115"/>
      <c r="G11" s="254">
        <v>332</v>
      </c>
      <c r="H11" s="115"/>
      <c r="I11" s="115"/>
      <c r="J11" s="115"/>
      <c r="K11" s="115"/>
      <c r="L11" s="115"/>
      <c r="M11" s="115"/>
      <c r="N11" s="254">
        <f t="shared" si="1"/>
        <v>63</v>
      </c>
      <c r="O11" s="115">
        <v>63</v>
      </c>
      <c r="P11" s="115">
        <v>0</v>
      </c>
      <c r="Q11" s="115"/>
      <c r="R11" s="115"/>
      <c r="S11" s="115"/>
      <c r="T11" s="254">
        <f t="shared" si="2"/>
        <v>381</v>
      </c>
      <c r="U11" s="115">
        <v>65</v>
      </c>
      <c r="V11" s="254">
        <v>316</v>
      </c>
      <c r="W11" s="115"/>
      <c r="X11" s="115"/>
      <c r="Y11" s="115"/>
      <c r="Z11" s="244"/>
      <c r="AA11" s="244"/>
      <c r="AB11" s="115"/>
      <c r="AC11" s="115"/>
      <c r="AD11" s="115"/>
    </row>
    <row r="12" spans="1:251">
      <c r="A12" s="393"/>
      <c r="B12" s="261" t="s">
        <v>6</v>
      </c>
      <c r="C12" s="254">
        <f t="shared" si="0"/>
        <v>284</v>
      </c>
      <c r="D12" s="115">
        <v>1</v>
      </c>
      <c r="E12" s="115"/>
      <c r="F12" s="115"/>
      <c r="G12" s="254">
        <v>283</v>
      </c>
      <c r="H12" s="115"/>
      <c r="I12" s="115"/>
      <c r="J12" s="115"/>
      <c r="K12" s="115"/>
      <c r="L12" s="115"/>
      <c r="M12" s="115"/>
      <c r="N12" s="254">
        <f t="shared" si="1"/>
        <v>59</v>
      </c>
      <c r="O12" s="115">
        <v>56</v>
      </c>
      <c r="P12" s="115">
        <v>3</v>
      </c>
      <c r="Q12" s="115"/>
      <c r="R12" s="115"/>
      <c r="S12" s="115"/>
      <c r="T12" s="254">
        <f t="shared" si="2"/>
        <v>329</v>
      </c>
      <c r="U12" s="115">
        <v>57</v>
      </c>
      <c r="V12" s="254">
        <v>272</v>
      </c>
      <c r="W12" s="115"/>
      <c r="X12" s="115"/>
      <c r="Y12" s="115"/>
      <c r="Z12" s="244"/>
      <c r="AA12" s="244"/>
      <c r="AB12" s="115"/>
      <c r="AC12" s="115"/>
      <c r="AD12" s="115"/>
    </row>
    <row r="13" spans="1:251">
      <c r="A13" s="393"/>
      <c r="B13" s="261" t="s">
        <v>16</v>
      </c>
      <c r="C13" s="254">
        <f t="shared" si="0"/>
        <v>330</v>
      </c>
      <c r="D13" s="115">
        <v>0</v>
      </c>
      <c r="E13" s="115"/>
      <c r="F13" s="115"/>
      <c r="G13" s="254">
        <v>330</v>
      </c>
      <c r="H13" s="115"/>
      <c r="I13" s="115"/>
      <c r="J13" s="115"/>
      <c r="K13" s="115"/>
      <c r="L13" s="115"/>
      <c r="M13" s="115"/>
      <c r="N13" s="254">
        <f t="shared" si="1"/>
        <v>87</v>
      </c>
      <c r="O13" s="115">
        <v>58</v>
      </c>
      <c r="P13" s="115">
        <v>29</v>
      </c>
      <c r="Q13" s="115"/>
      <c r="R13" s="115"/>
      <c r="S13" s="115"/>
      <c r="T13" s="254">
        <f t="shared" si="2"/>
        <v>390</v>
      </c>
      <c r="U13" s="115">
        <v>58</v>
      </c>
      <c r="V13" s="254">
        <v>332</v>
      </c>
      <c r="W13" s="115"/>
      <c r="X13" s="115"/>
      <c r="Y13" s="115"/>
      <c r="Z13" s="244"/>
      <c r="AA13" s="244"/>
      <c r="AB13" s="115"/>
      <c r="AC13" s="115"/>
      <c r="AD13" s="115"/>
    </row>
    <row r="14" spans="1:251">
      <c r="A14" s="393"/>
      <c r="B14" s="261" t="s">
        <v>17</v>
      </c>
      <c r="C14" s="254">
        <f t="shared" si="0"/>
        <v>355</v>
      </c>
      <c r="D14" s="115">
        <v>0</v>
      </c>
      <c r="E14" s="115"/>
      <c r="F14" s="115"/>
      <c r="G14" s="254">
        <v>355</v>
      </c>
      <c r="H14" s="115"/>
      <c r="I14" s="115"/>
      <c r="J14" s="115"/>
      <c r="K14" s="115"/>
      <c r="L14" s="115"/>
      <c r="M14" s="115"/>
      <c r="N14" s="254">
        <f t="shared" si="1"/>
        <v>103</v>
      </c>
      <c r="O14" s="115">
        <v>55</v>
      </c>
      <c r="P14" s="115">
        <v>48</v>
      </c>
      <c r="Q14" s="115"/>
      <c r="R14" s="115"/>
      <c r="S14" s="115"/>
      <c r="T14" s="254">
        <f t="shared" si="2"/>
        <v>425</v>
      </c>
      <c r="U14" s="115">
        <v>55</v>
      </c>
      <c r="V14" s="254">
        <v>370</v>
      </c>
      <c r="W14" s="115"/>
      <c r="X14" s="115"/>
      <c r="Y14" s="115"/>
      <c r="Z14" s="244"/>
      <c r="AA14" s="244"/>
      <c r="AB14" s="115"/>
      <c r="AC14" s="115"/>
      <c r="AD14" s="115"/>
    </row>
    <row r="15" spans="1:251">
      <c r="A15" s="393"/>
      <c r="B15" s="261" t="s">
        <v>18</v>
      </c>
      <c r="C15" s="254">
        <f t="shared" si="0"/>
        <v>350</v>
      </c>
      <c r="D15" s="115">
        <v>0</v>
      </c>
      <c r="E15" s="115"/>
      <c r="F15" s="115"/>
      <c r="G15" s="254">
        <v>350</v>
      </c>
      <c r="H15" s="115"/>
      <c r="I15" s="115"/>
      <c r="J15" s="115"/>
      <c r="K15" s="115"/>
      <c r="L15" s="115"/>
      <c r="M15" s="115"/>
      <c r="N15" s="254">
        <f t="shared" si="1"/>
        <v>93</v>
      </c>
      <c r="O15" s="115">
        <v>50</v>
      </c>
      <c r="P15" s="115">
        <v>43</v>
      </c>
      <c r="Q15" s="115"/>
      <c r="R15" s="115"/>
      <c r="S15" s="115"/>
      <c r="T15" s="254">
        <f t="shared" si="2"/>
        <v>436</v>
      </c>
      <c r="U15" s="115">
        <v>50</v>
      </c>
      <c r="V15" s="254">
        <v>386</v>
      </c>
      <c r="W15" s="115"/>
      <c r="X15" s="115"/>
      <c r="Y15" s="115"/>
      <c r="Z15" s="244"/>
      <c r="AA15" s="244"/>
      <c r="AB15" s="115"/>
      <c r="AC15" s="115"/>
      <c r="AD15" s="115"/>
    </row>
    <row r="16" spans="1:251">
      <c r="A16" s="393"/>
      <c r="B16" s="261" t="s">
        <v>19</v>
      </c>
      <c r="C16" s="254">
        <f t="shared" si="0"/>
        <v>380</v>
      </c>
      <c r="D16" s="115">
        <v>1</v>
      </c>
      <c r="E16" s="115"/>
      <c r="F16" s="115"/>
      <c r="G16" s="254">
        <v>379</v>
      </c>
      <c r="H16" s="115"/>
      <c r="I16" s="115"/>
      <c r="J16" s="115"/>
      <c r="K16" s="115"/>
      <c r="L16" s="115"/>
      <c r="M16" s="115"/>
      <c r="N16" s="254">
        <f t="shared" si="1"/>
        <v>111</v>
      </c>
      <c r="O16" s="115">
        <v>64</v>
      </c>
      <c r="P16" s="115">
        <v>47</v>
      </c>
      <c r="Q16" s="115"/>
      <c r="R16" s="115"/>
      <c r="S16" s="115"/>
      <c r="T16" s="254">
        <f t="shared" si="2"/>
        <v>487</v>
      </c>
      <c r="U16" s="115">
        <v>65</v>
      </c>
      <c r="V16" s="254">
        <v>422</v>
      </c>
      <c r="W16" s="115"/>
      <c r="X16" s="115"/>
      <c r="Y16" s="115"/>
      <c r="Z16" s="244"/>
      <c r="AA16" s="244"/>
      <c r="AB16" s="115"/>
      <c r="AC16" s="115"/>
      <c r="AD16" s="115"/>
    </row>
    <row r="17" spans="1:30">
      <c r="A17" s="393"/>
      <c r="B17" s="261" t="s">
        <v>20</v>
      </c>
      <c r="C17" s="254">
        <f t="shared" si="0"/>
        <v>399</v>
      </c>
      <c r="D17" s="115">
        <v>1</v>
      </c>
      <c r="E17" s="115"/>
      <c r="F17" s="115"/>
      <c r="G17" s="254">
        <v>398</v>
      </c>
      <c r="H17" s="115"/>
      <c r="I17" s="115"/>
      <c r="J17" s="115"/>
      <c r="K17" s="115"/>
      <c r="L17" s="115"/>
      <c r="M17" s="115"/>
      <c r="N17" s="254">
        <f t="shared" si="1"/>
        <v>97</v>
      </c>
      <c r="O17" s="115">
        <v>40</v>
      </c>
      <c r="P17" s="115">
        <v>57</v>
      </c>
      <c r="Q17" s="115"/>
      <c r="R17" s="115"/>
      <c r="S17" s="115"/>
      <c r="T17" s="254">
        <f t="shared" si="2"/>
        <v>493</v>
      </c>
      <c r="U17" s="115">
        <v>41</v>
      </c>
      <c r="V17" s="254">
        <v>452</v>
      </c>
      <c r="W17" s="115"/>
      <c r="X17" s="115"/>
      <c r="Y17" s="115"/>
      <c r="Z17" s="244"/>
      <c r="AA17" s="244"/>
      <c r="AB17" s="115"/>
      <c r="AC17" s="115"/>
      <c r="AD17" s="115"/>
    </row>
    <row r="18" spans="1:30">
      <c r="A18" s="393"/>
      <c r="B18" s="261" t="s">
        <v>21</v>
      </c>
      <c r="C18" s="254">
        <f t="shared" si="0"/>
        <v>492</v>
      </c>
      <c r="D18" s="115">
        <v>1</v>
      </c>
      <c r="E18" s="115"/>
      <c r="F18" s="115"/>
      <c r="G18" s="254">
        <v>491</v>
      </c>
      <c r="H18" s="115"/>
      <c r="I18" s="115"/>
      <c r="J18" s="115"/>
      <c r="K18" s="115"/>
      <c r="L18" s="115"/>
      <c r="M18" s="115"/>
      <c r="N18" s="254">
        <f t="shared" si="1"/>
        <v>91</v>
      </c>
      <c r="O18" s="115">
        <v>26</v>
      </c>
      <c r="P18" s="115">
        <v>65</v>
      </c>
      <c r="Q18" s="115"/>
      <c r="R18" s="115"/>
      <c r="S18" s="115"/>
      <c r="T18" s="254">
        <f t="shared" si="2"/>
        <v>579</v>
      </c>
      <c r="U18" s="115">
        <v>27</v>
      </c>
      <c r="V18" s="254">
        <v>552</v>
      </c>
      <c r="W18" s="115"/>
      <c r="X18" s="115"/>
      <c r="Y18" s="115"/>
      <c r="Z18" s="244"/>
      <c r="AA18" s="244"/>
      <c r="AB18" s="115"/>
      <c r="AC18" s="115"/>
      <c r="AD18" s="115"/>
    </row>
    <row r="19" spans="1:30" ht="13.5" thickBot="1">
      <c r="A19" s="393"/>
      <c r="B19" s="262" t="s">
        <v>56</v>
      </c>
      <c r="C19" s="235">
        <f>SUM(C7:C18)</f>
        <v>4233</v>
      </c>
      <c r="D19" s="246">
        <f>SUM(E19:F19)</f>
        <v>0</v>
      </c>
      <c r="E19" s="255">
        <f>SUM(E7:E18)</f>
        <v>0</v>
      </c>
      <c r="F19" s="255">
        <f>SUM(F7:F18)</f>
        <v>0</v>
      </c>
      <c r="G19" s="235">
        <f>SUM(G7:G18)</f>
        <v>4218</v>
      </c>
      <c r="H19" s="255">
        <f t="shared" ref="H19:O19" si="3">SUM(H7:H18)</f>
        <v>0</v>
      </c>
      <c r="I19" s="255">
        <f t="shared" si="3"/>
        <v>0</v>
      </c>
      <c r="J19" s="255">
        <f t="shared" si="3"/>
        <v>0</v>
      </c>
      <c r="K19" s="255">
        <f t="shared" si="3"/>
        <v>0</v>
      </c>
      <c r="L19" s="255">
        <f t="shared" si="3"/>
        <v>0</v>
      </c>
      <c r="M19" s="255">
        <f t="shared" si="3"/>
        <v>0</v>
      </c>
      <c r="N19" s="256">
        <f>SUM(N7:N18)</f>
        <v>934</v>
      </c>
      <c r="O19" s="246">
        <f t="shared" si="3"/>
        <v>642</v>
      </c>
      <c r="P19" s="246">
        <f>SUM(Q19:S19)</f>
        <v>0</v>
      </c>
      <c r="Q19" s="255">
        <f>SUM(Q7:Q18)</f>
        <v>0</v>
      </c>
      <c r="R19" s="255">
        <f>SUM(R7:R18)</f>
        <v>0</v>
      </c>
      <c r="S19" s="255">
        <f>SUM(S7:S18)</f>
        <v>0</v>
      </c>
      <c r="T19" s="256">
        <f>SUM(T7:T18)</f>
        <v>5006</v>
      </c>
      <c r="U19" s="255">
        <f>SUM(U7:U18)</f>
        <v>657</v>
      </c>
      <c r="V19" s="256">
        <f>SUM(W19:AC19)</f>
        <v>0</v>
      </c>
      <c r="W19" s="255">
        <f t="shared" ref="W19:AD19" si="4">SUM(W7:W18)</f>
        <v>0</v>
      </c>
      <c r="X19" s="255">
        <f t="shared" si="4"/>
        <v>0</v>
      </c>
      <c r="Y19" s="255">
        <f t="shared" si="4"/>
        <v>0</v>
      </c>
      <c r="Z19" s="255">
        <f t="shared" si="4"/>
        <v>0</v>
      </c>
      <c r="AA19" s="255">
        <f t="shared" si="4"/>
        <v>0</v>
      </c>
      <c r="AB19" s="255">
        <f t="shared" si="4"/>
        <v>0</v>
      </c>
      <c r="AC19" s="246">
        <f t="shared" si="4"/>
        <v>0</v>
      </c>
      <c r="AD19" s="246">
        <f t="shared" si="4"/>
        <v>0</v>
      </c>
    </row>
    <row r="20" spans="1:30">
      <c r="A20" s="386">
        <v>1996</v>
      </c>
      <c r="B20" s="260" t="s">
        <v>1</v>
      </c>
      <c r="C20" s="253">
        <f t="shared" ref="C20:C31" si="5">D20+G20</f>
        <v>521</v>
      </c>
      <c r="D20" s="111">
        <v>9</v>
      </c>
      <c r="E20" s="111"/>
      <c r="F20" s="111"/>
      <c r="G20" s="253">
        <v>512</v>
      </c>
      <c r="H20" s="111"/>
      <c r="I20" s="111"/>
      <c r="J20" s="111"/>
      <c r="K20" s="111"/>
      <c r="L20" s="111"/>
      <c r="M20" s="111"/>
      <c r="N20" s="253">
        <f t="shared" ref="N20:N31" si="6">O20+P20</f>
        <v>116</v>
      </c>
      <c r="O20" s="111">
        <v>50</v>
      </c>
      <c r="P20" s="111">
        <v>66</v>
      </c>
      <c r="Q20" s="111"/>
      <c r="R20" s="111"/>
      <c r="S20" s="111"/>
      <c r="T20" s="253">
        <f t="shared" ref="T20:T31" si="7">U20+V20</f>
        <v>637</v>
      </c>
      <c r="U20" s="111">
        <v>59</v>
      </c>
      <c r="V20" s="253">
        <v>578</v>
      </c>
      <c r="W20" s="111"/>
      <c r="X20" s="111"/>
      <c r="Y20" s="111"/>
      <c r="Z20" s="111"/>
      <c r="AA20" s="111"/>
      <c r="AB20" s="111"/>
      <c r="AC20" s="111"/>
      <c r="AD20" s="111"/>
    </row>
    <row r="21" spans="1:30">
      <c r="A21" s="387"/>
      <c r="B21" s="261" t="s">
        <v>2</v>
      </c>
      <c r="C21" s="254">
        <f t="shared" si="5"/>
        <v>488</v>
      </c>
      <c r="D21" s="115">
        <v>12</v>
      </c>
      <c r="E21" s="115"/>
      <c r="F21" s="115"/>
      <c r="G21" s="254">
        <v>476</v>
      </c>
      <c r="H21" s="115"/>
      <c r="I21" s="115"/>
      <c r="J21" s="115"/>
      <c r="K21" s="115"/>
      <c r="L21" s="115"/>
      <c r="M21" s="115"/>
      <c r="N21" s="254">
        <f t="shared" si="6"/>
        <v>113</v>
      </c>
      <c r="O21" s="115">
        <v>50</v>
      </c>
      <c r="P21" s="115">
        <v>63</v>
      </c>
      <c r="Q21" s="115"/>
      <c r="R21" s="115"/>
      <c r="S21" s="115"/>
      <c r="T21" s="254">
        <f t="shared" si="7"/>
        <v>601</v>
      </c>
      <c r="U21" s="115">
        <v>62</v>
      </c>
      <c r="V21" s="254">
        <v>539</v>
      </c>
      <c r="W21" s="115"/>
      <c r="X21" s="115"/>
      <c r="Y21" s="115"/>
      <c r="Z21" s="115"/>
      <c r="AA21" s="115"/>
      <c r="AB21" s="115"/>
      <c r="AC21" s="115"/>
      <c r="AD21" s="115"/>
    </row>
    <row r="22" spans="1:30">
      <c r="A22" s="387"/>
      <c r="B22" s="261" t="s">
        <v>3</v>
      </c>
      <c r="C22" s="254">
        <f t="shared" si="5"/>
        <v>491</v>
      </c>
      <c r="D22" s="115">
        <v>15</v>
      </c>
      <c r="E22" s="115"/>
      <c r="F22" s="115"/>
      <c r="G22" s="254">
        <v>476</v>
      </c>
      <c r="H22" s="115"/>
      <c r="I22" s="115"/>
      <c r="J22" s="115"/>
      <c r="K22" s="115"/>
      <c r="L22" s="115"/>
      <c r="M22" s="115"/>
      <c r="N22" s="254">
        <f t="shared" si="6"/>
        <v>124</v>
      </c>
      <c r="O22" s="115">
        <v>64</v>
      </c>
      <c r="P22" s="115">
        <v>60</v>
      </c>
      <c r="Q22" s="240"/>
      <c r="R22" s="240"/>
      <c r="S22" s="240"/>
      <c r="T22" s="254">
        <f t="shared" si="7"/>
        <v>615</v>
      </c>
      <c r="U22" s="115">
        <v>79</v>
      </c>
      <c r="V22" s="254">
        <v>536</v>
      </c>
      <c r="W22" s="115"/>
      <c r="X22" s="115"/>
      <c r="Y22" s="115"/>
      <c r="Z22" s="115"/>
      <c r="AA22" s="115"/>
      <c r="AB22" s="240"/>
      <c r="AC22" s="115"/>
      <c r="AD22" s="115"/>
    </row>
    <row r="23" spans="1:30">
      <c r="A23" s="387"/>
      <c r="B23" s="261" t="s">
        <v>4</v>
      </c>
      <c r="C23" s="254">
        <f t="shared" si="5"/>
        <v>371</v>
      </c>
      <c r="D23" s="115">
        <v>15</v>
      </c>
      <c r="E23" s="115"/>
      <c r="F23" s="115"/>
      <c r="G23" s="254">
        <v>356</v>
      </c>
      <c r="H23" s="115"/>
      <c r="I23" s="115"/>
      <c r="J23" s="115"/>
      <c r="K23" s="115"/>
      <c r="L23" s="115"/>
      <c r="M23" s="115"/>
      <c r="N23" s="254">
        <f t="shared" si="6"/>
        <v>111</v>
      </c>
      <c r="O23" s="115">
        <v>57</v>
      </c>
      <c r="P23" s="115">
        <v>54</v>
      </c>
      <c r="Q23" s="115"/>
      <c r="R23" s="115"/>
      <c r="S23" s="115"/>
      <c r="T23" s="254">
        <f t="shared" si="7"/>
        <v>482</v>
      </c>
      <c r="U23" s="115">
        <v>72</v>
      </c>
      <c r="V23" s="254">
        <v>410</v>
      </c>
      <c r="W23" s="115"/>
      <c r="X23" s="115"/>
      <c r="Y23" s="115"/>
      <c r="Z23" s="115"/>
      <c r="AA23" s="115"/>
      <c r="AB23" s="115"/>
      <c r="AC23" s="115"/>
      <c r="AD23" s="115"/>
    </row>
    <row r="24" spans="1:30">
      <c r="A24" s="387"/>
      <c r="B24" s="261" t="s">
        <v>5</v>
      </c>
      <c r="C24" s="254">
        <f t="shared" si="5"/>
        <v>430</v>
      </c>
      <c r="D24" s="115">
        <v>12</v>
      </c>
      <c r="E24" s="115"/>
      <c r="F24" s="115"/>
      <c r="G24" s="254">
        <v>418</v>
      </c>
      <c r="H24" s="115"/>
      <c r="I24" s="115"/>
      <c r="J24" s="115"/>
      <c r="K24" s="115"/>
      <c r="L24" s="115"/>
      <c r="M24" s="115"/>
      <c r="N24" s="254">
        <f t="shared" si="6"/>
        <v>132</v>
      </c>
      <c r="O24" s="115">
        <v>74</v>
      </c>
      <c r="P24" s="115">
        <v>58</v>
      </c>
      <c r="Q24" s="115"/>
      <c r="R24" s="115"/>
      <c r="S24" s="115"/>
      <c r="T24" s="254">
        <f t="shared" si="7"/>
        <v>562</v>
      </c>
      <c r="U24" s="115">
        <v>86</v>
      </c>
      <c r="V24" s="254">
        <v>476</v>
      </c>
      <c r="W24" s="115"/>
      <c r="X24" s="115"/>
      <c r="Y24" s="115"/>
      <c r="Z24" s="115"/>
      <c r="AA24" s="115"/>
      <c r="AB24" s="115"/>
      <c r="AC24" s="115"/>
      <c r="AD24" s="115"/>
    </row>
    <row r="25" spans="1:30">
      <c r="A25" s="387"/>
      <c r="B25" s="261" t="s">
        <v>6</v>
      </c>
      <c r="C25" s="254">
        <f t="shared" si="5"/>
        <v>443</v>
      </c>
      <c r="D25" s="115">
        <v>7</v>
      </c>
      <c r="E25" s="115"/>
      <c r="F25" s="115"/>
      <c r="G25" s="254">
        <v>436</v>
      </c>
      <c r="H25" s="115"/>
      <c r="I25" s="115"/>
      <c r="J25" s="115"/>
      <c r="K25" s="115"/>
      <c r="L25" s="115"/>
      <c r="M25" s="115"/>
      <c r="N25" s="254">
        <f t="shared" si="6"/>
        <v>125</v>
      </c>
      <c r="O25" s="115">
        <v>71</v>
      </c>
      <c r="P25" s="115">
        <v>54</v>
      </c>
      <c r="Q25" s="115"/>
      <c r="R25" s="115"/>
      <c r="S25" s="115"/>
      <c r="T25" s="254">
        <f t="shared" si="7"/>
        <v>568</v>
      </c>
      <c r="U25" s="115">
        <v>78</v>
      </c>
      <c r="V25" s="254">
        <v>490</v>
      </c>
      <c r="W25" s="115"/>
      <c r="X25" s="115"/>
      <c r="Y25" s="115"/>
      <c r="Z25" s="115"/>
      <c r="AA25" s="115"/>
      <c r="AB25" s="115"/>
      <c r="AC25" s="115"/>
      <c r="AD25" s="115"/>
    </row>
    <row r="26" spans="1:30">
      <c r="A26" s="387"/>
      <c r="B26" s="261" t="s">
        <v>16</v>
      </c>
      <c r="C26" s="254">
        <f t="shared" si="5"/>
        <v>532</v>
      </c>
      <c r="D26" s="115">
        <v>4</v>
      </c>
      <c r="E26" s="115"/>
      <c r="F26" s="115"/>
      <c r="G26" s="254">
        <v>528</v>
      </c>
      <c r="H26" s="115"/>
      <c r="I26" s="115"/>
      <c r="J26" s="115"/>
      <c r="K26" s="115"/>
      <c r="L26" s="115"/>
      <c r="M26" s="115"/>
      <c r="N26" s="254">
        <f t="shared" si="6"/>
        <v>124</v>
      </c>
      <c r="O26" s="115">
        <v>69</v>
      </c>
      <c r="P26" s="115">
        <v>55</v>
      </c>
      <c r="Q26" s="115"/>
      <c r="R26" s="115"/>
      <c r="S26" s="115"/>
      <c r="T26" s="254">
        <f t="shared" si="7"/>
        <v>656</v>
      </c>
      <c r="U26" s="115">
        <v>73</v>
      </c>
      <c r="V26" s="254">
        <v>583</v>
      </c>
      <c r="W26" s="115"/>
      <c r="X26" s="115"/>
      <c r="Y26" s="115"/>
      <c r="Z26" s="115"/>
      <c r="AA26" s="115"/>
      <c r="AB26" s="115"/>
      <c r="AC26" s="115"/>
      <c r="AD26" s="115"/>
    </row>
    <row r="27" spans="1:30">
      <c r="A27" s="387"/>
      <c r="B27" s="261" t="s">
        <v>17</v>
      </c>
      <c r="C27" s="254">
        <f t="shared" si="5"/>
        <v>601</v>
      </c>
      <c r="D27" s="115">
        <v>3</v>
      </c>
      <c r="E27" s="115"/>
      <c r="F27" s="115"/>
      <c r="G27" s="254">
        <v>598</v>
      </c>
      <c r="H27" s="115"/>
      <c r="I27" s="115"/>
      <c r="J27" s="115"/>
      <c r="K27" s="115"/>
      <c r="L27" s="115"/>
      <c r="M27" s="115"/>
      <c r="N27" s="254">
        <f t="shared" si="6"/>
        <v>121</v>
      </c>
      <c r="O27" s="115">
        <v>67</v>
      </c>
      <c r="P27" s="115">
        <v>54</v>
      </c>
      <c r="Q27" s="115"/>
      <c r="R27" s="115"/>
      <c r="S27" s="115"/>
      <c r="T27" s="254">
        <f t="shared" si="7"/>
        <v>722</v>
      </c>
      <c r="U27" s="115">
        <v>70</v>
      </c>
      <c r="V27" s="254">
        <v>652</v>
      </c>
      <c r="W27" s="115"/>
      <c r="X27" s="115"/>
      <c r="Y27" s="115"/>
      <c r="Z27" s="115"/>
      <c r="AA27" s="115"/>
      <c r="AB27" s="115"/>
      <c r="AC27" s="115"/>
      <c r="AD27" s="115"/>
    </row>
    <row r="28" spans="1:30">
      <c r="A28" s="387"/>
      <c r="B28" s="261" t="s">
        <v>18</v>
      </c>
      <c r="C28" s="254">
        <f t="shared" si="5"/>
        <v>551</v>
      </c>
      <c r="D28" s="115">
        <v>2</v>
      </c>
      <c r="E28" s="115"/>
      <c r="F28" s="115"/>
      <c r="G28" s="254">
        <v>549</v>
      </c>
      <c r="H28" s="115"/>
      <c r="I28" s="115"/>
      <c r="J28" s="115"/>
      <c r="K28" s="115"/>
      <c r="L28" s="115"/>
      <c r="M28" s="115"/>
      <c r="N28" s="254">
        <f t="shared" si="6"/>
        <v>111</v>
      </c>
      <c r="O28" s="115">
        <v>58</v>
      </c>
      <c r="P28" s="115">
        <v>53</v>
      </c>
      <c r="Q28" s="115"/>
      <c r="R28" s="115"/>
      <c r="S28" s="115"/>
      <c r="T28" s="254">
        <f t="shared" si="7"/>
        <v>662</v>
      </c>
      <c r="U28" s="115">
        <v>60</v>
      </c>
      <c r="V28" s="254">
        <v>602</v>
      </c>
      <c r="W28" s="115"/>
      <c r="X28" s="115"/>
      <c r="Y28" s="115"/>
      <c r="Z28" s="115"/>
      <c r="AA28" s="115"/>
      <c r="AB28" s="115"/>
      <c r="AC28" s="115"/>
      <c r="AD28" s="115"/>
    </row>
    <row r="29" spans="1:30">
      <c r="A29" s="387"/>
      <c r="B29" s="261" t="s">
        <v>19</v>
      </c>
      <c r="C29" s="254">
        <f t="shared" si="5"/>
        <v>542</v>
      </c>
      <c r="D29" s="115">
        <v>3</v>
      </c>
      <c r="E29" s="115"/>
      <c r="F29" s="115"/>
      <c r="G29" s="254">
        <v>539</v>
      </c>
      <c r="H29" s="115"/>
      <c r="I29" s="115"/>
      <c r="J29" s="115"/>
      <c r="K29" s="115"/>
      <c r="L29" s="115"/>
      <c r="M29" s="115"/>
      <c r="N29" s="254">
        <f t="shared" si="6"/>
        <v>109</v>
      </c>
      <c r="O29" s="115">
        <v>58</v>
      </c>
      <c r="P29" s="115">
        <v>51</v>
      </c>
      <c r="Q29" s="115"/>
      <c r="R29" s="115"/>
      <c r="S29" s="115"/>
      <c r="T29" s="254">
        <f t="shared" si="7"/>
        <v>651</v>
      </c>
      <c r="U29" s="115">
        <v>61</v>
      </c>
      <c r="V29" s="254">
        <v>590</v>
      </c>
      <c r="W29" s="115"/>
      <c r="X29" s="115"/>
      <c r="Y29" s="115"/>
      <c r="Z29" s="115"/>
      <c r="AA29" s="115"/>
      <c r="AB29" s="115"/>
      <c r="AC29" s="115"/>
      <c r="AD29" s="115"/>
    </row>
    <row r="30" spans="1:30">
      <c r="A30" s="387"/>
      <c r="B30" s="261" t="s">
        <v>20</v>
      </c>
      <c r="C30" s="254">
        <f t="shared" si="5"/>
        <v>532</v>
      </c>
      <c r="D30" s="115">
        <v>3</v>
      </c>
      <c r="E30" s="115"/>
      <c r="F30" s="115"/>
      <c r="G30" s="254">
        <v>529</v>
      </c>
      <c r="H30" s="115"/>
      <c r="I30" s="115"/>
      <c r="J30" s="115"/>
      <c r="K30" s="115"/>
      <c r="L30" s="115"/>
      <c r="M30" s="115"/>
      <c r="N30" s="254">
        <f t="shared" si="6"/>
        <v>106</v>
      </c>
      <c r="O30" s="115">
        <v>50</v>
      </c>
      <c r="P30" s="115">
        <v>56</v>
      </c>
      <c r="Q30" s="115"/>
      <c r="R30" s="115"/>
      <c r="S30" s="115"/>
      <c r="T30" s="254">
        <f t="shared" si="7"/>
        <v>638</v>
      </c>
      <c r="U30" s="115">
        <v>53</v>
      </c>
      <c r="V30" s="254">
        <v>585</v>
      </c>
      <c r="W30" s="115"/>
      <c r="X30" s="115"/>
      <c r="Y30" s="115"/>
      <c r="Z30" s="115"/>
      <c r="AA30" s="115"/>
      <c r="AB30" s="115"/>
      <c r="AC30" s="115"/>
      <c r="AD30" s="115"/>
    </row>
    <row r="31" spans="1:30">
      <c r="A31" s="387"/>
      <c r="B31" s="261" t="s">
        <v>21</v>
      </c>
      <c r="C31" s="254">
        <f t="shared" si="5"/>
        <v>600</v>
      </c>
      <c r="D31" s="115">
        <v>6</v>
      </c>
      <c r="E31" s="115"/>
      <c r="F31" s="115"/>
      <c r="G31" s="254">
        <v>594</v>
      </c>
      <c r="H31" s="115"/>
      <c r="I31" s="115"/>
      <c r="J31" s="115"/>
      <c r="K31" s="115"/>
      <c r="L31" s="115"/>
      <c r="M31" s="115"/>
      <c r="N31" s="254">
        <f t="shared" si="6"/>
        <v>98</v>
      </c>
      <c r="O31" s="115">
        <v>40</v>
      </c>
      <c r="P31" s="115">
        <v>58</v>
      </c>
      <c r="Q31" s="115"/>
      <c r="R31" s="115"/>
      <c r="S31" s="115"/>
      <c r="T31" s="254">
        <f t="shared" si="7"/>
        <v>698</v>
      </c>
      <c r="U31" s="115">
        <v>46</v>
      </c>
      <c r="V31" s="254">
        <v>652</v>
      </c>
      <c r="W31" s="115"/>
      <c r="X31" s="115"/>
      <c r="Y31" s="115"/>
      <c r="Z31" s="115"/>
      <c r="AA31" s="115"/>
      <c r="AB31" s="115"/>
      <c r="AC31" s="115"/>
      <c r="AD31" s="115"/>
    </row>
    <row r="32" spans="1:30" ht="13.5" thickBot="1">
      <c r="A32" s="388"/>
      <c r="B32" s="263" t="s">
        <v>57</v>
      </c>
      <c r="C32" s="235">
        <f>SUM(C20:C31)</f>
        <v>6102</v>
      </c>
      <c r="D32" s="246">
        <f>SUM(E32:F32)</f>
        <v>0</v>
      </c>
      <c r="E32" s="255">
        <f>SUM(E20:E31)</f>
        <v>0</v>
      </c>
      <c r="F32" s="255">
        <f>SUM(F20:F31)</f>
        <v>0</v>
      </c>
      <c r="G32" s="235">
        <f>SUM(G20:G31)</f>
        <v>6011</v>
      </c>
      <c r="H32" s="255">
        <f t="shared" ref="H32:O32" si="8">SUM(H20:H31)</f>
        <v>0</v>
      </c>
      <c r="I32" s="255">
        <f t="shared" si="8"/>
        <v>0</v>
      </c>
      <c r="J32" s="255">
        <f t="shared" si="8"/>
        <v>0</v>
      </c>
      <c r="K32" s="255">
        <f t="shared" si="8"/>
        <v>0</v>
      </c>
      <c r="L32" s="255">
        <f t="shared" si="8"/>
        <v>0</v>
      </c>
      <c r="M32" s="255">
        <f t="shared" si="8"/>
        <v>0</v>
      </c>
      <c r="N32" s="256">
        <f>SUM(N20:N31)</f>
        <v>1390</v>
      </c>
      <c r="O32" s="246">
        <f t="shared" si="8"/>
        <v>708</v>
      </c>
      <c r="P32" s="246">
        <f>SUM(Q32:S32)</f>
        <v>0</v>
      </c>
      <c r="Q32" s="255">
        <f>SUM(Q20:Q31)</f>
        <v>0</v>
      </c>
      <c r="R32" s="255">
        <f>SUM(R20:R31)</f>
        <v>0</v>
      </c>
      <c r="S32" s="255">
        <f>SUM(S20:S31)</f>
        <v>0</v>
      </c>
      <c r="T32" s="256">
        <f>SUM(T20:T31)</f>
        <v>7492</v>
      </c>
      <c r="U32" s="255">
        <f>SUM(U20:U31)</f>
        <v>799</v>
      </c>
      <c r="V32" s="256">
        <f>SUM(W32:AC32)</f>
        <v>0</v>
      </c>
      <c r="W32" s="255">
        <f t="shared" ref="W32:AD32" si="9">SUM(W20:W31)</f>
        <v>0</v>
      </c>
      <c r="X32" s="255">
        <f t="shared" si="9"/>
        <v>0</v>
      </c>
      <c r="Y32" s="255">
        <f t="shared" si="9"/>
        <v>0</v>
      </c>
      <c r="Z32" s="255">
        <f t="shared" si="9"/>
        <v>0</v>
      </c>
      <c r="AA32" s="255">
        <f t="shared" si="9"/>
        <v>0</v>
      </c>
      <c r="AB32" s="255">
        <f t="shared" si="9"/>
        <v>0</v>
      </c>
      <c r="AC32" s="246">
        <f t="shared" si="9"/>
        <v>0</v>
      </c>
      <c r="AD32" s="246">
        <f t="shared" si="9"/>
        <v>0</v>
      </c>
    </row>
    <row r="33" spans="1:30">
      <c r="A33" s="386">
        <v>1997</v>
      </c>
      <c r="B33" s="260" t="s">
        <v>1</v>
      </c>
      <c r="C33" s="253">
        <f t="shared" ref="C33:C44" si="10">D33+G33</f>
        <v>640</v>
      </c>
      <c r="D33" s="111">
        <v>9</v>
      </c>
      <c r="E33" s="111"/>
      <c r="F33" s="111"/>
      <c r="G33" s="253">
        <v>631</v>
      </c>
      <c r="H33" s="111"/>
      <c r="I33" s="111"/>
      <c r="J33" s="111"/>
      <c r="K33" s="111"/>
      <c r="L33" s="111"/>
      <c r="M33" s="111"/>
      <c r="N33" s="253">
        <f t="shared" ref="N33:N44" si="11">O33+P33</f>
        <v>101</v>
      </c>
      <c r="O33" s="111">
        <v>42</v>
      </c>
      <c r="P33" s="111">
        <v>59</v>
      </c>
      <c r="Q33" s="111"/>
      <c r="R33" s="111"/>
      <c r="S33" s="111"/>
      <c r="T33" s="253">
        <f t="shared" ref="T33:T44" si="12">U33+V33</f>
        <v>741</v>
      </c>
      <c r="U33" s="111">
        <v>51</v>
      </c>
      <c r="V33" s="253">
        <v>690</v>
      </c>
      <c r="W33" s="111"/>
      <c r="X33" s="111"/>
      <c r="Y33" s="111"/>
      <c r="Z33" s="111"/>
      <c r="AA33" s="111"/>
      <c r="AB33" s="111"/>
      <c r="AC33" s="111"/>
      <c r="AD33" s="111"/>
    </row>
    <row r="34" spans="1:30">
      <c r="A34" s="387"/>
      <c r="B34" s="261" t="s">
        <v>2</v>
      </c>
      <c r="C34" s="254">
        <f t="shared" si="10"/>
        <v>587</v>
      </c>
      <c r="D34" s="115">
        <v>9</v>
      </c>
      <c r="E34" s="115"/>
      <c r="F34" s="115"/>
      <c r="G34" s="254">
        <v>578</v>
      </c>
      <c r="H34" s="115"/>
      <c r="I34" s="115"/>
      <c r="J34" s="115"/>
      <c r="K34" s="115"/>
      <c r="L34" s="115"/>
      <c r="M34" s="115"/>
      <c r="N34" s="254">
        <f t="shared" si="11"/>
        <v>100</v>
      </c>
      <c r="O34" s="115">
        <v>50</v>
      </c>
      <c r="P34" s="115">
        <v>50</v>
      </c>
      <c r="Q34" s="115"/>
      <c r="R34" s="115"/>
      <c r="S34" s="115"/>
      <c r="T34" s="254">
        <f t="shared" si="12"/>
        <v>687</v>
      </c>
      <c r="U34" s="115">
        <v>59</v>
      </c>
      <c r="V34" s="254">
        <v>628</v>
      </c>
      <c r="W34" s="115"/>
      <c r="X34" s="115"/>
      <c r="Y34" s="115"/>
      <c r="Z34" s="115"/>
      <c r="AA34" s="115"/>
      <c r="AB34" s="115"/>
      <c r="AC34" s="115"/>
      <c r="AD34" s="115"/>
    </row>
    <row r="35" spans="1:30">
      <c r="A35" s="387"/>
      <c r="B35" s="261" t="s">
        <v>3</v>
      </c>
      <c r="C35" s="254">
        <f t="shared" si="10"/>
        <v>598</v>
      </c>
      <c r="D35" s="115">
        <v>15</v>
      </c>
      <c r="E35" s="115"/>
      <c r="F35" s="115"/>
      <c r="G35" s="254">
        <v>583</v>
      </c>
      <c r="H35" s="115"/>
      <c r="I35" s="115"/>
      <c r="J35" s="115"/>
      <c r="K35" s="115"/>
      <c r="L35" s="115"/>
      <c r="M35" s="115"/>
      <c r="N35" s="254">
        <f t="shared" si="11"/>
        <v>122</v>
      </c>
      <c r="O35" s="115">
        <v>70</v>
      </c>
      <c r="P35" s="115">
        <v>52</v>
      </c>
      <c r="Q35" s="240"/>
      <c r="R35" s="240"/>
      <c r="S35" s="240"/>
      <c r="T35" s="254">
        <f t="shared" si="12"/>
        <v>720</v>
      </c>
      <c r="U35" s="115">
        <v>85</v>
      </c>
      <c r="V35" s="254">
        <v>635</v>
      </c>
      <c r="W35" s="115"/>
      <c r="X35" s="115"/>
      <c r="Y35" s="115"/>
      <c r="Z35" s="115"/>
      <c r="AA35" s="115"/>
      <c r="AB35" s="240"/>
      <c r="AC35" s="115"/>
      <c r="AD35" s="115"/>
    </row>
    <row r="36" spans="1:30">
      <c r="A36" s="387"/>
      <c r="B36" s="261" t="s">
        <v>4</v>
      </c>
      <c r="C36" s="254">
        <f t="shared" si="10"/>
        <v>564</v>
      </c>
      <c r="D36" s="115">
        <v>17</v>
      </c>
      <c r="E36" s="115"/>
      <c r="F36" s="115"/>
      <c r="G36" s="254">
        <v>547</v>
      </c>
      <c r="H36" s="115"/>
      <c r="I36" s="115"/>
      <c r="J36" s="115"/>
      <c r="K36" s="115"/>
      <c r="L36" s="115"/>
      <c r="M36" s="115"/>
      <c r="N36" s="254">
        <f t="shared" si="11"/>
        <v>115</v>
      </c>
      <c r="O36" s="115">
        <v>71</v>
      </c>
      <c r="P36" s="115">
        <v>44</v>
      </c>
      <c r="Q36" s="115"/>
      <c r="R36" s="115"/>
      <c r="S36" s="115"/>
      <c r="T36" s="254">
        <f t="shared" si="12"/>
        <v>679</v>
      </c>
      <c r="U36" s="115">
        <v>88</v>
      </c>
      <c r="V36" s="254">
        <v>591</v>
      </c>
      <c r="W36" s="115"/>
      <c r="X36" s="115"/>
      <c r="Y36" s="115"/>
      <c r="Z36" s="115"/>
      <c r="AA36" s="115"/>
      <c r="AB36" s="115"/>
      <c r="AC36" s="115"/>
      <c r="AD36" s="115"/>
    </row>
    <row r="37" spans="1:30">
      <c r="A37" s="387"/>
      <c r="B37" s="261" t="s">
        <v>5</v>
      </c>
      <c r="C37" s="254">
        <f t="shared" si="10"/>
        <v>552</v>
      </c>
      <c r="D37" s="115">
        <v>15</v>
      </c>
      <c r="E37" s="115"/>
      <c r="F37" s="115"/>
      <c r="G37" s="254">
        <v>537</v>
      </c>
      <c r="H37" s="115"/>
      <c r="I37" s="115"/>
      <c r="J37" s="115"/>
      <c r="K37" s="115"/>
      <c r="L37" s="115"/>
      <c r="M37" s="115"/>
      <c r="N37" s="254">
        <f t="shared" si="11"/>
        <v>111</v>
      </c>
      <c r="O37" s="115">
        <v>67</v>
      </c>
      <c r="P37" s="115">
        <v>44</v>
      </c>
      <c r="Q37" s="115"/>
      <c r="R37" s="115"/>
      <c r="S37" s="115"/>
      <c r="T37" s="254">
        <f t="shared" si="12"/>
        <v>663</v>
      </c>
      <c r="U37" s="115">
        <v>82</v>
      </c>
      <c r="V37" s="254">
        <v>581</v>
      </c>
      <c r="W37" s="115"/>
      <c r="X37" s="115"/>
      <c r="Y37" s="115"/>
      <c r="Z37" s="115"/>
      <c r="AA37" s="115"/>
      <c r="AB37" s="115"/>
      <c r="AC37" s="115"/>
      <c r="AD37" s="115"/>
    </row>
    <row r="38" spans="1:30">
      <c r="A38" s="387"/>
      <c r="B38" s="261" t="s">
        <v>6</v>
      </c>
      <c r="C38" s="254">
        <f t="shared" si="10"/>
        <v>544</v>
      </c>
      <c r="D38" s="115">
        <v>10</v>
      </c>
      <c r="E38" s="115"/>
      <c r="F38" s="115"/>
      <c r="G38" s="254">
        <v>534</v>
      </c>
      <c r="H38" s="115"/>
      <c r="I38" s="115"/>
      <c r="J38" s="115"/>
      <c r="K38" s="115"/>
      <c r="L38" s="115"/>
      <c r="M38" s="115"/>
      <c r="N38" s="254">
        <f t="shared" si="11"/>
        <v>108</v>
      </c>
      <c r="O38" s="115">
        <v>55</v>
      </c>
      <c r="P38" s="115">
        <v>53</v>
      </c>
      <c r="Q38" s="115"/>
      <c r="R38" s="115"/>
      <c r="S38" s="115"/>
      <c r="T38" s="254">
        <f t="shared" si="12"/>
        <v>652</v>
      </c>
      <c r="U38" s="115">
        <v>65</v>
      </c>
      <c r="V38" s="254">
        <v>587</v>
      </c>
      <c r="W38" s="115"/>
      <c r="X38" s="115"/>
      <c r="Y38" s="115"/>
      <c r="Z38" s="115"/>
      <c r="AA38" s="115"/>
      <c r="AB38" s="115"/>
      <c r="AC38" s="115"/>
      <c r="AD38" s="115"/>
    </row>
    <row r="39" spans="1:30">
      <c r="A39" s="387"/>
      <c r="B39" s="261" t="s">
        <v>16</v>
      </c>
      <c r="C39" s="254">
        <f t="shared" si="10"/>
        <v>590</v>
      </c>
      <c r="D39" s="115">
        <v>5</v>
      </c>
      <c r="E39" s="115"/>
      <c r="F39" s="115"/>
      <c r="G39" s="254">
        <v>585</v>
      </c>
      <c r="H39" s="115"/>
      <c r="I39" s="115"/>
      <c r="J39" s="115"/>
      <c r="K39" s="115"/>
      <c r="L39" s="115"/>
      <c r="M39" s="115"/>
      <c r="N39" s="254">
        <f t="shared" si="11"/>
        <v>110</v>
      </c>
      <c r="O39" s="115">
        <v>50</v>
      </c>
      <c r="P39" s="115">
        <v>60</v>
      </c>
      <c r="Q39" s="115"/>
      <c r="R39" s="115"/>
      <c r="S39" s="115"/>
      <c r="T39" s="254">
        <f t="shared" si="12"/>
        <v>700</v>
      </c>
      <c r="U39" s="115">
        <v>55</v>
      </c>
      <c r="V39" s="254">
        <v>645</v>
      </c>
      <c r="W39" s="115"/>
      <c r="X39" s="115"/>
      <c r="Y39" s="115"/>
      <c r="Z39" s="115"/>
      <c r="AA39" s="115"/>
      <c r="AB39" s="115"/>
      <c r="AC39" s="115"/>
      <c r="AD39" s="115"/>
    </row>
    <row r="40" spans="1:30">
      <c r="A40" s="387"/>
      <c r="B40" s="261" t="s">
        <v>17</v>
      </c>
      <c r="C40" s="254">
        <f t="shared" si="10"/>
        <v>576</v>
      </c>
      <c r="D40" s="115">
        <v>2</v>
      </c>
      <c r="E40" s="115"/>
      <c r="F40" s="115"/>
      <c r="G40" s="254">
        <v>574</v>
      </c>
      <c r="H40" s="115"/>
      <c r="I40" s="115"/>
      <c r="J40" s="115"/>
      <c r="K40" s="115"/>
      <c r="L40" s="115"/>
      <c r="M40" s="115"/>
      <c r="N40" s="254">
        <f t="shared" si="11"/>
        <v>120</v>
      </c>
      <c r="O40" s="115">
        <v>63</v>
      </c>
      <c r="P40" s="115">
        <v>57</v>
      </c>
      <c r="Q40" s="115"/>
      <c r="R40" s="115"/>
      <c r="S40" s="115"/>
      <c r="T40" s="254">
        <f t="shared" si="12"/>
        <v>696</v>
      </c>
      <c r="U40" s="115">
        <v>65</v>
      </c>
      <c r="V40" s="254">
        <v>631</v>
      </c>
      <c r="W40" s="115"/>
      <c r="X40" s="115"/>
      <c r="Y40" s="115"/>
      <c r="Z40" s="115"/>
      <c r="AA40" s="115"/>
      <c r="AB40" s="115"/>
      <c r="AC40" s="115"/>
      <c r="AD40" s="115"/>
    </row>
    <row r="41" spans="1:30">
      <c r="A41" s="387"/>
      <c r="B41" s="261" t="s">
        <v>18</v>
      </c>
      <c r="C41" s="254">
        <f t="shared" si="10"/>
        <v>601</v>
      </c>
      <c r="D41" s="115">
        <v>4</v>
      </c>
      <c r="E41" s="115"/>
      <c r="F41" s="115"/>
      <c r="G41" s="254">
        <v>597</v>
      </c>
      <c r="H41" s="115"/>
      <c r="I41" s="115"/>
      <c r="J41" s="115"/>
      <c r="K41" s="115"/>
      <c r="L41" s="115"/>
      <c r="M41" s="115"/>
      <c r="N41" s="254">
        <f t="shared" si="11"/>
        <v>82</v>
      </c>
      <c r="O41" s="115">
        <v>48</v>
      </c>
      <c r="P41" s="115">
        <v>34</v>
      </c>
      <c r="Q41" s="115"/>
      <c r="R41" s="115"/>
      <c r="S41" s="115"/>
      <c r="T41" s="254">
        <f t="shared" si="12"/>
        <v>683</v>
      </c>
      <c r="U41" s="115">
        <v>52</v>
      </c>
      <c r="V41" s="254">
        <v>631</v>
      </c>
      <c r="W41" s="115"/>
      <c r="X41" s="115"/>
      <c r="Y41" s="115"/>
      <c r="Z41" s="115"/>
      <c r="AA41" s="115"/>
      <c r="AB41" s="115"/>
      <c r="AC41" s="115"/>
      <c r="AD41" s="115"/>
    </row>
    <row r="42" spans="1:30">
      <c r="A42" s="387"/>
      <c r="B42" s="261" t="s">
        <v>19</v>
      </c>
      <c r="C42" s="254">
        <f t="shared" si="10"/>
        <v>615</v>
      </c>
      <c r="D42" s="115">
        <v>3</v>
      </c>
      <c r="E42" s="115"/>
      <c r="F42" s="115"/>
      <c r="G42" s="254">
        <v>612</v>
      </c>
      <c r="H42" s="115"/>
      <c r="I42" s="115"/>
      <c r="J42" s="115"/>
      <c r="K42" s="115"/>
      <c r="L42" s="115"/>
      <c r="M42" s="115"/>
      <c r="N42" s="254">
        <f t="shared" si="11"/>
        <v>74</v>
      </c>
      <c r="O42" s="115">
        <v>31</v>
      </c>
      <c r="P42" s="115">
        <v>43</v>
      </c>
      <c r="Q42" s="115"/>
      <c r="R42" s="115"/>
      <c r="S42" s="115"/>
      <c r="T42" s="254">
        <f t="shared" si="12"/>
        <v>689</v>
      </c>
      <c r="U42" s="115">
        <v>34</v>
      </c>
      <c r="V42" s="254">
        <v>655</v>
      </c>
      <c r="W42" s="115"/>
      <c r="X42" s="115"/>
      <c r="Y42" s="115"/>
      <c r="Z42" s="115"/>
      <c r="AA42" s="115"/>
      <c r="AB42" s="115"/>
      <c r="AC42" s="115"/>
      <c r="AD42" s="115"/>
    </row>
    <row r="43" spans="1:30">
      <c r="A43" s="387"/>
      <c r="B43" s="261" t="s">
        <v>20</v>
      </c>
      <c r="C43" s="254">
        <f t="shared" si="10"/>
        <v>575</v>
      </c>
      <c r="D43" s="115">
        <v>3</v>
      </c>
      <c r="E43" s="115"/>
      <c r="F43" s="115"/>
      <c r="G43" s="254">
        <v>572</v>
      </c>
      <c r="H43" s="115"/>
      <c r="I43" s="115"/>
      <c r="J43" s="115"/>
      <c r="K43" s="115"/>
      <c r="L43" s="115"/>
      <c r="M43" s="115"/>
      <c r="N43" s="254">
        <f t="shared" si="11"/>
        <v>89</v>
      </c>
      <c r="O43" s="115">
        <v>36</v>
      </c>
      <c r="P43" s="115">
        <v>53</v>
      </c>
      <c r="Q43" s="115"/>
      <c r="R43" s="115"/>
      <c r="S43" s="115"/>
      <c r="T43" s="254">
        <f t="shared" si="12"/>
        <v>504</v>
      </c>
      <c r="U43" s="115">
        <v>39</v>
      </c>
      <c r="V43" s="254">
        <v>465</v>
      </c>
      <c r="W43" s="115"/>
      <c r="X43" s="115"/>
      <c r="Y43" s="115"/>
      <c r="Z43" s="115"/>
      <c r="AA43" s="115"/>
      <c r="AB43" s="115"/>
      <c r="AC43" s="115"/>
      <c r="AD43" s="115"/>
    </row>
    <row r="44" spans="1:30">
      <c r="A44" s="387"/>
      <c r="B44" s="261" t="s">
        <v>21</v>
      </c>
      <c r="C44" s="254">
        <f t="shared" si="10"/>
        <v>640</v>
      </c>
      <c r="D44" s="115">
        <v>9</v>
      </c>
      <c r="E44" s="115"/>
      <c r="F44" s="115"/>
      <c r="G44" s="254">
        <v>631</v>
      </c>
      <c r="H44" s="115"/>
      <c r="I44" s="115"/>
      <c r="J44" s="115"/>
      <c r="K44" s="115"/>
      <c r="L44" s="115"/>
      <c r="M44" s="115"/>
      <c r="N44" s="254">
        <f t="shared" si="11"/>
        <v>111</v>
      </c>
      <c r="O44" s="115">
        <v>52</v>
      </c>
      <c r="P44" s="115">
        <v>59</v>
      </c>
      <c r="Q44" s="115"/>
      <c r="R44" s="115"/>
      <c r="S44" s="115"/>
      <c r="T44" s="254">
        <f t="shared" si="12"/>
        <v>751</v>
      </c>
      <c r="U44" s="115">
        <v>61</v>
      </c>
      <c r="V44" s="254">
        <v>690</v>
      </c>
      <c r="W44" s="115"/>
      <c r="X44" s="115"/>
      <c r="Y44" s="115"/>
      <c r="Z44" s="115"/>
      <c r="AA44" s="115"/>
      <c r="AB44" s="115"/>
      <c r="AC44" s="115"/>
      <c r="AD44" s="115"/>
    </row>
    <row r="45" spans="1:30" ht="13.5" thickBot="1">
      <c r="A45" s="388"/>
      <c r="B45" s="263" t="s">
        <v>58</v>
      </c>
      <c r="C45" s="235">
        <f>SUM(C33:C44)</f>
        <v>7082</v>
      </c>
      <c r="D45" s="246">
        <f>SUM(E45:F45)</f>
        <v>0</v>
      </c>
      <c r="E45" s="255">
        <f>SUM(E33:E44)</f>
        <v>0</v>
      </c>
      <c r="F45" s="255">
        <f>SUM(F33:F44)</f>
        <v>0</v>
      </c>
      <c r="G45" s="235">
        <f>SUM(G33:G44)</f>
        <v>6981</v>
      </c>
      <c r="H45" s="255">
        <f t="shared" ref="H45:O45" si="13">SUM(H33:H44)</f>
        <v>0</v>
      </c>
      <c r="I45" s="255">
        <f t="shared" si="13"/>
        <v>0</v>
      </c>
      <c r="J45" s="255">
        <f t="shared" si="13"/>
        <v>0</v>
      </c>
      <c r="K45" s="255">
        <f t="shared" si="13"/>
        <v>0</v>
      </c>
      <c r="L45" s="255">
        <f t="shared" si="13"/>
        <v>0</v>
      </c>
      <c r="M45" s="255">
        <f t="shared" si="13"/>
        <v>0</v>
      </c>
      <c r="N45" s="256">
        <f>SUM(N33:N44)</f>
        <v>1243</v>
      </c>
      <c r="O45" s="246">
        <f t="shared" si="13"/>
        <v>635</v>
      </c>
      <c r="P45" s="246">
        <f>SUM(Q45:S45)</f>
        <v>0</v>
      </c>
      <c r="Q45" s="255">
        <f>SUM(Q33:Q44)</f>
        <v>0</v>
      </c>
      <c r="R45" s="255">
        <f>SUM(R33:R44)</f>
        <v>0</v>
      </c>
      <c r="S45" s="255">
        <f>SUM(S33:S44)</f>
        <v>0</v>
      </c>
      <c r="T45" s="256">
        <f>SUM(T33:T44)</f>
        <v>8165</v>
      </c>
      <c r="U45" s="255">
        <f>SUM(U33:U44)</f>
        <v>736</v>
      </c>
      <c r="V45" s="256">
        <f>SUM(W45:AC45)</f>
        <v>0</v>
      </c>
      <c r="W45" s="255">
        <f t="shared" ref="W45:AD45" si="14">SUM(W33:W44)</f>
        <v>0</v>
      </c>
      <c r="X45" s="255">
        <f t="shared" si="14"/>
        <v>0</v>
      </c>
      <c r="Y45" s="255">
        <f t="shared" si="14"/>
        <v>0</v>
      </c>
      <c r="Z45" s="255">
        <f t="shared" si="14"/>
        <v>0</v>
      </c>
      <c r="AA45" s="255">
        <f t="shared" si="14"/>
        <v>0</v>
      </c>
      <c r="AB45" s="255">
        <f t="shared" si="14"/>
        <v>0</v>
      </c>
      <c r="AC45" s="246">
        <f t="shared" si="14"/>
        <v>0</v>
      </c>
      <c r="AD45" s="246">
        <f t="shared" si="14"/>
        <v>0</v>
      </c>
    </row>
    <row r="46" spans="1:30">
      <c r="A46" s="386">
        <v>1998</v>
      </c>
      <c r="B46" s="260" t="s">
        <v>1</v>
      </c>
      <c r="C46" s="253">
        <f t="shared" ref="C46:C57" si="15">D46+G46</f>
        <v>716</v>
      </c>
      <c r="D46" s="111">
        <v>9</v>
      </c>
      <c r="E46" s="111"/>
      <c r="F46" s="111"/>
      <c r="G46" s="253">
        <v>707</v>
      </c>
      <c r="H46" s="111"/>
      <c r="I46" s="111"/>
      <c r="J46" s="111"/>
      <c r="K46" s="111"/>
      <c r="L46" s="111"/>
      <c r="M46" s="111"/>
      <c r="N46" s="253">
        <f t="shared" ref="N46:N57" si="16">O46+P46</f>
        <v>97</v>
      </c>
      <c r="O46" s="111">
        <v>58</v>
      </c>
      <c r="P46" s="111">
        <v>39</v>
      </c>
      <c r="Q46" s="111"/>
      <c r="R46" s="111"/>
      <c r="S46" s="111"/>
      <c r="T46" s="253">
        <f t="shared" ref="T46:T57" si="17">U46+V46</f>
        <v>812</v>
      </c>
      <c r="U46" s="111">
        <v>66</v>
      </c>
      <c r="V46" s="253">
        <v>746</v>
      </c>
      <c r="W46" s="111"/>
      <c r="X46" s="111"/>
      <c r="Y46" s="111"/>
      <c r="Z46" s="111"/>
      <c r="AA46" s="111"/>
      <c r="AB46" s="111"/>
      <c r="AC46" s="111"/>
      <c r="AD46" s="111"/>
    </row>
    <row r="47" spans="1:30">
      <c r="A47" s="387"/>
      <c r="B47" s="261" t="s">
        <v>2</v>
      </c>
      <c r="C47" s="254">
        <f t="shared" si="15"/>
        <v>610</v>
      </c>
      <c r="D47" s="115">
        <v>13</v>
      </c>
      <c r="E47" s="115"/>
      <c r="F47" s="115"/>
      <c r="G47" s="254">
        <v>597</v>
      </c>
      <c r="H47" s="115"/>
      <c r="I47" s="115"/>
      <c r="J47" s="115"/>
      <c r="K47" s="115"/>
      <c r="L47" s="115"/>
      <c r="M47" s="115"/>
      <c r="N47" s="254">
        <f t="shared" si="16"/>
        <v>104</v>
      </c>
      <c r="O47" s="115">
        <v>58</v>
      </c>
      <c r="P47" s="115">
        <v>46</v>
      </c>
      <c r="Q47" s="115"/>
      <c r="R47" s="115"/>
      <c r="S47" s="115"/>
      <c r="T47" s="254">
        <f t="shared" si="17"/>
        <v>714</v>
      </c>
      <c r="U47" s="115">
        <v>71</v>
      </c>
      <c r="V47" s="254">
        <v>643</v>
      </c>
      <c r="W47" s="115"/>
      <c r="X47" s="115"/>
      <c r="Y47" s="115"/>
      <c r="Z47" s="115"/>
      <c r="AA47" s="115"/>
      <c r="AB47" s="115"/>
      <c r="AC47" s="115"/>
      <c r="AD47" s="115"/>
    </row>
    <row r="48" spans="1:30">
      <c r="A48" s="387"/>
      <c r="B48" s="261" t="s">
        <v>3</v>
      </c>
      <c r="C48" s="254">
        <f t="shared" si="15"/>
        <v>621</v>
      </c>
      <c r="D48" s="115">
        <v>15</v>
      </c>
      <c r="E48" s="115"/>
      <c r="F48" s="115"/>
      <c r="G48" s="254">
        <v>606</v>
      </c>
      <c r="H48" s="115"/>
      <c r="I48" s="115"/>
      <c r="J48" s="115"/>
      <c r="K48" s="115"/>
      <c r="L48" s="115"/>
      <c r="M48" s="115"/>
      <c r="N48" s="254">
        <f t="shared" si="16"/>
        <v>115</v>
      </c>
      <c r="O48" s="115">
        <v>68</v>
      </c>
      <c r="P48" s="115">
        <v>47</v>
      </c>
      <c r="Q48" s="240"/>
      <c r="R48" s="240"/>
      <c r="S48" s="240"/>
      <c r="T48" s="254">
        <f t="shared" si="17"/>
        <v>736</v>
      </c>
      <c r="U48" s="115">
        <v>83</v>
      </c>
      <c r="V48" s="254">
        <v>653</v>
      </c>
      <c r="W48" s="115"/>
      <c r="X48" s="115"/>
      <c r="Y48" s="115"/>
      <c r="Z48" s="115"/>
      <c r="AA48" s="115"/>
      <c r="AB48" s="240"/>
      <c r="AC48" s="115"/>
      <c r="AD48" s="115"/>
    </row>
    <row r="49" spans="1:30">
      <c r="A49" s="387"/>
      <c r="B49" s="261" t="s">
        <v>4</v>
      </c>
      <c r="C49" s="254">
        <f t="shared" si="15"/>
        <v>564</v>
      </c>
      <c r="D49" s="115">
        <v>16</v>
      </c>
      <c r="E49" s="115"/>
      <c r="F49" s="115"/>
      <c r="G49" s="254">
        <v>548</v>
      </c>
      <c r="H49" s="115"/>
      <c r="I49" s="115"/>
      <c r="J49" s="115"/>
      <c r="K49" s="115"/>
      <c r="L49" s="115"/>
      <c r="M49" s="115"/>
      <c r="N49" s="254">
        <f t="shared" si="16"/>
        <v>118</v>
      </c>
      <c r="O49" s="115">
        <v>89</v>
      </c>
      <c r="P49" s="115">
        <v>29</v>
      </c>
      <c r="Q49" s="115"/>
      <c r="R49" s="115"/>
      <c r="S49" s="115"/>
      <c r="T49" s="254">
        <f t="shared" si="17"/>
        <v>682</v>
      </c>
      <c r="U49" s="115">
        <v>105</v>
      </c>
      <c r="V49" s="254">
        <v>577</v>
      </c>
      <c r="W49" s="115"/>
      <c r="X49" s="115"/>
      <c r="Y49" s="115"/>
      <c r="Z49" s="115"/>
      <c r="AA49" s="115"/>
      <c r="AB49" s="115"/>
      <c r="AC49" s="115"/>
      <c r="AD49" s="115"/>
    </row>
    <row r="50" spans="1:30">
      <c r="A50" s="387"/>
      <c r="B50" s="261" t="s">
        <v>5</v>
      </c>
      <c r="C50" s="254">
        <f t="shared" si="15"/>
        <v>556</v>
      </c>
      <c r="D50" s="115">
        <v>13</v>
      </c>
      <c r="E50" s="115"/>
      <c r="F50" s="115"/>
      <c r="G50" s="254">
        <v>543</v>
      </c>
      <c r="H50" s="115"/>
      <c r="I50" s="115"/>
      <c r="J50" s="115"/>
      <c r="K50" s="115"/>
      <c r="L50" s="115"/>
      <c r="M50" s="115"/>
      <c r="N50" s="254">
        <f t="shared" si="16"/>
        <v>142</v>
      </c>
      <c r="O50" s="115">
        <v>77</v>
      </c>
      <c r="P50" s="115">
        <v>65</v>
      </c>
      <c r="Q50" s="115"/>
      <c r="R50" s="115"/>
      <c r="S50" s="115"/>
      <c r="T50" s="254">
        <f t="shared" si="17"/>
        <v>698</v>
      </c>
      <c r="U50" s="115">
        <v>90</v>
      </c>
      <c r="V50" s="254">
        <v>608</v>
      </c>
      <c r="W50" s="115"/>
      <c r="X50" s="115"/>
      <c r="Y50" s="115"/>
      <c r="Z50" s="115"/>
      <c r="AA50" s="115"/>
      <c r="AB50" s="115"/>
      <c r="AC50" s="115"/>
      <c r="AD50" s="115"/>
    </row>
    <row r="51" spans="1:30">
      <c r="A51" s="387"/>
      <c r="B51" s="261" t="s">
        <v>6</v>
      </c>
      <c r="C51" s="254">
        <f t="shared" si="15"/>
        <v>613</v>
      </c>
      <c r="D51" s="115">
        <v>8</v>
      </c>
      <c r="E51" s="115"/>
      <c r="F51" s="115"/>
      <c r="G51" s="254">
        <v>605</v>
      </c>
      <c r="H51" s="115"/>
      <c r="I51" s="115"/>
      <c r="J51" s="115"/>
      <c r="K51" s="115"/>
      <c r="L51" s="115"/>
      <c r="M51" s="115"/>
      <c r="N51" s="254">
        <f t="shared" si="16"/>
        <v>101</v>
      </c>
      <c r="O51" s="115">
        <v>55</v>
      </c>
      <c r="P51" s="115">
        <v>46</v>
      </c>
      <c r="Q51" s="115"/>
      <c r="R51" s="115"/>
      <c r="S51" s="115"/>
      <c r="T51" s="254">
        <f t="shared" si="17"/>
        <v>714</v>
      </c>
      <c r="U51" s="115">
        <v>63</v>
      </c>
      <c r="V51" s="254">
        <v>651</v>
      </c>
      <c r="W51" s="115"/>
      <c r="X51" s="115"/>
      <c r="Y51" s="115"/>
      <c r="Z51" s="115"/>
      <c r="AA51" s="115"/>
      <c r="AB51" s="115"/>
      <c r="AC51" s="115"/>
      <c r="AD51" s="115"/>
    </row>
    <row r="52" spans="1:30">
      <c r="A52" s="387"/>
      <c r="B52" s="261" t="s">
        <v>16</v>
      </c>
      <c r="C52" s="254">
        <f t="shared" si="15"/>
        <v>637</v>
      </c>
      <c r="D52" s="115">
        <v>4</v>
      </c>
      <c r="E52" s="115"/>
      <c r="F52" s="115"/>
      <c r="G52" s="254">
        <v>633</v>
      </c>
      <c r="H52" s="115"/>
      <c r="I52" s="115"/>
      <c r="J52" s="115"/>
      <c r="K52" s="115"/>
      <c r="L52" s="115"/>
      <c r="M52" s="115"/>
      <c r="N52" s="254">
        <f t="shared" si="16"/>
        <v>114</v>
      </c>
      <c r="O52" s="115">
        <v>49</v>
      </c>
      <c r="P52" s="115">
        <v>65</v>
      </c>
      <c r="Q52" s="115"/>
      <c r="R52" s="115"/>
      <c r="S52" s="115"/>
      <c r="T52" s="254">
        <f t="shared" si="17"/>
        <v>751</v>
      </c>
      <c r="U52" s="115">
        <v>53</v>
      </c>
      <c r="V52" s="254">
        <v>698</v>
      </c>
      <c r="W52" s="115"/>
      <c r="X52" s="115"/>
      <c r="Y52" s="115"/>
      <c r="Z52" s="115"/>
      <c r="AA52" s="115"/>
      <c r="AB52" s="115"/>
      <c r="AC52" s="115"/>
      <c r="AD52" s="115"/>
    </row>
    <row r="53" spans="1:30">
      <c r="A53" s="387"/>
      <c r="B53" s="261" t="s">
        <v>17</v>
      </c>
      <c r="C53" s="254">
        <f t="shared" si="15"/>
        <v>723</v>
      </c>
      <c r="D53" s="115">
        <v>3</v>
      </c>
      <c r="E53" s="115"/>
      <c r="F53" s="115"/>
      <c r="G53" s="254">
        <v>720</v>
      </c>
      <c r="H53" s="115"/>
      <c r="I53" s="115"/>
      <c r="J53" s="115"/>
      <c r="K53" s="115"/>
      <c r="L53" s="115"/>
      <c r="M53" s="115"/>
      <c r="N53" s="254">
        <f t="shared" si="16"/>
        <v>103</v>
      </c>
      <c r="O53" s="115">
        <v>48</v>
      </c>
      <c r="P53" s="115">
        <v>55</v>
      </c>
      <c r="Q53" s="115"/>
      <c r="R53" s="115"/>
      <c r="S53" s="115"/>
      <c r="T53" s="254">
        <f t="shared" si="17"/>
        <v>826</v>
      </c>
      <c r="U53" s="115">
        <v>51</v>
      </c>
      <c r="V53" s="254">
        <v>775</v>
      </c>
      <c r="W53" s="115"/>
      <c r="X53" s="115"/>
      <c r="Y53" s="115"/>
      <c r="Z53" s="115"/>
      <c r="AA53" s="115"/>
      <c r="AB53" s="115"/>
      <c r="AC53" s="115"/>
      <c r="AD53" s="115"/>
    </row>
    <row r="54" spans="1:30">
      <c r="A54" s="387"/>
      <c r="B54" s="261" t="s">
        <v>18</v>
      </c>
      <c r="C54" s="254">
        <f t="shared" si="15"/>
        <v>663</v>
      </c>
      <c r="D54" s="115">
        <v>2</v>
      </c>
      <c r="E54" s="115"/>
      <c r="F54" s="115"/>
      <c r="G54" s="254">
        <v>661</v>
      </c>
      <c r="H54" s="115"/>
      <c r="I54" s="115"/>
      <c r="J54" s="115"/>
      <c r="K54" s="115"/>
      <c r="L54" s="115"/>
      <c r="M54" s="115"/>
      <c r="N54" s="254">
        <f t="shared" si="16"/>
        <v>114</v>
      </c>
      <c r="O54" s="115">
        <v>46</v>
      </c>
      <c r="P54" s="115">
        <v>68</v>
      </c>
      <c r="Q54" s="115"/>
      <c r="R54" s="115"/>
      <c r="S54" s="115"/>
      <c r="T54" s="254">
        <f t="shared" si="17"/>
        <v>777</v>
      </c>
      <c r="U54" s="115">
        <v>48</v>
      </c>
      <c r="V54" s="254">
        <v>729</v>
      </c>
      <c r="W54" s="115"/>
      <c r="X54" s="115"/>
      <c r="Y54" s="115"/>
      <c r="Z54" s="115"/>
      <c r="AA54" s="115"/>
      <c r="AB54" s="115"/>
      <c r="AC54" s="115"/>
      <c r="AD54" s="115"/>
    </row>
    <row r="55" spans="1:30">
      <c r="A55" s="387"/>
      <c r="B55" s="261" t="s">
        <v>19</v>
      </c>
      <c r="C55" s="254">
        <f t="shared" si="15"/>
        <v>652</v>
      </c>
      <c r="D55" s="115">
        <v>2</v>
      </c>
      <c r="E55" s="115"/>
      <c r="F55" s="115"/>
      <c r="G55" s="254">
        <v>650</v>
      </c>
      <c r="H55" s="115"/>
      <c r="I55" s="115"/>
      <c r="J55" s="115"/>
      <c r="K55" s="115"/>
      <c r="L55" s="115"/>
      <c r="M55" s="115"/>
      <c r="N55" s="254">
        <f t="shared" si="16"/>
        <v>111</v>
      </c>
      <c r="O55" s="115">
        <v>44</v>
      </c>
      <c r="P55" s="115">
        <v>67</v>
      </c>
      <c r="Q55" s="115"/>
      <c r="R55" s="115"/>
      <c r="S55" s="115"/>
      <c r="T55" s="254">
        <f t="shared" si="17"/>
        <v>763</v>
      </c>
      <c r="U55" s="115">
        <v>46</v>
      </c>
      <c r="V55" s="254">
        <v>717</v>
      </c>
      <c r="W55" s="115"/>
      <c r="X55" s="115"/>
      <c r="Y55" s="115"/>
      <c r="Z55" s="115"/>
      <c r="AA55" s="115"/>
      <c r="AB55" s="115"/>
      <c r="AC55" s="115"/>
      <c r="AD55" s="115"/>
    </row>
    <row r="56" spans="1:30">
      <c r="A56" s="387"/>
      <c r="B56" s="261" t="s">
        <v>20</v>
      </c>
      <c r="C56" s="254">
        <f t="shared" si="15"/>
        <v>613</v>
      </c>
      <c r="D56" s="115">
        <v>2</v>
      </c>
      <c r="E56" s="115"/>
      <c r="F56" s="115"/>
      <c r="G56" s="254">
        <v>611</v>
      </c>
      <c r="H56" s="115"/>
      <c r="I56" s="115"/>
      <c r="J56" s="115"/>
      <c r="K56" s="115"/>
      <c r="L56" s="115"/>
      <c r="M56" s="115"/>
      <c r="N56" s="254">
        <f t="shared" si="16"/>
        <v>106</v>
      </c>
      <c r="O56" s="115">
        <v>51</v>
      </c>
      <c r="P56" s="115">
        <v>55</v>
      </c>
      <c r="Q56" s="115"/>
      <c r="R56" s="115"/>
      <c r="S56" s="115"/>
      <c r="T56" s="254">
        <f t="shared" si="17"/>
        <v>719</v>
      </c>
      <c r="U56" s="115">
        <v>53</v>
      </c>
      <c r="V56" s="254">
        <v>666</v>
      </c>
      <c r="W56" s="115"/>
      <c r="X56" s="115"/>
      <c r="Y56" s="115"/>
      <c r="Z56" s="115"/>
      <c r="AA56" s="115"/>
      <c r="AB56" s="115"/>
      <c r="AC56" s="115"/>
      <c r="AD56" s="115"/>
    </row>
    <row r="57" spans="1:30">
      <c r="A57" s="387"/>
      <c r="B57" s="261" t="s">
        <v>21</v>
      </c>
      <c r="C57" s="254">
        <f t="shared" si="15"/>
        <v>694</v>
      </c>
      <c r="D57" s="115">
        <v>5</v>
      </c>
      <c r="E57" s="115"/>
      <c r="F57" s="115"/>
      <c r="G57" s="254">
        <v>689</v>
      </c>
      <c r="H57" s="115"/>
      <c r="I57" s="115"/>
      <c r="J57" s="115"/>
      <c r="K57" s="115"/>
      <c r="L57" s="115"/>
      <c r="M57" s="115"/>
      <c r="N57" s="254">
        <f t="shared" si="16"/>
        <v>124</v>
      </c>
      <c r="O57" s="115">
        <v>52</v>
      </c>
      <c r="P57" s="115">
        <v>72</v>
      </c>
      <c r="Q57" s="115"/>
      <c r="R57" s="115"/>
      <c r="S57" s="115"/>
      <c r="T57" s="254">
        <f t="shared" si="17"/>
        <v>818</v>
      </c>
      <c r="U57" s="115">
        <v>57</v>
      </c>
      <c r="V57" s="254">
        <v>761</v>
      </c>
      <c r="W57" s="115"/>
      <c r="X57" s="115"/>
      <c r="Y57" s="115"/>
      <c r="Z57" s="115"/>
      <c r="AA57" s="115"/>
      <c r="AB57" s="115"/>
      <c r="AC57" s="115"/>
      <c r="AD57" s="115"/>
    </row>
    <row r="58" spans="1:30" ht="13.5" thickBot="1">
      <c r="A58" s="388"/>
      <c r="B58" s="263" t="s">
        <v>59</v>
      </c>
      <c r="C58" s="235">
        <f>SUM(C46:C57)</f>
        <v>7662</v>
      </c>
      <c r="D58" s="246">
        <f>SUM(E58:F58)</f>
        <v>0</v>
      </c>
      <c r="E58" s="255">
        <f>SUM(E46:E57)</f>
        <v>0</v>
      </c>
      <c r="F58" s="255">
        <f>SUM(F46:F57)</f>
        <v>0</v>
      </c>
      <c r="G58" s="235">
        <f>SUM(G46:G57)</f>
        <v>7570</v>
      </c>
      <c r="H58" s="255">
        <f t="shared" ref="H58:O58" si="18">SUM(H46:H57)</f>
        <v>0</v>
      </c>
      <c r="I58" s="255">
        <f t="shared" si="18"/>
        <v>0</v>
      </c>
      <c r="J58" s="255">
        <f t="shared" si="18"/>
        <v>0</v>
      </c>
      <c r="K58" s="255">
        <f t="shared" si="18"/>
        <v>0</v>
      </c>
      <c r="L58" s="255">
        <f t="shared" si="18"/>
        <v>0</v>
      </c>
      <c r="M58" s="255">
        <f t="shared" si="18"/>
        <v>0</v>
      </c>
      <c r="N58" s="256">
        <f>SUM(N46:N57)</f>
        <v>1349</v>
      </c>
      <c r="O58" s="246">
        <f t="shared" si="18"/>
        <v>695</v>
      </c>
      <c r="P58" s="246">
        <f>SUM(Q58:S58)</f>
        <v>0</v>
      </c>
      <c r="Q58" s="255">
        <f>SUM(Q46:Q57)</f>
        <v>0</v>
      </c>
      <c r="R58" s="255">
        <f>SUM(R46:R57)</f>
        <v>0</v>
      </c>
      <c r="S58" s="255">
        <f>SUM(S46:S57)</f>
        <v>0</v>
      </c>
      <c r="T58" s="256">
        <f>SUM(T46:T57)</f>
        <v>9010</v>
      </c>
      <c r="U58" s="255">
        <f>SUM(U46:U57)</f>
        <v>786</v>
      </c>
      <c r="V58" s="256">
        <f>SUM(W58:AC58)</f>
        <v>0</v>
      </c>
      <c r="W58" s="255">
        <f t="shared" ref="W58:AD58" si="19">SUM(W46:W57)</f>
        <v>0</v>
      </c>
      <c r="X58" s="255">
        <f t="shared" si="19"/>
        <v>0</v>
      </c>
      <c r="Y58" s="255">
        <f t="shared" si="19"/>
        <v>0</v>
      </c>
      <c r="Z58" s="255">
        <f t="shared" si="19"/>
        <v>0</v>
      </c>
      <c r="AA58" s="255">
        <f t="shared" si="19"/>
        <v>0</v>
      </c>
      <c r="AB58" s="255">
        <f t="shared" si="19"/>
        <v>0</v>
      </c>
      <c r="AC58" s="246">
        <f t="shared" si="19"/>
        <v>0</v>
      </c>
      <c r="AD58" s="246">
        <f t="shared" si="19"/>
        <v>0</v>
      </c>
    </row>
    <row r="59" spans="1:30">
      <c r="A59" s="386">
        <v>1999</v>
      </c>
      <c r="B59" s="260" t="s">
        <v>1</v>
      </c>
      <c r="C59" s="253">
        <f t="shared" ref="C59:C70" si="20">D59+G59</f>
        <v>752</v>
      </c>
      <c r="D59" s="111">
        <v>6</v>
      </c>
      <c r="E59" s="111"/>
      <c r="F59" s="111"/>
      <c r="G59" s="253">
        <v>746</v>
      </c>
      <c r="H59" s="111"/>
      <c r="I59" s="111"/>
      <c r="J59" s="111"/>
      <c r="K59" s="111"/>
      <c r="L59" s="111"/>
      <c r="M59" s="111"/>
      <c r="N59" s="253">
        <f t="shared" ref="N59:N70" si="21">O59+P59</f>
        <v>102</v>
      </c>
      <c r="O59" s="111">
        <v>33</v>
      </c>
      <c r="P59" s="111">
        <v>69</v>
      </c>
      <c r="Q59" s="111"/>
      <c r="R59" s="111"/>
      <c r="S59" s="111"/>
      <c r="T59" s="253">
        <f t="shared" ref="T59:T70" si="22">U59+V59</f>
        <v>854</v>
      </c>
      <c r="U59" s="111">
        <v>39</v>
      </c>
      <c r="V59" s="253">
        <v>815</v>
      </c>
      <c r="W59" s="111"/>
      <c r="X59" s="111"/>
      <c r="Y59" s="111"/>
      <c r="Z59" s="111"/>
      <c r="AA59" s="111"/>
      <c r="AB59" s="111"/>
      <c r="AC59" s="111"/>
      <c r="AD59" s="111"/>
    </row>
    <row r="60" spans="1:30">
      <c r="A60" s="387"/>
      <c r="B60" s="261" t="s">
        <v>2</v>
      </c>
      <c r="C60" s="254">
        <f t="shared" si="20"/>
        <v>661</v>
      </c>
      <c r="D60" s="115">
        <v>9</v>
      </c>
      <c r="E60" s="115"/>
      <c r="F60" s="115"/>
      <c r="G60" s="254">
        <v>652</v>
      </c>
      <c r="H60" s="115"/>
      <c r="I60" s="115"/>
      <c r="J60" s="115"/>
      <c r="K60" s="115"/>
      <c r="L60" s="115"/>
      <c r="M60" s="115"/>
      <c r="N60" s="254">
        <f t="shared" si="21"/>
        <v>93</v>
      </c>
      <c r="O60" s="115">
        <v>33</v>
      </c>
      <c r="P60" s="115">
        <v>60</v>
      </c>
      <c r="Q60" s="115"/>
      <c r="R60" s="115"/>
      <c r="S60" s="115"/>
      <c r="T60" s="254">
        <f t="shared" si="22"/>
        <v>754</v>
      </c>
      <c r="U60" s="115">
        <v>42</v>
      </c>
      <c r="V60" s="254">
        <v>712</v>
      </c>
      <c r="W60" s="115"/>
      <c r="X60" s="115"/>
      <c r="Y60" s="115"/>
      <c r="Z60" s="115"/>
      <c r="AA60" s="115"/>
      <c r="AB60" s="115"/>
      <c r="AC60" s="115"/>
      <c r="AD60" s="115"/>
    </row>
    <row r="61" spans="1:30">
      <c r="A61" s="387"/>
      <c r="B61" s="261" t="s">
        <v>3</v>
      </c>
      <c r="C61" s="254">
        <f t="shared" si="20"/>
        <v>685</v>
      </c>
      <c r="D61" s="115">
        <v>10</v>
      </c>
      <c r="E61" s="115"/>
      <c r="F61" s="115"/>
      <c r="G61" s="254">
        <v>675</v>
      </c>
      <c r="H61" s="115"/>
      <c r="I61" s="115"/>
      <c r="J61" s="115"/>
      <c r="K61" s="115"/>
      <c r="L61" s="115"/>
      <c r="M61" s="115"/>
      <c r="N61" s="254">
        <f t="shared" si="21"/>
        <v>102</v>
      </c>
      <c r="O61" s="115">
        <v>35</v>
      </c>
      <c r="P61" s="115">
        <v>67</v>
      </c>
      <c r="Q61" s="240"/>
      <c r="R61" s="240"/>
      <c r="S61" s="240"/>
      <c r="T61" s="254">
        <f t="shared" si="22"/>
        <v>787</v>
      </c>
      <c r="U61" s="115">
        <v>45</v>
      </c>
      <c r="V61" s="254">
        <v>742</v>
      </c>
      <c r="W61" s="115"/>
      <c r="X61" s="115"/>
      <c r="Y61" s="115"/>
      <c r="Z61" s="115"/>
      <c r="AA61" s="115"/>
      <c r="AB61" s="240"/>
      <c r="AC61" s="115"/>
      <c r="AD61" s="115"/>
    </row>
    <row r="62" spans="1:30">
      <c r="A62" s="387"/>
      <c r="B62" s="261" t="s">
        <v>4</v>
      </c>
      <c r="C62" s="254">
        <f t="shared" si="20"/>
        <v>613</v>
      </c>
      <c r="D62" s="115">
        <v>14</v>
      </c>
      <c r="E62" s="115"/>
      <c r="F62" s="115"/>
      <c r="G62" s="254">
        <v>599</v>
      </c>
      <c r="H62" s="115"/>
      <c r="I62" s="115"/>
      <c r="J62" s="115"/>
      <c r="K62" s="115"/>
      <c r="L62" s="115"/>
      <c r="M62" s="115"/>
      <c r="N62" s="254">
        <f t="shared" si="21"/>
        <v>100</v>
      </c>
      <c r="O62" s="115">
        <v>39</v>
      </c>
      <c r="P62" s="115">
        <v>61</v>
      </c>
      <c r="Q62" s="115"/>
      <c r="R62" s="115"/>
      <c r="S62" s="115"/>
      <c r="T62" s="254">
        <f t="shared" si="22"/>
        <v>713</v>
      </c>
      <c r="U62" s="115">
        <v>53</v>
      </c>
      <c r="V62" s="254">
        <v>660</v>
      </c>
      <c r="W62" s="115"/>
      <c r="X62" s="115"/>
      <c r="Y62" s="115"/>
      <c r="Z62" s="115"/>
      <c r="AA62" s="115"/>
      <c r="AB62" s="115"/>
      <c r="AC62" s="115"/>
      <c r="AD62" s="115"/>
    </row>
    <row r="63" spans="1:30">
      <c r="A63" s="387"/>
      <c r="B63" s="261" t="s">
        <v>5</v>
      </c>
      <c r="C63" s="254">
        <f t="shared" si="20"/>
        <v>654</v>
      </c>
      <c r="D63" s="115">
        <v>8</v>
      </c>
      <c r="E63" s="115"/>
      <c r="F63" s="115"/>
      <c r="G63" s="254">
        <v>646</v>
      </c>
      <c r="H63" s="115"/>
      <c r="I63" s="115"/>
      <c r="J63" s="115"/>
      <c r="K63" s="115"/>
      <c r="L63" s="115"/>
      <c r="M63" s="115"/>
      <c r="N63" s="254">
        <f t="shared" si="21"/>
        <v>81</v>
      </c>
      <c r="O63" s="115">
        <v>19</v>
      </c>
      <c r="P63" s="115">
        <v>62</v>
      </c>
      <c r="Q63" s="115"/>
      <c r="R63" s="115"/>
      <c r="S63" s="115"/>
      <c r="T63" s="254">
        <f t="shared" si="22"/>
        <v>735</v>
      </c>
      <c r="U63" s="115">
        <v>27</v>
      </c>
      <c r="V63" s="254">
        <v>708</v>
      </c>
      <c r="W63" s="115"/>
      <c r="X63" s="115"/>
      <c r="Y63" s="115"/>
      <c r="Z63" s="115"/>
      <c r="AA63" s="115"/>
      <c r="AB63" s="115"/>
      <c r="AC63" s="115"/>
      <c r="AD63" s="115"/>
    </row>
    <row r="64" spans="1:30">
      <c r="A64" s="387"/>
      <c r="B64" s="261" t="s">
        <v>6</v>
      </c>
      <c r="C64" s="254">
        <f t="shared" si="20"/>
        <v>655</v>
      </c>
      <c r="D64" s="115">
        <v>5</v>
      </c>
      <c r="E64" s="115"/>
      <c r="F64" s="115"/>
      <c r="G64" s="254">
        <v>650</v>
      </c>
      <c r="H64" s="115"/>
      <c r="I64" s="115"/>
      <c r="J64" s="115"/>
      <c r="K64" s="115"/>
      <c r="L64" s="115"/>
      <c r="M64" s="115"/>
      <c r="N64" s="254">
        <f t="shared" si="21"/>
        <v>70</v>
      </c>
      <c r="O64" s="115">
        <v>7</v>
      </c>
      <c r="P64" s="115">
        <v>63</v>
      </c>
      <c r="Q64" s="115"/>
      <c r="R64" s="115"/>
      <c r="S64" s="115"/>
      <c r="T64" s="254">
        <f t="shared" si="22"/>
        <v>725</v>
      </c>
      <c r="U64" s="115">
        <v>12</v>
      </c>
      <c r="V64" s="254">
        <v>713</v>
      </c>
      <c r="W64" s="115"/>
      <c r="X64" s="115"/>
      <c r="Y64" s="115"/>
      <c r="Z64" s="115"/>
      <c r="AA64" s="115"/>
      <c r="AB64" s="115"/>
      <c r="AC64" s="115"/>
      <c r="AD64" s="115"/>
    </row>
    <row r="65" spans="1:30">
      <c r="A65" s="387"/>
      <c r="B65" s="261" t="s">
        <v>16</v>
      </c>
      <c r="C65" s="254">
        <f t="shared" si="20"/>
        <v>546</v>
      </c>
      <c r="D65" s="115">
        <v>2</v>
      </c>
      <c r="E65" s="115"/>
      <c r="F65" s="115"/>
      <c r="G65" s="254">
        <v>544</v>
      </c>
      <c r="H65" s="115"/>
      <c r="I65" s="115"/>
      <c r="J65" s="115"/>
      <c r="K65" s="115"/>
      <c r="L65" s="115"/>
      <c r="M65" s="115"/>
      <c r="N65" s="254">
        <f t="shared" si="21"/>
        <v>88</v>
      </c>
      <c r="O65" s="115">
        <v>26</v>
      </c>
      <c r="P65" s="115">
        <v>62</v>
      </c>
      <c r="Q65" s="115"/>
      <c r="R65" s="115"/>
      <c r="S65" s="115"/>
      <c r="T65" s="254">
        <f t="shared" si="22"/>
        <v>634</v>
      </c>
      <c r="U65" s="115">
        <v>28</v>
      </c>
      <c r="V65" s="254">
        <v>606</v>
      </c>
      <c r="W65" s="115"/>
      <c r="X65" s="115"/>
      <c r="Y65" s="115"/>
      <c r="Z65" s="115"/>
      <c r="AA65" s="115"/>
      <c r="AB65" s="115"/>
      <c r="AC65" s="115"/>
      <c r="AD65" s="115"/>
    </row>
    <row r="66" spans="1:30">
      <c r="A66" s="387"/>
      <c r="B66" s="261" t="s">
        <v>17</v>
      </c>
      <c r="C66" s="254">
        <f t="shared" si="20"/>
        <v>605</v>
      </c>
      <c r="D66" s="115">
        <v>2</v>
      </c>
      <c r="E66" s="115"/>
      <c r="F66" s="115"/>
      <c r="G66" s="254">
        <v>603</v>
      </c>
      <c r="H66" s="115"/>
      <c r="I66" s="115"/>
      <c r="J66" s="115"/>
      <c r="K66" s="115"/>
      <c r="L66" s="115"/>
      <c r="M66" s="115"/>
      <c r="N66" s="254">
        <f t="shared" si="21"/>
        <v>98</v>
      </c>
      <c r="O66" s="115">
        <v>21</v>
      </c>
      <c r="P66" s="115">
        <v>77</v>
      </c>
      <c r="Q66" s="115"/>
      <c r="R66" s="115"/>
      <c r="S66" s="115"/>
      <c r="T66" s="254">
        <f t="shared" si="22"/>
        <v>703</v>
      </c>
      <c r="U66" s="115">
        <v>23</v>
      </c>
      <c r="V66" s="254">
        <v>680</v>
      </c>
      <c r="W66" s="115"/>
      <c r="X66" s="115"/>
      <c r="Y66" s="115"/>
      <c r="Z66" s="115"/>
      <c r="AA66" s="115"/>
      <c r="AB66" s="115"/>
      <c r="AC66" s="115"/>
      <c r="AD66" s="115"/>
    </row>
    <row r="67" spans="1:30">
      <c r="A67" s="387"/>
      <c r="B67" s="261" t="s">
        <v>18</v>
      </c>
      <c r="C67" s="254">
        <f t="shared" si="20"/>
        <v>665</v>
      </c>
      <c r="D67" s="115">
        <v>2</v>
      </c>
      <c r="E67" s="115"/>
      <c r="F67" s="115"/>
      <c r="G67" s="254">
        <v>663</v>
      </c>
      <c r="H67" s="115"/>
      <c r="I67" s="115"/>
      <c r="J67" s="115"/>
      <c r="K67" s="115"/>
      <c r="L67" s="115"/>
      <c r="M67" s="115"/>
      <c r="N67" s="254">
        <f t="shared" si="21"/>
        <v>100</v>
      </c>
      <c r="O67" s="115">
        <v>18</v>
      </c>
      <c r="P67" s="115">
        <v>82</v>
      </c>
      <c r="Q67" s="115"/>
      <c r="R67" s="115"/>
      <c r="S67" s="115"/>
      <c r="T67" s="254">
        <f t="shared" si="22"/>
        <v>765</v>
      </c>
      <c r="U67" s="115">
        <v>20</v>
      </c>
      <c r="V67" s="254">
        <v>745</v>
      </c>
      <c r="W67" s="115"/>
      <c r="X67" s="115"/>
      <c r="Y67" s="115"/>
      <c r="Z67" s="115"/>
      <c r="AA67" s="115"/>
      <c r="AB67" s="115"/>
      <c r="AC67" s="115"/>
      <c r="AD67" s="115"/>
    </row>
    <row r="68" spans="1:30">
      <c r="A68" s="387"/>
      <c r="B68" s="261" t="s">
        <v>19</v>
      </c>
      <c r="C68" s="254">
        <f t="shared" si="20"/>
        <v>674</v>
      </c>
      <c r="D68" s="115">
        <v>2</v>
      </c>
      <c r="E68" s="115"/>
      <c r="F68" s="115"/>
      <c r="G68" s="254">
        <v>672</v>
      </c>
      <c r="H68" s="115"/>
      <c r="I68" s="115"/>
      <c r="J68" s="115"/>
      <c r="K68" s="115"/>
      <c r="L68" s="115"/>
      <c r="M68" s="115"/>
      <c r="N68" s="254">
        <f t="shared" si="21"/>
        <v>101</v>
      </c>
      <c r="O68" s="115">
        <v>16</v>
      </c>
      <c r="P68" s="115">
        <v>85</v>
      </c>
      <c r="Q68" s="115"/>
      <c r="R68" s="115"/>
      <c r="S68" s="115"/>
      <c r="T68" s="254">
        <f t="shared" si="22"/>
        <v>775</v>
      </c>
      <c r="U68" s="115">
        <v>18</v>
      </c>
      <c r="V68" s="254">
        <v>757</v>
      </c>
      <c r="W68" s="115"/>
      <c r="X68" s="115"/>
      <c r="Y68" s="115"/>
      <c r="Z68" s="115"/>
      <c r="AA68" s="115"/>
      <c r="AB68" s="115"/>
      <c r="AC68" s="115"/>
      <c r="AD68" s="115"/>
    </row>
    <row r="69" spans="1:30">
      <c r="A69" s="387"/>
      <c r="B69" s="261" t="s">
        <v>20</v>
      </c>
      <c r="C69" s="254">
        <f t="shared" si="20"/>
        <v>651</v>
      </c>
      <c r="D69" s="115">
        <v>0</v>
      </c>
      <c r="E69" s="115"/>
      <c r="F69" s="115"/>
      <c r="G69" s="254">
        <v>651</v>
      </c>
      <c r="H69" s="115"/>
      <c r="I69" s="115"/>
      <c r="J69" s="115"/>
      <c r="K69" s="115"/>
      <c r="L69" s="115"/>
      <c r="M69" s="115"/>
      <c r="N69" s="254">
        <f t="shared" si="21"/>
        <v>86</v>
      </c>
      <c r="O69" s="115">
        <v>12</v>
      </c>
      <c r="P69" s="115">
        <v>74</v>
      </c>
      <c r="Q69" s="115"/>
      <c r="R69" s="115"/>
      <c r="S69" s="115"/>
      <c r="T69" s="254">
        <f t="shared" si="22"/>
        <v>737</v>
      </c>
      <c r="U69" s="115">
        <v>12</v>
      </c>
      <c r="V69" s="254">
        <v>725</v>
      </c>
      <c r="W69" s="115"/>
      <c r="X69" s="115"/>
      <c r="Y69" s="115"/>
      <c r="Z69" s="115"/>
      <c r="AA69" s="115"/>
      <c r="AB69" s="115"/>
      <c r="AC69" s="115"/>
      <c r="AD69" s="115"/>
    </row>
    <row r="70" spans="1:30">
      <c r="A70" s="387"/>
      <c r="B70" s="261" t="s">
        <v>21</v>
      </c>
      <c r="C70" s="254">
        <f t="shared" si="20"/>
        <v>750</v>
      </c>
      <c r="D70" s="115">
        <v>0</v>
      </c>
      <c r="E70" s="115"/>
      <c r="F70" s="115"/>
      <c r="G70" s="254">
        <v>750</v>
      </c>
      <c r="H70" s="115"/>
      <c r="I70" s="115"/>
      <c r="J70" s="115"/>
      <c r="K70" s="115"/>
      <c r="L70" s="115"/>
      <c r="M70" s="115"/>
      <c r="N70" s="254">
        <f t="shared" si="21"/>
        <v>98</v>
      </c>
      <c r="O70" s="115">
        <v>13</v>
      </c>
      <c r="P70" s="115">
        <v>85</v>
      </c>
      <c r="Q70" s="115"/>
      <c r="R70" s="115"/>
      <c r="S70" s="115"/>
      <c r="T70" s="254">
        <f t="shared" si="22"/>
        <v>848</v>
      </c>
      <c r="U70" s="115">
        <v>13</v>
      </c>
      <c r="V70" s="254">
        <v>835</v>
      </c>
      <c r="W70" s="115"/>
      <c r="X70" s="115"/>
      <c r="Y70" s="115"/>
      <c r="Z70" s="115"/>
      <c r="AA70" s="115"/>
      <c r="AB70" s="115"/>
      <c r="AC70" s="115"/>
      <c r="AD70" s="115"/>
    </row>
    <row r="71" spans="1:30" ht="13.5" thickBot="1">
      <c r="A71" s="388"/>
      <c r="B71" s="263" t="s">
        <v>61</v>
      </c>
      <c r="C71" s="235">
        <f>SUM(C59:C70)</f>
        <v>7911</v>
      </c>
      <c r="D71" s="246">
        <f>SUM(E71:F71)</f>
        <v>0</v>
      </c>
      <c r="E71" s="255">
        <f>SUM(E59:E70)</f>
        <v>0</v>
      </c>
      <c r="F71" s="255">
        <f>SUM(F59:F70)</f>
        <v>0</v>
      </c>
      <c r="G71" s="235">
        <f>SUM(G59:G70)</f>
        <v>7851</v>
      </c>
      <c r="H71" s="255">
        <f t="shared" ref="H71:O71" si="23">SUM(H59:H70)</f>
        <v>0</v>
      </c>
      <c r="I71" s="255">
        <f t="shared" si="23"/>
        <v>0</v>
      </c>
      <c r="J71" s="255">
        <f t="shared" si="23"/>
        <v>0</v>
      </c>
      <c r="K71" s="255">
        <f t="shared" si="23"/>
        <v>0</v>
      </c>
      <c r="L71" s="255">
        <f t="shared" si="23"/>
        <v>0</v>
      </c>
      <c r="M71" s="255">
        <f t="shared" si="23"/>
        <v>0</v>
      </c>
      <c r="N71" s="256">
        <f>SUM(N59:N70)</f>
        <v>1119</v>
      </c>
      <c r="O71" s="246">
        <f t="shared" si="23"/>
        <v>272</v>
      </c>
      <c r="P71" s="246">
        <f>SUM(Q71:S71)</f>
        <v>0</v>
      </c>
      <c r="Q71" s="255">
        <f>SUM(Q59:Q70)</f>
        <v>0</v>
      </c>
      <c r="R71" s="255">
        <f>SUM(R59:R70)</f>
        <v>0</v>
      </c>
      <c r="S71" s="255">
        <f>SUM(S59:S70)</f>
        <v>0</v>
      </c>
      <c r="T71" s="256">
        <f>SUM(T59:T70)</f>
        <v>9030</v>
      </c>
      <c r="U71" s="255">
        <f>SUM(U59:U70)</f>
        <v>332</v>
      </c>
      <c r="V71" s="256">
        <f>SUM(W71:AC71)</f>
        <v>0</v>
      </c>
      <c r="W71" s="255">
        <f t="shared" ref="W71:AD71" si="24">SUM(W59:W70)</f>
        <v>0</v>
      </c>
      <c r="X71" s="255">
        <f t="shared" si="24"/>
        <v>0</v>
      </c>
      <c r="Y71" s="255">
        <f t="shared" si="24"/>
        <v>0</v>
      </c>
      <c r="Z71" s="255">
        <f t="shared" si="24"/>
        <v>0</v>
      </c>
      <c r="AA71" s="255">
        <f t="shared" si="24"/>
        <v>0</v>
      </c>
      <c r="AB71" s="255">
        <f t="shared" si="24"/>
        <v>0</v>
      </c>
      <c r="AC71" s="246">
        <f t="shared" si="24"/>
        <v>0</v>
      </c>
      <c r="AD71" s="246">
        <f t="shared" si="24"/>
        <v>0</v>
      </c>
    </row>
    <row r="72" spans="1:30">
      <c r="A72" s="386">
        <v>2000</v>
      </c>
      <c r="B72" s="260" t="s">
        <v>1</v>
      </c>
      <c r="C72" s="253">
        <f t="shared" ref="C72:C83" si="25">D72+G72</f>
        <v>731</v>
      </c>
      <c r="D72" s="111">
        <v>6</v>
      </c>
      <c r="E72" s="111"/>
      <c r="F72" s="111"/>
      <c r="G72" s="253">
        <v>725</v>
      </c>
      <c r="H72" s="111"/>
      <c r="I72" s="111"/>
      <c r="J72" s="111"/>
      <c r="K72" s="111"/>
      <c r="L72" s="111"/>
      <c r="M72" s="111"/>
      <c r="N72" s="253">
        <f t="shared" ref="N72:N83" si="26">O72+P72</f>
        <v>134</v>
      </c>
      <c r="O72" s="111">
        <v>43</v>
      </c>
      <c r="P72" s="111">
        <v>91</v>
      </c>
      <c r="Q72" s="111"/>
      <c r="R72" s="111"/>
      <c r="S72" s="111"/>
      <c r="T72" s="253">
        <f t="shared" ref="T72:T83" si="27">U72+V72</f>
        <v>865</v>
      </c>
      <c r="U72" s="111">
        <v>49</v>
      </c>
      <c r="V72" s="253">
        <v>816</v>
      </c>
      <c r="W72" s="111"/>
      <c r="X72" s="111"/>
      <c r="Y72" s="111"/>
      <c r="Z72" s="111"/>
      <c r="AA72" s="111"/>
      <c r="AB72" s="111"/>
      <c r="AC72" s="111"/>
      <c r="AD72" s="111"/>
    </row>
    <row r="73" spans="1:30">
      <c r="A73" s="387"/>
      <c r="B73" s="261" t="s">
        <v>2</v>
      </c>
      <c r="C73" s="254">
        <f t="shared" si="25"/>
        <v>630</v>
      </c>
      <c r="D73" s="115">
        <v>9</v>
      </c>
      <c r="E73" s="115"/>
      <c r="F73" s="115"/>
      <c r="G73" s="254">
        <v>621</v>
      </c>
      <c r="H73" s="115"/>
      <c r="I73" s="115"/>
      <c r="J73" s="115"/>
      <c r="K73" s="115"/>
      <c r="L73" s="115"/>
      <c r="M73" s="115"/>
      <c r="N73" s="254">
        <f t="shared" si="26"/>
        <v>87</v>
      </c>
      <c r="O73" s="115">
        <v>38</v>
      </c>
      <c r="P73" s="115">
        <v>49</v>
      </c>
      <c r="Q73" s="115"/>
      <c r="R73" s="115"/>
      <c r="S73" s="115"/>
      <c r="T73" s="254">
        <f t="shared" si="27"/>
        <v>717</v>
      </c>
      <c r="U73" s="115">
        <v>47</v>
      </c>
      <c r="V73" s="254">
        <v>670</v>
      </c>
      <c r="W73" s="115"/>
      <c r="X73" s="115"/>
      <c r="Y73" s="115"/>
      <c r="Z73" s="115"/>
      <c r="AA73" s="115"/>
      <c r="AB73" s="115"/>
      <c r="AC73" s="115"/>
      <c r="AD73" s="115"/>
    </row>
    <row r="74" spans="1:30">
      <c r="A74" s="387"/>
      <c r="B74" s="261" t="s">
        <v>3</v>
      </c>
      <c r="C74" s="254">
        <f t="shared" si="25"/>
        <v>723</v>
      </c>
      <c r="D74" s="115">
        <v>12</v>
      </c>
      <c r="E74" s="115"/>
      <c r="F74" s="115"/>
      <c r="G74" s="254">
        <v>711</v>
      </c>
      <c r="H74" s="115"/>
      <c r="I74" s="115"/>
      <c r="J74" s="115"/>
      <c r="K74" s="115"/>
      <c r="L74" s="115"/>
      <c r="M74" s="115"/>
      <c r="N74" s="254">
        <f t="shared" si="26"/>
        <v>77</v>
      </c>
      <c r="O74" s="115">
        <v>39</v>
      </c>
      <c r="P74" s="115">
        <v>38</v>
      </c>
      <c r="Q74" s="240"/>
      <c r="R74" s="240"/>
      <c r="S74" s="240"/>
      <c r="T74" s="254">
        <f t="shared" si="27"/>
        <v>800</v>
      </c>
      <c r="U74" s="115">
        <v>51</v>
      </c>
      <c r="V74" s="254">
        <v>749</v>
      </c>
      <c r="W74" s="115"/>
      <c r="X74" s="115"/>
      <c r="Y74" s="115"/>
      <c r="Z74" s="115"/>
      <c r="AA74" s="115"/>
      <c r="AB74" s="240"/>
      <c r="AC74" s="115"/>
      <c r="AD74" s="115"/>
    </row>
    <row r="75" spans="1:30">
      <c r="A75" s="387"/>
      <c r="B75" s="261" t="s">
        <v>4</v>
      </c>
      <c r="C75" s="254">
        <f t="shared" si="25"/>
        <v>622</v>
      </c>
      <c r="D75" s="115">
        <v>14</v>
      </c>
      <c r="E75" s="115"/>
      <c r="F75" s="115"/>
      <c r="G75" s="254">
        <v>608</v>
      </c>
      <c r="H75" s="115"/>
      <c r="I75" s="115"/>
      <c r="J75" s="115"/>
      <c r="K75" s="115"/>
      <c r="L75" s="115"/>
      <c r="M75" s="115"/>
      <c r="N75" s="254">
        <f t="shared" si="26"/>
        <v>98</v>
      </c>
      <c r="O75" s="115">
        <v>38</v>
      </c>
      <c r="P75" s="115">
        <v>60</v>
      </c>
      <c r="Q75" s="115"/>
      <c r="R75" s="115"/>
      <c r="S75" s="115"/>
      <c r="T75" s="254">
        <f t="shared" si="27"/>
        <v>720</v>
      </c>
      <c r="U75" s="115">
        <v>52</v>
      </c>
      <c r="V75" s="254">
        <v>668</v>
      </c>
      <c r="W75" s="115"/>
      <c r="X75" s="115"/>
      <c r="Y75" s="115"/>
      <c r="Z75" s="115"/>
      <c r="AA75" s="115"/>
      <c r="AB75" s="115"/>
      <c r="AC75" s="115"/>
      <c r="AD75" s="115"/>
    </row>
    <row r="76" spans="1:30">
      <c r="A76" s="387"/>
      <c r="B76" s="261" t="s">
        <v>5</v>
      </c>
      <c r="C76" s="254">
        <f t="shared" si="25"/>
        <v>519</v>
      </c>
      <c r="D76" s="115">
        <v>13</v>
      </c>
      <c r="E76" s="115"/>
      <c r="F76" s="115"/>
      <c r="G76" s="254">
        <v>506</v>
      </c>
      <c r="H76" s="115"/>
      <c r="I76" s="115"/>
      <c r="J76" s="115"/>
      <c r="K76" s="115"/>
      <c r="L76" s="115"/>
      <c r="M76" s="115"/>
      <c r="N76" s="254">
        <f t="shared" si="26"/>
        <v>161</v>
      </c>
      <c r="O76" s="115">
        <v>36</v>
      </c>
      <c r="P76" s="115">
        <v>125</v>
      </c>
      <c r="Q76" s="115"/>
      <c r="R76" s="115"/>
      <c r="S76" s="115"/>
      <c r="T76" s="254">
        <f t="shared" si="27"/>
        <v>680</v>
      </c>
      <c r="U76" s="115">
        <v>49</v>
      </c>
      <c r="V76" s="254">
        <v>631</v>
      </c>
      <c r="W76" s="115"/>
      <c r="X76" s="115"/>
      <c r="Y76" s="115"/>
      <c r="Z76" s="115"/>
      <c r="AA76" s="115"/>
      <c r="AB76" s="115"/>
      <c r="AC76" s="115"/>
      <c r="AD76" s="115"/>
    </row>
    <row r="77" spans="1:30">
      <c r="A77" s="387"/>
      <c r="B77" s="261" t="s">
        <v>6</v>
      </c>
      <c r="C77" s="254">
        <f t="shared" si="25"/>
        <v>545</v>
      </c>
      <c r="D77" s="115">
        <v>6</v>
      </c>
      <c r="E77" s="115"/>
      <c r="F77" s="115"/>
      <c r="G77" s="254">
        <v>539</v>
      </c>
      <c r="H77" s="115"/>
      <c r="I77" s="115"/>
      <c r="J77" s="115"/>
      <c r="K77" s="115"/>
      <c r="L77" s="115"/>
      <c r="M77" s="115"/>
      <c r="N77" s="254">
        <f t="shared" si="26"/>
        <v>194</v>
      </c>
      <c r="O77" s="115">
        <v>33</v>
      </c>
      <c r="P77" s="115">
        <v>161</v>
      </c>
      <c r="Q77" s="115"/>
      <c r="R77" s="115"/>
      <c r="S77" s="115"/>
      <c r="T77" s="254">
        <f t="shared" si="27"/>
        <v>738</v>
      </c>
      <c r="U77" s="115">
        <v>38</v>
      </c>
      <c r="V77" s="254">
        <v>700</v>
      </c>
      <c r="W77" s="115"/>
      <c r="X77" s="115"/>
      <c r="Y77" s="115"/>
      <c r="Z77" s="115"/>
      <c r="AA77" s="115"/>
      <c r="AB77" s="115"/>
      <c r="AC77" s="115"/>
      <c r="AD77" s="115"/>
    </row>
    <row r="78" spans="1:30">
      <c r="A78" s="387"/>
      <c r="B78" s="261" t="s">
        <v>16</v>
      </c>
      <c r="C78" s="254">
        <f t="shared" si="25"/>
        <v>591</v>
      </c>
      <c r="D78" s="115">
        <v>2</v>
      </c>
      <c r="E78" s="115"/>
      <c r="F78" s="115"/>
      <c r="G78" s="254">
        <v>589</v>
      </c>
      <c r="H78" s="115"/>
      <c r="I78" s="115"/>
      <c r="J78" s="115"/>
      <c r="K78" s="115"/>
      <c r="L78" s="115"/>
      <c r="M78" s="115"/>
      <c r="N78" s="254">
        <f t="shared" si="26"/>
        <v>189</v>
      </c>
      <c r="O78" s="115">
        <v>30</v>
      </c>
      <c r="P78" s="115">
        <v>159</v>
      </c>
      <c r="Q78" s="115"/>
      <c r="R78" s="115"/>
      <c r="S78" s="115"/>
      <c r="T78" s="254">
        <f t="shared" si="27"/>
        <v>780</v>
      </c>
      <c r="U78" s="115">
        <v>32</v>
      </c>
      <c r="V78" s="254">
        <v>748</v>
      </c>
      <c r="W78" s="115"/>
      <c r="X78" s="115"/>
      <c r="Y78" s="115"/>
      <c r="Z78" s="115"/>
      <c r="AA78" s="115"/>
      <c r="AB78" s="115"/>
      <c r="AC78" s="115"/>
      <c r="AD78" s="115"/>
    </row>
    <row r="79" spans="1:30">
      <c r="A79" s="387"/>
      <c r="B79" s="261" t="s">
        <v>17</v>
      </c>
      <c r="C79" s="254">
        <f t="shared" si="25"/>
        <v>609</v>
      </c>
      <c r="D79" s="115">
        <v>2</v>
      </c>
      <c r="E79" s="115"/>
      <c r="F79" s="115"/>
      <c r="G79" s="254">
        <v>607</v>
      </c>
      <c r="H79" s="115"/>
      <c r="I79" s="115"/>
      <c r="J79" s="115"/>
      <c r="K79" s="115"/>
      <c r="L79" s="115"/>
      <c r="M79" s="115"/>
      <c r="N79" s="254">
        <f t="shared" si="26"/>
        <v>192</v>
      </c>
      <c r="O79" s="115">
        <v>23</v>
      </c>
      <c r="P79" s="115">
        <v>169</v>
      </c>
      <c r="Q79" s="115"/>
      <c r="R79" s="115"/>
      <c r="S79" s="115"/>
      <c r="T79" s="254">
        <f t="shared" si="27"/>
        <v>801</v>
      </c>
      <c r="U79" s="115">
        <v>25</v>
      </c>
      <c r="V79" s="254">
        <v>776</v>
      </c>
      <c r="W79" s="115"/>
      <c r="X79" s="115"/>
      <c r="Y79" s="115"/>
      <c r="Z79" s="115"/>
      <c r="AA79" s="115"/>
      <c r="AB79" s="115"/>
      <c r="AC79" s="115"/>
      <c r="AD79" s="115"/>
    </row>
    <row r="80" spans="1:30">
      <c r="A80" s="387"/>
      <c r="B80" s="261" t="s">
        <v>18</v>
      </c>
      <c r="C80" s="254">
        <f t="shared" si="25"/>
        <v>573</v>
      </c>
      <c r="D80" s="115">
        <v>2</v>
      </c>
      <c r="E80" s="115"/>
      <c r="F80" s="115"/>
      <c r="G80" s="254">
        <v>571</v>
      </c>
      <c r="H80" s="115"/>
      <c r="I80" s="115"/>
      <c r="J80" s="115"/>
      <c r="K80" s="115"/>
      <c r="L80" s="115"/>
      <c r="M80" s="115"/>
      <c r="N80" s="254">
        <f t="shared" si="26"/>
        <v>187.4</v>
      </c>
      <c r="O80" s="115">
        <v>24</v>
      </c>
      <c r="P80" s="115">
        <v>163.4</v>
      </c>
      <c r="Q80" s="115"/>
      <c r="R80" s="115"/>
      <c r="S80" s="115"/>
      <c r="T80" s="254">
        <f t="shared" si="27"/>
        <v>759.80000000000007</v>
      </c>
      <c r="U80" s="115">
        <v>25.6</v>
      </c>
      <c r="V80" s="254">
        <v>734.2</v>
      </c>
      <c r="W80" s="115"/>
      <c r="X80" s="115"/>
      <c r="Y80" s="115"/>
      <c r="Z80" s="115"/>
      <c r="AA80" s="115"/>
      <c r="AB80" s="115"/>
      <c r="AC80" s="115"/>
      <c r="AD80" s="115"/>
    </row>
    <row r="81" spans="1:30">
      <c r="A81" s="387"/>
      <c r="B81" s="261" t="s">
        <v>19</v>
      </c>
      <c r="C81" s="254">
        <f t="shared" si="25"/>
        <v>607</v>
      </c>
      <c r="D81" s="115">
        <v>2</v>
      </c>
      <c r="E81" s="115"/>
      <c r="F81" s="115"/>
      <c r="G81" s="254">
        <v>605</v>
      </c>
      <c r="H81" s="115"/>
      <c r="I81" s="115"/>
      <c r="J81" s="115"/>
      <c r="K81" s="115"/>
      <c r="L81" s="115"/>
      <c r="M81" s="115"/>
      <c r="N81" s="254">
        <f t="shared" si="26"/>
        <v>162</v>
      </c>
      <c r="O81" s="115">
        <v>23</v>
      </c>
      <c r="P81" s="115">
        <v>139</v>
      </c>
      <c r="Q81" s="115"/>
      <c r="R81" s="115"/>
      <c r="S81" s="115"/>
      <c r="T81" s="254">
        <f t="shared" si="27"/>
        <v>769</v>
      </c>
      <c r="U81" s="115">
        <v>25</v>
      </c>
      <c r="V81" s="254">
        <v>744</v>
      </c>
      <c r="W81" s="115"/>
      <c r="X81" s="115"/>
      <c r="Y81" s="115"/>
      <c r="Z81" s="115"/>
      <c r="AA81" s="115"/>
      <c r="AB81" s="115"/>
      <c r="AC81" s="115"/>
      <c r="AD81" s="115"/>
    </row>
    <row r="82" spans="1:30">
      <c r="A82" s="387"/>
      <c r="B82" s="261" t="s">
        <v>20</v>
      </c>
      <c r="C82" s="254">
        <f t="shared" si="25"/>
        <v>629</v>
      </c>
      <c r="D82" s="115">
        <v>2</v>
      </c>
      <c r="E82" s="115"/>
      <c r="F82" s="115"/>
      <c r="G82" s="254">
        <v>627</v>
      </c>
      <c r="H82" s="115"/>
      <c r="I82" s="115"/>
      <c r="J82" s="115"/>
      <c r="K82" s="115"/>
      <c r="L82" s="115"/>
      <c r="M82" s="115"/>
      <c r="N82" s="254">
        <f t="shared" si="26"/>
        <v>126.6</v>
      </c>
      <c r="O82" s="115">
        <v>17.600000000000001</v>
      </c>
      <c r="P82" s="115">
        <v>109</v>
      </c>
      <c r="Q82" s="115"/>
      <c r="R82" s="115"/>
      <c r="S82" s="115"/>
      <c r="T82" s="254">
        <f t="shared" si="27"/>
        <v>755.6</v>
      </c>
      <c r="U82" s="115">
        <v>19.600000000000001</v>
      </c>
      <c r="V82" s="254">
        <v>736</v>
      </c>
      <c r="W82" s="115"/>
      <c r="X82" s="115"/>
      <c r="Y82" s="115"/>
      <c r="Z82" s="115"/>
      <c r="AA82" s="115"/>
      <c r="AB82" s="115"/>
      <c r="AC82" s="115"/>
      <c r="AD82" s="115"/>
    </row>
    <row r="83" spans="1:30">
      <c r="A83" s="387"/>
      <c r="B83" s="261" t="s">
        <v>21</v>
      </c>
      <c r="C83" s="254">
        <f t="shared" si="25"/>
        <v>4</v>
      </c>
      <c r="D83" s="115">
        <v>4</v>
      </c>
      <c r="E83" s="115"/>
      <c r="F83" s="115"/>
      <c r="G83" s="254"/>
      <c r="H83" s="115"/>
      <c r="I83" s="115"/>
      <c r="J83" s="115"/>
      <c r="K83" s="115"/>
      <c r="L83" s="115"/>
      <c r="M83" s="115"/>
      <c r="N83" s="254">
        <f t="shared" si="26"/>
        <v>159</v>
      </c>
      <c r="O83" s="115">
        <v>25</v>
      </c>
      <c r="P83" s="115">
        <v>134</v>
      </c>
      <c r="Q83" s="115"/>
      <c r="R83" s="115"/>
      <c r="S83" s="115"/>
      <c r="T83" s="254">
        <f t="shared" si="27"/>
        <v>847</v>
      </c>
      <c r="U83" s="115">
        <v>29</v>
      </c>
      <c r="V83" s="254">
        <v>818</v>
      </c>
      <c r="W83" s="115"/>
      <c r="X83" s="115"/>
      <c r="Y83" s="115"/>
      <c r="Z83" s="115"/>
      <c r="AA83" s="115"/>
      <c r="AB83" s="115"/>
      <c r="AC83" s="115"/>
      <c r="AD83" s="115"/>
    </row>
    <row r="84" spans="1:30" ht="13.5" thickBot="1">
      <c r="A84" s="388"/>
      <c r="B84" s="263" t="s">
        <v>62</v>
      </c>
      <c r="C84" s="235">
        <f>SUM(C72:C83)</f>
        <v>6783</v>
      </c>
      <c r="D84" s="246">
        <f>SUM(E84:F84)</f>
        <v>0</v>
      </c>
      <c r="E84" s="255">
        <f>SUM(E72:E83)</f>
        <v>0</v>
      </c>
      <c r="F84" s="255">
        <f>SUM(F72:F83)</f>
        <v>0</v>
      </c>
      <c r="G84" s="235">
        <f>SUM(G72:G83)</f>
        <v>6709</v>
      </c>
      <c r="H84" s="255">
        <f t="shared" ref="H84:O84" si="28">SUM(H72:H83)</f>
        <v>0</v>
      </c>
      <c r="I84" s="255">
        <f t="shared" si="28"/>
        <v>0</v>
      </c>
      <c r="J84" s="255">
        <f t="shared" si="28"/>
        <v>0</v>
      </c>
      <c r="K84" s="255">
        <f t="shared" si="28"/>
        <v>0</v>
      </c>
      <c r="L84" s="255">
        <f t="shared" si="28"/>
        <v>0</v>
      </c>
      <c r="M84" s="255">
        <f t="shared" si="28"/>
        <v>0</v>
      </c>
      <c r="N84" s="256">
        <f>SUM(N72:N83)</f>
        <v>1767</v>
      </c>
      <c r="O84" s="246">
        <f t="shared" si="28"/>
        <v>369.6</v>
      </c>
      <c r="P84" s="246">
        <f>SUM(Q84:S84)</f>
        <v>0</v>
      </c>
      <c r="Q84" s="255">
        <f>SUM(Q72:Q83)</f>
        <v>0</v>
      </c>
      <c r="R84" s="255">
        <f>SUM(R72:R83)</f>
        <v>0</v>
      </c>
      <c r="S84" s="255">
        <f>SUM(S72:S83)</f>
        <v>0</v>
      </c>
      <c r="T84" s="256">
        <f>SUM(T72:T83)</f>
        <v>9232.4</v>
      </c>
      <c r="U84" s="255">
        <f>SUM(U72:U83)</f>
        <v>442.20000000000005</v>
      </c>
      <c r="V84" s="256">
        <f>SUM(W84:AC84)</f>
        <v>0</v>
      </c>
      <c r="W84" s="255">
        <f t="shared" ref="W84:AD84" si="29">SUM(W72:W83)</f>
        <v>0</v>
      </c>
      <c r="X84" s="255">
        <f t="shared" si="29"/>
        <v>0</v>
      </c>
      <c r="Y84" s="255">
        <f t="shared" si="29"/>
        <v>0</v>
      </c>
      <c r="Z84" s="255">
        <f t="shared" si="29"/>
        <v>0</v>
      </c>
      <c r="AA84" s="255">
        <f t="shared" si="29"/>
        <v>0</v>
      </c>
      <c r="AB84" s="255">
        <f t="shared" si="29"/>
        <v>0</v>
      </c>
      <c r="AC84" s="246">
        <f t="shared" si="29"/>
        <v>0</v>
      </c>
      <c r="AD84" s="246">
        <f t="shared" si="29"/>
        <v>0</v>
      </c>
    </row>
    <row r="85" spans="1:30">
      <c r="A85" s="386">
        <v>2001</v>
      </c>
      <c r="B85" s="260" t="s">
        <v>1</v>
      </c>
      <c r="C85" s="253">
        <f t="shared" ref="C85:C96" si="30">D85+G85</f>
        <v>698</v>
      </c>
      <c r="D85" s="111">
        <v>4</v>
      </c>
      <c r="E85" s="111"/>
      <c r="F85" s="111"/>
      <c r="G85" s="253">
        <v>694</v>
      </c>
      <c r="H85" s="111"/>
      <c r="I85" s="111"/>
      <c r="J85" s="111"/>
      <c r="K85" s="111"/>
      <c r="L85" s="111"/>
      <c r="M85" s="111"/>
      <c r="N85" s="253">
        <f t="shared" ref="N85:N96" si="31">O85+P85</f>
        <v>175</v>
      </c>
      <c r="O85" s="111">
        <v>22</v>
      </c>
      <c r="P85" s="111">
        <v>153</v>
      </c>
      <c r="Q85" s="111"/>
      <c r="R85" s="111"/>
      <c r="S85" s="111"/>
      <c r="T85" s="253">
        <f t="shared" ref="T85:T96" si="32">U85+V85</f>
        <v>873</v>
      </c>
      <c r="U85" s="111">
        <v>26</v>
      </c>
      <c r="V85" s="253">
        <v>847</v>
      </c>
      <c r="W85" s="111"/>
      <c r="X85" s="111"/>
      <c r="Y85" s="111"/>
      <c r="Z85" s="111"/>
      <c r="AA85" s="111"/>
      <c r="AB85" s="111"/>
      <c r="AC85" s="111"/>
      <c r="AD85" s="111"/>
    </row>
    <row r="86" spans="1:30">
      <c r="A86" s="387"/>
      <c r="B86" s="261" t="s">
        <v>2</v>
      </c>
      <c r="C86" s="254">
        <f t="shared" si="30"/>
        <v>593.4</v>
      </c>
      <c r="D86" s="115">
        <v>9.4</v>
      </c>
      <c r="E86" s="115"/>
      <c r="F86" s="115"/>
      <c r="G86" s="254">
        <v>584</v>
      </c>
      <c r="H86" s="115"/>
      <c r="I86" s="115"/>
      <c r="J86" s="115"/>
      <c r="K86" s="115"/>
      <c r="L86" s="115"/>
      <c r="M86" s="115"/>
      <c r="N86" s="254">
        <f t="shared" si="31"/>
        <v>143.60000000000002</v>
      </c>
      <c r="O86" s="115">
        <v>38.700000000000003</v>
      </c>
      <c r="P86" s="115">
        <v>104.9</v>
      </c>
      <c r="Q86" s="115"/>
      <c r="R86" s="115"/>
      <c r="S86" s="115"/>
      <c r="T86" s="254">
        <f t="shared" si="32"/>
        <v>736.5</v>
      </c>
      <c r="U86" s="115">
        <v>48.1</v>
      </c>
      <c r="V86" s="254">
        <v>688.4</v>
      </c>
      <c r="W86" s="115"/>
      <c r="X86" s="115"/>
      <c r="Y86" s="115"/>
      <c r="Z86" s="115"/>
      <c r="AA86" s="115"/>
      <c r="AB86" s="115"/>
      <c r="AC86" s="115"/>
      <c r="AD86" s="115"/>
    </row>
    <row r="87" spans="1:30">
      <c r="A87" s="387"/>
      <c r="B87" s="261" t="s">
        <v>3</v>
      </c>
      <c r="C87" s="254">
        <f t="shared" si="30"/>
        <v>623.9</v>
      </c>
      <c r="D87" s="115">
        <v>13.9</v>
      </c>
      <c r="E87" s="115"/>
      <c r="F87" s="115"/>
      <c r="G87" s="254">
        <v>610</v>
      </c>
      <c r="H87" s="115"/>
      <c r="I87" s="115"/>
      <c r="J87" s="115"/>
      <c r="K87" s="115"/>
      <c r="L87" s="115"/>
      <c r="M87" s="115"/>
      <c r="N87" s="254">
        <f t="shared" si="31"/>
        <v>98.5</v>
      </c>
      <c r="O87" s="115">
        <v>47.7</v>
      </c>
      <c r="P87" s="115">
        <v>50.8</v>
      </c>
      <c r="Q87" s="240"/>
      <c r="R87" s="240"/>
      <c r="S87" s="240"/>
      <c r="T87" s="254">
        <f t="shared" si="32"/>
        <v>722.4</v>
      </c>
      <c r="U87" s="115">
        <v>61.6</v>
      </c>
      <c r="V87" s="254">
        <v>660.8</v>
      </c>
      <c r="W87" s="115"/>
      <c r="X87" s="115"/>
      <c r="Y87" s="115"/>
      <c r="Z87" s="115"/>
      <c r="AA87" s="115"/>
      <c r="AB87" s="240"/>
      <c r="AC87" s="115"/>
      <c r="AD87" s="115"/>
    </row>
    <row r="88" spans="1:30">
      <c r="A88" s="387"/>
      <c r="B88" s="261" t="s">
        <v>4</v>
      </c>
      <c r="C88" s="254">
        <f t="shared" si="30"/>
        <v>639.6</v>
      </c>
      <c r="D88" s="115">
        <v>12.1</v>
      </c>
      <c r="E88" s="115"/>
      <c r="F88" s="115"/>
      <c r="G88" s="254">
        <v>627.5</v>
      </c>
      <c r="H88" s="115"/>
      <c r="I88" s="115"/>
      <c r="J88" s="115"/>
      <c r="K88" s="115"/>
      <c r="L88" s="115"/>
      <c r="M88" s="115"/>
      <c r="N88" s="254">
        <f t="shared" si="31"/>
        <v>79.400000000000006</v>
      </c>
      <c r="O88" s="115">
        <v>28</v>
      </c>
      <c r="P88" s="115">
        <v>51.4</v>
      </c>
      <c r="Q88" s="115"/>
      <c r="R88" s="115"/>
      <c r="S88" s="115"/>
      <c r="T88" s="254">
        <f t="shared" si="32"/>
        <v>719.1</v>
      </c>
      <c r="U88" s="115">
        <v>40.1</v>
      </c>
      <c r="V88" s="254">
        <v>679</v>
      </c>
      <c r="W88" s="115"/>
      <c r="X88" s="115"/>
      <c r="Y88" s="115"/>
      <c r="Z88" s="115"/>
      <c r="AA88" s="115"/>
      <c r="AB88" s="115"/>
      <c r="AC88" s="115"/>
      <c r="AD88" s="115"/>
    </row>
    <row r="89" spans="1:30">
      <c r="A89" s="387"/>
      <c r="B89" s="261" t="s">
        <v>5</v>
      </c>
      <c r="C89" s="254">
        <f t="shared" si="30"/>
        <v>694</v>
      </c>
      <c r="D89" s="115">
        <v>9.9</v>
      </c>
      <c r="E89" s="115"/>
      <c r="F89" s="115"/>
      <c r="G89" s="254">
        <v>684.1</v>
      </c>
      <c r="H89" s="115"/>
      <c r="I89" s="115"/>
      <c r="J89" s="115"/>
      <c r="K89" s="115"/>
      <c r="L89" s="115"/>
      <c r="M89" s="115"/>
      <c r="N89" s="254">
        <f t="shared" si="31"/>
        <v>69.900000000000006</v>
      </c>
      <c r="O89" s="115">
        <v>18.899999999999999</v>
      </c>
      <c r="P89" s="115">
        <v>51</v>
      </c>
      <c r="Q89" s="115"/>
      <c r="R89" s="115"/>
      <c r="S89" s="115"/>
      <c r="T89" s="254">
        <f t="shared" si="32"/>
        <v>763.9</v>
      </c>
      <c r="U89" s="115">
        <v>28.8</v>
      </c>
      <c r="V89" s="254">
        <v>735.1</v>
      </c>
      <c r="W89" s="115"/>
      <c r="X89" s="115"/>
      <c r="Y89" s="115"/>
      <c r="Z89" s="115"/>
      <c r="AA89" s="115"/>
      <c r="AB89" s="115"/>
      <c r="AC89" s="115"/>
      <c r="AD89" s="115"/>
    </row>
    <row r="90" spans="1:30">
      <c r="A90" s="387"/>
      <c r="B90" s="261" t="s">
        <v>6</v>
      </c>
      <c r="C90" s="254">
        <f t="shared" si="30"/>
        <v>619.6</v>
      </c>
      <c r="D90" s="115">
        <v>3.1</v>
      </c>
      <c r="E90" s="115"/>
      <c r="F90" s="115"/>
      <c r="G90" s="254">
        <v>616.5</v>
      </c>
      <c r="H90" s="115"/>
      <c r="I90" s="115"/>
      <c r="J90" s="115"/>
      <c r="K90" s="115"/>
      <c r="L90" s="115"/>
      <c r="M90" s="115"/>
      <c r="N90" s="254">
        <f t="shared" si="31"/>
        <v>129.80000000000001</v>
      </c>
      <c r="O90" s="115">
        <v>25.6</v>
      </c>
      <c r="P90" s="115">
        <v>104.2</v>
      </c>
      <c r="Q90" s="115"/>
      <c r="R90" s="115"/>
      <c r="S90" s="115"/>
      <c r="T90" s="254">
        <f t="shared" si="32"/>
        <v>749.40000000000009</v>
      </c>
      <c r="U90" s="115">
        <v>28.7</v>
      </c>
      <c r="V90" s="254">
        <v>720.7</v>
      </c>
      <c r="W90" s="115"/>
      <c r="X90" s="115"/>
      <c r="Y90" s="115"/>
      <c r="Z90" s="115"/>
      <c r="AA90" s="115"/>
      <c r="AB90" s="115"/>
      <c r="AC90" s="115"/>
      <c r="AD90" s="115"/>
    </row>
    <row r="91" spans="1:30">
      <c r="A91" s="387"/>
      <c r="B91" s="261" t="s">
        <v>16</v>
      </c>
      <c r="C91" s="254">
        <f t="shared" si="30"/>
        <v>649.22</v>
      </c>
      <c r="D91" s="115">
        <v>2.02</v>
      </c>
      <c r="E91" s="115"/>
      <c r="F91" s="115"/>
      <c r="G91" s="254">
        <v>647.20000000000005</v>
      </c>
      <c r="H91" s="115"/>
      <c r="I91" s="115"/>
      <c r="J91" s="115"/>
      <c r="K91" s="115"/>
      <c r="L91" s="115"/>
      <c r="M91" s="115"/>
      <c r="N91" s="254">
        <f t="shared" si="31"/>
        <v>141.94</v>
      </c>
      <c r="O91" s="115">
        <v>17.25</v>
      </c>
      <c r="P91" s="115">
        <v>124.69</v>
      </c>
      <c r="Q91" s="115"/>
      <c r="R91" s="115"/>
      <c r="S91" s="115"/>
      <c r="T91" s="254">
        <f t="shared" si="32"/>
        <v>791.16</v>
      </c>
      <c r="U91" s="115">
        <v>19.27</v>
      </c>
      <c r="V91" s="254">
        <v>771.89</v>
      </c>
      <c r="W91" s="115"/>
      <c r="X91" s="115"/>
      <c r="Y91" s="115"/>
      <c r="Z91" s="115"/>
      <c r="AA91" s="115"/>
      <c r="AB91" s="115"/>
      <c r="AC91" s="115"/>
      <c r="AD91" s="115"/>
    </row>
    <row r="92" spans="1:30">
      <c r="A92" s="387"/>
      <c r="B92" s="261" t="s">
        <v>17</v>
      </c>
      <c r="C92" s="254">
        <f t="shared" si="30"/>
        <v>727</v>
      </c>
      <c r="D92" s="115">
        <v>1</v>
      </c>
      <c r="E92" s="115"/>
      <c r="F92" s="115"/>
      <c r="G92" s="254">
        <v>726</v>
      </c>
      <c r="H92" s="115"/>
      <c r="I92" s="115"/>
      <c r="J92" s="115"/>
      <c r="K92" s="115"/>
      <c r="L92" s="115"/>
      <c r="M92" s="115"/>
      <c r="N92" s="254">
        <f t="shared" si="31"/>
        <v>105.6</v>
      </c>
      <c r="O92" s="115">
        <v>9.8000000000000007</v>
      </c>
      <c r="P92" s="115">
        <v>95.8</v>
      </c>
      <c r="Q92" s="115"/>
      <c r="R92" s="115"/>
      <c r="S92" s="115"/>
      <c r="T92" s="254">
        <f t="shared" si="32"/>
        <v>833.3</v>
      </c>
      <c r="U92" s="115">
        <v>11.3</v>
      </c>
      <c r="V92" s="254">
        <v>822</v>
      </c>
      <c r="W92" s="115"/>
      <c r="X92" s="115"/>
      <c r="Y92" s="115"/>
      <c r="Z92" s="115"/>
      <c r="AA92" s="115"/>
      <c r="AB92" s="115"/>
      <c r="AC92" s="115"/>
      <c r="AD92" s="115"/>
    </row>
    <row r="93" spans="1:30">
      <c r="A93" s="387"/>
      <c r="B93" s="261" t="s">
        <v>18</v>
      </c>
      <c r="C93" s="254">
        <f t="shared" si="30"/>
        <v>634.29999999999995</v>
      </c>
      <c r="D93" s="115">
        <v>1.3</v>
      </c>
      <c r="E93" s="115"/>
      <c r="F93" s="115"/>
      <c r="G93" s="254">
        <v>633</v>
      </c>
      <c r="H93" s="115"/>
      <c r="I93" s="115"/>
      <c r="J93" s="115"/>
      <c r="K93" s="115"/>
      <c r="L93" s="115"/>
      <c r="M93" s="115"/>
      <c r="N93" s="254">
        <f t="shared" si="31"/>
        <v>140.9</v>
      </c>
      <c r="O93" s="115">
        <v>9.5</v>
      </c>
      <c r="P93" s="115">
        <v>131.4</v>
      </c>
      <c r="Q93" s="115"/>
      <c r="R93" s="115"/>
      <c r="S93" s="115"/>
      <c r="T93" s="254">
        <f t="shared" si="32"/>
        <v>775.2</v>
      </c>
      <c r="U93" s="115">
        <v>10.8</v>
      </c>
      <c r="V93" s="254">
        <v>764.40000000000009</v>
      </c>
      <c r="W93" s="115"/>
      <c r="X93" s="115"/>
      <c r="Y93" s="115"/>
      <c r="Z93" s="115"/>
      <c r="AA93" s="115"/>
      <c r="AB93" s="115"/>
      <c r="AC93" s="115"/>
      <c r="AD93" s="115"/>
    </row>
    <row r="94" spans="1:30">
      <c r="A94" s="387"/>
      <c r="B94" s="261" t="s">
        <v>19</v>
      </c>
      <c r="C94" s="254">
        <f t="shared" si="30"/>
        <v>692.04</v>
      </c>
      <c r="D94" s="115">
        <v>2</v>
      </c>
      <c r="E94" s="115"/>
      <c r="F94" s="115"/>
      <c r="G94" s="254">
        <v>690.04</v>
      </c>
      <c r="H94" s="115"/>
      <c r="I94" s="115"/>
      <c r="J94" s="115"/>
      <c r="K94" s="115"/>
      <c r="L94" s="115"/>
      <c r="M94" s="115"/>
      <c r="N94" s="254">
        <f t="shared" si="31"/>
        <v>143.13</v>
      </c>
      <c r="O94" s="115">
        <v>10</v>
      </c>
      <c r="P94" s="115">
        <v>133.13</v>
      </c>
      <c r="Q94" s="115"/>
      <c r="R94" s="115"/>
      <c r="S94" s="115"/>
      <c r="T94" s="254">
        <f t="shared" si="32"/>
        <v>835.17</v>
      </c>
      <c r="U94" s="115">
        <v>12</v>
      </c>
      <c r="V94" s="254">
        <v>823.17</v>
      </c>
      <c r="W94" s="115"/>
      <c r="X94" s="115"/>
      <c r="Y94" s="115"/>
      <c r="Z94" s="115"/>
      <c r="AA94" s="115"/>
      <c r="AB94" s="115"/>
      <c r="AC94" s="115"/>
      <c r="AD94" s="115"/>
    </row>
    <row r="95" spans="1:30">
      <c r="A95" s="387"/>
      <c r="B95" s="261" t="s">
        <v>20</v>
      </c>
      <c r="C95" s="254">
        <f t="shared" si="30"/>
        <v>628.22</v>
      </c>
      <c r="D95" s="115">
        <v>3.16</v>
      </c>
      <c r="E95" s="115"/>
      <c r="F95" s="115"/>
      <c r="G95" s="254">
        <v>625.06000000000006</v>
      </c>
      <c r="H95" s="115"/>
      <c r="I95" s="115"/>
      <c r="J95" s="115"/>
      <c r="K95" s="115"/>
      <c r="L95" s="115"/>
      <c r="M95" s="115"/>
      <c r="N95" s="254">
        <f t="shared" si="31"/>
        <v>138.29999999999998</v>
      </c>
      <c r="O95" s="115">
        <v>8.16</v>
      </c>
      <c r="P95" s="115">
        <v>130.13999999999999</v>
      </c>
      <c r="Q95" s="115"/>
      <c r="R95" s="115"/>
      <c r="S95" s="115"/>
      <c r="T95" s="254">
        <f t="shared" si="32"/>
        <v>766</v>
      </c>
      <c r="U95" s="115">
        <v>11</v>
      </c>
      <c r="V95" s="254">
        <v>755</v>
      </c>
      <c r="W95" s="115"/>
      <c r="X95" s="115"/>
      <c r="Y95" s="115"/>
      <c r="Z95" s="115"/>
      <c r="AA95" s="115"/>
      <c r="AB95" s="115"/>
      <c r="AC95" s="115"/>
      <c r="AD95" s="115"/>
    </row>
    <row r="96" spans="1:30">
      <c r="A96" s="387"/>
      <c r="B96" s="261" t="s">
        <v>21</v>
      </c>
      <c r="C96" s="254">
        <f t="shared" si="30"/>
        <v>712.28</v>
      </c>
      <c r="D96" s="115">
        <v>8.1999999999999993</v>
      </c>
      <c r="E96" s="115"/>
      <c r="F96" s="115"/>
      <c r="G96" s="254">
        <v>704.07999999999993</v>
      </c>
      <c r="H96" s="115"/>
      <c r="I96" s="115"/>
      <c r="J96" s="115"/>
      <c r="K96" s="115"/>
      <c r="L96" s="115"/>
      <c r="M96" s="115"/>
      <c r="N96" s="254">
        <f t="shared" si="31"/>
        <v>159.03</v>
      </c>
      <c r="O96" s="115">
        <v>26.1</v>
      </c>
      <c r="P96" s="115">
        <v>132.93</v>
      </c>
      <c r="Q96" s="115"/>
      <c r="R96" s="115"/>
      <c r="S96" s="115"/>
      <c r="T96" s="254">
        <f t="shared" si="32"/>
        <v>871.31</v>
      </c>
      <c r="U96" s="115">
        <v>34.299999999999997</v>
      </c>
      <c r="V96" s="254">
        <v>837.01</v>
      </c>
      <c r="W96" s="115"/>
      <c r="X96" s="115"/>
      <c r="Y96" s="115"/>
      <c r="Z96" s="115"/>
      <c r="AA96" s="115"/>
      <c r="AB96" s="115"/>
      <c r="AC96" s="115"/>
      <c r="AD96" s="115"/>
    </row>
    <row r="97" spans="1:30" ht="13.5" thickBot="1">
      <c r="A97" s="388"/>
      <c r="B97" s="263" t="s">
        <v>63</v>
      </c>
      <c r="C97" s="235">
        <f>SUM(C85:C96)</f>
        <v>7911.56</v>
      </c>
      <c r="D97" s="246">
        <f>SUM(E97:F97)</f>
        <v>0</v>
      </c>
      <c r="E97" s="255">
        <f>SUM(E85:E96)</f>
        <v>0</v>
      </c>
      <c r="F97" s="255">
        <f>SUM(F85:F96)</f>
        <v>0</v>
      </c>
      <c r="G97" s="235">
        <f>SUM(G85:G96)</f>
        <v>7841.4800000000005</v>
      </c>
      <c r="H97" s="255">
        <f t="shared" ref="H97:O97" si="33">SUM(H85:H96)</f>
        <v>0</v>
      </c>
      <c r="I97" s="255">
        <f t="shared" si="33"/>
        <v>0</v>
      </c>
      <c r="J97" s="255">
        <f t="shared" si="33"/>
        <v>0</v>
      </c>
      <c r="K97" s="255">
        <f t="shared" si="33"/>
        <v>0</v>
      </c>
      <c r="L97" s="255">
        <f t="shared" si="33"/>
        <v>0</v>
      </c>
      <c r="M97" s="255">
        <f t="shared" si="33"/>
        <v>0</v>
      </c>
      <c r="N97" s="256">
        <f>SUM(N85:N96)</f>
        <v>1525.1</v>
      </c>
      <c r="O97" s="246">
        <f t="shared" si="33"/>
        <v>261.71000000000004</v>
      </c>
      <c r="P97" s="246">
        <f>SUM(Q97:S97)</f>
        <v>0</v>
      </c>
      <c r="Q97" s="255">
        <f>SUM(Q85:Q96)</f>
        <v>0</v>
      </c>
      <c r="R97" s="255">
        <f>SUM(R85:R96)</f>
        <v>0</v>
      </c>
      <c r="S97" s="255">
        <f>SUM(S85:S96)</f>
        <v>0</v>
      </c>
      <c r="T97" s="256">
        <f>SUM(T85:T96)</f>
        <v>9436.44</v>
      </c>
      <c r="U97" s="255">
        <f>SUM(U85:U96)</f>
        <v>331.97</v>
      </c>
      <c r="V97" s="256">
        <f>SUM(W97:AC97)</f>
        <v>0</v>
      </c>
      <c r="W97" s="255">
        <f t="shared" ref="W97:AD97" si="34">SUM(W85:W96)</f>
        <v>0</v>
      </c>
      <c r="X97" s="255">
        <f t="shared" si="34"/>
        <v>0</v>
      </c>
      <c r="Y97" s="255">
        <f t="shared" si="34"/>
        <v>0</v>
      </c>
      <c r="Z97" s="255">
        <f t="shared" si="34"/>
        <v>0</v>
      </c>
      <c r="AA97" s="255">
        <f t="shared" si="34"/>
        <v>0</v>
      </c>
      <c r="AB97" s="255">
        <f t="shared" si="34"/>
        <v>0</v>
      </c>
      <c r="AC97" s="246">
        <f t="shared" si="34"/>
        <v>0</v>
      </c>
      <c r="AD97" s="246">
        <f t="shared" si="34"/>
        <v>0</v>
      </c>
    </row>
    <row r="98" spans="1:30">
      <c r="A98" s="386">
        <v>2002</v>
      </c>
      <c r="B98" s="260" t="s">
        <v>1</v>
      </c>
      <c r="C98" s="253">
        <f t="shared" ref="C98:C109" si="35">D98+G98</f>
        <v>671.13</v>
      </c>
      <c r="D98" s="111">
        <f t="shared" ref="D98:D129" si="36">SUM(E98:F98)</f>
        <v>10.77</v>
      </c>
      <c r="E98" s="111">
        <v>3.46</v>
      </c>
      <c r="F98" s="111">
        <v>7.31</v>
      </c>
      <c r="G98" s="253">
        <f t="shared" ref="G98:G107" si="37">SUM(H98:K98)</f>
        <v>660.36</v>
      </c>
      <c r="H98" s="111">
        <v>445.4</v>
      </c>
      <c r="I98" s="111">
        <v>7.42</v>
      </c>
      <c r="J98" s="111">
        <v>24.27</v>
      </c>
      <c r="K98" s="111">
        <v>183.27</v>
      </c>
      <c r="L98" s="111"/>
      <c r="M98" s="111"/>
      <c r="N98" s="253">
        <f t="shared" ref="N98:N122" si="38">O98+P98</f>
        <v>141.82</v>
      </c>
      <c r="O98" s="111">
        <v>45.59</v>
      </c>
      <c r="P98" s="111">
        <f t="shared" ref="P98:P129" si="39">SUM(Q98:S98)</f>
        <v>96.23</v>
      </c>
      <c r="Q98" s="111">
        <v>96.23</v>
      </c>
      <c r="R98" s="111"/>
      <c r="S98" s="111"/>
      <c r="T98" s="253">
        <f t="shared" ref="T98:T122" si="40">U98+V98</f>
        <v>812.95</v>
      </c>
      <c r="U98" s="111">
        <v>56.36</v>
      </c>
      <c r="V98" s="253">
        <f t="shared" ref="V98:V129" si="41">SUM(W98:AC98)</f>
        <v>756.59</v>
      </c>
      <c r="W98" s="111">
        <v>469.67</v>
      </c>
      <c r="X98" s="111">
        <v>7.42</v>
      </c>
      <c r="Y98" s="111">
        <v>183.27</v>
      </c>
      <c r="Z98" s="111"/>
      <c r="AA98" s="111">
        <v>96.23</v>
      </c>
      <c r="AB98" s="111"/>
      <c r="AC98" s="111"/>
      <c r="AD98" s="111"/>
    </row>
    <row r="99" spans="1:30">
      <c r="A99" s="387"/>
      <c r="B99" s="261" t="s">
        <v>2</v>
      </c>
      <c r="C99" s="254">
        <f t="shared" si="35"/>
        <v>637.45899999999995</v>
      </c>
      <c r="D99" s="115">
        <f t="shared" si="36"/>
        <v>13.004</v>
      </c>
      <c r="E99" s="115">
        <v>4.1210000000000004</v>
      </c>
      <c r="F99" s="115">
        <v>8.8829999999999991</v>
      </c>
      <c r="G99" s="254">
        <f t="shared" si="37"/>
        <v>624.45499999999993</v>
      </c>
      <c r="H99" s="115">
        <v>378.96800000000002</v>
      </c>
      <c r="I99" s="115">
        <v>4.6189999999999998</v>
      </c>
      <c r="J99" s="115">
        <v>21.38</v>
      </c>
      <c r="K99" s="115">
        <v>219.488</v>
      </c>
      <c r="L99" s="115"/>
      <c r="M99" s="115"/>
      <c r="N99" s="254">
        <f t="shared" si="38"/>
        <v>137.29899999999998</v>
      </c>
      <c r="O99" s="115">
        <v>41.207999999999998</v>
      </c>
      <c r="P99" s="115">
        <f t="shared" si="39"/>
        <v>96.090999999999994</v>
      </c>
      <c r="Q99" s="115">
        <v>96.090999999999994</v>
      </c>
      <c r="R99" s="115"/>
      <c r="S99" s="115"/>
      <c r="T99" s="254">
        <f t="shared" si="40"/>
        <v>774.75799999999992</v>
      </c>
      <c r="U99" s="115">
        <v>54.212000000000003</v>
      </c>
      <c r="V99" s="254">
        <f t="shared" si="41"/>
        <v>720.54599999999994</v>
      </c>
      <c r="W99" s="115">
        <v>400.34800000000001</v>
      </c>
      <c r="X99" s="115">
        <v>4.6189999999999998</v>
      </c>
      <c r="Y99" s="115">
        <v>219.488</v>
      </c>
      <c r="Z99" s="115"/>
      <c r="AA99" s="115">
        <v>96.090999999999994</v>
      </c>
      <c r="AB99" s="115"/>
      <c r="AC99" s="115"/>
      <c r="AD99" s="115"/>
    </row>
    <row r="100" spans="1:30">
      <c r="A100" s="387"/>
      <c r="B100" s="264" t="s">
        <v>3</v>
      </c>
      <c r="C100" s="257">
        <f t="shared" si="35"/>
        <v>676.47299999999996</v>
      </c>
      <c r="D100" s="115">
        <f t="shared" si="36"/>
        <v>15.443999999999999</v>
      </c>
      <c r="E100" s="237">
        <v>4.5119999999999996</v>
      </c>
      <c r="F100" s="237">
        <v>10.932</v>
      </c>
      <c r="G100" s="254">
        <f t="shared" si="37"/>
        <v>661.029</v>
      </c>
      <c r="H100" s="237">
        <v>410.197</v>
      </c>
      <c r="I100" s="237">
        <v>7.944</v>
      </c>
      <c r="J100" s="237">
        <v>21.788</v>
      </c>
      <c r="K100" s="237">
        <v>221.1</v>
      </c>
      <c r="L100" s="237"/>
      <c r="M100" s="237"/>
      <c r="N100" s="257">
        <f t="shared" si="38"/>
        <v>132.024</v>
      </c>
      <c r="O100" s="237">
        <v>50.22</v>
      </c>
      <c r="P100" s="115">
        <f t="shared" si="39"/>
        <v>81.804000000000002</v>
      </c>
      <c r="Q100" s="241">
        <v>81.804000000000002</v>
      </c>
      <c r="R100" s="241"/>
      <c r="S100" s="241"/>
      <c r="T100" s="257">
        <f t="shared" si="40"/>
        <v>808.49699999999996</v>
      </c>
      <c r="U100" s="237">
        <v>65.664000000000001</v>
      </c>
      <c r="V100" s="254">
        <f t="shared" si="41"/>
        <v>742.83299999999997</v>
      </c>
      <c r="W100" s="237">
        <v>431.98500000000001</v>
      </c>
      <c r="X100" s="237">
        <v>7.944</v>
      </c>
      <c r="Y100" s="237">
        <v>221.1</v>
      </c>
      <c r="Z100" s="237"/>
      <c r="AA100" s="237">
        <v>81.804000000000002</v>
      </c>
      <c r="AB100" s="241"/>
      <c r="AC100" s="237"/>
      <c r="AD100" s="237"/>
    </row>
    <row r="101" spans="1:30">
      <c r="A101" s="387"/>
      <c r="B101" s="261" t="s">
        <v>4</v>
      </c>
      <c r="C101" s="254">
        <f t="shared" si="35"/>
        <v>632.15899999999999</v>
      </c>
      <c r="D101" s="115">
        <f t="shared" si="36"/>
        <v>16.417999999999999</v>
      </c>
      <c r="E101" s="115">
        <v>5.4779999999999998</v>
      </c>
      <c r="F101" s="115">
        <v>10.94</v>
      </c>
      <c r="G101" s="254">
        <f t="shared" si="37"/>
        <v>615.74099999999999</v>
      </c>
      <c r="H101" s="115">
        <v>429.399</v>
      </c>
      <c r="I101" s="115">
        <v>5.5540000000000003</v>
      </c>
      <c r="J101" s="115">
        <v>15.269</v>
      </c>
      <c r="K101" s="115">
        <v>165.51900000000001</v>
      </c>
      <c r="L101" s="115"/>
      <c r="M101" s="115"/>
      <c r="N101" s="254">
        <f t="shared" si="38"/>
        <v>154.44900000000001</v>
      </c>
      <c r="O101" s="115">
        <v>59.247</v>
      </c>
      <c r="P101" s="115">
        <f t="shared" si="39"/>
        <v>95.201999999999998</v>
      </c>
      <c r="Q101" s="115">
        <v>95.201999999999998</v>
      </c>
      <c r="R101" s="115"/>
      <c r="S101" s="115"/>
      <c r="T101" s="257">
        <f t="shared" si="40"/>
        <v>786.60799999999995</v>
      </c>
      <c r="U101" s="115">
        <v>75.665000000000006</v>
      </c>
      <c r="V101" s="254">
        <f t="shared" si="41"/>
        <v>710.94299999999998</v>
      </c>
      <c r="W101" s="115">
        <v>444.66800000000001</v>
      </c>
      <c r="X101" s="115">
        <v>5.5540000000000003</v>
      </c>
      <c r="Y101" s="115">
        <v>165.51900000000001</v>
      </c>
      <c r="Z101" s="115"/>
      <c r="AA101" s="115">
        <v>95.201999999999998</v>
      </c>
      <c r="AB101" s="115"/>
      <c r="AC101" s="115"/>
      <c r="AD101" s="115"/>
    </row>
    <row r="102" spans="1:30">
      <c r="A102" s="387"/>
      <c r="B102" s="261" t="s">
        <v>5</v>
      </c>
      <c r="C102" s="254">
        <f t="shared" si="35"/>
        <v>632.96899999999994</v>
      </c>
      <c r="D102" s="115">
        <f t="shared" si="36"/>
        <v>14.712999999999999</v>
      </c>
      <c r="E102" s="115">
        <v>3.097</v>
      </c>
      <c r="F102" s="115">
        <v>11.616</v>
      </c>
      <c r="G102" s="254">
        <f t="shared" si="37"/>
        <v>618.25599999999997</v>
      </c>
      <c r="H102" s="115">
        <v>393.61099999999999</v>
      </c>
      <c r="I102" s="115">
        <v>13.228999999999999</v>
      </c>
      <c r="J102" s="115">
        <v>3.36</v>
      </c>
      <c r="K102" s="115">
        <v>208.05600000000001</v>
      </c>
      <c r="L102" s="115"/>
      <c r="M102" s="115"/>
      <c r="N102" s="254">
        <f t="shared" si="38"/>
        <v>149.84700000000001</v>
      </c>
      <c r="O102" s="115">
        <v>42.109000000000002</v>
      </c>
      <c r="P102" s="115">
        <f t="shared" si="39"/>
        <v>107.738</v>
      </c>
      <c r="Q102" s="115">
        <v>107.738</v>
      </c>
      <c r="R102" s="115"/>
      <c r="S102" s="115"/>
      <c r="T102" s="257">
        <f t="shared" si="40"/>
        <v>782.81599999999992</v>
      </c>
      <c r="U102" s="115">
        <v>56.822000000000003</v>
      </c>
      <c r="V102" s="254">
        <f t="shared" si="41"/>
        <v>725.99399999999991</v>
      </c>
      <c r="W102" s="115">
        <v>396.971</v>
      </c>
      <c r="X102" s="115">
        <v>13.228999999999999</v>
      </c>
      <c r="Y102" s="115">
        <v>208.05600000000001</v>
      </c>
      <c r="Z102" s="115"/>
      <c r="AA102" s="115">
        <v>107.738</v>
      </c>
      <c r="AB102" s="115"/>
      <c r="AC102" s="115"/>
      <c r="AD102" s="115"/>
    </row>
    <row r="103" spans="1:30">
      <c r="A103" s="387"/>
      <c r="B103" s="261" t="s">
        <v>6</v>
      </c>
      <c r="C103" s="254">
        <f t="shared" si="35"/>
        <v>715.24200000000008</v>
      </c>
      <c r="D103" s="115">
        <f t="shared" si="36"/>
        <v>7.6760000000000002</v>
      </c>
      <c r="E103" s="115">
        <v>1.1990000000000001</v>
      </c>
      <c r="F103" s="115">
        <v>6.4770000000000003</v>
      </c>
      <c r="G103" s="254">
        <f t="shared" si="37"/>
        <v>707.56600000000003</v>
      </c>
      <c r="H103" s="115">
        <v>431.44</v>
      </c>
      <c r="I103" s="115">
        <v>36.713000000000001</v>
      </c>
      <c r="J103" s="115">
        <v>0.96399999999999997</v>
      </c>
      <c r="K103" s="115">
        <v>238.44900000000001</v>
      </c>
      <c r="L103" s="115"/>
      <c r="M103" s="115"/>
      <c r="N103" s="254">
        <f t="shared" si="38"/>
        <v>96.453000000000003</v>
      </c>
      <c r="O103" s="115">
        <v>41.869</v>
      </c>
      <c r="P103" s="115">
        <f t="shared" si="39"/>
        <v>54.584000000000003</v>
      </c>
      <c r="Q103" s="115">
        <v>54.584000000000003</v>
      </c>
      <c r="R103" s="115"/>
      <c r="S103" s="115"/>
      <c r="T103" s="257">
        <f t="shared" si="40"/>
        <v>811.69500000000005</v>
      </c>
      <c r="U103" s="115">
        <v>49.545000000000002</v>
      </c>
      <c r="V103" s="254">
        <f t="shared" si="41"/>
        <v>762.15000000000009</v>
      </c>
      <c r="W103" s="115">
        <v>432.404</v>
      </c>
      <c r="X103" s="115">
        <v>36.713000000000001</v>
      </c>
      <c r="Y103" s="115">
        <v>238.44900000000001</v>
      </c>
      <c r="Z103" s="115"/>
      <c r="AA103" s="115">
        <v>54.584000000000003</v>
      </c>
      <c r="AB103" s="115"/>
      <c r="AC103" s="115"/>
      <c r="AD103" s="115"/>
    </row>
    <row r="104" spans="1:30">
      <c r="A104" s="387"/>
      <c r="B104" s="261" t="s">
        <v>16</v>
      </c>
      <c r="C104" s="254">
        <f t="shared" si="35"/>
        <v>939.779</v>
      </c>
      <c r="D104" s="115">
        <f t="shared" si="36"/>
        <v>3.5830000000000002</v>
      </c>
      <c r="E104" s="115">
        <v>0.41899999999999998</v>
      </c>
      <c r="F104" s="115">
        <v>3.1640000000000001</v>
      </c>
      <c r="G104" s="254">
        <f t="shared" si="37"/>
        <v>936.19600000000003</v>
      </c>
      <c r="H104" s="115">
        <v>507.00700000000001</v>
      </c>
      <c r="I104" s="115">
        <v>34.551000000000002</v>
      </c>
      <c r="J104" s="115">
        <v>40.719000000000001</v>
      </c>
      <c r="K104" s="115">
        <v>353.91899999999998</v>
      </c>
      <c r="L104" s="115"/>
      <c r="M104" s="115"/>
      <c r="N104" s="254">
        <f t="shared" si="38"/>
        <v>36.021999999999998</v>
      </c>
      <c r="O104" s="115">
        <v>36.021999999999998</v>
      </c>
      <c r="P104" s="115">
        <f t="shared" si="39"/>
        <v>0</v>
      </c>
      <c r="Q104" s="115">
        <v>0</v>
      </c>
      <c r="R104" s="115"/>
      <c r="S104" s="115"/>
      <c r="T104" s="257">
        <f t="shared" si="40"/>
        <v>975.80100000000004</v>
      </c>
      <c r="U104" s="115">
        <v>39.604999999999997</v>
      </c>
      <c r="V104" s="254">
        <f t="shared" si="41"/>
        <v>936.19600000000003</v>
      </c>
      <c r="W104" s="115">
        <v>547.726</v>
      </c>
      <c r="X104" s="115">
        <v>34.551000000000002</v>
      </c>
      <c r="Y104" s="115">
        <v>353.91899999999998</v>
      </c>
      <c r="Z104" s="115"/>
      <c r="AA104" s="115">
        <v>0</v>
      </c>
      <c r="AB104" s="115"/>
      <c r="AC104" s="115"/>
      <c r="AD104" s="115"/>
    </row>
    <row r="105" spans="1:30">
      <c r="A105" s="387"/>
      <c r="B105" s="261" t="s">
        <v>17</v>
      </c>
      <c r="C105" s="254">
        <f t="shared" si="35"/>
        <v>921.87399999999991</v>
      </c>
      <c r="D105" s="115">
        <f t="shared" si="36"/>
        <v>2.2749999999999999</v>
      </c>
      <c r="E105" s="115">
        <v>1.4E-2</v>
      </c>
      <c r="F105" s="115">
        <v>2.2610000000000001</v>
      </c>
      <c r="G105" s="254">
        <f t="shared" si="37"/>
        <v>919.59899999999993</v>
      </c>
      <c r="H105" s="115">
        <v>476.964</v>
      </c>
      <c r="I105" s="115">
        <v>35.691000000000003</v>
      </c>
      <c r="J105" s="115">
        <v>40.293999999999997</v>
      </c>
      <c r="K105" s="115">
        <v>366.65</v>
      </c>
      <c r="L105" s="115"/>
      <c r="M105" s="115"/>
      <c r="N105" s="254">
        <f t="shared" si="38"/>
        <v>60.231999999999999</v>
      </c>
      <c r="O105" s="115">
        <v>60.231999999999999</v>
      </c>
      <c r="P105" s="115">
        <f t="shared" si="39"/>
        <v>0</v>
      </c>
      <c r="Q105" s="115">
        <v>0</v>
      </c>
      <c r="R105" s="115"/>
      <c r="S105" s="115"/>
      <c r="T105" s="257">
        <f t="shared" si="40"/>
        <v>982.10599999999999</v>
      </c>
      <c r="U105" s="115">
        <v>62.506999999999998</v>
      </c>
      <c r="V105" s="254">
        <f t="shared" si="41"/>
        <v>919.59900000000005</v>
      </c>
      <c r="W105" s="115">
        <v>517.25800000000004</v>
      </c>
      <c r="X105" s="115">
        <v>35.691000000000003</v>
      </c>
      <c r="Y105" s="115">
        <v>366.65</v>
      </c>
      <c r="Z105" s="115"/>
      <c r="AA105" s="115">
        <v>0</v>
      </c>
      <c r="AB105" s="115"/>
      <c r="AC105" s="115"/>
      <c r="AD105" s="115"/>
    </row>
    <row r="106" spans="1:30">
      <c r="A106" s="387"/>
      <c r="B106" s="261" t="s">
        <v>18</v>
      </c>
      <c r="C106" s="254">
        <f t="shared" si="35"/>
        <v>818.25799999999992</v>
      </c>
      <c r="D106" s="115">
        <f t="shared" si="36"/>
        <v>2.0110000000000001</v>
      </c>
      <c r="E106" s="115">
        <v>0</v>
      </c>
      <c r="F106" s="115">
        <v>2.0110000000000001</v>
      </c>
      <c r="G106" s="254">
        <f t="shared" si="37"/>
        <v>816.24699999999996</v>
      </c>
      <c r="H106" s="115">
        <v>369.10899999999998</v>
      </c>
      <c r="I106" s="115">
        <v>22.58</v>
      </c>
      <c r="J106" s="115">
        <v>38.012</v>
      </c>
      <c r="K106" s="115">
        <v>386.54599999999999</v>
      </c>
      <c r="L106" s="115"/>
      <c r="M106" s="115"/>
      <c r="N106" s="254">
        <f t="shared" si="38"/>
        <v>64.608999999999995</v>
      </c>
      <c r="O106" s="115">
        <v>64.608999999999995</v>
      </c>
      <c r="P106" s="115">
        <f t="shared" si="39"/>
        <v>0</v>
      </c>
      <c r="Q106" s="115">
        <v>0</v>
      </c>
      <c r="R106" s="115"/>
      <c r="S106" s="115"/>
      <c r="T106" s="257">
        <f t="shared" si="40"/>
        <v>882.86699999999996</v>
      </c>
      <c r="U106" s="115">
        <v>66.62</v>
      </c>
      <c r="V106" s="254">
        <f t="shared" si="41"/>
        <v>816.24699999999996</v>
      </c>
      <c r="W106" s="115">
        <v>407.12099999999998</v>
      </c>
      <c r="X106" s="115">
        <v>22.58</v>
      </c>
      <c r="Y106" s="115">
        <v>386.54599999999999</v>
      </c>
      <c r="Z106" s="115"/>
      <c r="AA106" s="115">
        <v>0</v>
      </c>
      <c r="AB106" s="115"/>
      <c r="AC106" s="115"/>
      <c r="AD106" s="115"/>
    </row>
    <row r="107" spans="1:30">
      <c r="A107" s="387"/>
      <c r="B107" s="261" t="s">
        <v>19</v>
      </c>
      <c r="C107" s="254">
        <f t="shared" si="35"/>
        <v>834.18300000000011</v>
      </c>
      <c r="D107" s="115">
        <f t="shared" si="36"/>
        <v>2.5149999999999997</v>
      </c>
      <c r="E107" s="115">
        <v>0.126</v>
      </c>
      <c r="F107" s="115">
        <v>2.3889999999999998</v>
      </c>
      <c r="G107" s="254">
        <f t="shared" si="37"/>
        <v>831.66800000000012</v>
      </c>
      <c r="H107" s="115">
        <v>396.92500000000001</v>
      </c>
      <c r="I107" s="115">
        <v>6.8719999999999999</v>
      </c>
      <c r="J107" s="115">
        <v>34.557000000000002</v>
      </c>
      <c r="K107" s="115">
        <v>393.31400000000002</v>
      </c>
      <c r="L107" s="115"/>
      <c r="M107" s="115"/>
      <c r="N107" s="254">
        <f t="shared" si="38"/>
        <v>40.856000000000002</v>
      </c>
      <c r="O107" s="115">
        <v>40.856000000000002</v>
      </c>
      <c r="P107" s="115">
        <f t="shared" si="39"/>
        <v>0</v>
      </c>
      <c r="Q107" s="115">
        <v>0</v>
      </c>
      <c r="R107" s="115"/>
      <c r="S107" s="115"/>
      <c r="T107" s="257">
        <f t="shared" si="40"/>
        <v>875.0390000000001</v>
      </c>
      <c r="U107" s="115">
        <v>43.371000000000002</v>
      </c>
      <c r="V107" s="254">
        <f t="shared" si="41"/>
        <v>831.66800000000012</v>
      </c>
      <c r="W107" s="115">
        <v>431.48200000000003</v>
      </c>
      <c r="X107" s="115">
        <v>6.8719999999999999</v>
      </c>
      <c r="Y107" s="115">
        <v>393.31400000000002</v>
      </c>
      <c r="Z107" s="115"/>
      <c r="AA107" s="115"/>
      <c r="AB107" s="115"/>
      <c r="AC107" s="115"/>
      <c r="AD107" s="115"/>
    </row>
    <row r="108" spans="1:30">
      <c r="A108" s="387"/>
      <c r="B108" s="261" t="s">
        <v>20</v>
      </c>
      <c r="C108" s="258">
        <f t="shared" si="35"/>
        <v>785.84999999999991</v>
      </c>
      <c r="D108" s="64">
        <f t="shared" si="36"/>
        <v>3.14</v>
      </c>
      <c r="E108" s="64">
        <v>0.5</v>
      </c>
      <c r="F108" s="64">
        <v>2.64</v>
      </c>
      <c r="G108" s="258">
        <f>752.42+30.29</f>
        <v>782.70999999999992</v>
      </c>
      <c r="H108" s="64"/>
      <c r="I108" s="64"/>
      <c r="J108" s="64"/>
      <c r="K108" s="64"/>
      <c r="L108" s="64"/>
      <c r="M108" s="64"/>
      <c r="N108" s="258">
        <f t="shared" si="38"/>
        <v>35.130000000000003</v>
      </c>
      <c r="O108" s="64">
        <v>35.130000000000003</v>
      </c>
      <c r="P108" s="64">
        <f t="shared" si="39"/>
        <v>0</v>
      </c>
      <c r="Q108" s="64">
        <v>0</v>
      </c>
      <c r="R108" s="64"/>
      <c r="S108" s="64"/>
      <c r="T108" s="258">
        <f t="shared" si="40"/>
        <v>0</v>
      </c>
      <c r="U108" s="64"/>
      <c r="V108" s="258">
        <f t="shared" si="41"/>
        <v>0</v>
      </c>
      <c r="W108" s="64"/>
      <c r="X108" s="64"/>
      <c r="Y108" s="64"/>
      <c r="Z108" s="64"/>
      <c r="AA108" s="64"/>
      <c r="AB108" s="64"/>
      <c r="AC108" s="64"/>
      <c r="AD108" s="64"/>
    </row>
    <row r="109" spans="1:30">
      <c r="A109" s="387"/>
      <c r="B109" s="261" t="s">
        <v>21</v>
      </c>
      <c r="C109" s="254">
        <f t="shared" si="35"/>
        <v>817.0100000000001</v>
      </c>
      <c r="D109" s="115">
        <f t="shared" si="36"/>
        <v>8.3780000000000001</v>
      </c>
      <c r="E109" s="115">
        <v>2.5739999999999998</v>
      </c>
      <c r="F109" s="115">
        <v>5.8040000000000003</v>
      </c>
      <c r="G109" s="254">
        <f t="shared" ref="G109:G140" si="42">SUM(H109:K109)</f>
        <v>808.63200000000006</v>
      </c>
      <c r="H109" s="115">
        <v>417.46800000000002</v>
      </c>
      <c r="I109" s="115">
        <v>16.396000000000001</v>
      </c>
      <c r="J109" s="115">
        <v>32.246000000000002</v>
      </c>
      <c r="K109" s="115">
        <v>342.52199999999999</v>
      </c>
      <c r="L109" s="115"/>
      <c r="M109" s="115"/>
      <c r="N109" s="254">
        <f t="shared" si="38"/>
        <v>60.822000000000003</v>
      </c>
      <c r="O109" s="115">
        <v>60.822000000000003</v>
      </c>
      <c r="P109" s="115">
        <f t="shared" si="39"/>
        <v>0</v>
      </c>
      <c r="Q109" s="115">
        <v>0</v>
      </c>
      <c r="R109" s="115"/>
      <c r="S109" s="115"/>
      <c r="T109" s="257">
        <f t="shared" si="40"/>
        <v>877.83200000000011</v>
      </c>
      <c r="U109" s="115">
        <v>69.2</v>
      </c>
      <c r="V109" s="254">
        <f t="shared" si="41"/>
        <v>808.63200000000006</v>
      </c>
      <c r="W109" s="115">
        <v>449.714</v>
      </c>
      <c r="X109" s="115">
        <v>16.396000000000001</v>
      </c>
      <c r="Y109" s="115">
        <v>342.52199999999999</v>
      </c>
      <c r="Z109" s="115"/>
      <c r="AA109" s="115">
        <v>0</v>
      </c>
      <c r="AB109" s="115"/>
      <c r="AC109" s="115"/>
      <c r="AD109" s="115"/>
    </row>
    <row r="110" spans="1:30" ht="13.5" thickBot="1">
      <c r="A110" s="388"/>
      <c r="B110" s="263" t="s">
        <v>64</v>
      </c>
      <c r="C110" s="235">
        <f>SUM(C98:C109)</f>
        <v>9082.3860000000004</v>
      </c>
      <c r="D110" s="246">
        <f t="shared" si="36"/>
        <v>99.927000000000007</v>
      </c>
      <c r="E110" s="255">
        <f>SUM(E98:E109)</f>
        <v>25.5</v>
      </c>
      <c r="F110" s="255">
        <f>SUM(F98:F109)</f>
        <v>74.427000000000007</v>
      </c>
      <c r="G110" s="235">
        <f>SUM(G98:G109)</f>
        <v>8982.4590000000007</v>
      </c>
      <c r="H110" s="255">
        <f t="shared" ref="H110:O110" si="43">SUM(H98:H109)</f>
        <v>4656.4879999999994</v>
      </c>
      <c r="I110" s="255">
        <f t="shared" si="43"/>
        <v>191.56900000000002</v>
      </c>
      <c r="J110" s="255">
        <f t="shared" si="43"/>
        <v>272.85899999999998</v>
      </c>
      <c r="K110" s="255">
        <f t="shared" si="43"/>
        <v>3078.8329999999996</v>
      </c>
      <c r="L110" s="255">
        <f t="shared" si="43"/>
        <v>0</v>
      </c>
      <c r="M110" s="255">
        <f t="shared" si="43"/>
        <v>0</v>
      </c>
      <c r="N110" s="256">
        <f>SUM(N98:N109)</f>
        <v>1109.5630000000001</v>
      </c>
      <c r="O110" s="246">
        <f t="shared" si="43"/>
        <v>577.91399999999999</v>
      </c>
      <c r="P110" s="246">
        <f t="shared" si="39"/>
        <v>531.649</v>
      </c>
      <c r="Q110" s="255">
        <f>SUM(Q98:Q109)</f>
        <v>531.649</v>
      </c>
      <c r="R110" s="255">
        <f>SUM(R98:R109)</f>
        <v>0</v>
      </c>
      <c r="S110" s="255">
        <f>SUM(S98:S109)</f>
        <v>0</v>
      </c>
      <c r="T110" s="256">
        <f>SUM(T98:T109)</f>
        <v>9370.969000000001</v>
      </c>
      <c r="U110" s="255">
        <f>SUM(U98:U109)</f>
        <v>639.57100000000003</v>
      </c>
      <c r="V110" s="256">
        <f t="shared" si="41"/>
        <v>8731.3979999999992</v>
      </c>
      <c r="W110" s="255">
        <f t="shared" ref="W110:AD110" si="44">SUM(W98:W109)</f>
        <v>4929.3470000000007</v>
      </c>
      <c r="X110" s="255">
        <f t="shared" si="44"/>
        <v>191.56900000000002</v>
      </c>
      <c r="Y110" s="255">
        <f t="shared" si="44"/>
        <v>3078.8329999999996</v>
      </c>
      <c r="Z110" s="255">
        <f t="shared" si="44"/>
        <v>0</v>
      </c>
      <c r="AA110" s="255">
        <f t="shared" si="44"/>
        <v>531.649</v>
      </c>
      <c r="AB110" s="255">
        <f t="shared" si="44"/>
        <v>0</v>
      </c>
      <c r="AC110" s="246">
        <f t="shared" si="44"/>
        <v>0</v>
      </c>
      <c r="AD110" s="246">
        <f t="shared" si="44"/>
        <v>0</v>
      </c>
    </row>
    <row r="111" spans="1:30">
      <c r="A111" s="386">
        <v>2003</v>
      </c>
      <c r="B111" s="260" t="s">
        <v>1</v>
      </c>
      <c r="C111" s="253">
        <f t="shared" ref="C111:C122" si="45">D111+G111</f>
        <v>842.99800000000005</v>
      </c>
      <c r="D111" s="111">
        <f t="shared" si="36"/>
        <v>14.194000000000001</v>
      </c>
      <c r="E111" s="111">
        <v>4.8490000000000002</v>
      </c>
      <c r="F111" s="111">
        <v>9.3450000000000006</v>
      </c>
      <c r="G111" s="253">
        <f t="shared" si="42"/>
        <v>828.80400000000009</v>
      </c>
      <c r="H111" s="111">
        <v>374.37900000000002</v>
      </c>
      <c r="I111" s="111">
        <v>8.2210000000000001</v>
      </c>
      <c r="J111" s="111">
        <v>34.777999999999999</v>
      </c>
      <c r="K111" s="111">
        <v>411.42599999999999</v>
      </c>
      <c r="L111" s="111"/>
      <c r="M111" s="111"/>
      <c r="N111" s="253">
        <f t="shared" si="38"/>
        <v>80.347999999999999</v>
      </c>
      <c r="O111" s="111">
        <v>80.347999999999999</v>
      </c>
      <c r="P111" s="111">
        <f t="shared" si="39"/>
        <v>0</v>
      </c>
      <c r="Q111" s="111">
        <v>0</v>
      </c>
      <c r="R111" s="111"/>
      <c r="S111" s="111"/>
      <c r="T111" s="253">
        <f t="shared" si="40"/>
        <v>923.346</v>
      </c>
      <c r="U111" s="111">
        <v>94.542000000000002</v>
      </c>
      <c r="V111" s="253">
        <f t="shared" si="41"/>
        <v>828.80399999999997</v>
      </c>
      <c r="W111" s="111">
        <v>409.15699999999998</v>
      </c>
      <c r="X111" s="111">
        <v>8.2210000000000001</v>
      </c>
      <c r="Y111" s="111">
        <v>411.42599999999999</v>
      </c>
      <c r="Z111" s="111"/>
      <c r="AA111" s="111">
        <v>0</v>
      </c>
      <c r="AB111" s="111"/>
      <c r="AC111" s="111"/>
      <c r="AD111" s="111"/>
    </row>
    <row r="112" spans="1:30">
      <c r="A112" s="387"/>
      <c r="B112" s="261" t="s">
        <v>2</v>
      </c>
      <c r="C112" s="254">
        <f t="shared" si="45"/>
        <v>676.73</v>
      </c>
      <c r="D112" s="115">
        <f t="shared" si="36"/>
        <v>14.588000000000001</v>
      </c>
      <c r="E112" s="115">
        <v>5.7869999999999999</v>
      </c>
      <c r="F112" s="115">
        <v>8.8010000000000002</v>
      </c>
      <c r="G112" s="254">
        <f t="shared" si="42"/>
        <v>662.14200000000005</v>
      </c>
      <c r="H112" s="115">
        <v>302.08699999999999</v>
      </c>
      <c r="I112" s="115">
        <v>17.768999999999998</v>
      </c>
      <c r="J112" s="115">
        <v>30.463000000000001</v>
      </c>
      <c r="K112" s="115">
        <v>311.82299999999998</v>
      </c>
      <c r="L112" s="115"/>
      <c r="M112" s="115"/>
      <c r="N112" s="254">
        <f t="shared" si="38"/>
        <v>109.929</v>
      </c>
      <c r="O112" s="115">
        <v>109.929</v>
      </c>
      <c r="P112" s="115">
        <f t="shared" si="39"/>
        <v>0</v>
      </c>
      <c r="Q112" s="115">
        <v>0</v>
      </c>
      <c r="R112" s="115"/>
      <c r="S112" s="115"/>
      <c r="T112" s="254">
        <f t="shared" si="40"/>
        <v>786.65900000000011</v>
      </c>
      <c r="U112" s="115">
        <v>124.517</v>
      </c>
      <c r="V112" s="254">
        <f t="shared" si="41"/>
        <v>662.14200000000005</v>
      </c>
      <c r="W112" s="115">
        <v>332.55</v>
      </c>
      <c r="X112" s="115">
        <v>17.768999999999998</v>
      </c>
      <c r="Y112" s="115">
        <v>311.82299999999998</v>
      </c>
      <c r="Z112" s="115"/>
      <c r="AA112" s="115">
        <v>0</v>
      </c>
      <c r="AB112" s="115"/>
      <c r="AC112" s="115"/>
      <c r="AD112" s="115"/>
    </row>
    <row r="113" spans="1:30">
      <c r="A113" s="387"/>
      <c r="B113" s="261" t="s">
        <v>3</v>
      </c>
      <c r="C113" s="254">
        <f t="shared" si="45"/>
        <v>772.67700000000002</v>
      </c>
      <c r="D113" s="115">
        <f t="shared" si="36"/>
        <v>14.504</v>
      </c>
      <c r="E113" s="115">
        <v>4.0990000000000002</v>
      </c>
      <c r="F113" s="115">
        <v>10.404999999999999</v>
      </c>
      <c r="G113" s="254">
        <f t="shared" si="42"/>
        <v>758.173</v>
      </c>
      <c r="H113" s="115">
        <v>365.20800000000003</v>
      </c>
      <c r="I113" s="115">
        <v>14.239000000000001</v>
      </c>
      <c r="J113" s="115">
        <v>33.808</v>
      </c>
      <c r="K113" s="115">
        <v>344.91800000000001</v>
      </c>
      <c r="L113" s="115"/>
      <c r="M113" s="115"/>
      <c r="N113" s="254">
        <f t="shared" si="38"/>
        <v>133.53399999999999</v>
      </c>
      <c r="O113" s="115">
        <v>133.53399999999999</v>
      </c>
      <c r="P113" s="115">
        <f t="shared" si="39"/>
        <v>0</v>
      </c>
      <c r="Q113" s="240">
        <v>0</v>
      </c>
      <c r="R113" s="240"/>
      <c r="S113" s="240"/>
      <c r="T113" s="254">
        <f t="shared" si="40"/>
        <v>906.21100000000001</v>
      </c>
      <c r="U113" s="115">
        <v>148.03800000000001</v>
      </c>
      <c r="V113" s="254">
        <f t="shared" si="41"/>
        <v>758.173</v>
      </c>
      <c r="W113" s="115">
        <v>399.01600000000002</v>
      </c>
      <c r="X113" s="115">
        <v>14.239000000000001</v>
      </c>
      <c r="Y113" s="115">
        <v>344.91800000000001</v>
      </c>
      <c r="Z113" s="115"/>
      <c r="AA113" s="115">
        <v>0</v>
      </c>
      <c r="AB113" s="240"/>
      <c r="AC113" s="115"/>
      <c r="AD113" s="115"/>
    </row>
    <row r="114" spans="1:30">
      <c r="A114" s="387"/>
      <c r="B114" s="261" t="s">
        <v>4</v>
      </c>
      <c r="C114" s="254">
        <f t="shared" si="45"/>
        <v>688.92400000000009</v>
      </c>
      <c r="D114" s="115">
        <f t="shared" si="36"/>
        <v>17.783000000000001</v>
      </c>
      <c r="E114" s="115">
        <v>6.4530000000000003</v>
      </c>
      <c r="F114" s="115">
        <v>11.33</v>
      </c>
      <c r="G114" s="254">
        <f t="shared" si="42"/>
        <v>671.14100000000008</v>
      </c>
      <c r="H114" s="115">
        <v>207.208</v>
      </c>
      <c r="I114" s="115">
        <v>5.0540000000000003</v>
      </c>
      <c r="J114" s="115">
        <v>30.920999999999999</v>
      </c>
      <c r="K114" s="115">
        <v>427.95800000000003</v>
      </c>
      <c r="L114" s="115"/>
      <c r="M114" s="115"/>
      <c r="N114" s="254">
        <f t="shared" si="38"/>
        <v>132.316</v>
      </c>
      <c r="O114" s="115">
        <v>132.316</v>
      </c>
      <c r="P114" s="115">
        <f t="shared" si="39"/>
        <v>0</v>
      </c>
      <c r="Q114" s="115">
        <v>0</v>
      </c>
      <c r="R114" s="115"/>
      <c r="S114" s="115"/>
      <c r="T114" s="254">
        <f t="shared" si="40"/>
        <v>821.24</v>
      </c>
      <c r="U114" s="115">
        <v>150.09899999999999</v>
      </c>
      <c r="V114" s="254">
        <f t="shared" si="41"/>
        <v>671.14100000000008</v>
      </c>
      <c r="W114" s="115">
        <v>238.12899999999999</v>
      </c>
      <c r="X114" s="115">
        <v>5.0540000000000003</v>
      </c>
      <c r="Y114" s="115">
        <v>427.95800000000003</v>
      </c>
      <c r="Z114" s="115"/>
      <c r="AA114" s="115">
        <v>0</v>
      </c>
      <c r="AB114" s="115"/>
      <c r="AC114" s="115"/>
      <c r="AD114" s="115"/>
    </row>
    <row r="115" spans="1:30">
      <c r="A115" s="387"/>
      <c r="B115" s="261" t="s">
        <v>5</v>
      </c>
      <c r="C115" s="254">
        <f t="shared" si="45"/>
        <v>754.31500000000005</v>
      </c>
      <c r="D115" s="115">
        <f t="shared" si="36"/>
        <v>17.731999999999999</v>
      </c>
      <c r="E115" s="115">
        <v>5.7939999999999996</v>
      </c>
      <c r="F115" s="115">
        <v>11.938000000000001</v>
      </c>
      <c r="G115" s="254">
        <f t="shared" si="42"/>
        <v>736.58300000000008</v>
      </c>
      <c r="H115" s="115">
        <v>338.29700000000003</v>
      </c>
      <c r="I115" s="115">
        <v>11.949</v>
      </c>
      <c r="J115" s="115">
        <v>33.889000000000003</v>
      </c>
      <c r="K115" s="115">
        <v>352.44799999999998</v>
      </c>
      <c r="L115" s="115"/>
      <c r="M115" s="115"/>
      <c r="N115" s="254">
        <f t="shared" si="38"/>
        <v>128.98599999999999</v>
      </c>
      <c r="O115" s="115">
        <v>128.98599999999999</v>
      </c>
      <c r="P115" s="115">
        <f t="shared" si="39"/>
        <v>0</v>
      </c>
      <c r="Q115" s="115">
        <v>0</v>
      </c>
      <c r="R115" s="115"/>
      <c r="S115" s="115"/>
      <c r="T115" s="254">
        <f t="shared" si="40"/>
        <v>883.30099999999993</v>
      </c>
      <c r="U115" s="115">
        <v>146.71799999999999</v>
      </c>
      <c r="V115" s="254">
        <f t="shared" si="41"/>
        <v>736.58299999999997</v>
      </c>
      <c r="W115" s="115">
        <v>372.18599999999998</v>
      </c>
      <c r="X115" s="115">
        <v>11.949</v>
      </c>
      <c r="Y115" s="115">
        <v>352.44799999999998</v>
      </c>
      <c r="Z115" s="115"/>
      <c r="AA115" s="115">
        <v>0</v>
      </c>
      <c r="AB115" s="115"/>
      <c r="AC115" s="115"/>
      <c r="AD115" s="115"/>
    </row>
    <row r="116" spans="1:30">
      <c r="A116" s="387"/>
      <c r="B116" s="261" t="s">
        <v>6</v>
      </c>
      <c r="C116" s="254">
        <f t="shared" si="45"/>
        <v>779.88300000000004</v>
      </c>
      <c r="D116" s="115">
        <f t="shared" si="36"/>
        <v>15.173999999999999</v>
      </c>
      <c r="E116" s="115">
        <v>3.5379999999999998</v>
      </c>
      <c r="F116" s="115">
        <v>11.635999999999999</v>
      </c>
      <c r="G116" s="254">
        <f t="shared" si="42"/>
        <v>764.70900000000006</v>
      </c>
      <c r="H116" s="115">
        <v>340.27499999999998</v>
      </c>
      <c r="I116" s="115">
        <v>12.733000000000001</v>
      </c>
      <c r="J116" s="115">
        <v>30.213999999999999</v>
      </c>
      <c r="K116" s="115">
        <v>381.48700000000002</v>
      </c>
      <c r="L116" s="115"/>
      <c r="M116" s="115"/>
      <c r="N116" s="254">
        <f t="shared" si="38"/>
        <v>110.42100000000001</v>
      </c>
      <c r="O116" s="115">
        <v>110.42100000000001</v>
      </c>
      <c r="P116" s="115">
        <f t="shared" si="39"/>
        <v>0</v>
      </c>
      <c r="Q116" s="115">
        <v>0</v>
      </c>
      <c r="R116" s="115"/>
      <c r="S116" s="115"/>
      <c r="T116" s="254">
        <f t="shared" si="40"/>
        <v>890.30400000000009</v>
      </c>
      <c r="U116" s="115">
        <v>125.595</v>
      </c>
      <c r="V116" s="254">
        <f t="shared" si="41"/>
        <v>764.70900000000006</v>
      </c>
      <c r="W116" s="115">
        <v>370.48899999999998</v>
      </c>
      <c r="X116" s="115">
        <v>12.733000000000001</v>
      </c>
      <c r="Y116" s="115">
        <v>381.48700000000002</v>
      </c>
      <c r="Z116" s="115"/>
      <c r="AA116" s="115">
        <v>0</v>
      </c>
      <c r="AB116" s="115"/>
      <c r="AC116" s="115"/>
      <c r="AD116" s="115"/>
    </row>
    <row r="117" spans="1:30">
      <c r="A117" s="387"/>
      <c r="B117" s="261" t="s">
        <v>16</v>
      </c>
      <c r="C117" s="254">
        <f t="shared" si="45"/>
        <v>884.30400000000009</v>
      </c>
      <c r="D117" s="115">
        <f t="shared" si="36"/>
        <v>11.038</v>
      </c>
      <c r="E117" s="115">
        <v>2.012</v>
      </c>
      <c r="F117" s="115">
        <v>9.0259999999999998</v>
      </c>
      <c r="G117" s="254">
        <f t="shared" si="42"/>
        <v>873.26600000000008</v>
      </c>
      <c r="H117" s="115">
        <v>399.416</v>
      </c>
      <c r="I117" s="115">
        <v>15.797000000000001</v>
      </c>
      <c r="J117" s="115">
        <v>29.478999999999999</v>
      </c>
      <c r="K117" s="115">
        <v>428.57400000000001</v>
      </c>
      <c r="L117" s="115"/>
      <c r="M117" s="115"/>
      <c r="N117" s="254">
        <f t="shared" si="38"/>
        <v>110.32</v>
      </c>
      <c r="O117" s="115">
        <v>110.32</v>
      </c>
      <c r="P117" s="115">
        <f t="shared" si="39"/>
        <v>0</v>
      </c>
      <c r="Q117" s="115">
        <v>0</v>
      </c>
      <c r="R117" s="115"/>
      <c r="S117" s="115"/>
      <c r="T117" s="254">
        <f t="shared" si="40"/>
        <v>994.62599999999998</v>
      </c>
      <c r="U117" s="115">
        <v>121.358</v>
      </c>
      <c r="V117" s="254">
        <f t="shared" si="41"/>
        <v>873.26800000000003</v>
      </c>
      <c r="W117" s="115">
        <v>428.89499999999998</v>
      </c>
      <c r="X117" s="115">
        <v>15.797000000000001</v>
      </c>
      <c r="Y117" s="115">
        <v>428.57600000000002</v>
      </c>
      <c r="Z117" s="115"/>
      <c r="AA117" s="115">
        <v>0</v>
      </c>
      <c r="AB117" s="115"/>
      <c r="AC117" s="115"/>
      <c r="AD117" s="115"/>
    </row>
    <row r="118" spans="1:30">
      <c r="A118" s="387"/>
      <c r="B118" s="261" t="s">
        <v>17</v>
      </c>
      <c r="C118" s="254">
        <f t="shared" si="45"/>
        <v>773.24900000000002</v>
      </c>
      <c r="D118" s="115">
        <f t="shared" si="36"/>
        <v>5.7039999999999997</v>
      </c>
      <c r="E118" s="115">
        <v>1.05</v>
      </c>
      <c r="F118" s="115">
        <v>4.6539999999999999</v>
      </c>
      <c r="G118" s="254">
        <f t="shared" si="42"/>
        <v>767.54500000000007</v>
      </c>
      <c r="H118" s="115">
        <v>350.14400000000001</v>
      </c>
      <c r="I118" s="115">
        <v>7.2670000000000003</v>
      </c>
      <c r="J118" s="115">
        <v>27.88</v>
      </c>
      <c r="K118" s="115">
        <v>382.25400000000002</v>
      </c>
      <c r="L118" s="115"/>
      <c r="M118" s="115"/>
      <c r="N118" s="254">
        <f t="shared" si="38"/>
        <v>98.769000000000005</v>
      </c>
      <c r="O118" s="115"/>
      <c r="P118" s="115">
        <f t="shared" si="39"/>
        <v>98.769000000000005</v>
      </c>
      <c r="Q118" s="115">
        <v>98.769000000000005</v>
      </c>
      <c r="R118" s="115">
        <v>0</v>
      </c>
      <c r="S118" s="115"/>
      <c r="T118" s="254">
        <f t="shared" si="40"/>
        <v>872.01800000000003</v>
      </c>
      <c r="U118" s="115">
        <v>104.473</v>
      </c>
      <c r="V118" s="254">
        <f t="shared" si="41"/>
        <v>767.54500000000007</v>
      </c>
      <c r="W118" s="115">
        <v>378.024</v>
      </c>
      <c r="X118" s="115">
        <v>7.2670000000000003</v>
      </c>
      <c r="Y118" s="115">
        <v>382.25400000000002</v>
      </c>
      <c r="Z118" s="115"/>
      <c r="AA118" s="115">
        <v>0</v>
      </c>
      <c r="AB118" s="115"/>
      <c r="AC118" s="115"/>
      <c r="AD118" s="115"/>
    </row>
    <row r="119" spans="1:30">
      <c r="A119" s="387"/>
      <c r="B119" s="261" t="s">
        <v>18</v>
      </c>
      <c r="C119" s="254">
        <f t="shared" si="45"/>
        <v>776.05200000000002</v>
      </c>
      <c r="D119" s="115">
        <f t="shared" si="36"/>
        <v>4.1660000000000004</v>
      </c>
      <c r="E119" s="115">
        <v>0.57899999999999996</v>
      </c>
      <c r="F119" s="115">
        <v>3.5870000000000002</v>
      </c>
      <c r="G119" s="254">
        <f t="shared" si="42"/>
        <v>771.88599999999997</v>
      </c>
      <c r="H119" s="115">
        <v>304.14400000000001</v>
      </c>
      <c r="I119" s="115">
        <v>5.3559999999999999</v>
      </c>
      <c r="J119" s="115">
        <v>22.905000000000001</v>
      </c>
      <c r="K119" s="115">
        <v>439.48099999999999</v>
      </c>
      <c r="L119" s="115"/>
      <c r="M119" s="115"/>
      <c r="N119" s="254">
        <f t="shared" si="38"/>
        <v>93.004000000000005</v>
      </c>
      <c r="O119" s="115">
        <v>93.004000000000005</v>
      </c>
      <c r="P119" s="115">
        <f t="shared" si="39"/>
        <v>0</v>
      </c>
      <c r="Q119" s="115">
        <v>0</v>
      </c>
      <c r="R119" s="115"/>
      <c r="S119" s="115"/>
      <c r="T119" s="254">
        <f t="shared" si="40"/>
        <v>869.05599999999993</v>
      </c>
      <c r="U119" s="115">
        <v>97.17</v>
      </c>
      <c r="V119" s="254">
        <f t="shared" si="41"/>
        <v>771.88599999999997</v>
      </c>
      <c r="W119" s="115">
        <v>327.04899999999998</v>
      </c>
      <c r="X119" s="115">
        <v>5.3559999999999999</v>
      </c>
      <c r="Y119" s="115">
        <v>439.48099999999999</v>
      </c>
      <c r="Z119" s="115"/>
      <c r="AA119" s="115">
        <v>0</v>
      </c>
      <c r="AB119" s="115"/>
      <c r="AC119" s="115"/>
      <c r="AD119" s="115"/>
    </row>
    <row r="120" spans="1:30">
      <c r="A120" s="387"/>
      <c r="B120" s="261" t="s">
        <v>19</v>
      </c>
      <c r="C120" s="254">
        <f t="shared" si="45"/>
        <v>748.875</v>
      </c>
      <c r="D120" s="115">
        <f t="shared" si="36"/>
        <v>4.327</v>
      </c>
      <c r="E120" s="115">
        <v>0.70599999999999996</v>
      </c>
      <c r="F120" s="115">
        <v>3.621</v>
      </c>
      <c r="G120" s="254">
        <f t="shared" si="42"/>
        <v>744.548</v>
      </c>
      <c r="H120" s="115">
        <v>339.39100000000002</v>
      </c>
      <c r="I120" s="115">
        <v>7.3040000000000003</v>
      </c>
      <c r="J120" s="115">
        <v>11.170999999999999</v>
      </c>
      <c r="K120" s="115">
        <v>386.68200000000002</v>
      </c>
      <c r="L120" s="115"/>
      <c r="M120" s="115"/>
      <c r="N120" s="254">
        <f t="shared" si="38"/>
        <v>93.888000000000005</v>
      </c>
      <c r="O120" s="115">
        <v>93.888000000000005</v>
      </c>
      <c r="P120" s="115">
        <f t="shared" si="39"/>
        <v>0</v>
      </c>
      <c r="Q120" s="115">
        <v>0</v>
      </c>
      <c r="R120" s="115"/>
      <c r="S120" s="115"/>
      <c r="T120" s="254">
        <f t="shared" si="40"/>
        <v>842.76300000000003</v>
      </c>
      <c r="U120" s="115">
        <v>98.215000000000003</v>
      </c>
      <c r="V120" s="254">
        <f t="shared" si="41"/>
        <v>744.548</v>
      </c>
      <c r="W120" s="115">
        <v>350.56200000000001</v>
      </c>
      <c r="X120" s="115">
        <v>7.3040000000000003</v>
      </c>
      <c r="Y120" s="115">
        <v>386.68200000000002</v>
      </c>
      <c r="Z120" s="115"/>
      <c r="AA120" s="115">
        <v>0</v>
      </c>
      <c r="AB120" s="115"/>
      <c r="AC120" s="115"/>
      <c r="AD120" s="115"/>
    </row>
    <row r="121" spans="1:30">
      <c r="A121" s="387"/>
      <c r="B121" s="261" t="s">
        <v>20</v>
      </c>
      <c r="C121" s="254">
        <f t="shared" si="45"/>
        <v>729.01800000000003</v>
      </c>
      <c r="D121" s="115">
        <f t="shared" si="36"/>
        <v>4.7050000000000001</v>
      </c>
      <c r="E121" s="115">
        <v>0.96599999999999997</v>
      </c>
      <c r="F121" s="115">
        <v>3.7389999999999999</v>
      </c>
      <c r="G121" s="254">
        <f t="shared" si="42"/>
        <v>724.31299999999999</v>
      </c>
      <c r="H121" s="115">
        <v>265.97699999999998</v>
      </c>
      <c r="I121" s="115">
        <v>10.086</v>
      </c>
      <c r="J121" s="115">
        <v>31.446000000000002</v>
      </c>
      <c r="K121" s="115">
        <v>416.80399999999997</v>
      </c>
      <c r="L121" s="115"/>
      <c r="M121" s="115"/>
      <c r="N121" s="254">
        <f t="shared" si="38"/>
        <v>90.46</v>
      </c>
      <c r="O121" s="115">
        <v>90.46</v>
      </c>
      <c r="P121" s="115">
        <f t="shared" si="39"/>
        <v>0</v>
      </c>
      <c r="Q121" s="115">
        <v>0</v>
      </c>
      <c r="R121" s="115"/>
      <c r="S121" s="115"/>
      <c r="T121" s="254">
        <f t="shared" si="40"/>
        <v>819.49799999999993</v>
      </c>
      <c r="U121" s="115">
        <v>95.165000000000006</v>
      </c>
      <c r="V121" s="254">
        <f t="shared" si="41"/>
        <v>724.33299999999997</v>
      </c>
      <c r="W121" s="115">
        <v>297.44299999999998</v>
      </c>
      <c r="X121" s="115">
        <v>10.086</v>
      </c>
      <c r="Y121" s="115">
        <v>416.80399999999997</v>
      </c>
      <c r="Z121" s="115"/>
      <c r="AA121" s="115">
        <v>0</v>
      </c>
      <c r="AB121" s="115"/>
      <c r="AC121" s="115"/>
      <c r="AD121" s="115"/>
    </row>
    <row r="122" spans="1:30">
      <c r="A122" s="387"/>
      <c r="B122" s="261" t="s">
        <v>21</v>
      </c>
      <c r="C122" s="254">
        <f t="shared" si="45"/>
        <v>878.52499999999986</v>
      </c>
      <c r="D122" s="115">
        <f t="shared" si="36"/>
        <v>5.5020000000000007</v>
      </c>
      <c r="E122" s="115">
        <v>1.405</v>
      </c>
      <c r="F122" s="115">
        <v>4.0970000000000004</v>
      </c>
      <c r="G122" s="254">
        <f t="shared" si="42"/>
        <v>873.02299999999991</v>
      </c>
      <c r="H122" s="115">
        <v>314.95</v>
      </c>
      <c r="I122" s="115">
        <v>8.9169999999999998</v>
      </c>
      <c r="J122" s="115">
        <v>28.617999999999999</v>
      </c>
      <c r="K122" s="115">
        <v>520.53800000000001</v>
      </c>
      <c r="L122" s="115"/>
      <c r="M122" s="115"/>
      <c r="N122" s="254">
        <f t="shared" si="38"/>
        <v>52.06</v>
      </c>
      <c r="O122" s="115">
        <v>52.06</v>
      </c>
      <c r="P122" s="115">
        <f t="shared" si="39"/>
        <v>0</v>
      </c>
      <c r="Q122" s="115">
        <v>0</v>
      </c>
      <c r="R122" s="115"/>
      <c r="S122" s="115"/>
      <c r="T122" s="254">
        <f t="shared" si="40"/>
        <v>930.58499999999992</v>
      </c>
      <c r="U122" s="115">
        <v>57.561999999999998</v>
      </c>
      <c r="V122" s="254">
        <f t="shared" si="41"/>
        <v>873.02299999999991</v>
      </c>
      <c r="W122" s="115">
        <v>343.56799999999998</v>
      </c>
      <c r="X122" s="115">
        <v>8.9169999999999998</v>
      </c>
      <c r="Y122" s="115">
        <v>520.53800000000001</v>
      </c>
      <c r="Z122" s="115"/>
      <c r="AA122" s="115">
        <v>0</v>
      </c>
      <c r="AB122" s="115"/>
      <c r="AC122" s="115"/>
      <c r="AD122" s="115"/>
    </row>
    <row r="123" spans="1:30" ht="13.5" thickBot="1">
      <c r="A123" s="388"/>
      <c r="B123" s="263" t="s">
        <v>70</v>
      </c>
      <c r="C123" s="235">
        <f>SUM(C111:C122)</f>
        <v>9305.5499999999993</v>
      </c>
      <c r="D123" s="246">
        <f t="shared" si="36"/>
        <v>129.41699999999997</v>
      </c>
      <c r="E123" s="255">
        <f>SUM(E111:E122)</f>
        <v>37.238</v>
      </c>
      <c r="F123" s="255">
        <f>SUM(F111:F122)</f>
        <v>92.178999999999988</v>
      </c>
      <c r="G123" s="235">
        <f>SUM(G111:G122)</f>
        <v>9176.1329999999998</v>
      </c>
      <c r="H123" s="255">
        <f t="shared" ref="H123:O123" si="46">SUM(H111:H122)</f>
        <v>3901.4760000000001</v>
      </c>
      <c r="I123" s="255">
        <f t="shared" si="46"/>
        <v>124.69199999999999</v>
      </c>
      <c r="J123" s="255">
        <f t="shared" si="46"/>
        <v>345.572</v>
      </c>
      <c r="K123" s="255">
        <f t="shared" si="46"/>
        <v>4804.393</v>
      </c>
      <c r="L123" s="255">
        <f t="shared" si="46"/>
        <v>0</v>
      </c>
      <c r="M123" s="255">
        <f t="shared" si="46"/>
        <v>0</v>
      </c>
      <c r="N123" s="256">
        <f>SUM(N111:N122)</f>
        <v>1234.0350000000001</v>
      </c>
      <c r="O123" s="246">
        <f t="shared" si="46"/>
        <v>1135.2660000000001</v>
      </c>
      <c r="P123" s="246">
        <f t="shared" si="39"/>
        <v>98.769000000000005</v>
      </c>
      <c r="Q123" s="255">
        <f>SUM(Q111:Q122)</f>
        <v>98.769000000000005</v>
      </c>
      <c r="R123" s="255">
        <f>SUM(R111:R122)</f>
        <v>0</v>
      </c>
      <c r="S123" s="255">
        <f>SUM(S111:S122)</f>
        <v>0</v>
      </c>
      <c r="T123" s="256">
        <f>SUM(T111:T122)</f>
        <v>10539.606999999998</v>
      </c>
      <c r="U123" s="255">
        <f>SUM(U111:U122)</f>
        <v>1363.4519999999998</v>
      </c>
      <c r="V123" s="256">
        <f t="shared" si="41"/>
        <v>9176.1549999999988</v>
      </c>
      <c r="W123" s="255">
        <f t="shared" ref="W123:AD123" si="47">SUM(W111:W122)</f>
        <v>4247.0679999999993</v>
      </c>
      <c r="X123" s="255">
        <f t="shared" si="47"/>
        <v>124.69199999999999</v>
      </c>
      <c r="Y123" s="255">
        <f t="shared" si="47"/>
        <v>4804.3950000000004</v>
      </c>
      <c r="Z123" s="255">
        <f t="shared" si="47"/>
        <v>0</v>
      </c>
      <c r="AA123" s="255">
        <f t="shared" si="47"/>
        <v>0</v>
      </c>
      <c r="AB123" s="255">
        <f t="shared" si="47"/>
        <v>0</v>
      </c>
      <c r="AC123" s="246">
        <f t="shared" si="47"/>
        <v>0</v>
      </c>
      <c r="AD123" s="246">
        <f t="shared" si="47"/>
        <v>0</v>
      </c>
    </row>
    <row r="124" spans="1:30">
      <c r="A124" s="386">
        <v>2004</v>
      </c>
      <c r="B124" s="260" t="s">
        <v>1</v>
      </c>
      <c r="C124" s="253">
        <f t="shared" ref="C124:C135" si="48">D124+G124</f>
        <v>904.60500000000002</v>
      </c>
      <c r="D124" s="111">
        <f t="shared" si="36"/>
        <v>11.329000000000001</v>
      </c>
      <c r="E124" s="111">
        <v>3.8639999999999999</v>
      </c>
      <c r="F124" s="111">
        <v>7.4649999999999999</v>
      </c>
      <c r="G124" s="253">
        <f t="shared" si="42"/>
        <v>893.27600000000007</v>
      </c>
      <c r="H124" s="111">
        <v>363.41899999999998</v>
      </c>
      <c r="I124" s="111">
        <v>11.683999999999999</v>
      </c>
      <c r="J124" s="111">
        <v>33.902000000000001</v>
      </c>
      <c r="K124" s="111">
        <v>484.27100000000002</v>
      </c>
      <c r="L124" s="111"/>
      <c r="M124" s="111"/>
      <c r="N124" s="253">
        <f t="shared" ref="N124:N135" si="49">O124+P124</f>
        <v>71.569000000000003</v>
      </c>
      <c r="O124" s="111">
        <v>71.569000000000003</v>
      </c>
      <c r="P124" s="111">
        <f t="shared" si="39"/>
        <v>0</v>
      </c>
      <c r="Q124" s="111">
        <v>0</v>
      </c>
      <c r="R124" s="111"/>
      <c r="S124" s="111"/>
      <c r="T124" s="253">
        <f t="shared" ref="T124:T135" si="50">U124+V124</f>
        <v>976.17400000000009</v>
      </c>
      <c r="U124" s="111">
        <v>82.897999999999996</v>
      </c>
      <c r="V124" s="253">
        <f t="shared" si="41"/>
        <v>893.27600000000007</v>
      </c>
      <c r="W124" s="111">
        <v>397.32100000000003</v>
      </c>
      <c r="X124" s="111">
        <v>11.683999999999999</v>
      </c>
      <c r="Y124" s="111">
        <v>484.27100000000002</v>
      </c>
      <c r="Z124" s="111"/>
      <c r="AA124" s="111">
        <v>0</v>
      </c>
      <c r="AB124" s="111"/>
      <c r="AC124" s="111"/>
      <c r="AD124" s="111"/>
    </row>
    <row r="125" spans="1:30">
      <c r="A125" s="387"/>
      <c r="B125" s="261" t="s">
        <v>2</v>
      </c>
      <c r="C125" s="254">
        <f t="shared" si="48"/>
        <v>904.60500000000002</v>
      </c>
      <c r="D125" s="115">
        <f t="shared" si="36"/>
        <v>11.329000000000001</v>
      </c>
      <c r="E125" s="115">
        <v>3.8639999999999999</v>
      </c>
      <c r="F125" s="115">
        <v>7.4649999999999999</v>
      </c>
      <c r="G125" s="254">
        <f t="shared" si="42"/>
        <v>893.27600000000007</v>
      </c>
      <c r="H125" s="115">
        <v>363.41899999999998</v>
      </c>
      <c r="I125" s="115">
        <v>11.683999999999999</v>
      </c>
      <c r="J125" s="115">
        <v>33.902000000000001</v>
      </c>
      <c r="K125" s="115">
        <v>484.27100000000002</v>
      </c>
      <c r="L125" s="115"/>
      <c r="M125" s="115"/>
      <c r="N125" s="254">
        <f t="shared" si="49"/>
        <v>71.569000000000003</v>
      </c>
      <c r="O125" s="115">
        <v>71.569000000000003</v>
      </c>
      <c r="P125" s="115">
        <f t="shared" si="39"/>
        <v>0</v>
      </c>
      <c r="Q125" s="115">
        <v>0</v>
      </c>
      <c r="R125" s="115"/>
      <c r="S125" s="115"/>
      <c r="T125" s="254">
        <f t="shared" si="50"/>
        <v>976.17400000000009</v>
      </c>
      <c r="U125" s="115">
        <v>82.897999999999996</v>
      </c>
      <c r="V125" s="254">
        <f t="shared" si="41"/>
        <v>893.27600000000007</v>
      </c>
      <c r="W125" s="115">
        <v>397.32100000000003</v>
      </c>
      <c r="X125" s="115">
        <v>11.683999999999999</v>
      </c>
      <c r="Y125" s="115">
        <v>484.27100000000002</v>
      </c>
      <c r="Z125" s="115"/>
      <c r="AA125" s="115">
        <v>0</v>
      </c>
      <c r="AB125" s="115"/>
      <c r="AC125" s="115"/>
      <c r="AD125" s="115"/>
    </row>
    <row r="126" spans="1:30">
      <c r="A126" s="387"/>
      <c r="B126" s="261" t="s">
        <v>3</v>
      </c>
      <c r="C126" s="254">
        <f t="shared" si="48"/>
        <v>756.83499999999992</v>
      </c>
      <c r="D126" s="115">
        <f t="shared" si="36"/>
        <v>13.848000000000001</v>
      </c>
      <c r="E126" s="115">
        <v>5.4809999999999999</v>
      </c>
      <c r="F126" s="115">
        <v>8.3670000000000009</v>
      </c>
      <c r="G126" s="254">
        <f t="shared" si="42"/>
        <v>742.98699999999997</v>
      </c>
      <c r="H126" s="115">
        <v>313.33499999999998</v>
      </c>
      <c r="I126" s="115">
        <v>9.4939999999999998</v>
      </c>
      <c r="J126" s="115">
        <v>31.584</v>
      </c>
      <c r="K126" s="115">
        <v>388.57400000000001</v>
      </c>
      <c r="L126" s="115"/>
      <c r="M126" s="115"/>
      <c r="N126" s="254">
        <f t="shared" si="49"/>
        <v>111.97499999999999</v>
      </c>
      <c r="O126" s="115">
        <v>111.97499999999999</v>
      </c>
      <c r="P126" s="115">
        <f t="shared" si="39"/>
        <v>0</v>
      </c>
      <c r="Q126" s="240">
        <v>0</v>
      </c>
      <c r="R126" s="240"/>
      <c r="S126" s="240"/>
      <c r="T126" s="254">
        <f t="shared" si="50"/>
        <v>868.81</v>
      </c>
      <c r="U126" s="115"/>
      <c r="V126" s="254">
        <f t="shared" si="41"/>
        <v>868.81</v>
      </c>
      <c r="W126" s="115">
        <v>125.82299999999999</v>
      </c>
      <c r="X126" s="115">
        <v>344.91899999999998</v>
      </c>
      <c r="Y126" s="115">
        <v>9.4939999999999998</v>
      </c>
      <c r="Z126" s="115"/>
      <c r="AA126" s="115">
        <v>388.57400000000001</v>
      </c>
      <c r="AB126" s="240"/>
      <c r="AC126" s="115"/>
      <c r="AD126" s="115"/>
    </row>
    <row r="127" spans="1:30">
      <c r="A127" s="387"/>
      <c r="B127" s="261" t="s">
        <v>4</v>
      </c>
      <c r="C127" s="254">
        <f t="shared" si="48"/>
        <v>763.55400000000009</v>
      </c>
      <c r="D127" s="115">
        <f t="shared" si="36"/>
        <v>17.027999999999999</v>
      </c>
      <c r="E127" s="115">
        <v>5.6139999999999999</v>
      </c>
      <c r="F127" s="115">
        <v>11.414</v>
      </c>
      <c r="G127" s="254">
        <f t="shared" si="42"/>
        <v>746.52600000000007</v>
      </c>
      <c r="H127" s="115">
        <v>370.67</v>
      </c>
      <c r="I127" s="115">
        <v>11.763999999999999</v>
      </c>
      <c r="J127" s="115">
        <v>36.392000000000003</v>
      </c>
      <c r="K127" s="115">
        <v>327.7</v>
      </c>
      <c r="L127" s="115"/>
      <c r="M127" s="115"/>
      <c r="N127" s="254">
        <f t="shared" si="49"/>
        <v>132.267</v>
      </c>
      <c r="O127" s="115">
        <v>132.267</v>
      </c>
      <c r="P127" s="115">
        <f t="shared" si="39"/>
        <v>0</v>
      </c>
      <c r="Q127" s="115"/>
      <c r="R127" s="115"/>
      <c r="S127" s="115"/>
      <c r="T127" s="254">
        <f t="shared" si="50"/>
        <v>832.21799999999996</v>
      </c>
      <c r="U127" s="115">
        <v>149.29499999999999</v>
      </c>
      <c r="V127" s="254">
        <f t="shared" si="41"/>
        <v>682.923</v>
      </c>
      <c r="W127" s="115">
        <v>343.459</v>
      </c>
      <c r="X127" s="115">
        <v>11.763999999999999</v>
      </c>
      <c r="Y127" s="115">
        <v>327.7</v>
      </c>
      <c r="Z127" s="115"/>
      <c r="AA127" s="115"/>
      <c r="AB127" s="115"/>
      <c r="AC127" s="115"/>
      <c r="AD127" s="115"/>
    </row>
    <row r="128" spans="1:30">
      <c r="A128" s="387"/>
      <c r="B128" s="261" t="s">
        <v>5</v>
      </c>
      <c r="C128" s="254">
        <f t="shared" si="48"/>
        <v>657.66800000000001</v>
      </c>
      <c r="D128" s="115">
        <f t="shared" si="36"/>
        <v>14.742999999999999</v>
      </c>
      <c r="E128" s="115">
        <v>3.8029999999999999</v>
      </c>
      <c r="F128" s="115">
        <v>10.94</v>
      </c>
      <c r="G128" s="254">
        <f t="shared" si="42"/>
        <v>642.92499999999995</v>
      </c>
      <c r="H128" s="115">
        <v>280.32799999999997</v>
      </c>
      <c r="I128" s="115">
        <v>10.45</v>
      </c>
      <c r="J128" s="115">
        <v>34.655000000000001</v>
      </c>
      <c r="K128" s="115">
        <v>317.49200000000002</v>
      </c>
      <c r="L128" s="115"/>
      <c r="M128" s="115"/>
      <c r="N128" s="254">
        <f t="shared" si="49"/>
        <v>117.764</v>
      </c>
      <c r="O128" s="115">
        <v>117.764</v>
      </c>
      <c r="P128" s="115">
        <f t="shared" si="39"/>
        <v>0</v>
      </c>
      <c r="Q128" s="115"/>
      <c r="R128" s="115"/>
      <c r="S128" s="115"/>
      <c r="T128" s="254">
        <f t="shared" si="50"/>
        <v>775.43200000000002</v>
      </c>
      <c r="U128" s="115">
        <v>132.50700000000001</v>
      </c>
      <c r="V128" s="254">
        <f t="shared" si="41"/>
        <v>642.92499999999995</v>
      </c>
      <c r="W128" s="115">
        <v>314.983</v>
      </c>
      <c r="X128" s="115">
        <v>10.45</v>
      </c>
      <c r="Y128" s="115">
        <v>317.49200000000002</v>
      </c>
      <c r="Z128" s="115"/>
      <c r="AA128" s="115"/>
      <c r="AB128" s="115"/>
      <c r="AC128" s="115"/>
      <c r="AD128" s="115"/>
    </row>
    <row r="129" spans="1:30">
      <c r="A129" s="387"/>
      <c r="B129" s="261" t="s">
        <v>6</v>
      </c>
      <c r="C129" s="254">
        <f t="shared" si="48"/>
        <v>629.56100000000004</v>
      </c>
      <c r="D129" s="115">
        <f t="shared" si="36"/>
        <v>9.1539999999999999</v>
      </c>
      <c r="E129" s="115">
        <v>1.0369999999999999</v>
      </c>
      <c r="F129" s="115">
        <v>8.1170000000000009</v>
      </c>
      <c r="G129" s="254">
        <f t="shared" si="42"/>
        <v>620.40700000000004</v>
      </c>
      <c r="H129" s="115">
        <v>230.23400000000001</v>
      </c>
      <c r="I129" s="115">
        <v>15.538</v>
      </c>
      <c r="J129" s="115">
        <v>36.945999999999998</v>
      </c>
      <c r="K129" s="115">
        <v>337.68900000000002</v>
      </c>
      <c r="L129" s="115"/>
      <c r="M129" s="115"/>
      <c r="N129" s="254">
        <f t="shared" si="49"/>
        <v>103.392</v>
      </c>
      <c r="O129" s="115">
        <v>103.392</v>
      </c>
      <c r="P129" s="115">
        <f t="shared" si="39"/>
        <v>0</v>
      </c>
      <c r="Q129" s="115"/>
      <c r="R129" s="115"/>
      <c r="S129" s="115"/>
      <c r="T129" s="254">
        <f t="shared" si="50"/>
        <v>732.95300000000009</v>
      </c>
      <c r="U129" s="115">
        <v>112.54600000000001</v>
      </c>
      <c r="V129" s="254">
        <f t="shared" si="41"/>
        <v>620.40700000000004</v>
      </c>
      <c r="W129" s="115">
        <v>267.18</v>
      </c>
      <c r="X129" s="115">
        <v>15.538</v>
      </c>
      <c r="Y129" s="115">
        <v>337.68900000000002</v>
      </c>
      <c r="Z129" s="115"/>
      <c r="AA129" s="115"/>
      <c r="AB129" s="115"/>
      <c r="AC129" s="115"/>
      <c r="AD129" s="115"/>
    </row>
    <row r="130" spans="1:30">
      <c r="A130" s="387"/>
      <c r="B130" s="261" t="s">
        <v>16</v>
      </c>
      <c r="C130" s="254">
        <f t="shared" si="48"/>
        <v>793.59700000000009</v>
      </c>
      <c r="D130" s="115">
        <f t="shared" ref="D130:D162" si="51">SUM(E130:F130)</f>
        <v>4.3440000000000003</v>
      </c>
      <c r="E130" s="115">
        <v>0.47499999999999998</v>
      </c>
      <c r="F130" s="115">
        <v>3.8690000000000002</v>
      </c>
      <c r="G130" s="254">
        <f t="shared" si="42"/>
        <v>789.25300000000004</v>
      </c>
      <c r="H130" s="115">
        <v>354.85500000000002</v>
      </c>
      <c r="I130" s="115">
        <v>24.280999999999999</v>
      </c>
      <c r="J130" s="115">
        <v>27.495000000000001</v>
      </c>
      <c r="K130" s="115">
        <v>382.62200000000001</v>
      </c>
      <c r="L130" s="115"/>
      <c r="M130" s="115"/>
      <c r="N130" s="254">
        <f t="shared" si="49"/>
        <v>90.768000000000001</v>
      </c>
      <c r="O130" s="115">
        <v>90.768000000000001</v>
      </c>
      <c r="P130" s="115">
        <f t="shared" ref="P130:P162" si="52">SUM(Q130:S130)</f>
        <v>0</v>
      </c>
      <c r="Q130" s="115"/>
      <c r="R130" s="115"/>
      <c r="S130" s="115"/>
      <c r="T130" s="254">
        <f t="shared" si="50"/>
        <v>884.36500000000001</v>
      </c>
      <c r="U130" s="115">
        <v>95.111999999999995</v>
      </c>
      <c r="V130" s="254">
        <f t="shared" ref="V130:V162" si="53">SUM(W130:AC130)</f>
        <v>789.25300000000004</v>
      </c>
      <c r="W130" s="115">
        <v>382.35</v>
      </c>
      <c r="X130" s="115">
        <v>24.280999999999999</v>
      </c>
      <c r="Y130" s="115">
        <v>382.62200000000001</v>
      </c>
      <c r="Z130" s="115"/>
      <c r="AA130" s="115"/>
      <c r="AB130" s="115"/>
      <c r="AC130" s="115"/>
      <c r="AD130" s="115"/>
    </row>
    <row r="131" spans="1:30">
      <c r="A131" s="387"/>
      <c r="B131" s="261" t="s">
        <v>17</v>
      </c>
      <c r="C131" s="254">
        <f t="shared" si="48"/>
        <v>917.49999999999989</v>
      </c>
      <c r="D131" s="115">
        <f t="shared" si="51"/>
        <v>2.83</v>
      </c>
      <c r="E131" s="115">
        <v>6.3E-2</v>
      </c>
      <c r="F131" s="115">
        <v>2.7669999999999999</v>
      </c>
      <c r="G131" s="254">
        <f t="shared" si="42"/>
        <v>914.66999999999985</v>
      </c>
      <c r="H131" s="115">
        <v>486.89299999999997</v>
      </c>
      <c r="I131" s="115">
        <v>24.114999999999998</v>
      </c>
      <c r="J131" s="115">
        <v>25.172999999999998</v>
      </c>
      <c r="K131" s="115">
        <v>378.48899999999998</v>
      </c>
      <c r="L131" s="115"/>
      <c r="M131" s="115"/>
      <c r="N131" s="254">
        <f t="shared" si="49"/>
        <v>87.28</v>
      </c>
      <c r="O131" s="115">
        <v>87.28</v>
      </c>
      <c r="P131" s="115">
        <f t="shared" si="52"/>
        <v>0</v>
      </c>
      <c r="Q131" s="115"/>
      <c r="R131" s="115"/>
      <c r="S131" s="115"/>
      <c r="T131" s="254">
        <f t="shared" si="50"/>
        <v>1004.7800000000001</v>
      </c>
      <c r="U131" s="115">
        <v>90.11</v>
      </c>
      <c r="V131" s="254">
        <f t="shared" si="53"/>
        <v>914.67000000000007</v>
      </c>
      <c r="W131" s="115">
        <v>512.06600000000003</v>
      </c>
      <c r="X131" s="115">
        <v>24.114999999999998</v>
      </c>
      <c r="Y131" s="115">
        <v>378.48899999999998</v>
      </c>
      <c r="Z131" s="115"/>
      <c r="AA131" s="115"/>
      <c r="AB131" s="115"/>
      <c r="AC131" s="115"/>
      <c r="AD131" s="115"/>
    </row>
    <row r="132" spans="1:30">
      <c r="A132" s="387"/>
      <c r="B132" s="261" t="s">
        <v>18</v>
      </c>
      <c r="C132" s="254">
        <f t="shared" si="48"/>
        <v>812.71799999999996</v>
      </c>
      <c r="D132" s="115">
        <f t="shared" si="51"/>
        <v>2.198</v>
      </c>
      <c r="E132" s="115">
        <v>3.7999999999999999E-2</v>
      </c>
      <c r="F132" s="115">
        <v>2.16</v>
      </c>
      <c r="G132" s="254">
        <f t="shared" si="42"/>
        <v>810.52</v>
      </c>
      <c r="H132" s="115">
        <v>327.887</v>
      </c>
      <c r="I132" s="115">
        <v>13.361000000000001</v>
      </c>
      <c r="J132" s="115">
        <v>28.757999999999999</v>
      </c>
      <c r="K132" s="115">
        <v>440.51400000000001</v>
      </c>
      <c r="L132" s="115"/>
      <c r="M132" s="115"/>
      <c r="N132" s="254">
        <f t="shared" si="49"/>
        <v>73.421000000000006</v>
      </c>
      <c r="O132" s="115">
        <v>73.421000000000006</v>
      </c>
      <c r="P132" s="115">
        <f t="shared" si="52"/>
        <v>0</v>
      </c>
      <c r="Q132" s="115"/>
      <c r="R132" s="115"/>
      <c r="S132" s="115"/>
      <c r="T132" s="254">
        <f t="shared" si="50"/>
        <v>886.13900000000001</v>
      </c>
      <c r="U132" s="115">
        <v>75.619</v>
      </c>
      <c r="V132" s="254">
        <f t="shared" si="53"/>
        <v>810.52</v>
      </c>
      <c r="W132" s="115">
        <v>356.64499999999998</v>
      </c>
      <c r="X132" s="115">
        <v>13.361000000000001</v>
      </c>
      <c r="Y132" s="115">
        <v>440.51400000000001</v>
      </c>
      <c r="Z132" s="115"/>
      <c r="AA132" s="115">
        <v>0</v>
      </c>
      <c r="AB132" s="115"/>
      <c r="AC132" s="115"/>
      <c r="AD132" s="115"/>
    </row>
    <row r="133" spans="1:30">
      <c r="A133" s="387"/>
      <c r="B133" s="261" t="s">
        <v>19</v>
      </c>
      <c r="C133" s="254">
        <f t="shared" si="48"/>
        <v>686.08100000000002</v>
      </c>
      <c r="D133" s="115">
        <f t="shared" si="51"/>
        <v>2.48</v>
      </c>
      <c r="E133" s="115">
        <v>3.7999999999999999E-2</v>
      </c>
      <c r="F133" s="115">
        <v>2.4420000000000002</v>
      </c>
      <c r="G133" s="254">
        <f t="shared" si="42"/>
        <v>683.601</v>
      </c>
      <c r="H133" s="115">
        <v>190.02799999999999</v>
      </c>
      <c r="I133" s="115">
        <v>4.9989999999999997</v>
      </c>
      <c r="J133" s="115">
        <v>18.600999999999999</v>
      </c>
      <c r="K133" s="115">
        <v>469.97300000000001</v>
      </c>
      <c r="L133" s="115"/>
      <c r="M133" s="115"/>
      <c r="N133" s="254">
        <f t="shared" si="49"/>
        <v>82.50500000000001</v>
      </c>
      <c r="O133" s="115">
        <v>17.501000000000001</v>
      </c>
      <c r="P133" s="115">
        <f t="shared" si="52"/>
        <v>65.004000000000005</v>
      </c>
      <c r="Q133" s="115">
        <v>65.004000000000005</v>
      </c>
      <c r="R133" s="115"/>
      <c r="S133" s="115"/>
      <c r="T133" s="254">
        <f t="shared" si="50"/>
        <v>768.58600000000001</v>
      </c>
      <c r="U133" s="115">
        <v>19.981000000000002</v>
      </c>
      <c r="V133" s="254">
        <f t="shared" si="53"/>
        <v>748.60500000000002</v>
      </c>
      <c r="W133" s="115">
        <v>208.62899999999999</v>
      </c>
      <c r="X133" s="115">
        <v>4.9989999999999997</v>
      </c>
      <c r="Y133" s="115">
        <v>469.97300000000001</v>
      </c>
      <c r="Z133" s="115"/>
      <c r="AA133" s="115">
        <v>65.004000000000005</v>
      </c>
      <c r="AB133" s="115"/>
      <c r="AC133" s="115"/>
      <c r="AD133" s="115"/>
    </row>
    <row r="134" spans="1:30">
      <c r="A134" s="387"/>
      <c r="B134" s="261" t="s">
        <v>20</v>
      </c>
      <c r="C134" s="254">
        <f t="shared" si="48"/>
        <v>727.28700000000003</v>
      </c>
      <c r="D134" s="115">
        <f t="shared" si="51"/>
        <v>4.9630000000000001</v>
      </c>
      <c r="E134" s="115">
        <v>0.89900000000000002</v>
      </c>
      <c r="F134" s="115">
        <v>4.0640000000000001</v>
      </c>
      <c r="G134" s="254">
        <f t="shared" si="42"/>
        <v>722.32400000000007</v>
      </c>
      <c r="H134" s="115">
        <v>326.97000000000003</v>
      </c>
      <c r="I134" s="115">
        <v>12.89</v>
      </c>
      <c r="J134" s="115">
        <v>27.695</v>
      </c>
      <c r="K134" s="115">
        <v>354.76900000000001</v>
      </c>
      <c r="L134" s="115"/>
      <c r="M134" s="115"/>
      <c r="N134" s="254">
        <f t="shared" si="49"/>
        <v>95.555000000000007</v>
      </c>
      <c r="O134" s="115">
        <v>33.290999999999997</v>
      </c>
      <c r="P134" s="115">
        <f t="shared" si="52"/>
        <v>62.264000000000003</v>
      </c>
      <c r="Q134" s="115">
        <v>62.264000000000003</v>
      </c>
      <c r="R134" s="115"/>
      <c r="S134" s="115"/>
      <c r="T134" s="254">
        <f t="shared" si="50"/>
        <v>822.8420000000001</v>
      </c>
      <c r="U134" s="115">
        <v>38.253999999999998</v>
      </c>
      <c r="V134" s="254">
        <f t="shared" si="53"/>
        <v>784.58800000000008</v>
      </c>
      <c r="W134" s="115">
        <v>354.66500000000002</v>
      </c>
      <c r="X134" s="115">
        <v>12.89</v>
      </c>
      <c r="Y134" s="115">
        <v>354.76900000000001</v>
      </c>
      <c r="Z134" s="115"/>
      <c r="AA134" s="115">
        <v>62.264000000000003</v>
      </c>
      <c r="AB134" s="115"/>
      <c r="AC134" s="115"/>
      <c r="AD134" s="115"/>
    </row>
    <row r="135" spans="1:30">
      <c r="A135" s="387"/>
      <c r="B135" s="261" t="s">
        <v>21</v>
      </c>
      <c r="C135" s="254">
        <f t="shared" si="48"/>
        <v>825.31500000000005</v>
      </c>
      <c r="D135" s="115">
        <f t="shared" si="51"/>
        <v>9.229000000000001</v>
      </c>
      <c r="E135" s="115">
        <v>1.5069999999999999</v>
      </c>
      <c r="F135" s="115">
        <v>7.7220000000000004</v>
      </c>
      <c r="G135" s="254">
        <f t="shared" si="42"/>
        <v>816.08600000000001</v>
      </c>
      <c r="H135" s="115">
        <v>397.36099999999999</v>
      </c>
      <c r="I135" s="115">
        <v>15.111000000000001</v>
      </c>
      <c r="J135" s="115">
        <v>30.047000000000001</v>
      </c>
      <c r="K135" s="115">
        <v>373.56700000000001</v>
      </c>
      <c r="L135" s="115"/>
      <c r="M135" s="115"/>
      <c r="N135" s="254">
        <f t="shared" si="49"/>
        <v>146.13</v>
      </c>
      <c r="O135" s="115">
        <v>57.167000000000002</v>
      </c>
      <c r="P135" s="115">
        <f t="shared" si="52"/>
        <v>88.962999999999994</v>
      </c>
      <c r="Q135" s="115">
        <v>88.962999999999994</v>
      </c>
      <c r="R135" s="115"/>
      <c r="S135" s="115"/>
      <c r="T135" s="254">
        <f t="shared" si="50"/>
        <v>971.44499999999994</v>
      </c>
      <c r="U135" s="115">
        <v>66.396000000000001</v>
      </c>
      <c r="V135" s="254">
        <f t="shared" si="53"/>
        <v>905.04899999999998</v>
      </c>
      <c r="W135" s="115">
        <v>427.40800000000002</v>
      </c>
      <c r="X135" s="115">
        <v>15.111000000000001</v>
      </c>
      <c r="Y135" s="115">
        <v>373.56700000000001</v>
      </c>
      <c r="Z135" s="115"/>
      <c r="AA135" s="115">
        <v>88.962999999999994</v>
      </c>
      <c r="AB135" s="115"/>
      <c r="AC135" s="115"/>
      <c r="AD135" s="115"/>
    </row>
    <row r="136" spans="1:30" ht="13.5" thickBot="1">
      <c r="A136" s="388"/>
      <c r="B136" s="263" t="s">
        <v>72</v>
      </c>
      <c r="C136" s="235">
        <f>SUM(C124:C135)</f>
        <v>9379.3260000000009</v>
      </c>
      <c r="D136" s="246">
        <f t="shared" si="51"/>
        <v>103.47499999999999</v>
      </c>
      <c r="E136" s="255">
        <f>SUM(E124:E135)</f>
        <v>26.683000000000003</v>
      </c>
      <c r="F136" s="255">
        <f>SUM(F124:F135)</f>
        <v>76.791999999999987</v>
      </c>
      <c r="G136" s="235">
        <f>SUM(G124:G135)</f>
        <v>9275.8509999999987</v>
      </c>
      <c r="H136" s="255">
        <f t="shared" ref="H136:O136" si="54">SUM(H124:H135)</f>
        <v>4005.3990000000003</v>
      </c>
      <c r="I136" s="255">
        <f t="shared" si="54"/>
        <v>165.37099999999998</v>
      </c>
      <c r="J136" s="255">
        <f t="shared" si="54"/>
        <v>365.15</v>
      </c>
      <c r="K136" s="255">
        <f t="shared" si="54"/>
        <v>4739.9309999999996</v>
      </c>
      <c r="L136" s="255">
        <f t="shared" si="54"/>
        <v>0</v>
      </c>
      <c r="M136" s="255">
        <f t="shared" si="54"/>
        <v>0</v>
      </c>
      <c r="N136" s="256">
        <f>SUM(N124:N135)</f>
        <v>1184.1950000000002</v>
      </c>
      <c r="O136" s="246">
        <f t="shared" si="54"/>
        <v>967.96400000000006</v>
      </c>
      <c r="P136" s="246">
        <f t="shared" si="52"/>
        <v>216.23099999999999</v>
      </c>
      <c r="Q136" s="255">
        <f>SUM(Q124:Q135)</f>
        <v>216.23099999999999</v>
      </c>
      <c r="R136" s="255">
        <f>SUM(R124:R135)</f>
        <v>0</v>
      </c>
      <c r="S136" s="255">
        <f>SUM(S124:S135)</f>
        <v>0</v>
      </c>
      <c r="T136" s="256">
        <f>SUM(T124:T135)</f>
        <v>10499.918</v>
      </c>
      <c r="U136" s="255">
        <f>SUM(U124:U135)</f>
        <v>945.61599999999999</v>
      </c>
      <c r="V136" s="256">
        <f t="shared" si="53"/>
        <v>9554.3019999999997</v>
      </c>
      <c r="W136" s="255">
        <f t="shared" ref="W136:AD136" si="55">SUM(W124:W135)</f>
        <v>4087.8499999999995</v>
      </c>
      <c r="X136" s="255">
        <f t="shared" si="55"/>
        <v>500.79599999999999</v>
      </c>
      <c r="Y136" s="255">
        <f t="shared" si="55"/>
        <v>4360.8510000000006</v>
      </c>
      <c r="Z136" s="255">
        <f t="shared" si="55"/>
        <v>0</v>
      </c>
      <c r="AA136" s="255">
        <f t="shared" si="55"/>
        <v>604.80499999999995</v>
      </c>
      <c r="AB136" s="255">
        <f t="shared" si="55"/>
        <v>0</v>
      </c>
      <c r="AC136" s="246">
        <f t="shared" si="55"/>
        <v>0</v>
      </c>
      <c r="AD136" s="246">
        <f t="shared" si="55"/>
        <v>0</v>
      </c>
    </row>
    <row r="137" spans="1:30">
      <c r="A137" s="386">
        <v>2005</v>
      </c>
      <c r="B137" s="260" t="s">
        <v>1</v>
      </c>
      <c r="C137" s="253">
        <f t="shared" ref="C137:C148" si="56">D137+G137</f>
        <v>801.66899999999998</v>
      </c>
      <c r="D137" s="111">
        <f t="shared" si="51"/>
        <v>11.090999999999999</v>
      </c>
      <c r="E137" s="111">
        <v>3.0419999999999998</v>
      </c>
      <c r="F137" s="111">
        <v>8.0489999999999995</v>
      </c>
      <c r="G137" s="253">
        <f t="shared" si="42"/>
        <v>790.57799999999997</v>
      </c>
      <c r="H137" s="111">
        <v>432.25099999999998</v>
      </c>
      <c r="I137" s="111">
        <v>15.282999999999999</v>
      </c>
      <c r="J137" s="111">
        <v>28.829000000000001</v>
      </c>
      <c r="K137" s="111">
        <v>314.21499999999997</v>
      </c>
      <c r="L137" s="111"/>
      <c r="M137" s="111"/>
      <c r="N137" s="253">
        <f t="shared" ref="N137:N148" si="57">O137+P137</f>
        <v>173.858</v>
      </c>
      <c r="O137" s="111">
        <v>82.600999999999999</v>
      </c>
      <c r="P137" s="111">
        <f t="shared" si="52"/>
        <v>91.257000000000005</v>
      </c>
      <c r="Q137" s="111">
        <v>91.257000000000005</v>
      </c>
      <c r="R137" s="111"/>
      <c r="S137" s="111"/>
      <c r="T137" s="253">
        <f t="shared" ref="T137:T148" si="58">U137+V137</f>
        <v>975.52700000000004</v>
      </c>
      <c r="U137" s="111">
        <v>93.691999999999993</v>
      </c>
      <c r="V137" s="253">
        <f t="shared" si="53"/>
        <v>881.83500000000004</v>
      </c>
      <c r="W137" s="111">
        <v>461.08</v>
      </c>
      <c r="X137" s="111">
        <v>15.282999999999999</v>
      </c>
      <c r="Y137" s="111">
        <v>314.21499999999997</v>
      </c>
      <c r="Z137" s="111"/>
      <c r="AA137" s="111">
        <v>91.257000000000005</v>
      </c>
      <c r="AB137" s="111"/>
      <c r="AC137" s="111"/>
      <c r="AD137" s="111"/>
    </row>
    <row r="138" spans="1:30">
      <c r="A138" s="387"/>
      <c r="B138" s="261" t="s">
        <v>2</v>
      </c>
      <c r="C138" s="254">
        <f t="shared" si="56"/>
        <v>664.74700000000007</v>
      </c>
      <c r="D138" s="115">
        <f t="shared" si="51"/>
        <v>13.117999999999999</v>
      </c>
      <c r="E138" s="115">
        <v>4.2350000000000003</v>
      </c>
      <c r="F138" s="115">
        <v>8.8829999999999991</v>
      </c>
      <c r="G138" s="254">
        <f t="shared" si="42"/>
        <v>651.62900000000002</v>
      </c>
      <c r="H138" s="115">
        <v>323.22000000000003</v>
      </c>
      <c r="I138" s="115">
        <v>12.916</v>
      </c>
      <c r="J138" s="115">
        <v>24.045999999999999</v>
      </c>
      <c r="K138" s="115">
        <v>291.447</v>
      </c>
      <c r="L138" s="115"/>
      <c r="M138" s="115"/>
      <c r="N138" s="254">
        <f t="shared" si="57"/>
        <v>163.72399999999999</v>
      </c>
      <c r="O138" s="115">
        <v>112.176</v>
      </c>
      <c r="P138" s="115">
        <f t="shared" si="52"/>
        <v>51.548000000000002</v>
      </c>
      <c r="Q138" s="115">
        <v>51.548000000000002</v>
      </c>
      <c r="R138" s="115"/>
      <c r="S138" s="115"/>
      <c r="T138" s="254">
        <f t="shared" si="58"/>
        <v>828.471</v>
      </c>
      <c r="U138" s="115">
        <v>125.294</v>
      </c>
      <c r="V138" s="254">
        <f t="shared" si="53"/>
        <v>703.17700000000002</v>
      </c>
      <c r="W138" s="115">
        <v>347.26600000000002</v>
      </c>
      <c r="X138" s="115">
        <v>12.916</v>
      </c>
      <c r="Y138" s="115">
        <v>291.447</v>
      </c>
      <c r="Z138" s="115"/>
      <c r="AA138" s="115">
        <v>51.548000000000002</v>
      </c>
      <c r="AB138" s="115"/>
      <c r="AC138" s="115"/>
      <c r="AD138" s="115"/>
    </row>
    <row r="139" spans="1:30">
      <c r="A139" s="387"/>
      <c r="B139" s="261" t="s">
        <v>3</v>
      </c>
      <c r="C139" s="254">
        <f t="shared" si="56"/>
        <v>683.70600000000002</v>
      </c>
      <c r="D139" s="115">
        <f t="shared" si="51"/>
        <v>17.100000000000001</v>
      </c>
      <c r="E139" s="115">
        <v>5.0110000000000001</v>
      </c>
      <c r="F139" s="115">
        <v>12.089</v>
      </c>
      <c r="G139" s="254">
        <f t="shared" si="42"/>
        <v>666.60599999999999</v>
      </c>
      <c r="H139" s="115">
        <v>356.2</v>
      </c>
      <c r="I139" s="115">
        <v>8.8870000000000005</v>
      </c>
      <c r="J139" s="115">
        <v>28.597999999999999</v>
      </c>
      <c r="K139" s="115">
        <v>272.92099999999999</v>
      </c>
      <c r="L139" s="115"/>
      <c r="M139" s="115"/>
      <c r="N139" s="254">
        <f t="shared" si="57"/>
        <v>176.05799999999999</v>
      </c>
      <c r="O139" s="115">
        <v>121.265</v>
      </c>
      <c r="P139" s="115">
        <f t="shared" si="52"/>
        <v>54.792999999999999</v>
      </c>
      <c r="Q139" s="240">
        <v>54.792999999999999</v>
      </c>
      <c r="R139" s="240"/>
      <c r="S139" s="240"/>
      <c r="T139" s="254">
        <f t="shared" si="58"/>
        <v>859.76400000000001</v>
      </c>
      <c r="U139" s="115">
        <v>138.36500000000001</v>
      </c>
      <c r="V139" s="254">
        <f t="shared" si="53"/>
        <v>721.399</v>
      </c>
      <c r="W139" s="115">
        <v>384.798</v>
      </c>
      <c r="X139" s="115">
        <v>8.8870000000000005</v>
      </c>
      <c r="Y139" s="115">
        <v>272.92099999999999</v>
      </c>
      <c r="Z139" s="115"/>
      <c r="AA139" s="115">
        <v>54.792999999999999</v>
      </c>
      <c r="AB139" s="240"/>
      <c r="AC139" s="115"/>
      <c r="AD139" s="115"/>
    </row>
    <row r="140" spans="1:30">
      <c r="A140" s="387"/>
      <c r="B140" s="261" t="s">
        <v>4</v>
      </c>
      <c r="C140" s="254">
        <f t="shared" si="56"/>
        <v>676.24799999999993</v>
      </c>
      <c r="D140" s="115">
        <f t="shared" si="51"/>
        <v>15.85</v>
      </c>
      <c r="E140" s="115">
        <v>4.0609999999999999</v>
      </c>
      <c r="F140" s="115">
        <v>11.789</v>
      </c>
      <c r="G140" s="254">
        <f t="shared" si="42"/>
        <v>660.39799999999991</v>
      </c>
      <c r="H140" s="115">
        <v>385.26799999999997</v>
      </c>
      <c r="I140" s="115">
        <v>6.0339999999999998</v>
      </c>
      <c r="J140" s="115">
        <v>5.8049999999999997</v>
      </c>
      <c r="K140" s="115">
        <v>263.291</v>
      </c>
      <c r="L140" s="115"/>
      <c r="M140" s="115"/>
      <c r="N140" s="254">
        <f t="shared" si="57"/>
        <v>115.628</v>
      </c>
      <c r="O140" s="115">
        <v>115.628</v>
      </c>
      <c r="P140" s="115">
        <f t="shared" si="52"/>
        <v>0</v>
      </c>
      <c r="Q140" s="115">
        <v>0</v>
      </c>
      <c r="R140" s="115"/>
      <c r="S140" s="115"/>
      <c r="T140" s="254">
        <f t="shared" si="58"/>
        <v>791.87599999999998</v>
      </c>
      <c r="U140" s="115">
        <v>131.47800000000001</v>
      </c>
      <c r="V140" s="254">
        <f t="shared" si="53"/>
        <v>660.39799999999991</v>
      </c>
      <c r="W140" s="115">
        <v>391.07299999999998</v>
      </c>
      <c r="X140" s="115">
        <v>6.0339999999999998</v>
      </c>
      <c r="Y140" s="115">
        <v>263.291</v>
      </c>
      <c r="Z140" s="115"/>
      <c r="AA140" s="115">
        <v>0</v>
      </c>
      <c r="AB140" s="115"/>
      <c r="AC140" s="115"/>
      <c r="AD140" s="115"/>
    </row>
    <row r="141" spans="1:30">
      <c r="A141" s="387"/>
      <c r="B141" s="261" t="s">
        <v>5</v>
      </c>
      <c r="C141" s="254">
        <f t="shared" si="56"/>
        <v>707.44699999999989</v>
      </c>
      <c r="D141" s="115">
        <f t="shared" si="51"/>
        <v>14.124000000000001</v>
      </c>
      <c r="E141" s="115">
        <v>1.9359999999999999</v>
      </c>
      <c r="F141" s="115">
        <v>12.188000000000001</v>
      </c>
      <c r="G141" s="254">
        <f t="shared" ref="G141:G172" si="59">SUM(H141:K141)</f>
        <v>693.32299999999987</v>
      </c>
      <c r="H141" s="115">
        <v>370.41899999999998</v>
      </c>
      <c r="I141" s="115">
        <v>5.883</v>
      </c>
      <c r="J141" s="115">
        <v>28.4</v>
      </c>
      <c r="K141" s="115">
        <v>288.62099999999998</v>
      </c>
      <c r="L141" s="115"/>
      <c r="M141" s="115"/>
      <c r="N141" s="254">
        <f t="shared" si="57"/>
        <v>101.449</v>
      </c>
      <c r="O141" s="115">
        <v>101.449</v>
      </c>
      <c r="P141" s="115">
        <f t="shared" si="52"/>
        <v>0</v>
      </c>
      <c r="Q141" s="115">
        <v>0</v>
      </c>
      <c r="R141" s="115"/>
      <c r="S141" s="115"/>
      <c r="T141" s="254">
        <f t="shared" si="58"/>
        <v>808.89599999999996</v>
      </c>
      <c r="U141" s="115">
        <v>115.57299999999999</v>
      </c>
      <c r="V141" s="254">
        <f t="shared" si="53"/>
        <v>693.32299999999998</v>
      </c>
      <c r="W141" s="115">
        <v>398.81900000000002</v>
      </c>
      <c r="X141" s="115">
        <v>5.883</v>
      </c>
      <c r="Y141" s="115">
        <v>288.62099999999998</v>
      </c>
      <c r="Z141" s="115"/>
      <c r="AA141" s="115">
        <v>0</v>
      </c>
      <c r="AB141" s="115"/>
      <c r="AC141" s="115"/>
      <c r="AD141" s="115"/>
    </row>
    <row r="142" spans="1:30">
      <c r="A142" s="387"/>
      <c r="B142" s="261" t="s">
        <v>6</v>
      </c>
      <c r="C142" s="254">
        <f t="shared" si="56"/>
        <v>713.72799999999995</v>
      </c>
      <c r="D142" s="115">
        <f t="shared" si="51"/>
        <v>9.0139999999999993</v>
      </c>
      <c r="E142" s="115">
        <v>0.60099999999999998</v>
      </c>
      <c r="F142" s="115">
        <v>8.4130000000000003</v>
      </c>
      <c r="G142" s="254">
        <f t="shared" si="59"/>
        <v>704.71399999999994</v>
      </c>
      <c r="H142" s="115">
        <v>386.42599999999999</v>
      </c>
      <c r="I142" s="115">
        <v>34.332000000000001</v>
      </c>
      <c r="J142" s="115">
        <v>21.28</v>
      </c>
      <c r="K142" s="115">
        <v>262.67599999999999</v>
      </c>
      <c r="L142" s="115"/>
      <c r="M142" s="115"/>
      <c r="N142" s="254">
        <f t="shared" si="57"/>
        <v>96.200999999999993</v>
      </c>
      <c r="O142" s="115">
        <v>96.200999999999993</v>
      </c>
      <c r="P142" s="115">
        <f t="shared" si="52"/>
        <v>0</v>
      </c>
      <c r="Q142" s="115">
        <v>0</v>
      </c>
      <c r="R142" s="115"/>
      <c r="S142" s="115"/>
      <c r="T142" s="254">
        <f t="shared" si="58"/>
        <v>809.92899999999997</v>
      </c>
      <c r="U142" s="115">
        <v>105.215</v>
      </c>
      <c r="V142" s="254">
        <f t="shared" si="53"/>
        <v>704.71399999999994</v>
      </c>
      <c r="W142" s="115">
        <v>407.70600000000002</v>
      </c>
      <c r="X142" s="115">
        <v>34.332000000000001</v>
      </c>
      <c r="Y142" s="115">
        <v>262.67599999999999</v>
      </c>
      <c r="Z142" s="115"/>
      <c r="AA142" s="115">
        <v>0</v>
      </c>
      <c r="AB142" s="115"/>
      <c r="AC142" s="115"/>
      <c r="AD142" s="115"/>
    </row>
    <row r="143" spans="1:30">
      <c r="A143" s="387"/>
      <c r="B143" s="261" t="s">
        <v>16</v>
      </c>
      <c r="C143" s="254">
        <f t="shared" si="56"/>
        <v>842.42099999999994</v>
      </c>
      <c r="D143" s="115">
        <f t="shared" si="51"/>
        <v>4.516</v>
      </c>
      <c r="E143" s="115">
        <v>0.45400000000000001</v>
      </c>
      <c r="F143" s="115">
        <v>4.0620000000000003</v>
      </c>
      <c r="G143" s="254">
        <f t="shared" si="59"/>
        <v>837.90499999999997</v>
      </c>
      <c r="H143" s="115">
        <v>457.74200000000002</v>
      </c>
      <c r="I143" s="115">
        <v>55.048999999999999</v>
      </c>
      <c r="J143" s="115">
        <v>27.526</v>
      </c>
      <c r="K143" s="115">
        <v>297.58800000000002</v>
      </c>
      <c r="L143" s="115"/>
      <c r="M143" s="115"/>
      <c r="N143" s="254">
        <f t="shared" si="57"/>
        <v>85.393000000000001</v>
      </c>
      <c r="O143" s="115">
        <v>85.393000000000001</v>
      </c>
      <c r="P143" s="115">
        <f t="shared" si="52"/>
        <v>0</v>
      </c>
      <c r="Q143" s="115">
        <v>0</v>
      </c>
      <c r="R143" s="115"/>
      <c r="S143" s="115"/>
      <c r="T143" s="254">
        <f t="shared" si="58"/>
        <v>927.81399999999996</v>
      </c>
      <c r="U143" s="115">
        <v>89.909000000000006</v>
      </c>
      <c r="V143" s="254">
        <f t="shared" si="53"/>
        <v>837.90499999999997</v>
      </c>
      <c r="W143" s="115">
        <v>485.26799999999997</v>
      </c>
      <c r="X143" s="115">
        <v>55.048999999999999</v>
      </c>
      <c r="Y143" s="115">
        <v>297.58800000000002</v>
      </c>
      <c r="Z143" s="115"/>
      <c r="AA143" s="115">
        <v>0</v>
      </c>
      <c r="AB143" s="115"/>
      <c r="AC143" s="115"/>
      <c r="AD143" s="115"/>
    </row>
    <row r="144" spans="1:30">
      <c r="A144" s="387"/>
      <c r="B144" s="261" t="s">
        <v>17</v>
      </c>
      <c r="C144" s="254">
        <f t="shared" si="56"/>
        <v>1000.7130000000001</v>
      </c>
      <c r="D144" s="115">
        <f t="shared" si="51"/>
        <v>2.968</v>
      </c>
      <c r="E144" s="115">
        <v>0.185</v>
      </c>
      <c r="F144" s="115">
        <v>2.7829999999999999</v>
      </c>
      <c r="G144" s="254">
        <f t="shared" si="59"/>
        <v>997.74500000000012</v>
      </c>
      <c r="H144" s="115">
        <v>496.35899999999998</v>
      </c>
      <c r="I144" s="115">
        <v>63.313000000000002</v>
      </c>
      <c r="J144" s="115">
        <v>25.738</v>
      </c>
      <c r="K144" s="115">
        <v>412.33499999999998</v>
      </c>
      <c r="L144" s="115"/>
      <c r="M144" s="115"/>
      <c r="N144" s="254">
        <f t="shared" si="57"/>
        <v>39.017000000000003</v>
      </c>
      <c r="O144" s="115">
        <v>39.017000000000003</v>
      </c>
      <c r="P144" s="115">
        <f t="shared" si="52"/>
        <v>0</v>
      </c>
      <c r="Q144" s="115">
        <v>0</v>
      </c>
      <c r="R144" s="115"/>
      <c r="S144" s="115"/>
      <c r="T144" s="254">
        <f t="shared" si="58"/>
        <v>1039.7299999999998</v>
      </c>
      <c r="U144" s="115">
        <v>41.984999999999999</v>
      </c>
      <c r="V144" s="254">
        <f t="shared" si="53"/>
        <v>997.74499999999989</v>
      </c>
      <c r="W144" s="115">
        <v>522.09699999999998</v>
      </c>
      <c r="X144" s="115">
        <v>63.313000000000002</v>
      </c>
      <c r="Y144" s="115">
        <v>412.33499999999998</v>
      </c>
      <c r="Z144" s="115"/>
      <c r="AA144" s="115">
        <v>0</v>
      </c>
      <c r="AB144" s="115"/>
      <c r="AC144" s="115"/>
      <c r="AD144" s="115"/>
    </row>
    <row r="145" spans="1:30">
      <c r="A145" s="387"/>
      <c r="B145" s="261" t="s">
        <v>18</v>
      </c>
      <c r="C145" s="254">
        <f t="shared" si="56"/>
        <v>821.31999999999994</v>
      </c>
      <c r="D145" s="115">
        <f t="shared" si="51"/>
        <v>2.327</v>
      </c>
      <c r="E145" s="115">
        <v>2.9000000000000001E-2</v>
      </c>
      <c r="F145" s="115">
        <v>2.298</v>
      </c>
      <c r="G145" s="254">
        <f t="shared" si="59"/>
        <v>818.99299999999994</v>
      </c>
      <c r="H145" s="115">
        <v>401.483</v>
      </c>
      <c r="I145" s="115">
        <v>32.008000000000003</v>
      </c>
      <c r="J145" s="115">
        <v>26.43</v>
      </c>
      <c r="K145" s="115">
        <v>359.072</v>
      </c>
      <c r="L145" s="115"/>
      <c r="M145" s="115"/>
      <c r="N145" s="254">
        <f t="shared" si="57"/>
        <v>106.68600000000001</v>
      </c>
      <c r="O145" s="115">
        <v>36.045999999999999</v>
      </c>
      <c r="P145" s="115">
        <f t="shared" si="52"/>
        <v>70.64</v>
      </c>
      <c r="Q145" s="115">
        <v>70.64</v>
      </c>
      <c r="R145" s="115"/>
      <c r="S145" s="115"/>
      <c r="T145" s="254">
        <f t="shared" si="58"/>
        <v>928.00599999999997</v>
      </c>
      <c r="U145" s="115">
        <v>38.372999999999998</v>
      </c>
      <c r="V145" s="254">
        <f t="shared" si="53"/>
        <v>889.63299999999992</v>
      </c>
      <c r="W145" s="115">
        <v>427.91300000000001</v>
      </c>
      <c r="X145" s="115">
        <v>32.008000000000003</v>
      </c>
      <c r="Y145" s="115">
        <v>359.072</v>
      </c>
      <c r="Z145" s="115"/>
      <c r="AA145" s="115">
        <v>70.64</v>
      </c>
      <c r="AB145" s="115"/>
      <c r="AC145" s="115"/>
      <c r="AD145" s="115"/>
    </row>
    <row r="146" spans="1:30">
      <c r="A146" s="387"/>
      <c r="B146" s="261" t="s">
        <v>19</v>
      </c>
      <c r="C146" s="254">
        <f t="shared" si="56"/>
        <v>766.94499999999994</v>
      </c>
      <c r="D146" s="115">
        <f t="shared" si="51"/>
        <v>3.2789999999999999</v>
      </c>
      <c r="E146" s="115">
        <v>0.26800000000000002</v>
      </c>
      <c r="F146" s="115">
        <v>3.0110000000000001</v>
      </c>
      <c r="G146" s="254">
        <f t="shared" si="59"/>
        <v>763.66599999999994</v>
      </c>
      <c r="H146" s="115">
        <v>357.37299999999999</v>
      </c>
      <c r="I146" s="115">
        <v>15.337</v>
      </c>
      <c r="J146" s="115">
        <v>15.622</v>
      </c>
      <c r="K146" s="115">
        <v>375.334</v>
      </c>
      <c r="L146" s="115"/>
      <c r="M146" s="115"/>
      <c r="N146" s="254">
        <f t="shared" si="57"/>
        <v>95.515000000000001</v>
      </c>
      <c r="O146" s="115">
        <v>46.112000000000002</v>
      </c>
      <c r="P146" s="115">
        <f t="shared" si="52"/>
        <v>49.402999999999999</v>
      </c>
      <c r="Q146" s="115">
        <v>49.402999999999999</v>
      </c>
      <c r="R146" s="115"/>
      <c r="S146" s="115"/>
      <c r="T146" s="254">
        <f t="shared" si="58"/>
        <v>872.45999999999992</v>
      </c>
      <c r="U146" s="115">
        <v>49.390999999999998</v>
      </c>
      <c r="V146" s="254">
        <f t="shared" si="53"/>
        <v>823.06899999999996</v>
      </c>
      <c r="W146" s="115">
        <v>382.995</v>
      </c>
      <c r="X146" s="115">
        <v>15.337</v>
      </c>
      <c r="Y146" s="115">
        <v>375.334</v>
      </c>
      <c r="Z146" s="115"/>
      <c r="AA146" s="115">
        <v>49.402999999999999</v>
      </c>
      <c r="AB146" s="115"/>
      <c r="AC146" s="115"/>
      <c r="AD146" s="115"/>
    </row>
    <row r="147" spans="1:30">
      <c r="A147" s="387"/>
      <c r="B147" s="261" t="s">
        <v>20</v>
      </c>
      <c r="C147" s="254">
        <f t="shared" si="56"/>
        <v>741.28399999999999</v>
      </c>
      <c r="D147" s="115">
        <f t="shared" si="51"/>
        <v>5.2010000000000005</v>
      </c>
      <c r="E147" s="115">
        <v>1.091</v>
      </c>
      <c r="F147" s="115">
        <v>4.1100000000000003</v>
      </c>
      <c r="G147" s="254">
        <f t="shared" si="59"/>
        <v>736.08299999999997</v>
      </c>
      <c r="H147" s="115">
        <v>307.69799999999998</v>
      </c>
      <c r="I147" s="115">
        <v>17.274000000000001</v>
      </c>
      <c r="J147" s="115">
        <v>16.831</v>
      </c>
      <c r="K147" s="115">
        <v>394.28</v>
      </c>
      <c r="L147" s="115"/>
      <c r="M147" s="115"/>
      <c r="N147" s="254">
        <f t="shared" si="57"/>
        <v>99.524000000000001</v>
      </c>
      <c r="O147" s="115">
        <v>50.024000000000001</v>
      </c>
      <c r="P147" s="115">
        <f t="shared" si="52"/>
        <v>49.5</v>
      </c>
      <c r="Q147" s="115">
        <v>49.5</v>
      </c>
      <c r="R147" s="115"/>
      <c r="S147" s="115"/>
      <c r="T147" s="254">
        <f t="shared" si="58"/>
        <v>840.80799999999999</v>
      </c>
      <c r="U147" s="115">
        <v>55.225000000000001</v>
      </c>
      <c r="V147" s="254">
        <f t="shared" si="53"/>
        <v>785.58299999999997</v>
      </c>
      <c r="W147" s="115">
        <v>324.529</v>
      </c>
      <c r="X147" s="115">
        <v>17.274000000000001</v>
      </c>
      <c r="Y147" s="115">
        <v>394.28</v>
      </c>
      <c r="Z147" s="115"/>
      <c r="AA147" s="115">
        <v>49.5</v>
      </c>
      <c r="AB147" s="115"/>
      <c r="AC147" s="115"/>
      <c r="AD147" s="115"/>
    </row>
    <row r="148" spans="1:30">
      <c r="A148" s="387"/>
      <c r="B148" s="261" t="s">
        <v>21</v>
      </c>
      <c r="C148" s="254">
        <f t="shared" si="56"/>
        <v>753.07399999999996</v>
      </c>
      <c r="D148" s="115">
        <f t="shared" si="51"/>
        <v>5.8980000000000006</v>
      </c>
      <c r="E148" s="115">
        <v>1.41</v>
      </c>
      <c r="F148" s="115">
        <v>4.4880000000000004</v>
      </c>
      <c r="G148" s="254">
        <f t="shared" si="59"/>
        <v>747.17599999999993</v>
      </c>
      <c r="H148" s="115">
        <v>332.12700000000001</v>
      </c>
      <c r="I148" s="115">
        <v>9.2650000000000006</v>
      </c>
      <c r="J148" s="115">
        <v>26.934999999999999</v>
      </c>
      <c r="K148" s="115">
        <v>378.84899999999999</v>
      </c>
      <c r="L148" s="115"/>
      <c r="M148" s="115"/>
      <c r="N148" s="254">
        <f t="shared" si="57"/>
        <v>143.85400000000001</v>
      </c>
      <c r="O148" s="115">
        <v>55.886000000000003</v>
      </c>
      <c r="P148" s="115">
        <f t="shared" si="52"/>
        <v>87.968000000000004</v>
      </c>
      <c r="Q148" s="115">
        <v>87.968000000000004</v>
      </c>
      <c r="R148" s="115"/>
      <c r="S148" s="115"/>
      <c r="T148" s="254">
        <f t="shared" si="58"/>
        <v>896.92799999999988</v>
      </c>
      <c r="U148" s="115">
        <v>61.783999999999999</v>
      </c>
      <c r="V148" s="254">
        <f t="shared" si="53"/>
        <v>835.14399999999989</v>
      </c>
      <c r="W148" s="115">
        <v>359.06200000000001</v>
      </c>
      <c r="X148" s="115">
        <v>9.2650000000000006</v>
      </c>
      <c r="Y148" s="115">
        <v>378.84899999999999</v>
      </c>
      <c r="Z148" s="115"/>
      <c r="AA148" s="115">
        <v>87.968000000000004</v>
      </c>
      <c r="AB148" s="115"/>
      <c r="AC148" s="115"/>
      <c r="AD148" s="115"/>
    </row>
    <row r="149" spans="1:30" ht="13.5" thickBot="1">
      <c r="A149" s="388"/>
      <c r="B149" s="263" t="s">
        <v>73</v>
      </c>
      <c r="C149" s="235">
        <f>SUM(C137:C148)</f>
        <v>9173.3019999999997</v>
      </c>
      <c r="D149" s="246">
        <f t="shared" si="51"/>
        <v>104.48599999999999</v>
      </c>
      <c r="E149" s="255">
        <f>SUM(E137:E148)</f>
        <v>22.323</v>
      </c>
      <c r="F149" s="255">
        <f>SUM(F137:F148)</f>
        <v>82.162999999999997</v>
      </c>
      <c r="G149" s="235">
        <f>SUM(G137:G148)</f>
        <v>9068.8159999999989</v>
      </c>
      <c r="H149" s="255">
        <f t="shared" ref="H149:O149" si="60">SUM(H137:H148)</f>
        <v>4606.5660000000007</v>
      </c>
      <c r="I149" s="255">
        <f t="shared" si="60"/>
        <v>275.58100000000002</v>
      </c>
      <c r="J149" s="255">
        <f t="shared" si="60"/>
        <v>276.03999999999996</v>
      </c>
      <c r="K149" s="255">
        <f t="shared" si="60"/>
        <v>3910.6289999999999</v>
      </c>
      <c r="L149" s="255">
        <f t="shared" si="60"/>
        <v>0</v>
      </c>
      <c r="M149" s="255">
        <f t="shared" si="60"/>
        <v>0</v>
      </c>
      <c r="N149" s="256">
        <f>SUM(N137:N148)</f>
        <v>1396.9070000000004</v>
      </c>
      <c r="O149" s="246">
        <f t="shared" si="60"/>
        <v>941.798</v>
      </c>
      <c r="P149" s="246">
        <f t="shared" si="52"/>
        <v>455.10900000000004</v>
      </c>
      <c r="Q149" s="255">
        <f>SUM(Q137:Q148)</f>
        <v>455.10900000000004</v>
      </c>
      <c r="R149" s="255">
        <f>SUM(R137:R148)</f>
        <v>0</v>
      </c>
      <c r="S149" s="255">
        <f>SUM(S137:S148)</f>
        <v>0</v>
      </c>
      <c r="T149" s="256">
        <f>SUM(T137:T148)</f>
        <v>10580.208999999999</v>
      </c>
      <c r="U149" s="255">
        <f>SUM(U137:U148)</f>
        <v>1046.2840000000001</v>
      </c>
      <c r="V149" s="256">
        <f t="shared" si="53"/>
        <v>9533.9249999999993</v>
      </c>
      <c r="W149" s="255">
        <f t="shared" ref="W149:AD149" si="61">SUM(W137:W148)</f>
        <v>4892.6059999999998</v>
      </c>
      <c r="X149" s="255">
        <f t="shared" si="61"/>
        <v>275.58100000000002</v>
      </c>
      <c r="Y149" s="255">
        <f t="shared" si="61"/>
        <v>3910.6289999999999</v>
      </c>
      <c r="Z149" s="255">
        <f t="shared" si="61"/>
        <v>0</v>
      </c>
      <c r="AA149" s="255">
        <f t="shared" si="61"/>
        <v>455.10900000000004</v>
      </c>
      <c r="AB149" s="255">
        <f t="shared" si="61"/>
        <v>0</v>
      </c>
      <c r="AC149" s="246">
        <f t="shared" si="61"/>
        <v>0</v>
      </c>
      <c r="AD149" s="246">
        <f t="shared" si="61"/>
        <v>0</v>
      </c>
    </row>
    <row r="150" spans="1:30">
      <c r="A150" s="386">
        <v>2006</v>
      </c>
      <c r="B150" s="260" t="s">
        <v>1</v>
      </c>
      <c r="C150" s="253">
        <f t="shared" ref="C150:C161" si="62">D150+G150</f>
        <v>827.71899999999994</v>
      </c>
      <c r="D150" s="111">
        <f t="shared" si="51"/>
        <v>12.199</v>
      </c>
      <c r="E150" s="111">
        <v>3.7650000000000001</v>
      </c>
      <c r="F150" s="111">
        <v>8.4339999999999993</v>
      </c>
      <c r="G150" s="253">
        <f t="shared" si="59"/>
        <v>815.52</v>
      </c>
      <c r="H150" s="111">
        <v>407.86900000000003</v>
      </c>
      <c r="I150" s="111">
        <v>8.1959999999999997</v>
      </c>
      <c r="J150" s="111">
        <v>25.33</v>
      </c>
      <c r="K150" s="111">
        <v>374.125</v>
      </c>
      <c r="L150" s="111"/>
      <c r="M150" s="111"/>
      <c r="N150" s="253">
        <f t="shared" ref="N150:N161" si="63">O150+P150</f>
        <v>122.687</v>
      </c>
      <c r="O150" s="111">
        <v>50.466999999999999</v>
      </c>
      <c r="P150" s="111">
        <f t="shared" si="52"/>
        <v>72.22</v>
      </c>
      <c r="Q150" s="111">
        <v>72.22</v>
      </c>
      <c r="R150" s="111"/>
      <c r="S150" s="111"/>
      <c r="T150" s="253">
        <f t="shared" ref="T150:T161" si="64">U150+V150</f>
        <v>950.40599999999995</v>
      </c>
      <c r="U150" s="111">
        <v>62.665999999999997</v>
      </c>
      <c r="V150" s="253">
        <f t="shared" si="53"/>
        <v>887.74</v>
      </c>
      <c r="W150" s="111">
        <v>433.19900000000001</v>
      </c>
      <c r="X150" s="111">
        <v>8.1959999999999997</v>
      </c>
      <c r="Y150" s="111">
        <v>374.125</v>
      </c>
      <c r="Z150" s="111"/>
      <c r="AA150" s="111">
        <v>72.22</v>
      </c>
      <c r="AB150" s="111"/>
      <c r="AC150" s="111"/>
      <c r="AD150" s="111"/>
    </row>
    <row r="151" spans="1:30">
      <c r="A151" s="387"/>
      <c r="B151" s="261" t="s">
        <v>2</v>
      </c>
      <c r="C151" s="254">
        <f t="shared" si="62"/>
        <v>733.83399999999995</v>
      </c>
      <c r="D151" s="115">
        <f t="shared" si="51"/>
        <v>14.41</v>
      </c>
      <c r="E151" s="115">
        <v>4.8280000000000003</v>
      </c>
      <c r="F151" s="115">
        <v>9.5820000000000007</v>
      </c>
      <c r="G151" s="254">
        <f t="shared" si="59"/>
        <v>719.42399999999998</v>
      </c>
      <c r="H151" s="115">
        <v>291.97699999999998</v>
      </c>
      <c r="I151" s="115">
        <v>12.207000000000001</v>
      </c>
      <c r="J151" s="115">
        <v>21.175000000000001</v>
      </c>
      <c r="K151" s="115">
        <v>394.065</v>
      </c>
      <c r="L151" s="115"/>
      <c r="M151" s="115"/>
      <c r="N151" s="254">
        <f t="shared" si="63"/>
        <v>107.70099999999999</v>
      </c>
      <c r="O151" s="115">
        <v>44.773000000000003</v>
      </c>
      <c r="P151" s="115">
        <f t="shared" si="52"/>
        <v>62.927999999999997</v>
      </c>
      <c r="Q151" s="115">
        <v>62.927999999999997</v>
      </c>
      <c r="R151" s="115"/>
      <c r="S151" s="115"/>
      <c r="T151" s="254">
        <f t="shared" si="64"/>
        <v>841.53499999999997</v>
      </c>
      <c r="U151" s="115">
        <v>59.183</v>
      </c>
      <c r="V151" s="254">
        <f t="shared" si="53"/>
        <v>782.35199999999998</v>
      </c>
      <c r="W151" s="115">
        <v>313.15199999999999</v>
      </c>
      <c r="X151" s="115">
        <v>12.207000000000001</v>
      </c>
      <c r="Y151" s="115">
        <v>394.065</v>
      </c>
      <c r="Z151" s="115"/>
      <c r="AA151" s="115">
        <v>62.927999999999997</v>
      </c>
      <c r="AB151" s="115"/>
      <c r="AC151" s="115"/>
      <c r="AD151" s="115"/>
    </row>
    <row r="152" spans="1:30">
      <c r="A152" s="387"/>
      <c r="B152" s="261" t="s">
        <v>3</v>
      </c>
      <c r="C152" s="254">
        <f t="shared" si="62"/>
        <v>773.90200000000004</v>
      </c>
      <c r="D152" s="115">
        <f t="shared" si="51"/>
        <v>16.440999999999999</v>
      </c>
      <c r="E152" s="115">
        <v>4.5119999999999996</v>
      </c>
      <c r="F152" s="115">
        <v>11.929</v>
      </c>
      <c r="G152" s="254">
        <f t="shared" si="59"/>
        <v>757.46100000000001</v>
      </c>
      <c r="H152" s="115">
        <v>330.47500000000002</v>
      </c>
      <c r="I152" s="115">
        <v>5.1609999999999996</v>
      </c>
      <c r="J152" s="115">
        <v>19.609000000000002</v>
      </c>
      <c r="K152" s="115">
        <v>402.21600000000001</v>
      </c>
      <c r="L152" s="115"/>
      <c r="M152" s="115"/>
      <c r="N152" s="254">
        <f t="shared" si="63"/>
        <v>115.89699999999999</v>
      </c>
      <c r="O152" s="115">
        <v>43.338000000000001</v>
      </c>
      <c r="P152" s="115">
        <f t="shared" si="52"/>
        <v>72.558999999999997</v>
      </c>
      <c r="Q152" s="240">
        <v>72.558999999999997</v>
      </c>
      <c r="R152" s="240"/>
      <c r="S152" s="240"/>
      <c r="T152" s="254">
        <f t="shared" si="64"/>
        <v>889.79899999999998</v>
      </c>
      <c r="U152" s="115">
        <v>59.779000000000003</v>
      </c>
      <c r="V152" s="254">
        <f t="shared" si="53"/>
        <v>830.02</v>
      </c>
      <c r="W152" s="115">
        <v>350.084</v>
      </c>
      <c r="X152" s="115">
        <v>5.1609999999999996</v>
      </c>
      <c r="Y152" s="115">
        <v>402.21600000000001</v>
      </c>
      <c r="Z152" s="115"/>
      <c r="AA152" s="115">
        <v>72.558999999999997</v>
      </c>
      <c r="AB152" s="240"/>
      <c r="AC152" s="115"/>
      <c r="AD152" s="115"/>
    </row>
    <row r="153" spans="1:30">
      <c r="A153" s="387"/>
      <c r="B153" s="261" t="s">
        <v>4</v>
      </c>
      <c r="C153" s="254">
        <f t="shared" si="62"/>
        <v>658.11799999999994</v>
      </c>
      <c r="D153" s="115">
        <f t="shared" si="51"/>
        <v>16.731000000000002</v>
      </c>
      <c r="E153" s="115">
        <v>4.9749999999999996</v>
      </c>
      <c r="F153" s="115">
        <v>11.756</v>
      </c>
      <c r="G153" s="254">
        <f t="shared" si="59"/>
        <v>641.38699999999994</v>
      </c>
      <c r="H153" s="115">
        <v>331.83600000000001</v>
      </c>
      <c r="I153" s="115">
        <v>16.425000000000001</v>
      </c>
      <c r="J153" s="115">
        <v>18.600999999999999</v>
      </c>
      <c r="K153" s="115">
        <v>274.52499999999998</v>
      </c>
      <c r="L153" s="115"/>
      <c r="M153" s="115"/>
      <c r="N153" s="254">
        <f t="shared" si="63"/>
        <v>147.23599999999999</v>
      </c>
      <c r="O153" s="115">
        <v>58.15</v>
      </c>
      <c r="P153" s="115">
        <f t="shared" si="52"/>
        <v>89.085999999999999</v>
      </c>
      <c r="Q153" s="115">
        <v>89.085999999999999</v>
      </c>
      <c r="R153" s="115"/>
      <c r="S153" s="115"/>
      <c r="T153" s="254">
        <f t="shared" si="64"/>
        <v>805.35399999999993</v>
      </c>
      <c r="U153" s="115">
        <v>74.881</v>
      </c>
      <c r="V153" s="254">
        <f t="shared" si="53"/>
        <v>730.47299999999996</v>
      </c>
      <c r="W153" s="115">
        <v>350.43700000000001</v>
      </c>
      <c r="X153" s="115">
        <v>16.425000000000001</v>
      </c>
      <c r="Y153" s="115">
        <v>274.52499999999998</v>
      </c>
      <c r="Z153" s="115"/>
      <c r="AA153" s="115">
        <v>89.085999999999999</v>
      </c>
      <c r="AB153" s="115"/>
      <c r="AC153" s="115"/>
      <c r="AD153" s="115"/>
    </row>
    <row r="154" spans="1:30">
      <c r="A154" s="387"/>
      <c r="B154" s="261" t="s">
        <v>5</v>
      </c>
      <c r="C154" s="254">
        <f t="shared" si="62"/>
        <v>679.54699999999991</v>
      </c>
      <c r="D154" s="115">
        <f t="shared" si="51"/>
        <v>14.561</v>
      </c>
      <c r="E154" s="115">
        <v>2.8519999999999999</v>
      </c>
      <c r="F154" s="115">
        <v>11.709</v>
      </c>
      <c r="G154" s="254">
        <f t="shared" si="59"/>
        <v>664.98599999999988</v>
      </c>
      <c r="H154" s="115">
        <v>343.32299999999998</v>
      </c>
      <c r="I154" s="115">
        <v>18.154</v>
      </c>
      <c r="J154" s="115">
        <v>26.044</v>
      </c>
      <c r="K154" s="115">
        <v>277.46499999999997</v>
      </c>
      <c r="L154" s="115"/>
      <c r="M154" s="115"/>
      <c r="N154" s="254">
        <f t="shared" si="63"/>
        <v>161.29599999999999</v>
      </c>
      <c r="O154" s="115">
        <v>52.125999999999998</v>
      </c>
      <c r="P154" s="115">
        <f t="shared" si="52"/>
        <v>109.17</v>
      </c>
      <c r="Q154" s="115">
        <v>109.17</v>
      </c>
      <c r="R154" s="115"/>
      <c r="S154" s="115"/>
      <c r="T154" s="254">
        <f t="shared" si="64"/>
        <v>840.84299999999996</v>
      </c>
      <c r="U154" s="115">
        <v>66.686999999999998</v>
      </c>
      <c r="V154" s="254">
        <f t="shared" si="53"/>
        <v>774.15599999999995</v>
      </c>
      <c r="W154" s="115">
        <v>369.36700000000002</v>
      </c>
      <c r="X154" s="115">
        <v>18.154</v>
      </c>
      <c r="Y154" s="115">
        <v>277.46499999999997</v>
      </c>
      <c r="Z154" s="115"/>
      <c r="AA154" s="115">
        <v>109.17</v>
      </c>
      <c r="AB154" s="115"/>
      <c r="AC154" s="115"/>
      <c r="AD154" s="115"/>
    </row>
    <row r="155" spans="1:30">
      <c r="A155" s="387"/>
      <c r="B155" s="261" t="s">
        <v>6</v>
      </c>
      <c r="C155" s="254">
        <f t="shared" si="62"/>
        <v>779.92899999999997</v>
      </c>
      <c r="D155" s="115">
        <f t="shared" si="51"/>
        <v>6.734</v>
      </c>
      <c r="E155" s="115">
        <v>0.89800000000000002</v>
      </c>
      <c r="F155" s="115">
        <v>5.8360000000000003</v>
      </c>
      <c r="G155" s="254">
        <f t="shared" si="59"/>
        <v>773.19499999999994</v>
      </c>
      <c r="H155" s="115">
        <v>343.39499999999998</v>
      </c>
      <c r="I155" s="115">
        <v>37.959000000000003</v>
      </c>
      <c r="J155" s="115">
        <v>22.728000000000002</v>
      </c>
      <c r="K155" s="115">
        <v>369.113</v>
      </c>
      <c r="L155" s="115"/>
      <c r="M155" s="115"/>
      <c r="N155" s="254">
        <f t="shared" si="63"/>
        <v>131.50800000000001</v>
      </c>
      <c r="O155" s="115">
        <v>46.448</v>
      </c>
      <c r="P155" s="115">
        <f t="shared" si="52"/>
        <v>85.06</v>
      </c>
      <c r="Q155" s="115">
        <v>85.06</v>
      </c>
      <c r="R155" s="115"/>
      <c r="S155" s="115"/>
      <c r="T155" s="254">
        <f t="shared" si="64"/>
        <v>910.4369999999999</v>
      </c>
      <c r="U155" s="115">
        <v>53.182000000000002</v>
      </c>
      <c r="V155" s="254">
        <f t="shared" si="53"/>
        <v>857.25499999999988</v>
      </c>
      <c r="W155" s="115">
        <v>365.12299999999999</v>
      </c>
      <c r="X155" s="115">
        <v>37.959000000000003</v>
      </c>
      <c r="Y155" s="115">
        <v>369.113</v>
      </c>
      <c r="Z155" s="115"/>
      <c r="AA155" s="115">
        <v>85.06</v>
      </c>
      <c r="AB155" s="115"/>
      <c r="AC155" s="115"/>
      <c r="AD155" s="115"/>
    </row>
    <row r="156" spans="1:30">
      <c r="A156" s="387"/>
      <c r="B156" s="261" t="s">
        <v>16</v>
      </c>
      <c r="C156" s="254">
        <f t="shared" si="62"/>
        <v>669.13499999999999</v>
      </c>
      <c r="D156" s="115">
        <f t="shared" si="51"/>
        <v>3.8930000000000002</v>
      </c>
      <c r="E156" s="115">
        <v>0.43</v>
      </c>
      <c r="F156" s="115">
        <v>3.4630000000000001</v>
      </c>
      <c r="G156" s="254">
        <f t="shared" si="59"/>
        <v>665.24199999999996</v>
      </c>
      <c r="H156" s="115">
        <v>216.70500000000001</v>
      </c>
      <c r="I156" s="115">
        <v>33.482999999999997</v>
      </c>
      <c r="J156" s="115">
        <v>25.591999999999999</v>
      </c>
      <c r="K156" s="115">
        <v>389.46199999999999</v>
      </c>
      <c r="L156" s="115"/>
      <c r="M156" s="115"/>
      <c r="N156" s="254">
        <f t="shared" si="63"/>
        <v>156.06200000000001</v>
      </c>
      <c r="O156" s="115">
        <v>74.129000000000005</v>
      </c>
      <c r="P156" s="115">
        <f t="shared" si="52"/>
        <v>81.933000000000007</v>
      </c>
      <c r="Q156" s="115">
        <v>81.933000000000007</v>
      </c>
      <c r="R156" s="115"/>
      <c r="S156" s="115"/>
      <c r="T156" s="254">
        <f t="shared" si="64"/>
        <v>825.197</v>
      </c>
      <c r="U156" s="115">
        <v>78.022000000000006</v>
      </c>
      <c r="V156" s="254">
        <f t="shared" si="53"/>
        <v>747.17499999999995</v>
      </c>
      <c r="W156" s="115">
        <v>242.297</v>
      </c>
      <c r="X156" s="115">
        <v>33.482999999999997</v>
      </c>
      <c r="Y156" s="115">
        <v>389.46199999999999</v>
      </c>
      <c r="Z156" s="115"/>
      <c r="AA156" s="115">
        <v>81.933000000000007</v>
      </c>
      <c r="AB156" s="115"/>
      <c r="AC156" s="115"/>
      <c r="AD156" s="115"/>
    </row>
    <row r="157" spans="1:30">
      <c r="A157" s="387"/>
      <c r="B157" s="261" t="s">
        <v>17</v>
      </c>
      <c r="C157" s="254">
        <f t="shared" si="62"/>
        <v>557.23799999999994</v>
      </c>
      <c r="D157" s="115">
        <f t="shared" si="51"/>
        <v>2.5299999999999998</v>
      </c>
      <c r="E157" s="115">
        <v>0.10100000000000001</v>
      </c>
      <c r="F157" s="115">
        <v>2.4289999999999998</v>
      </c>
      <c r="G157" s="254">
        <f t="shared" si="59"/>
        <v>554.70799999999997</v>
      </c>
      <c r="H157" s="115">
        <v>113.845</v>
      </c>
      <c r="I157" s="115">
        <v>12.647</v>
      </c>
      <c r="J157" s="115">
        <v>25.696999999999999</v>
      </c>
      <c r="K157" s="115">
        <v>402.51900000000001</v>
      </c>
      <c r="L157" s="115"/>
      <c r="M157" s="115"/>
      <c r="N157" s="254">
        <f t="shared" si="63"/>
        <v>116.44499999999999</v>
      </c>
      <c r="O157" s="115">
        <v>61.139000000000003</v>
      </c>
      <c r="P157" s="115">
        <f t="shared" si="52"/>
        <v>55.305999999999997</v>
      </c>
      <c r="Q157" s="115">
        <v>55.305999999999997</v>
      </c>
      <c r="R157" s="115"/>
      <c r="S157" s="115"/>
      <c r="T157" s="254">
        <f t="shared" si="64"/>
        <v>673.68299999999999</v>
      </c>
      <c r="U157" s="115">
        <v>63.668999999999997</v>
      </c>
      <c r="V157" s="254">
        <f t="shared" si="53"/>
        <v>610.01400000000001</v>
      </c>
      <c r="W157" s="115">
        <v>139.542</v>
      </c>
      <c r="X157" s="115">
        <v>12.647</v>
      </c>
      <c r="Y157" s="115">
        <v>402.51900000000001</v>
      </c>
      <c r="Z157" s="115"/>
      <c r="AA157" s="115">
        <v>55.305999999999997</v>
      </c>
      <c r="AB157" s="115"/>
      <c r="AC157" s="115"/>
      <c r="AD157" s="115"/>
    </row>
    <row r="158" spans="1:30">
      <c r="A158" s="387"/>
      <c r="B158" s="261" t="s">
        <v>18</v>
      </c>
      <c r="C158" s="254">
        <f t="shared" si="62"/>
        <v>772.43</v>
      </c>
      <c r="D158" s="115">
        <f t="shared" si="51"/>
        <v>2.081</v>
      </c>
      <c r="E158" s="115">
        <v>0</v>
      </c>
      <c r="F158" s="115">
        <v>2.081</v>
      </c>
      <c r="G158" s="254">
        <f t="shared" si="59"/>
        <v>770.34899999999993</v>
      </c>
      <c r="H158" s="115">
        <v>226.941</v>
      </c>
      <c r="I158" s="115">
        <v>26.052</v>
      </c>
      <c r="J158" s="115">
        <v>25.283000000000001</v>
      </c>
      <c r="K158" s="115">
        <v>492.07299999999998</v>
      </c>
      <c r="L158" s="115"/>
      <c r="M158" s="115"/>
      <c r="N158" s="254">
        <f t="shared" si="63"/>
        <v>118.00700000000001</v>
      </c>
      <c r="O158" s="115">
        <v>46.741999999999997</v>
      </c>
      <c r="P158" s="115">
        <f t="shared" si="52"/>
        <v>71.265000000000001</v>
      </c>
      <c r="Q158" s="115">
        <v>71.265000000000001</v>
      </c>
      <c r="R158" s="115"/>
      <c r="S158" s="115"/>
      <c r="T158" s="254">
        <f t="shared" si="64"/>
        <v>890.4369999999999</v>
      </c>
      <c r="U158" s="115">
        <v>48.823</v>
      </c>
      <c r="V158" s="254">
        <f t="shared" si="53"/>
        <v>841.61399999999992</v>
      </c>
      <c r="W158" s="115">
        <v>252.22399999999999</v>
      </c>
      <c r="X158" s="115">
        <v>26.052</v>
      </c>
      <c r="Y158" s="115">
        <v>492.07299999999998</v>
      </c>
      <c r="Z158" s="115"/>
      <c r="AA158" s="115">
        <v>71.265000000000001</v>
      </c>
      <c r="AB158" s="115"/>
      <c r="AC158" s="115"/>
      <c r="AD158" s="115"/>
    </row>
    <row r="159" spans="1:30">
      <c r="A159" s="387"/>
      <c r="B159" s="261" t="s">
        <v>19</v>
      </c>
      <c r="C159" s="254">
        <f t="shared" si="62"/>
        <v>779.98099999999988</v>
      </c>
      <c r="D159" s="115">
        <f t="shared" si="51"/>
        <v>3.073</v>
      </c>
      <c r="E159" s="115">
        <v>0.32200000000000001</v>
      </c>
      <c r="F159" s="115">
        <v>2.7509999999999999</v>
      </c>
      <c r="G159" s="254">
        <f t="shared" si="59"/>
        <v>776.9079999999999</v>
      </c>
      <c r="H159" s="115">
        <v>224.26499999999999</v>
      </c>
      <c r="I159" s="115">
        <v>14.163</v>
      </c>
      <c r="J159" s="115">
        <v>26.050999999999998</v>
      </c>
      <c r="K159" s="115">
        <v>512.42899999999997</v>
      </c>
      <c r="L159" s="115"/>
      <c r="M159" s="115"/>
      <c r="N159" s="254">
        <f t="shared" si="63"/>
        <v>108.256</v>
      </c>
      <c r="O159" s="115">
        <v>39.966000000000001</v>
      </c>
      <c r="P159" s="115">
        <f t="shared" si="52"/>
        <v>68.290000000000006</v>
      </c>
      <c r="Q159" s="115">
        <v>68.290000000000006</v>
      </c>
      <c r="R159" s="115"/>
      <c r="S159" s="115"/>
      <c r="T159" s="254">
        <f t="shared" si="64"/>
        <v>888.23699999999985</v>
      </c>
      <c r="U159" s="115">
        <v>43.039000000000001</v>
      </c>
      <c r="V159" s="254">
        <f t="shared" si="53"/>
        <v>845.19799999999987</v>
      </c>
      <c r="W159" s="115">
        <v>250.316</v>
      </c>
      <c r="X159" s="115">
        <v>14.163</v>
      </c>
      <c r="Y159" s="115">
        <v>512.42899999999997</v>
      </c>
      <c r="Z159" s="115"/>
      <c r="AA159" s="115">
        <v>68.290000000000006</v>
      </c>
      <c r="AB159" s="115"/>
      <c r="AC159" s="115"/>
      <c r="AD159" s="115"/>
    </row>
    <row r="160" spans="1:30">
      <c r="A160" s="387"/>
      <c r="B160" s="261" t="s">
        <v>20</v>
      </c>
      <c r="C160" s="254">
        <f t="shared" si="62"/>
        <v>743.25200000000007</v>
      </c>
      <c r="D160" s="115">
        <f t="shared" si="51"/>
        <v>5.1959999999999997</v>
      </c>
      <c r="E160" s="115">
        <v>1.1639999999999999</v>
      </c>
      <c r="F160" s="115">
        <v>4.032</v>
      </c>
      <c r="G160" s="254">
        <f t="shared" si="59"/>
        <v>738.05600000000004</v>
      </c>
      <c r="H160" s="115">
        <v>248.00200000000001</v>
      </c>
      <c r="I160" s="115">
        <v>35.987000000000002</v>
      </c>
      <c r="J160" s="115">
        <v>25.808</v>
      </c>
      <c r="K160" s="115">
        <v>428.25900000000001</v>
      </c>
      <c r="L160" s="115"/>
      <c r="M160" s="115"/>
      <c r="N160" s="254">
        <f t="shared" si="63"/>
        <v>109.117</v>
      </c>
      <c r="O160" s="115">
        <v>41.539000000000001</v>
      </c>
      <c r="P160" s="115">
        <f t="shared" si="52"/>
        <v>67.578000000000003</v>
      </c>
      <c r="Q160" s="115">
        <v>67.578000000000003</v>
      </c>
      <c r="R160" s="115"/>
      <c r="S160" s="115"/>
      <c r="T160" s="254">
        <f t="shared" si="64"/>
        <v>852.36900000000003</v>
      </c>
      <c r="U160" s="115">
        <v>46.734999999999999</v>
      </c>
      <c r="V160" s="254">
        <f t="shared" si="53"/>
        <v>805.63400000000001</v>
      </c>
      <c r="W160" s="115">
        <v>273.81</v>
      </c>
      <c r="X160" s="115">
        <v>35.987000000000002</v>
      </c>
      <c r="Y160" s="115">
        <v>428.25900000000001</v>
      </c>
      <c r="Z160" s="115"/>
      <c r="AA160" s="115">
        <v>67.578000000000003</v>
      </c>
      <c r="AB160" s="115"/>
      <c r="AC160" s="115"/>
      <c r="AD160" s="115"/>
    </row>
    <row r="161" spans="1:30">
      <c r="A161" s="387"/>
      <c r="B161" s="261" t="s">
        <v>21</v>
      </c>
      <c r="C161" s="254">
        <f t="shared" si="62"/>
        <v>719.55099999999993</v>
      </c>
      <c r="D161" s="115">
        <f t="shared" si="51"/>
        <v>3.9780000000000002</v>
      </c>
      <c r="E161" s="115">
        <v>0.80100000000000005</v>
      </c>
      <c r="F161" s="115">
        <v>3.177</v>
      </c>
      <c r="G161" s="254">
        <f t="shared" si="59"/>
        <v>715.57299999999998</v>
      </c>
      <c r="H161" s="115">
        <v>374.03100000000001</v>
      </c>
      <c r="I161" s="115">
        <v>62.841999999999999</v>
      </c>
      <c r="J161" s="115">
        <v>27.216000000000001</v>
      </c>
      <c r="K161" s="115">
        <v>251.48400000000001</v>
      </c>
      <c r="L161" s="115"/>
      <c r="M161" s="115"/>
      <c r="N161" s="254">
        <f t="shared" si="63"/>
        <v>127.52800000000001</v>
      </c>
      <c r="O161" s="115">
        <v>33.819000000000003</v>
      </c>
      <c r="P161" s="115">
        <f t="shared" si="52"/>
        <v>93.709000000000003</v>
      </c>
      <c r="Q161" s="115">
        <v>93.709000000000003</v>
      </c>
      <c r="R161" s="115"/>
      <c r="S161" s="115"/>
      <c r="T161" s="254">
        <f t="shared" si="64"/>
        <v>847.07899999999995</v>
      </c>
      <c r="U161" s="115">
        <v>37.796999999999997</v>
      </c>
      <c r="V161" s="254">
        <f t="shared" si="53"/>
        <v>809.28199999999993</v>
      </c>
      <c r="W161" s="115">
        <v>401.24700000000001</v>
      </c>
      <c r="X161" s="115">
        <v>62.841999999999999</v>
      </c>
      <c r="Y161" s="115">
        <v>251.48400000000001</v>
      </c>
      <c r="Z161" s="115"/>
      <c r="AA161" s="115">
        <v>93.709000000000003</v>
      </c>
      <c r="AB161" s="115"/>
      <c r="AC161" s="115"/>
      <c r="AD161" s="115"/>
    </row>
    <row r="162" spans="1:30" ht="13.5" thickBot="1">
      <c r="A162" s="388"/>
      <c r="B162" s="263" t="s">
        <v>74</v>
      </c>
      <c r="C162" s="235">
        <f>SUM(C150:C161)</f>
        <v>8694.6360000000004</v>
      </c>
      <c r="D162" s="246">
        <f t="shared" si="51"/>
        <v>101.827</v>
      </c>
      <c r="E162" s="255">
        <f>SUM(E150:E161)</f>
        <v>24.647999999999996</v>
      </c>
      <c r="F162" s="255">
        <f>SUM(F150:F161)</f>
        <v>77.179000000000002</v>
      </c>
      <c r="G162" s="235">
        <f>SUM(G150:G161)</f>
        <v>8592.8089999999993</v>
      </c>
      <c r="H162" s="255">
        <f t="shared" ref="H162:O162" si="65">SUM(H150:H161)</f>
        <v>3452.6639999999993</v>
      </c>
      <c r="I162" s="255">
        <f t="shared" si="65"/>
        <v>283.27600000000001</v>
      </c>
      <c r="J162" s="255">
        <f t="shared" si="65"/>
        <v>289.13400000000001</v>
      </c>
      <c r="K162" s="255">
        <f t="shared" si="65"/>
        <v>4567.7350000000006</v>
      </c>
      <c r="L162" s="255">
        <f t="shared" si="65"/>
        <v>0</v>
      </c>
      <c r="M162" s="255">
        <f t="shared" si="65"/>
        <v>0</v>
      </c>
      <c r="N162" s="256">
        <f>SUM(N150:N161)</f>
        <v>1521.7400000000002</v>
      </c>
      <c r="O162" s="246">
        <f t="shared" si="65"/>
        <v>592.63599999999997</v>
      </c>
      <c r="P162" s="246">
        <f t="shared" si="52"/>
        <v>929.10400000000004</v>
      </c>
      <c r="Q162" s="255">
        <f>SUM(Q150:Q161)</f>
        <v>929.10400000000004</v>
      </c>
      <c r="R162" s="255">
        <f>SUM(R150:R161)</f>
        <v>0</v>
      </c>
      <c r="S162" s="255">
        <f>SUM(S150:S161)</f>
        <v>0</v>
      </c>
      <c r="T162" s="256">
        <f>SUM(T150:T161)</f>
        <v>10215.376</v>
      </c>
      <c r="U162" s="255">
        <f>SUM(U150:U161)</f>
        <v>694.46300000000008</v>
      </c>
      <c r="V162" s="256">
        <f t="shared" si="53"/>
        <v>9520.9129999999986</v>
      </c>
      <c r="W162" s="255">
        <f t="shared" ref="W162:AD162" si="66">SUM(W150:W161)</f>
        <v>3740.7979999999993</v>
      </c>
      <c r="X162" s="255">
        <f t="shared" si="66"/>
        <v>283.27600000000001</v>
      </c>
      <c r="Y162" s="255">
        <f t="shared" si="66"/>
        <v>4567.7350000000006</v>
      </c>
      <c r="Z162" s="255">
        <f t="shared" si="66"/>
        <v>0</v>
      </c>
      <c r="AA162" s="255">
        <f t="shared" si="66"/>
        <v>929.10400000000004</v>
      </c>
      <c r="AB162" s="255">
        <f t="shared" si="66"/>
        <v>0</v>
      </c>
      <c r="AC162" s="246">
        <f t="shared" si="66"/>
        <v>0</v>
      </c>
      <c r="AD162" s="246">
        <f t="shared" si="66"/>
        <v>0</v>
      </c>
    </row>
    <row r="163" spans="1:30">
      <c r="A163" s="386">
        <v>2007</v>
      </c>
      <c r="B163" s="260" t="s">
        <v>1</v>
      </c>
      <c r="C163" s="253">
        <f t="shared" ref="C163:C174" si="67">D163+G163</f>
        <v>721.41300000000001</v>
      </c>
      <c r="D163" s="111">
        <f t="shared" ref="D163:D193" si="68">SUM(E163:F163)</f>
        <v>5.7809999999999997</v>
      </c>
      <c r="E163" s="111">
        <v>1.7290000000000001</v>
      </c>
      <c r="F163" s="111">
        <v>4.0519999999999996</v>
      </c>
      <c r="G163" s="253">
        <f t="shared" si="59"/>
        <v>715.63200000000006</v>
      </c>
      <c r="H163" s="111">
        <v>381.31900000000002</v>
      </c>
      <c r="I163" s="111">
        <v>65.39</v>
      </c>
      <c r="J163" s="111">
        <v>27.027999999999999</v>
      </c>
      <c r="K163" s="111">
        <v>241.89500000000001</v>
      </c>
      <c r="L163" s="111"/>
      <c r="M163" s="111"/>
      <c r="N163" s="253">
        <f t="shared" ref="N163:N174" si="69">O163+P163</f>
        <v>145.5</v>
      </c>
      <c r="O163" s="111">
        <v>34.220999999999997</v>
      </c>
      <c r="P163" s="115">
        <f t="shared" ref="P163:P201" si="70">SUM(Q163:S163)</f>
        <v>111.279</v>
      </c>
      <c r="Q163" s="111">
        <v>111.279</v>
      </c>
      <c r="R163" s="111"/>
      <c r="S163" s="111"/>
      <c r="T163" s="253">
        <f>U163+V163</f>
        <v>866.9129999999999</v>
      </c>
      <c r="U163" s="111">
        <f>1.729+4.052+34.221</f>
        <v>40.001999999999995</v>
      </c>
      <c r="V163" s="253">
        <f t="shared" ref="V163:V193" si="71">SUM(W163:AC163)</f>
        <v>826.91099999999994</v>
      </c>
      <c r="W163" s="111">
        <f>866.913-(40.002+65.39+241.895+111.279)</f>
        <v>408.34699999999998</v>
      </c>
      <c r="X163" s="111">
        <v>65.39</v>
      </c>
      <c r="Y163" s="111">
        <v>241.89500000000001</v>
      </c>
      <c r="Z163" s="111"/>
      <c r="AA163" s="111">
        <v>111.279</v>
      </c>
      <c r="AB163" s="111"/>
      <c r="AC163" s="111"/>
      <c r="AD163" s="111"/>
    </row>
    <row r="164" spans="1:30">
      <c r="A164" s="387"/>
      <c r="B164" s="261" t="s">
        <v>2</v>
      </c>
      <c r="C164" s="254">
        <f t="shared" si="67"/>
        <v>634.67700000000002</v>
      </c>
      <c r="D164" s="115">
        <f t="shared" si="68"/>
        <v>9.0250000000000004</v>
      </c>
      <c r="E164" s="115">
        <v>2.246</v>
      </c>
      <c r="F164" s="115">
        <v>6.7789999999999999</v>
      </c>
      <c r="G164" s="254">
        <f t="shared" si="59"/>
        <v>625.65200000000004</v>
      </c>
      <c r="H164" s="115">
        <v>252.864</v>
      </c>
      <c r="I164" s="115">
        <v>61.784999999999997</v>
      </c>
      <c r="J164" s="115">
        <v>22.504000000000001</v>
      </c>
      <c r="K164" s="115">
        <v>288.49900000000002</v>
      </c>
      <c r="L164" s="115"/>
      <c r="M164" s="115"/>
      <c r="N164" s="254">
        <f t="shared" si="69"/>
        <v>142.047</v>
      </c>
      <c r="O164" s="115">
        <v>50.244999999999997</v>
      </c>
      <c r="P164" s="115">
        <f t="shared" si="70"/>
        <v>91.802000000000007</v>
      </c>
      <c r="Q164" s="115">
        <v>91.802000000000007</v>
      </c>
      <c r="R164" s="115"/>
      <c r="S164" s="115"/>
      <c r="T164" s="254">
        <f>U164+V164</f>
        <v>776.72400000000005</v>
      </c>
      <c r="U164" s="115">
        <v>59.27</v>
      </c>
      <c r="V164" s="254">
        <f t="shared" si="71"/>
        <v>717.45400000000006</v>
      </c>
      <c r="W164" s="115">
        <v>275.36799999999999</v>
      </c>
      <c r="X164" s="115">
        <v>61.784999999999997</v>
      </c>
      <c r="Y164" s="115">
        <v>288.49900000000002</v>
      </c>
      <c r="Z164" s="115"/>
      <c r="AA164" s="115">
        <v>91.802000000000007</v>
      </c>
      <c r="AB164" s="115"/>
      <c r="AC164" s="115"/>
      <c r="AD164" s="115"/>
    </row>
    <row r="165" spans="1:30">
      <c r="A165" s="387"/>
      <c r="B165" s="261" t="s">
        <v>3</v>
      </c>
      <c r="C165" s="254">
        <f t="shared" si="67"/>
        <v>730.24</v>
      </c>
      <c r="D165" s="115">
        <f t="shared" si="68"/>
        <v>16.28</v>
      </c>
      <c r="E165" s="115">
        <v>5.2489999999999997</v>
      </c>
      <c r="F165" s="115">
        <v>11.031000000000001</v>
      </c>
      <c r="G165" s="254">
        <f t="shared" si="59"/>
        <v>713.96</v>
      </c>
      <c r="H165" s="115">
        <v>274.35500000000002</v>
      </c>
      <c r="I165" s="115">
        <v>54.53</v>
      </c>
      <c r="J165" s="115">
        <v>28.481000000000002</v>
      </c>
      <c r="K165" s="115">
        <v>356.59399999999999</v>
      </c>
      <c r="L165" s="115"/>
      <c r="M165" s="115"/>
      <c r="N165" s="254">
        <f t="shared" si="69"/>
        <v>146.16</v>
      </c>
      <c r="O165" s="115">
        <v>54.957999999999998</v>
      </c>
      <c r="P165" s="115">
        <f t="shared" si="70"/>
        <v>91.201999999999998</v>
      </c>
      <c r="Q165" s="240">
        <v>91.201999999999998</v>
      </c>
      <c r="R165" s="240"/>
      <c r="S165" s="240"/>
      <c r="T165" s="254">
        <f t="shared" ref="T165:T174" si="72">U165+V165</f>
        <v>876.40000000000009</v>
      </c>
      <c r="U165" s="115">
        <v>71.238</v>
      </c>
      <c r="V165" s="254">
        <f t="shared" si="71"/>
        <v>805.16200000000003</v>
      </c>
      <c r="W165" s="115">
        <v>302.83600000000001</v>
      </c>
      <c r="X165" s="115">
        <v>54.53</v>
      </c>
      <c r="Y165" s="115">
        <v>356.59399999999999</v>
      </c>
      <c r="Z165" s="115"/>
      <c r="AA165" s="115">
        <v>91.201999999999998</v>
      </c>
      <c r="AB165" s="240"/>
      <c r="AC165" s="115"/>
      <c r="AD165" s="115"/>
    </row>
    <row r="166" spans="1:30">
      <c r="A166" s="387"/>
      <c r="B166" s="261" t="s">
        <v>4</v>
      </c>
      <c r="C166" s="254">
        <f t="shared" si="67"/>
        <v>721.91300000000001</v>
      </c>
      <c r="D166" s="115">
        <f t="shared" si="68"/>
        <v>15.889000000000001</v>
      </c>
      <c r="E166" s="115">
        <v>4.1820000000000004</v>
      </c>
      <c r="F166" s="115">
        <v>11.707000000000001</v>
      </c>
      <c r="G166" s="254">
        <f t="shared" si="59"/>
        <v>706.024</v>
      </c>
      <c r="H166" s="115">
        <v>262.37</v>
      </c>
      <c r="I166" s="115">
        <v>38.127000000000002</v>
      </c>
      <c r="J166" s="115">
        <v>27.497</v>
      </c>
      <c r="K166" s="115">
        <v>378.03</v>
      </c>
      <c r="L166" s="115"/>
      <c r="M166" s="115"/>
      <c r="N166" s="254">
        <f t="shared" si="69"/>
        <v>135.642</v>
      </c>
      <c r="O166" s="115">
        <v>48.427999999999997</v>
      </c>
      <c r="P166" s="115">
        <f t="shared" si="70"/>
        <v>87.213999999999999</v>
      </c>
      <c r="Q166" s="115">
        <v>87.213999999999999</v>
      </c>
      <c r="R166" s="115"/>
      <c r="S166" s="115"/>
      <c r="T166" s="254">
        <f t="shared" si="72"/>
        <v>857.55500000000006</v>
      </c>
      <c r="U166" s="115">
        <v>64.316999999999993</v>
      </c>
      <c r="V166" s="254">
        <f t="shared" si="71"/>
        <v>793.23800000000006</v>
      </c>
      <c r="W166" s="115">
        <v>289.86700000000002</v>
      </c>
      <c r="X166" s="115">
        <v>38.127000000000002</v>
      </c>
      <c r="Y166" s="115">
        <v>378.03</v>
      </c>
      <c r="Z166" s="115"/>
      <c r="AA166" s="115">
        <v>87.213999999999999</v>
      </c>
      <c r="AB166" s="115"/>
      <c r="AC166" s="115"/>
      <c r="AD166" s="115"/>
    </row>
    <row r="167" spans="1:30">
      <c r="A167" s="387"/>
      <c r="B167" s="261" t="s">
        <v>5</v>
      </c>
      <c r="C167" s="254">
        <f t="shared" si="67"/>
        <v>730.32199999999989</v>
      </c>
      <c r="D167" s="115">
        <f t="shared" si="68"/>
        <v>13.789000000000001</v>
      </c>
      <c r="E167" s="115">
        <v>2.069</v>
      </c>
      <c r="F167" s="115">
        <v>11.72</v>
      </c>
      <c r="G167" s="254">
        <f t="shared" si="59"/>
        <v>716.5329999999999</v>
      </c>
      <c r="H167" s="115">
        <v>247.649</v>
      </c>
      <c r="I167" s="115">
        <v>39.32</v>
      </c>
      <c r="J167" s="115">
        <v>7.8710000000000004</v>
      </c>
      <c r="K167" s="115">
        <v>421.69299999999998</v>
      </c>
      <c r="L167" s="115"/>
      <c r="M167" s="115"/>
      <c r="N167" s="254">
        <f t="shared" si="69"/>
        <v>123.864</v>
      </c>
      <c r="O167" s="115">
        <v>38.08</v>
      </c>
      <c r="P167" s="115">
        <f t="shared" si="70"/>
        <v>85.784000000000006</v>
      </c>
      <c r="Q167" s="115">
        <v>85.784000000000006</v>
      </c>
      <c r="R167" s="115"/>
      <c r="S167" s="115"/>
      <c r="T167" s="254">
        <f t="shared" si="72"/>
        <v>854.18600000000004</v>
      </c>
      <c r="U167" s="115">
        <v>51.869</v>
      </c>
      <c r="V167" s="254">
        <f t="shared" si="71"/>
        <v>802.31700000000001</v>
      </c>
      <c r="W167" s="115">
        <v>255.52</v>
      </c>
      <c r="X167" s="115">
        <v>39.32</v>
      </c>
      <c r="Y167" s="115">
        <v>421.69299999999998</v>
      </c>
      <c r="Z167" s="115"/>
      <c r="AA167" s="115">
        <v>85.784000000000006</v>
      </c>
      <c r="AB167" s="115"/>
      <c r="AC167" s="115"/>
      <c r="AD167" s="115"/>
    </row>
    <row r="168" spans="1:30">
      <c r="A168" s="387"/>
      <c r="B168" s="261" t="s">
        <v>6</v>
      </c>
      <c r="C168" s="254">
        <f t="shared" si="67"/>
        <v>730.67199999999991</v>
      </c>
      <c r="D168" s="115">
        <f t="shared" si="68"/>
        <v>5.4960000000000004</v>
      </c>
      <c r="E168" s="115">
        <v>0.53800000000000003</v>
      </c>
      <c r="F168" s="115">
        <v>4.9580000000000002</v>
      </c>
      <c r="G168" s="254">
        <f t="shared" si="59"/>
        <v>725.17599999999993</v>
      </c>
      <c r="H168" s="115">
        <v>261.99</v>
      </c>
      <c r="I168" s="115">
        <v>32.75</v>
      </c>
      <c r="J168" s="115">
        <v>25.291</v>
      </c>
      <c r="K168" s="115">
        <v>405.14499999999998</v>
      </c>
      <c r="L168" s="115"/>
      <c r="M168" s="115"/>
      <c r="N168" s="254">
        <f t="shared" si="69"/>
        <v>120.00700000000001</v>
      </c>
      <c r="O168" s="115">
        <v>35.090000000000003</v>
      </c>
      <c r="P168" s="115">
        <f t="shared" si="70"/>
        <v>84.917000000000002</v>
      </c>
      <c r="Q168" s="115">
        <v>84.917000000000002</v>
      </c>
      <c r="R168" s="115"/>
      <c r="S168" s="115"/>
      <c r="T168" s="254">
        <f t="shared" si="72"/>
        <v>850.67899999999997</v>
      </c>
      <c r="U168" s="115">
        <v>40.585999999999999</v>
      </c>
      <c r="V168" s="254">
        <f t="shared" si="71"/>
        <v>810.09299999999996</v>
      </c>
      <c r="W168" s="115">
        <v>287.28100000000001</v>
      </c>
      <c r="X168" s="115">
        <v>32.75</v>
      </c>
      <c r="Y168" s="115">
        <v>405.14499999999998</v>
      </c>
      <c r="Z168" s="115"/>
      <c r="AA168" s="115">
        <v>84.917000000000002</v>
      </c>
      <c r="AB168" s="115"/>
      <c r="AC168" s="115"/>
      <c r="AD168" s="115"/>
    </row>
    <row r="169" spans="1:30">
      <c r="A169" s="387"/>
      <c r="B169" s="261" t="s">
        <v>16</v>
      </c>
      <c r="C169" s="254">
        <f t="shared" si="67"/>
        <v>841.73199999999997</v>
      </c>
      <c r="D169" s="115">
        <f t="shared" si="68"/>
        <v>3.14</v>
      </c>
      <c r="E169" s="115">
        <v>0.161</v>
      </c>
      <c r="F169" s="115">
        <v>2.9790000000000001</v>
      </c>
      <c r="G169" s="254">
        <f t="shared" si="59"/>
        <v>838.59199999999998</v>
      </c>
      <c r="H169" s="115">
        <v>347.87299999999999</v>
      </c>
      <c r="I169" s="115">
        <v>28.728999999999999</v>
      </c>
      <c r="J169" s="115">
        <v>24.419</v>
      </c>
      <c r="K169" s="115">
        <v>437.57100000000003</v>
      </c>
      <c r="L169" s="115"/>
      <c r="M169" s="115"/>
      <c r="N169" s="254">
        <f t="shared" si="69"/>
        <v>104.23400000000001</v>
      </c>
      <c r="O169" s="115">
        <v>53.481000000000002</v>
      </c>
      <c r="P169" s="115">
        <f t="shared" si="70"/>
        <v>50.753</v>
      </c>
      <c r="Q169" s="115">
        <v>50.753</v>
      </c>
      <c r="R169" s="115"/>
      <c r="S169" s="115"/>
      <c r="T169" s="254">
        <f t="shared" si="72"/>
        <v>945.96600000000001</v>
      </c>
      <c r="U169" s="115">
        <v>56.621000000000002</v>
      </c>
      <c r="V169" s="254">
        <f t="shared" si="71"/>
        <v>889.34500000000003</v>
      </c>
      <c r="W169" s="115">
        <v>372.29199999999997</v>
      </c>
      <c r="X169" s="115">
        <v>28.728999999999999</v>
      </c>
      <c r="Y169" s="115">
        <v>437.57100000000003</v>
      </c>
      <c r="Z169" s="115"/>
      <c r="AA169" s="115">
        <v>50.753</v>
      </c>
      <c r="AB169" s="115"/>
      <c r="AC169" s="115"/>
      <c r="AD169" s="115"/>
    </row>
    <row r="170" spans="1:30">
      <c r="A170" s="387"/>
      <c r="B170" s="261" t="s">
        <v>17</v>
      </c>
      <c r="C170" s="254">
        <f t="shared" si="67"/>
        <v>833.21800000000007</v>
      </c>
      <c r="D170" s="115">
        <f t="shared" si="68"/>
        <v>2.2050000000000001</v>
      </c>
      <c r="E170" s="115">
        <v>2.5000000000000001E-2</v>
      </c>
      <c r="F170" s="115">
        <v>2.1800000000000002</v>
      </c>
      <c r="G170" s="254">
        <f t="shared" si="59"/>
        <v>831.01300000000003</v>
      </c>
      <c r="H170" s="115">
        <v>389.62400000000002</v>
      </c>
      <c r="I170" s="115">
        <v>54.978000000000002</v>
      </c>
      <c r="J170" s="115">
        <v>24.727</v>
      </c>
      <c r="K170" s="115">
        <v>361.68400000000003</v>
      </c>
      <c r="L170" s="115"/>
      <c r="M170" s="115"/>
      <c r="N170" s="254">
        <f t="shared" si="69"/>
        <v>103.438</v>
      </c>
      <c r="O170" s="115">
        <v>54.42</v>
      </c>
      <c r="P170" s="115">
        <f t="shared" si="70"/>
        <v>49.018000000000001</v>
      </c>
      <c r="Q170" s="115">
        <v>49.018000000000001</v>
      </c>
      <c r="R170" s="115"/>
      <c r="S170" s="115"/>
      <c r="T170" s="254">
        <f t="shared" si="72"/>
        <v>936.65600000000006</v>
      </c>
      <c r="U170" s="115">
        <v>56.625</v>
      </c>
      <c r="V170" s="254">
        <f t="shared" si="71"/>
        <v>880.03100000000006</v>
      </c>
      <c r="W170" s="115">
        <v>414.351</v>
      </c>
      <c r="X170" s="115">
        <v>54.978000000000002</v>
      </c>
      <c r="Y170" s="115">
        <v>361.68400000000003</v>
      </c>
      <c r="Z170" s="115"/>
      <c r="AA170" s="115">
        <v>49.018000000000001</v>
      </c>
      <c r="AB170" s="115"/>
      <c r="AC170" s="115"/>
      <c r="AD170" s="115"/>
    </row>
    <row r="171" spans="1:30">
      <c r="A171" s="387"/>
      <c r="B171" s="261" t="s">
        <v>18</v>
      </c>
      <c r="C171" s="254">
        <f t="shared" si="67"/>
        <v>846.20400000000006</v>
      </c>
      <c r="D171" s="115">
        <f t="shared" si="68"/>
        <v>1.7549999999999999</v>
      </c>
      <c r="E171" s="115">
        <v>5.0000000000000001E-3</v>
      </c>
      <c r="F171" s="115">
        <v>1.75</v>
      </c>
      <c r="G171" s="254">
        <f t="shared" si="59"/>
        <v>844.44900000000007</v>
      </c>
      <c r="H171" s="115">
        <v>311.79599999999999</v>
      </c>
      <c r="I171" s="115">
        <v>52.694000000000003</v>
      </c>
      <c r="J171" s="115">
        <v>19.05</v>
      </c>
      <c r="K171" s="115">
        <v>460.90899999999999</v>
      </c>
      <c r="L171" s="115"/>
      <c r="M171" s="115"/>
      <c r="N171" s="254">
        <f t="shared" si="69"/>
        <v>99.653999999999996</v>
      </c>
      <c r="O171" s="115">
        <v>40.731999999999999</v>
      </c>
      <c r="P171" s="115">
        <f t="shared" si="70"/>
        <v>58.921999999999997</v>
      </c>
      <c r="Q171" s="115">
        <v>58.921999999999997</v>
      </c>
      <c r="R171" s="115"/>
      <c r="S171" s="115"/>
      <c r="T171" s="254">
        <f t="shared" si="72"/>
        <v>945.85800000000006</v>
      </c>
      <c r="U171" s="115">
        <v>42.487000000000002</v>
      </c>
      <c r="V171" s="254">
        <f t="shared" si="71"/>
        <v>903.37100000000009</v>
      </c>
      <c r="W171" s="115">
        <v>330.846</v>
      </c>
      <c r="X171" s="115">
        <v>52.694000000000003</v>
      </c>
      <c r="Y171" s="115">
        <v>460.90899999999999</v>
      </c>
      <c r="Z171" s="115"/>
      <c r="AA171" s="115">
        <v>58.921999999999997</v>
      </c>
      <c r="AB171" s="115"/>
      <c r="AC171" s="115"/>
      <c r="AD171" s="115"/>
    </row>
    <row r="172" spans="1:30">
      <c r="A172" s="387"/>
      <c r="B172" s="261" t="s">
        <v>19</v>
      </c>
      <c r="C172" s="254">
        <f t="shared" si="67"/>
        <v>759.00300000000016</v>
      </c>
      <c r="D172" s="115">
        <f t="shared" si="68"/>
        <v>1.9690000000000001</v>
      </c>
      <c r="E172" s="115">
        <v>0</v>
      </c>
      <c r="F172" s="115">
        <v>1.9690000000000001</v>
      </c>
      <c r="G172" s="254">
        <f t="shared" si="59"/>
        <v>757.03400000000011</v>
      </c>
      <c r="H172" s="115">
        <v>283.745</v>
      </c>
      <c r="I172" s="115">
        <v>43.917000000000002</v>
      </c>
      <c r="J172" s="115">
        <v>25.108000000000001</v>
      </c>
      <c r="K172" s="115">
        <v>404.26400000000001</v>
      </c>
      <c r="L172" s="115"/>
      <c r="M172" s="115"/>
      <c r="N172" s="254">
        <f t="shared" si="69"/>
        <v>140.71699999999998</v>
      </c>
      <c r="O172" s="115">
        <v>31.581</v>
      </c>
      <c r="P172" s="115">
        <f t="shared" si="70"/>
        <v>109.136</v>
      </c>
      <c r="Q172" s="115">
        <v>109.136</v>
      </c>
      <c r="R172" s="115"/>
      <c r="S172" s="115"/>
      <c r="T172" s="254">
        <f t="shared" si="72"/>
        <v>899.71999999999991</v>
      </c>
      <c r="U172" s="115">
        <v>33.549999999999997</v>
      </c>
      <c r="V172" s="254">
        <f t="shared" si="71"/>
        <v>866.17</v>
      </c>
      <c r="W172" s="115">
        <v>308.85300000000001</v>
      </c>
      <c r="X172" s="115">
        <v>43.917000000000002</v>
      </c>
      <c r="Y172" s="115">
        <v>404.26400000000001</v>
      </c>
      <c r="Z172" s="115"/>
      <c r="AA172" s="115">
        <v>109.136</v>
      </c>
      <c r="AB172" s="115"/>
      <c r="AC172" s="115"/>
      <c r="AD172" s="115"/>
    </row>
    <row r="173" spans="1:30">
      <c r="A173" s="387"/>
      <c r="B173" s="261" t="s">
        <v>20</v>
      </c>
      <c r="C173" s="254">
        <f t="shared" si="67"/>
        <v>714.85299999999995</v>
      </c>
      <c r="D173" s="115">
        <f t="shared" si="68"/>
        <v>2.524</v>
      </c>
      <c r="E173" s="115">
        <v>0.442</v>
      </c>
      <c r="F173" s="115">
        <v>2.0819999999999999</v>
      </c>
      <c r="G173" s="254">
        <f t="shared" ref="G173:G204" si="73">SUM(H173:K173)</f>
        <v>712.32899999999995</v>
      </c>
      <c r="H173" s="115">
        <v>262.43299999999999</v>
      </c>
      <c r="I173" s="115">
        <v>37.866999999999997</v>
      </c>
      <c r="J173" s="115">
        <v>23.358000000000001</v>
      </c>
      <c r="K173" s="115">
        <v>388.67099999999999</v>
      </c>
      <c r="L173" s="115"/>
      <c r="M173" s="115"/>
      <c r="N173" s="254">
        <f t="shared" si="69"/>
        <v>108.49</v>
      </c>
      <c r="O173" s="115">
        <v>21.369</v>
      </c>
      <c r="P173" s="115">
        <f t="shared" si="70"/>
        <v>87.120999999999995</v>
      </c>
      <c r="Q173" s="115">
        <v>87.120999999999995</v>
      </c>
      <c r="R173" s="115"/>
      <c r="S173" s="115"/>
      <c r="T173" s="254">
        <f t="shared" si="72"/>
        <v>823.34299999999996</v>
      </c>
      <c r="U173" s="115">
        <v>23.893000000000001</v>
      </c>
      <c r="V173" s="254">
        <f t="shared" si="71"/>
        <v>799.44999999999993</v>
      </c>
      <c r="W173" s="115">
        <v>285.791</v>
      </c>
      <c r="X173" s="115">
        <v>37.866999999999997</v>
      </c>
      <c r="Y173" s="115">
        <v>388.67099999999999</v>
      </c>
      <c r="Z173" s="115"/>
      <c r="AA173" s="115">
        <v>87.120999999999995</v>
      </c>
      <c r="AB173" s="115"/>
      <c r="AC173" s="115"/>
      <c r="AD173" s="115"/>
    </row>
    <row r="174" spans="1:30">
      <c r="A174" s="387"/>
      <c r="B174" s="261" t="s">
        <v>21</v>
      </c>
      <c r="C174" s="254">
        <f t="shared" si="67"/>
        <v>808.00400000000002</v>
      </c>
      <c r="D174" s="115">
        <f t="shared" si="68"/>
        <v>5.2149999999999999</v>
      </c>
      <c r="E174" s="115">
        <v>1.679</v>
      </c>
      <c r="F174" s="115">
        <v>3.536</v>
      </c>
      <c r="G174" s="254">
        <f t="shared" si="73"/>
        <v>802.78899999999999</v>
      </c>
      <c r="H174" s="115">
        <v>238.85499999999999</v>
      </c>
      <c r="I174" s="115">
        <v>30.19</v>
      </c>
      <c r="J174" s="115">
        <v>22.696000000000002</v>
      </c>
      <c r="K174" s="115">
        <v>511.048</v>
      </c>
      <c r="L174" s="115"/>
      <c r="M174" s="115"/>
      <c r="N174" s="254">
        <f t="shared" si="69"/>
        <v>105.09299999999999</v>
      </c>
      <c r="O174" s="115">
        <v>39.829000000000001</v>
      </c>
      <c r="P174" s="115">
        <f t="shared" si="70"/>
        <v>65.263999999999996</v>
      </c>
      <c r="Q174" s="115">
        <v>65.263999999999996</v>
      </c>
      <c r="R174" s="115"/>
      <c r="S174" s="115"/>
      <c r="T174" s="254">
        <f t="shared" si="72"/>
        <v>913.09699999999998</v>
      </c>
      <c r="U174" s="115">
        <v>45.043999999999997</v>
      </c>
      <c r="V174" s="254">
        <f t="shared" si="71"/>
        <v>868.053</v>
      </c>
      <c r="W174" s="115">
        <v>261.55099999999999</v>
      </c>
      <c r="X174" s="115">
        <v>30.19</v>
      </c>
      <c r="Y174" s="115">
        <v>511.048</v>
      </c>
      <c r="Z174" s="115"/>
      <c r="AA174" s="115">
        <v>65.263999999999996</v>
      </c>
      <c r="AB174" s="115"/>
      <c r="AC174" s="115"/>
      <c r="AD174" s="115"/>
    </row>
    <row r="175" spans="1:30" ht="13.5" thickBot="1">
      <c r="A175" s="388"/>
      <c r="B175" s="263" t="s">
        <v>121</v>
      </c>
      <c r="C175" s="235">
        <f>SUM(C163:C174)</f>
        <v>9072.2509999999984</v>
      </c>
      <c r="D175" s="246">
        <f t="shared" si="68"/>
        <v>83.067999999999998</v>
      </c>
      <c r="E175" s="255">
        <f>SUM(E163:E174)</f>
        <v>18.324999999999999</v>
      </c>
      <c r="F175" s="255">
        <f>SUM(F163:F174)</f>
        <v>64.742999999999995</v>
      </c>
      <c r="G175" s="235">
        <f>SUM(G163:G174)</f>
        <v>8989.1829999999991</v>
      </c>
      <c r="H175" s="255">
        <f t="shared" ref="H175:O175" si="74">SUM(H163:H174)</f>
        <v>3514.8729999999996</v>
      </c>
      <c r="I175" s="255">
        <f t="shared" si="74"/>
        <v>540.27700000000004</v>
      </c>
      <c r="J175" s="255">
        <f t="shared" si="74"/>
        <v>278.03000000000003</v>
      </c>
      <c r="K175" s="255">
        <f t="shared" si="74"/>
        <v>4656.0029999999997</v>
      </c>
      <c r="L175" s="255">
        <f t="shared" si="74"/>
        <v>0</v>
      </c>
      <c r="M175" s="255">
        <f t="shared" si="74"/>
        <v>0</v>
      </c>
      <c r="N175" s="256">
        <f>SUM(N163:N174)</f>
        <v>1474.846</v>
      </c>
      <c r="O175" s="246">
        <f t="shared" si="74"/>
        <v>502.43400000000003</v>
      </c>
      <c r="P175" s="246">
        <f t="shared" si="70"/>
        <v>972.41200000000003</v>
      </c>
      <c r="Q175" s="255">
        <f>SUM(Q163:Q174)</f>
        <v>972.41200000000003</v>
      </c>
      <c r="R175" s="255">
        <f>SUM(R163:R174)</f>
        <v>0</v>
      </c>
      <c r="S175" s="255">
        <f>SUM(S163:S174)</f>
        <v>0</v>
      </c>
      <c r="T175" s="256">
        <f>SUM(T163:T174)</f>
        <v>10547.097000000002</v>
      </c>
      <c r="U175" s="255">
        <f>SUM(U163:U174)</f>
        <v>585.50200000000007</v>
      </c>
      <c r="V175" s="256">
        <f t="shared" si="71"/>
        <v>9961.5950000000012</v>
      </c>
      <c r="W175" s="255">
        <f t="shared" ref="W175:AD175" si="75">SUM(W163:W174)</f>
        <v>3792.9030000000002</v>
      </c>
      <c r="X175" s="255">
        <f t="shared" si="75"/>
        <v>540.27700000000004</v>
      </c>
      <c r="Y175" s="255">
        <f t="shared" si="75"/>
        <v>4656.0029999999997</v>
      </c>
      <c r="Z175" s="255">
        <f t="shared" si="75"/>
        <v>0</v>
      </c>
      <c r="AA175" s="255">
        <f t="shared" si="75"/>
        <v>972.41200000000003</v>
      </c>
      <c r="AB175" s="255">
        <f t="shared" si="75"/>
        <v>0</v>
      </c>
      <c r="AC175" s="246">
        <f t="shared" si="75"/>
        <v>0</v>
      </c>
      <c r="AD175" s="246">
        <f t="shared" si="75"/>
        <v>0</v>
      </c>
    </row>
    <row r="176" spans="1:30">
      <c r="A176" s="386">
        <v>2008</v>
      </c>
      <c r="B176" s="260" t="s">
        <v>1</v>
      </c>
      <c r="C176" s="253">
        <f t="shared" ref="C176:C187" si="76">D176+G176</f>
        <v>862.30600000000004</v>
      </c>
      <c r="D176" s="111">
        <f t="shared" si="68"/>
        <v>4.8639999999999999</v>
      </c>
      <c r="E176" s="111">
        <v>1.266</v>
      </c>
      <c r="F176" s="111">
        <v>3.5979999999999999</v>
      </c>
      <c r="G176" s="253">
        <f t="shared" si="73"/>
        <v>857.44200000000001</v>
      </c>
      <c r="H176" s="111">
        <v>261.34699999999998</v>
      </c>
      <c r="I176" s="111">
        <v>34.219000000000001</v>
      </c>
      <c r="J176" s="111">
        <v>22.209</v>
      </c>
      <c r="K176" s="111">
        <v>539.66700000000003</v>
      </c>
      <c r="L176" s="111"/>
      <c r="M176" s="111"/>
      <c r="N176" s="253">
        <f t="shared" ref="N176:N187" si="77">O176+P176</f>
        <v>72.375</v>
      </c>
      <c r="O176" s="111">
        <v>39.42</v>
      </c>
      <c r="P176" s="111">
        <f t="shared" si="70"/>
        <v>32.954999999999998</v>
      </c>
      <c r="Q176" s="111">
        <v>32.954999999999998</v>
      </c>
      <c r="R176" s="111"/>
      <c r="S176" s="111"/>
      <c r="T176" s="253">
        <f t="shared" ref="T176:T187" si="78">U176+V176</f>
        <v>934.68100000000004</v>
      </c>
      <c r="U176" s="111">
        <v>44.283999999999999</v>
      </c>
      <c r="V176" s="253">
        <f t="shared" si="71"/>
        <v>890.39700000000005</v>
      </c>
      <c r="W176" s="111">
        <v>283.55599999999998</v>
      </c>
      <c r="X176" s="111">
        <v>34.219000000000001</v>
      </c>
      <c r="Y176" s="111">
        <v>539.66700000000003</v>
      </c>
      <c r="Z176" s="111"/>
      <c r="AA176" s="111">
        <v>32.954999999999998</v>
      </c>
      <c r="AB176" s="111"/>
      <c r="AC176" s="111"/>
      <c r="AD176" s="111"/>
    </row>
    <row r="177" spans="1:30">
      <c r="A177" s="387"/>
      <c r="B177" s="261" t="s">
        <v>2</v>
      </c>
      <c r="C177" s="254">
        <f t="shared" si="76"/>
        <v>772.86900000000003</v>
      </c>
      <c r="D177" s="115">
        <f t="shared" si="68"/>
        <v>9.5890000000000004</v>
      </c>
      <c r="E177" s="115">
        <v>3.9529999999999998</v>
      </c>
      <c r="F177" s="115">
        <v>5.6360000000000001</v>
      </c>
      <c r="G177" s="254">
        <f t="shared" si="73"/>
        <v>763.28</v>
      </c>
      <c r="H177" s="115">
        <v>275.72500000000002</v>
      </c>
      <c r="I177" s="115">
        <v>30.722000000000001</v>
      </c>
      <c r="J177" s="115">
        <v>19.559000000000001</v>
      </c>
      <c r="K177" s="115">
        <v>437.274</v>
      </c>
      <c r="L177" s="115"/>
      <c r="M177" s="115"/>
      <c r="N177" s="254">
        <f t="shared" si="77"/>
        <v>89.685000000000002</v>
      </c>
      <c r="O177" s="115">
        <v>49.402000000000001</v>
      </c>
      <c r="P177" s="115">
        <f t="shared" si="70"/>
        <v>40.283000000000001</v>
      </c>
      <c r="Q177" s="115">
        <v>40.283000000000001</v>
      </c>
      <c r="R177" s="115"/>
      <c r="S177" s="115"/>
      <c r="T177" s="254">
        <f t="shared" si="78"/>
        <v>862.55399999999997</v>
      </c>
      <c r="U177" s="115">
        <v>58.991</v>
      </c>
      <c r="V177" s="254">
        <f t="shared" si="71"/>
        <v>803.56299999999999</v>
      </c>
      <c r="W177" s="115">
        <v>295.28399999999999</v>
      </c>
      <c r="X177" s="115">
        <v>30.722000000000001</v>
      </c>
      <c r="Y177" s="115">
        <v>437.274</v>
      </c>
      <c r="Z177" s="115"/>
      <c r="AA177" s="115">
        <v>40.283000000000001</v>
      </c>
      <c r="AB177" s="115"/>
      <c r="AC177" s="115"/>
      <c r="AD177" s="115"/>
    </row>
    <row r="178" spans="1:30">
      <c r="A178" s="387"/>
      <c r="B178" s="261" t="s">
        <v>3</v>
      </c>
      <c r="C178" s="254">
        <f t="shared" si="76"/>
        <v>805.15800000000002</v>
      </c>
      <c r="D178" s="115">
        <f t="shared" si="68"/>
        <v>15.151</v>
      </c>
      <c r="E178" s="115">
        <v>4.1260000000000003</v>
      </c>
      <c r="F178" s="115">
        <v>11.025</v>
      </c>
      <c r="G178" s="254">
        <f t="shared" si="73"/>
        <v>790.00700000000006</v>
      </c>
      <c r="H178" s="115">
        <v>310.565</v>
      </c>
      <c r="I178" s="115">
        <v>19.864999999999998</v>
      </c>
      <c r="J178" s="115">
        <v>18.654</v>
      </c>
      <c r="K178" s="115">
        <v>440.923</v>
      </c>
      <c r="L178" s="115"/>
      <c r="M178" s="115"/>
      <c r="N178" s="254">
        <f t="shared" si="77"/>
        <v>123.852</v>
      </c>
      <c r="O178" s="115">
        <v>47.401000000000003</v>
      </c>
      <c r="P178" s="115">
        <f t="shared" si="70"/>
        <v>76.450999999999993</v>
      </c>
      <c r="Q178" s="240">
        <v>76.450999999999993</v>
      </c>
      <c r="R178" s="240"/>
      <c r="S178" s="240"/>
      <c r="T178" s="254">
        <f t="shared" si="78"/>
        <v>929.01</v>
      </c>
      <c r="U178" s="115">
        <v>62.588000000000001</v>
      </c>
      <c r="V178" s="254">
        <f t="shared" si="71"/>
        <v>866.42200000000003</v>
      </c>
      <c r="W178" s="115">
        <v>329.18299999999999</v>
      </c>
      <c r="X178" s="115">
        <v>19.864999999999998</v>
      </c>
      <c r="Y178" s="115">
        <v>440.923</v>
      </c>
      <c r="Z178" s="115"/>
      <c r="AA178" s="115">
        <v>76.450999999999993</v>
      </c>
      <c r="AB178" s="240"/>
      <c r="AC178" s="115"/>
      <c r="AD178" s="115"/>
    </row>
    <row r="179" spans="1:30">
      <c r="A179" s="387"/>
      <c r="B179" s="261" t="s">
        <v>4</v>
      </c>
      <c r="C179" s="254">
        <f t="shared" si="76"/>
        <v>783.096</v>
      </c>
      <c r="D179" s="115">
        <f t="shared" si="68"/>
        <v>13.106999999999999</v>
      </c>
      <c r="E179" s="115">
        <v>1.7869999999999999</v>
      </c>
      <c r="F179" s="115">
        <v>11.32</v>
      </c>
      <c r="G179" s="254">
        <f t="shared" si="73"/>
        <v>769.98900000000003</v>
      </c>
      <c r="H179" s="115">
        <v>281.33600000000001</v>
      </c>
      <c r="I179" s="115">
        <v>17.984999999999999</v>
      </c>
      <c r="J179" s="115">
        <v>12.582000000000001</v>
      </c>
      <c r="K179" s="115">
        <v>458.08600000000001</v>
      </c>
      <c r="L179" s="115"/>
      <c r="M179" s="115"/>
      <c r="N179" s="254">
        <f t="shared" si="77"/>
        <v>95.822000000000003</v>
      </c>
      <c r="O179" s="115">
        <v>36.79</v>
      </c>
      <c r="P179" s="115">
        <f t="shared" si="70"/>
        <v>59.031999999999996</v>
      </c>
      <c r="Q179" s="115">
        <v>59.031999999999996</v>
      </c>
      <c r="R179" s="115"/>
      <c r="S179" s="115"/>
      <c r="T179" s="254">
        <f t="shared" si="78"/>
        <v>878.91800000000012</v>
      </c>
      <c r="U179" s="115">
        <v>49.896999999999998</v>
      </c>
      <c r="V179" s="254">
        <f t="shared" si="71"/>
        <v>829.02100000000007</v>
      </c>
      <c r="W179" s="115">
        <v>293.91800000000001</v>
      </c>
      <c r="X179" s="115">
        <v>17.984999999999999</v>
      </c>
      <c r="Y179" s="115">
        <v>458.08600000000001</v>
      </c>
      <c r="Z179" s="115"/>
      <c r="AA179" s="115">
        <v>59.031999999999996</v>
      </c>
      <c r="AB179" s="115"/>
      <c r="AC179" s="115"/>
      <c r="AD179" s="115"/>
    </row>
    <row r="180" spans="1:30">
      <c r="A180" s="387"/>
      <c r="B180" s="261" t="s">
        <v>5</v>
      </c>
      <c r="C180" s="254">
        <f t="shared" si="76"/>
        <v>736.70600000000002</v>
      </c>
      <c r="D180" s="115">
        <f t="shared" si="68"/>
        <v>8.1219999999999999</v>
      </c>
      <c r="E180" s="115">
        <v>0.78300000000000003</v>
      </c>
      <c r="F180" s="115">
        <v>7.3390000000000004</v>
      </c>
      <c r="G180" s="254">
        <f t="shared" si="73"/>
        <v>728.58400000000006</v>
      </c>
      <c r="H180" s="115">
        <v>310.50900000000001</v>
      </c>
      <c r="I180" s="115">
        <v>30.562999999999999</v>
      </c>
      <c r="J180" s="115">
        <v>26.352</v>
      </c>
      <c r="K180" s="115">
        <v>361.16</v>
      </c>
      <c r="L180" s="115"/>
      <c r="M180" s="115"/>
      <c r="N180" s="254">
        <f t="shared" si="77"/>
        <v>110.15300000000001</v>
      </c>
      <c r="O180" s="115">
        <v>26.998000000000001</v>
      </c>
      <c r="P180" s="115">
        <f t="shared" si="70"/>
        <v>83.155000000000001</v>
      </c>
      <c r="Q180" s="115">
        <v>83.155000000000001</v>
      </c>
      <c r="R180" s="115"/>
      <c r="S180" s="115"/>
      <c r="T180" s="254">
        <f t="shared" si="78"/>
        <v>846.85900000000004</v>
      </c>
      <c r="U180" s="115">
        <v>35.119999999999997</v>
      </c>
      <c r="V180" s="254">
        <f t="shared" si="71"/>
        <v>811.73900000000003</v>
      </c>
      <c r="W180" s="115">
        <v>336.86099999999999</v>
      </c>
      <c r="X180" s="115">
        <v>30.562999999999999</v>
      </c>
      <c r="Y180" s="115">
        <v>361.16</v>
      </c>
      <c r="Z180" s="115"/>
      <c r="AA180" s="115">
        <v>83.155000000000001</v>
      </c>
      <c r="AB180" s="115"/>
      <c r="AC180" s="115"/>
      <c r="AD180" s="115"/>
    </row>
    <row r="181" spans="1:30">
      <c r="A181" s="387"/>
      <c r="B181" s="261" t="s">
        <v>6</v>
      </c>
      <c r="C181" s="254">
        <f t="shared" si="76"/>
        <v>766.10199999999998</v>
      </c>
      <c r="D181" s="115">
        <f t="shared" si="68"/>
        <v>3.2790000000000004</v>
      </c>
      <c r="E181" s="115">
        <v>3.9E-2</v>
      </c>
      <c r="F181" s="115">
        <v>3.24</v>
      </c>
      <c r="G181" s="254">
        <f t="shared" si="73"/>
        <v>762.82299999999998</v>
      </c>
      <c r="H181" s="115">
        <v>260.06700000000001</v>
      </c>
      <c r="I181" s="115">
        <v>45.387999999999998</v>
      </c>
      <c r="J181" s="115">
        <v>27.103000000000002</v>
      </c>
      <c r="K181" s="115">
        <v>430.26499999999999</v>
      </c>
      <c r="L181" s="115"/>
      <c r="M181" s="115"/>
      <c r="N181" s="254">
        <f t="shared" si="77"/>
        <v>68.189000000000007</v>
      </c>
      <c r="O181" s="115">
        <v>17.678000000000001</v>
      </c>
      <c r="P181" s="115">
        <f t="shared" si="70"/>
        <v>50.511000000000003</v>
      </c>
      <c r="Q181" s="115">
        <v>50.511000000000003</v>
      </c>
      <c r="R181" s="115"/>
      <c r="S181" s="115"/>
      <c r="T181" s="254">
        <f t="shared" si="78"/>
        <v>834.29</v>
      </c>
      <c r="U181" s="115">
        <v>20.957000000000001</v>
      </c>
      <c r="V181" s="254">
        <f t="shared" si="71"/>
        <v>813.33299999999997</v>
      </c>
      <c r="W181" s="115">
        <v>287.17</v>
      </c>
      <c r="X181" s="115">
        <v>45.387999999999998</v>
      </c>
      <c r="Y181" s="115">
        <v>430.26499999999999</v>
      </c>
      <c r="Z181" s="115"/>
      <c r="AA181" s="115">
        <v>50.51</v>
      </c>
      <c r="AB181" s="115"/>
      <c r="AC181" s="115"/>
      <c r="AD181" s="115"/>
    </row>
    <row r="182" spans="1:30">
      <c r="A182" s="387"/>
      <c r="B182" s="261" t="s">
        <v>16</v>
      </c>
      <c r="C182" s="254">
        <f t="shared" si="76"/>
        <v>981.02</v>
      </c>
      <c r="D182" s="115">
        <f t="shared" si="68"/>
        <v>2.06</v>
      </c>
      <c r="E182" s="115">
        <v>0</v>
      </c>
      <c r="F182" s="115">
        <v>2.06</v>
      </c>
      <c r="G182" s="254">
        <f t="shared" si="73"/>
        <v>978.96</v>
      </c>
      <c r="H182" s="115">
        <v>326.47800000000001</v>
      </c>
      <c r="I182" s="115">
        <v>68.930000000000007</v>
      </c>
      <c r="J182" s="115">
        <v>28.419</v>
      </c>
      <c r="K182" s="115">
        <v>555.13300000000004</v>
      </c>
      <c r="L182" s="115"/>
      <c r="M182" s="115"/>
      <c r="N182" s="254">
        <f t="shared" si="77"/>
        <v>38.620000000000005</v>
      </c>
      <c r="O182" s="115">
        <v>17.884</v>
      </c>
      <c r="P182" s="115">
        <f t="shared" si="70"/>
        <v>20.736000000000001</v>
      </c>
      <c r="Q182" s="115">
        <v>20.736000000000001</v>
      </c>
      <c r="R182" s="115"/>
      <c r="S182" s="115"/>
      <c r="T182" s="254">
        <f t="shared" si="78"/>
        <v>1019.64</v>
      </c>
      <c r="U182" s="115">
        <v>19.943999999999999</v>
      </c>
      <c r="V182" s="254">
        <f t="shared" si="71"/>
        <v>999.69600000000003</v>
      </c>
      <c r="W182" s="115">
        <v>354.89699999999999</v>
      </c>
      <c r="X182" s="115">
        <v>68.930000000000007</v>
      </c>
      <c r="Y182" s="115">
        <v>555.13300000000004</v>
      </c>
      <c r="Z182" s="115"/>
      <c r="AA182" s="115">
        <v>20.736000000000001</v>
      </c>
      <c r="AB182" s="115"/>
      <c r="AC182" s="115"/>
      <c r="AD182" s="115"/>
    </row>
    <row r="183" spans="1:30">
      <c r="A183" s="387"/>
      <c r="B183" s="261" t="s">
        <v>17</v>
      </c>
      <c r="C183" s="254">
        <f t="shared" si="76"/>
        <v>1011.907</v>
      </c>
      <c r="D183" s="115">
        <f t="shared" si="68"/>
        <v>1.4670000000000001</v>
      </c>
      <c r="E183" s="115">
        <v>0</v>
      </c>
      <c r="F183" s="115">
        <v>1.4670000000000001</v>
      </c>
      <c r="G183" s="254">
        <f t="shared" si="73"/>
        <v>1010.44</v>
      </c>
      <c r="H183" s="115">
        <v>346.358</v>
      </c>
      <c r="I183" s="115">
        <v>81.450999999999993</v>
      </c>
      <c r="J183" s="115">
        <v>27.266999999999999</v>
      </c>
      <c r="K183" s="115">
        <v>555.36400000000003</v>
      </c>
      <c r="L183" s="115"/>
      <c r="M183" s="115"/>
      <c r="N183" s="254">
        <f t="shared" si="77"/>
        <v>25.099000000000004</v>
      </c>
      <c r="O183" s="115">
        <v>20.978000000000002</v>
      </c>
      <c r="P183" s="115">
        <f t="shared" si="70"/>
        <v>4.1210000000000004</v>
      </c>
      <c r="Q183" s="115">
        <v>4.1210000000000004</v>
      </c>
      <c r="R183" s="115"/>
      <c r="S183" s="115"/>
      <c r="T183" s="254">
        <f t="shared" si="78"/>
        <v>1037.0060000000001</v>
      </c>
      <c r="U183" s="115">
        <v>22.445</v>
      </c>
      <c r="V183" s="254">
        <f t="shared" si="71"/>
        <v>1014.561</v>
      </c>
      <c r="W183" s="115">
        <v>370.625</v>
      </c>
      <c r="X183" s="115">
        <v>84.450999999999993</v>
      </c>
      <c r="Y183" s="115">
        <v>555.36400000000003</v>
      </c>
      <c r="Z183" s="115"/>
      <c r="AA183" s="115">
        <v>4.1210000000000004</v>
      </c>
      <c r="AB183" s="115"/>
      <c r="AC183" s="115"/>
      <c r="AD183" s="115"/>
    </row>
    <row r="184" spans="1:30">
      <c r="A184" s="387"/>
      <c r="B184" s="261" t="s">
        <v>18</v>
      </c>
      <c r="C184" s="254">
        <f t="shared" si="76"/>
        <v>932.70400000000006</v>
      </c>
      <c r="D184" s="115">
        <f t="shared" si="68"/>
        <v>1.2629999999999999</v>
      </c>
      <c r="E184" s="115">
        <v>0</v>
      </c>
      <c r="F184" s="115">
        <v>1.2629999999999999</v>
      </c>
      <c r="G184" s="254">
        <f t="shared" si="73"/>
        <v>931.44100000000003</v>
      </c>
      <c r="H184" s="115">
        <v>315.79500000000002</v>
      </c>
      <c r="I184" s="115">
        <v>59.465000000000003</v>
      </c>
      <c r="J184" s="115">
        <v>23.927</v>
      </c>
      <c r="K184" s="115">
        <v>532.25400000000002</v>
      </c>
      <c r="L184" s="115"/>
      <c r="M184" s="115"/>
      <c r="N184" s="254">
        <f t="shared" si="77"/>
        <v>63.162000000000006</v>
      </c>
      <c r="O184" s="115">
        <v>25.02</v>
      </c>
      <c r="P184" s="115">
        <f t="shared" si="70"/>
        <v>38.142000000000003</v>
      </c>
      <c r="Q184" s="115">
        <v>38.142000000000003</v>
      </c>
      <c r="R184" s="115"/>
      <c r="S184" s="115"/>
      <c r="T184" s="254">
        <f t="shared" si="78"/>
        <v>995.8660000000001</v>
      </c>
      <c r="U184" s="115">
        <v>26.283000000000001</v>
      </c>
      <c r="V184" s="254">
        <f t="shared" si="71"/>
        <v>969.58300000000008</v>
      </c>
      <c r="W184" s="115">
        <v>339.72199999999998</v>
      </c>
      <c r="X184" s="115">
        <v>59.465000000000003</v>
      </c>
      <c r="Y184" s="115">
        <v>532.25400000000002</v>
      </c>
      <c r="Z184" s="115"/>
      <c r="AA184" s="115">
        <v>38.142000000000003</v>
      </c>
      <c r="AB184" s="115"/>
      <c r="AC184" s="115"/>
      <c r="AD184" s="115"/>
    </row>
    <row r="185" spans="1:30">
      <c r="A185" s="387"/>
      <c r="B185" s="261" t="s">
        <v>19</v>
      </c>
      <c r="C185" s="254">
        <f t="shared" si="76"/>
        <v>876.34500000000003</v>
      </c>
      <c r="D185" s="115">
        <f t="shared" si="68"/>
        <v>2.2709999999999999</v>
      </c>
      <c r="E185" s="115">
        <v>0.29499999999999998</v>
      </c>
      <c r="F185" s="115">
        <v>1.976</v>
      </c>
      <c r="G185" s="254">
        <f t="shared" si="73"/>
        <v>874.07400000000007</v>
      </c>
      <c r="H185" s="115">
        <v>282.77499999999998</v>
      </c>
      <c r="I185" s="115">
        <v>44.268999999999998</v>
      </c>
      <c r="J185" s="115">
        <v>14.204000000000001</v>
      </c>
      <c r="K185" s="115">
        <v>532.82600000000002</v>
      </c>
      <c r="L185" s="115"/>
      <c r="M185" s="115"/>
      <c r="N185" s="254">
        <f t="shared" si="77"/>
        <v>91.83</v>
      </c>
      <c r="O185" s="115">
        <v>16.05</v>
      </c>
      <c r="P185" s="115">
        <f t="shared" si="70"/>
        <v>75.78</v>
      </c>
      <c r="Q185" s="115">
        <v>75.78</v>
      </c>
      <c r="R185" s="115"/>
      <c r="S185" s="115"/>
      <c r="T185" s="254">
        <f t="shared" si="78"/>
        <v>968.17500000000007</v>
      </c>
      <c r="U185" s="115">
        <v>18.321000000000002</v>
      </c>
      <c r="V185" s="254">
        <f t="shared" si="71"/>
        <v>949.85400000000004</v>
      </c>
      <c r="W185" s="115">
        <v>296.97899999999998</v>
      </c>
      <c r="X185" s="115">
        <v>44.268999999999998</v>
      </c>
      <c r="Y185" s="115">
        <v>532.82600000000002</v>
      </c>
      <c r="Z185" s="115"/>
      <c r="AA185" s="115">
        <v>75.78</v>
      </c>
      <c r="AB185" s="115"/>
      <c r="AC185" s="115"/>
      <c r="AD185" s="115"/>
    </row>
    <row r="186" spans="1:30">
      <c r="A186" s="387"/>
      <c r="B186" s="261" t="s">
        <v>20</v>
      </c>
      <c r="C186" s="254">
        <f t="shared" si="76"/>
        <v>843.39799999999991</v>
      </c>
      <c r="D186" s="115">
        <f t="shared" si="68"/>
        <v>2.2879999999999998</v>
      </c>
      <c r="E186" s="115">
        <v>0.36399999999999999</v>
      </c>
      <c r="F186" s="115">
        <v>1.9239999999999999</v>
      </c>
      <c r="G186" s="254">
        <f t="shared" si="73"/>
        <v>841.1099999999999</v>
      </c>
      <c r="H186" s="115">
        <v>312.05200000000002</v>
      </c>
      <c r="I186" s="115">
        <v>44.66</v>
      </c>
      <c r="J186" s="115">
        <v>18.981999999999999</v>
      </c>
      <c r="K186" s="115">
        <v>465.416</v>
      </c>
      <c r="L186" s="115"/>
      <c r="M186" s="115"/>
      <c r="N186" s="254">
        <f t="shared" si="77"/>
        <v>61.250999999999998</v>
      </c>
      <c r="O186" s="115">
        <v>1.677</v>
      </c>
      <c r="P186" s="115">
        <f t="shared" si="70"/>
        <v>59.573999999999998</v>
      </c>
      <c r="Q186" s="115">
        <v>59.573999999999998</v>
      </c>
      <c r="R186" s="115"/>
      <c r="S186" s="115"/>
      <c r="T186" s="254">
        <f t="shared" si="78"/>
        <v>904.64899999999989</v>
      </c>
      <c r="U186" s="115">
        <v>3.9649999999999999</v>
      </c>
      <c r="V186" s="254">
        <f t="shared" si="71"/>
        <v>900.68399999999986</v>
      </c>
      <c r="W186" s="115">
        <v>331.03399999999999</v>
      </c>
      <c r="X186" s="115">
        <v>44.66</v>
      </c>
      <c r="Y186" s="115">
        <v>465.416</v>
      </c>
      <c r="Z186" s="115"/>
      <c r="AA186" s="115">
        <v>59.573999999999998</v>
      </c>
      <c r="AB186" s="115"/>
      <c r="AC186" s="115"/>
      <c r="AD186" s="115"/>
    </row>
    <row r="187" spans="1:30">
      <c r="A187" s="387"/>
      <c r="B187" s="261" t="s">
        <v>21</v>
      </c>
      <c r="C187" s="254">
        <f t="shared" si="76"/>
        <v>949.31999999999994</v>
      </c>
      <c r="D187" s="115">
        <f t="shared" si="68"/>
        <v>3.9610000000000003</v>
      </c>
      <c r="E187" s="115">
        <v>0.92200000000000004</v>
      </c>
      <c r="F187" s="115">
        <v>3.0390000000000001</v>
      </c>
      <c r="G187" s="254">
        <f t="shared" si="73"/>
        <v>945.35899999999992</v>
      </c>
      <c r="H187" s="115">
        <v>302.25799999999998</v>
      </c>
      <c r="I187" s="115">
        <v>47.204999999999998</v>
      </c>
      <c r="J187" s="115">
        <v>27.59</v>
      </c>
      <c r="K187" s="115">
        <v>568.30600000000004</v>
      </c>
      <c r="L187" s="115"/>
      <c r="M187" s="115"/>
      <c r="N187" s="254">
        <f t="shared" si="77"/>
        <v>26.631999999999998</v>
      </c>
      <c r="O187" s="115">
        <v>6.6769999999999996</v>
      </c>
      <c r="P187" s="115">
        <f t="shared" si="70"/>
        <v>19.954999999999998</v>
      </c>
      <c r="Q187" s="115">
        <v>19.954999999999998</v>
      </c>
      <c r="R187" s="115"/>
      <c r="S187" s="115"/>
      <c r="T187" s="254">
        <f t="shared" si="78"/>
        <v>975.95200000000011</v>
      </c>
      <c r="U187" s="115">
        <v>10.638</v>
      </c>
      <c r="V187" s="254">
        <f t="shared" si="71"/>
        <v>965.31400000000008</v>
      </c>
      <c r="W187" s="115">
        <v>329.84800000000001</v>
      </c>
      <c r="X187" s="115">
        <v>47.204999999999998</v>
      </c>
      <c r="Y187" s="115">
        <v>568.30600000000004</v>
      </c>
      <c r="Z187" s="115"/>
      <c r="AA187" s="115">
        <v>19.954999999999998</v>
      </c>
      <c r="AB187" s="115"/>
      <c r="AC187" s="115"/>
      <c r="AD187" s="115"/>
    </row>
    <row r="188" spans="1:30" ht="13.5" thickBot="1">
      <c r="A188" s="388"/>
      <c r="B188" s="263" t="s">
        <v>122</v>
      </c>
      <c r="C188" s="235">
        <f>SUM(C176:C187)</f>
        <v>10320.930999999999</v>
      </c>
      <c r="D188" s="246">
        <f t="shared" si="68"/>
        <v>67.421999999999997</v>
      </c>
      <c r="E188" s="255">
        <f>SUM(E176:E187)</f>
        <v>13.534999999999998</v>
      </c>
      <c r="F188" s="255">
        <f>SUM(F176:F187)</f>
        <v>53.887</v>
      </c>
      <c r="G188" s="235">
        <f>SUM(G176:G187)</f>
        <v>10253.509000000002</v>
      </c>
      <c r="H188" s="255">
        <f t="shared" ref="H188:O188" si="79">SUM(H176:H187)</f>
        <v>3585.2650000000003</v>
      </c>
      <c r="I188" s="255">
        <f t="shared" si="79"/>
        <v>524.72199999999998</v>
      </c>
      <c r="J188" s="255">
        <f t="shared" si="79"/>
        <v>266.84800000000001</v>
      </c>
      <c r="K188" s="255">
        <f t="shared" si="79"/>
        <v>5876.6740000000009</v>
      </c>
      <c r="L188" s="255">
        <f t="shared" si="79"/>
        <v>0</v>
      </c>
      <c r="M188" s="255">
        <f t="shared" si="79"/>
        <v>0</v>
      </c>
      <c r="N188" s="256">
        <f>SUM(N176:N187)</f>
        <v>866.67000000000007</v>
      </c>
      <c r="O188" s="246">
        <f t="shared" si="79"/>
        <v>305.97500000000002</v>
      </c>
      <c r="P188" s="246">
        <f t="shared" si="70"/>
        <v>560.69499999999994</v>
      </c>
      <c r="Q188" s="255">
        <f>SUM(Q176:Q187)</f>
        <v>560.69499999999994</v>
      </c>
      <c r="R188" s="255">
        <f>SUM(R176:R187)</f>
        <v>0</v>
      </c>
      <c r="S188" s="255">
        <f>SUM(S176:S187)</f>
        <v>0</v>
      </c>
      <c r="T188" s="256">
        <f>SUM(T176:T187)</f>
        <v>11187.599999999999</v>
      </c>
      <c r="U188" s="255">
        <f>SUM(U176:U187)</f>
        <v>373.43299999999999</v>
      </c>
      <c r="V188" s="256">
        <f t="shared" si="71"/>
        <v>10814.166999999999</v>
      </c>
      <c r="W188" s="255">
        <f t="shared" ref="W188:AD188" si="80">SUM(W176:W187)</f>
        <v>3849.0769999999993</v>
      </c>
      <c r="X188" s="255">
        <f t="shared" si="80"/>
        <v>527.72199999999998</v>
      </c>
      <c r="Y188" s="255">
        <f t="shared" si="80"/>
        <v>5876.6740000000009</v>
      </c>
      <c r="Z188" s="255">
        <f t="shared" si="80"/>
        <v>0</v>
      </c>
      <c r="AA188" s="255">
        <f t="shared" si="80"/>
        <v>560.69399999999996</v>
      </c>
      <c r="AB188" s="255">
        <f t="shared" si="80"/>
        <v>0</v>
      </c>
      <c r="AC188" s="246">
        <f t="shared" si="80"/>
        <v>0</v>
      </c>
      <c r="AD188" s="246">
        <f t="shared" si="80"/>
        <v>0</v>
      </c>
    </row>
    <row r="189" spans="1:30">
      <c r="A189" s="386">
        <v>2009</v>
      </c>
      <c r="B189" s="260" t="s">
        <v>1</v>
      </c>
      <c r="C189" s="253">
        <f t="shared" ref="C189:C200" si="81">D189+G189</f>
        <v>901.27599999999995</v>
      </c>
      <c r="D189" s="111">
        <f t="shared" si="68"/>
        <v>5.2949999999999999</v>
      </c>
      <c r="E189" s="137">
        <v>0.94199999999999995</v>
      </c>
      <c r="F189" s="137">
        <v>4.3529999999999998</v>
      </c>
      <c r="G189" s="253">
        <f t="shared" si="73"/>
        <v>895.98099999999999</v>
      </c>
      <c r="H189" s="137">
        <v>289.15600000000001</v>
      </c>
      <c r="I189" s="137">
        <v>63.466999999999999</v>
      </c>
      <c r="J189" s="137">
        <v>23.68</v>
      </c>
      <c r="K189" s="137">
        <v>519.678</v>
      </c>
      <c r="L189" s="137"/>
      <c r="M189" s="137"/>
      <c r="N189" s="253">
        <f t="shared" ref="N189:N200" si="82">O189+P189</f>
        <v>29.32</v>
      </c>
      <c r="O189" s="137">
        <v>12.215999999999999</v>
      </c>
      <c r="P189" s="111">
        <f t="shared" si="70"/>
        <v>17.103999999999999</v>
      </c>
      <c r="Q189" s="137">
        <v>17.103999999999999</v>
      </c>
      <c r="R189" s="111"/>
      <c r="S189" s="137">
        <v>0</v>
      </c>
      <c r="T189" s="253">
        <f t="shared" ref="T189:T200" si="83">U189+V189</f>
        <v>930.596</v>
      </c>
      <c r="U189" s="137">
        <v>17.510999999999999</v>
      </c>
      <c r="V189" s="253">
        <f t="shared" si="71"/>
        <v>913.08500000000004</v>
      </c>
      <c r="W189" s="137">
        <v>312.83600000000001</v>
      </c>
      <c r="X189" s="137">
        <v>63.466999999999999</v>
      </c>
      <c r="Y189" s="137">
        <v>519.678</v>
      </c>
      <c r="Z189" s="137"/>
      <c r="AA189" s="137">
        <v>17.103999999999999</v>
      </c>
      <c r="AB189" s="137"/>
      <c r="AC189" s="137">
        <v>0</v>
      </c>
      <c r="AD189" s="137"/>
    </row>
    <row r="190" spans="1:30">
      <c r="A190" s="387"/>
      <c r="B190" s="261" t="s">
        <v>2</v>
      </c>
      <c r="C190" s="254">
        <f t="shared" si="81"/>
        <v>802.52899999999988</v>
      </c>
      <c r="D190" s="115">
        <f t="shared" si="68"/>
        <v>9.0839999999999996</v>
      </c>
      <c r="E190" s="140">
        <v>3.7650000000000001</v>
      </c>
      <c r="F190" s="140">
        <v>5.319</v>
      </c>
      <c r="G190" s="254">
        <f t="shared" si="73"/>
        <v>793.44499999999994</v>
      </c>
      <c r="H190" s="140">
        <v>338.80799999999999</v>
      </c>
      <c r="I190" s="140">
        <v>56.137</v>
      </c>
      <c r="J190" s="140">
        <v>16.664000000000001</v>
      </c>
      <c r="K190" s="140">
        <v>381.83600000000001</v>
      </c>
      <c r="L190" s="140"/>
      <c r="M190" s="140"/>
      <c r="N190" s="254">
        <f t="shared" si="82"/>
        <v>62.265999999999998</v>
      </c>
      <c r="O190" s="140">
        <v>24.914999999999999</v>
      </c>
      <c r="P190" s="115">
        <f t="shared" si="70"/>
        <v>37.350999999999999</v>
      </c>
      <c r="Q190" s="140">
        <v>37.350999999999999</v>
      </c>
      <c r="R190" s="115"/>
      <c r="S190" s="140">
        <v>0</v>
      </c>
      <c r="T190" s="254">
        <f t="shared" si="83"/>
        <v>864.79499999999996</v>
      </c>
      <c r="U190" s="140">
        <v>33.999000000000002</v>
      </c>
      <c r="V190" s="254">
        <f t="shared" si="71"/>
        <v>830.79599999999994</v>
      </c>
      <c r="W190" s="140">
        <v>355.47199999999998</v>
      </c>
      <c r="X190" s="140">
        <v>56.137</v>
      </c>
      <c r="Y190" s="140">
        <v>381.83600000000001</v>
      </c>
      <c r="Z190" s="140"/>
      <c r="AA190" s="140">
        <v>37.350999999999999</v>
      </c>
      <c r="AB190" s="140"/>
      <c r="AC190" s="140">
        <v>0</v>
      </c>
      <c r="AD190" s="140"/>
    </row>
    <row r="191" spans="1:30">
      <c r="A191" s="387"/>
      <c r="B191" s="261" t="s">
        <v>3</v>
      </c>
      <c r="C191" s="254">
        <f t="shared" si="81"/>
        <v>863.2</v>
      </c>
      <c r="D191" s="115">
        <f t="shared" si="68"/>
        <v>15.683</v>
      </c>
      <c r="E191" s="140">
        <v>6.3380000000000001</v>
      </c>
      <c r="F191" s="140">
        <v>9.3450000000000006</v>
      </c>
      <c r="G191" s="254">
        <f t="shared" si="73"/>
        <v>847.51700000000005</v>
      </c>
      <c r="H191" s="140">
        <v>311.49599999999998</v>
      </c>
      <c r="I191" s="140">
        <v>72.387</v>
      </c>
      <c r="J191" s="140">
        <v>21.797000000000001</v>
      </c>
      <c r="K191" s="140">
        <v>441.83699999999999</v>
      </c>
      <c r="L191" s="140"/>
      <c r="M191" s="140"/>
      <c r="N191" s="254">
        <f t="shared" si="82"/>
        <v>91.664000000000001</v>
      </c>
      <c r="O191" s="140">
        <v>50.85</v>
      </c>
      <c r="P191" s="115">
        <f t="shared" si="70"/>
        <v>40.814</v>
      </c>
      <c r="Q191" s="265">
        <v>40.814</v>
      </c>
      <c r="R191" s="240"/>
      <c r="S191" s="265">
        <v>0</v>
      </c>
      <c r="T191" s="254">
        <f t="shared" si="83"/>
        <v>954.86400000000003</v>
      </c>
      <c r="U191" s="140">
        <v>66.533000000000001</v>
      </c>
      <c r="V191" s="254">
        <f t="shared" si="71"/>
        <v>888.33100000000002</v>
      </c>
      <c r="W191" s="140">
        <v>333.29300000000001</v>
      </c>
      <c r="X191" s="140">
        <v>72.387</v>
      </c>
      <c r="Y191" s="140">
        <v>441.83699999999999</v>
      </c>
      <c r="Z191" s="140"/>
      <c r="AA191" s="140">
        <v>40.814</v>
      </c>
      <c r="AB191" s="265"/>
      <c r="AC191" s="265">
        <v>0</v>
      </c>
      <c r="AD191" s="265"/>
    </row>
    <row r="192" spans="1:30">
      <c r="A192" s="387"/>
      <c r="B192" s="261" t="s">
        <v>4</v>
      </c>
      <c r="C192" s="254">
        <f t="shared" si="81"/>
        <v>802.34999999999991</v>
      </c>
      <c r="D192" s="115">
        <f t="shared" si="68"/>
        <v>14.636000000000001</v>
      </c>
      <c r="E192" s="140">
        <v>3.637</v>
      </c>
      <c r="F192" s="140">
        <v>10.999000000000001</v>
      </c>
      <c r="G192" s="254">
        <f t="shared" si="73"/>
        <v>787.71399999999994</v>
      </c>
      <c r="H192" s="140">
        <v>279.33499999999998</v>
      </c>
      <c r="I192" s="140">
        <v>34.5</v>
      </c>
      <c r="J192" s="140">
        <v>9.0459999999999994</v>
      </c>
      <c r="K192" s="140">
        <v>464.83300000000003</v>
      </c>
      <c r="L192" s="140"/>
      <c r="M192" s="140"/>
      <c r="N192" s="254">
        <f t="shared" si="82"/>
        <v>119.87299999999999</v>
      </c>
      <c r="O192" s="140">
        <v>53.011000000000003</v>
      </c>
      <c r="P192" s="115">
        <f t="shared" si="70"/>
        <v>66.861999999999995</v>
      </c>
      <c r="Q192" s="140">
        <v>66.861999999999995</v>
      </c>
      <c r="R192" s="115"/>
      <c r="S192" s="140">
        <v>0</v>
      </c>
      <c r="T192" s="254">
        <f t="shared" si="83"/>
        <v>926.00299999999993</v>
      </c>
      <c r="U192" s="140">
        <v>67.647000000000006</v>
      </c>
      <c r="V192" s="254">
        <f t="shared" si="71"/>
        <v>858.35599999999988</v>
      </c>
      <c r="W192" s="140">
        <v>288.38099999999997</v>
      </c>
      <c r="X192" s="140">
        <v>34.5</v>
      </c>
      <c r="Y192" s="140">
        <v>464.83300000000003</v>
      </c>
      <c r="Z192" s="140"/>
      <c r="AA192" s="140">
        <v>66.861999999999995</v>
      </c>
      <c r="AB192" s="140"/>
      <c r="AC192" s="140">
        <v>3.78</v>
      </c>
      <c r="AD192" s="140"/>
    </row>
    <row r="193" spans="1:30">
      <c r="A193" s="387"/>
      <c r="B193" s="261" t="s">
        <v>5</v>
      </c>
      <c r="C193" s="254">
        <f t="shared" si="81"/>
        <v>739.10199999999998</v>
      </c>
      <c r="D193" s="115">
        <f t="shared" si="68"/>
        <v>14.263</v>
      </c>
      <c r="E193" s="140">
        <v>2.8210000000000002</v>
      </c>
      <c r="F193" s="140">
        <v>11.442</v>
      </c>
      <c r="G193" s="254">
        <f t="shared" si="73"/>
        <v>724.83899999999994</v>
      </c>
      <c r="H193" s="140">
        <v>261.74799999999999</v>
      </c>
      <c r="I193" s="140">
        <v>18.547999999999998</v>
      </c>
      <c r="J193" s="140">
        <v>26.946000000000002</v>
      </c>
      <c r="K193" s="140">
        <v>417.59699999999998</v>
      </c>
      <c r="L193" s="140"/>
      <c r="M193" s="140"/>
      <c r="N193" s="254">
        <f t="shared" si="82"/>
        <v>190.30800000000002</v>
      </c>
      <c r="O193" s="140">
        <v>59.655000000000001</v>
      </c>
      <c r="P193" s="115">
        <f t="shared" si="70"/>
        <v>130.65300000000002</v>
      </c>
      <c r="Q193" s="140">
        <v>65.533000000000001</v>
      </c>
      <c r="R193" s="115"/>
      <c r="S193" s="140">
        <v>65.12</v>
      </c>
      <c r="T193" s="254">
        <f t="shared" si="83"/>
        <v>929.41</v>
      </c>
      <c r="U193" s="140">
        <v>73.918000000000006</v>
      </c>
      <c r="V193" s="254">
        <f t="shared" si="71"/>
        <v>855.49199999999996</v>
      </c>
      <c r="W193" s="140">
        <v>288.69400000000002</v>
      </c>
      <c r="X193" s="140">
        <v>18.547999999999998</v>
      </c>
      <c r="Y193" s="140">
        <v>417.59699999999998</v>
      </c>
      <c r="Z193" s="140"/>
      <c r="AA193" s="140">
        <v>65.533000000000001</v>
      </c>
      <c r="AB193" s="140"/>
      <c r="AC193" s="140">
        <v>65.12</v>
      </c>
      <c r="AD193" s="140"/>
    </row>
    <row r="194" spans="1:30">
      <c r="A194" s="387"/>
      <c r="B194" s="261" t="s">
        <v>6</v>
      </c>
      <c r="C194" s="254">
        <f t="shared" si="81"/>
        <v>910.64800000000002</v>
      </c>
      <c r="D194" s="115">
        <f t="shared" ref="D194:D225" si="84">SUM(E194:F194)</f>
        <v>9.468</v>
      </c>
      <c r="E194" s="140">
        <v>0.89800000000000002</v>
      </c>
      <c r="F194" s="140">
        <v>8.57</v>
      </c>
      <c r="G194" s="254">
        <f t="shared" si="73"/>
        <v>901.18000000000006</v>
      </c>
      <c r="H194" s="140">
        <v>364.20100000000002</v>
      </c>
      <c r="I194" s="140">
        <v>11.388</v>
      </c>
      <c r="J194" s="140">
        <v>26.158999999999999</v>
      </c>
      <c r="K194" s="140">
        <v>499.43200000000002</v>
      </c>
      <c r="L194" s="140"/>
      <c r="M194" s="140"/>
      <c r="N194" s="254">
        <f t="shared" si="82"/>
        <v>145.44999999999999</v>
      </c>
      <c r="O194" s="140">
        <v>48.073999999999998</v>
      </c>
      <c r="P194" s="115">
        <f t="shared" si="70"/>
        <v>97.376000000000005</v>
      </c>
      <c r="Q194" s="140">
        <v>37.006999999999998</v>
      </c>
      <c r="R194" s="115"/>
      <c r="S194" s="140">
        <v>60.369</v>
      </c>
      <c r="T194" s="254">
        <f t="shared" si="83"/>
        <v>1056.098</v>
      </c>
      <c r="U194" s="140">
        <v>57.542000000000002</v>
      </c>
      <c r="V194" s="254">
        <f t="shared" ref="V194:V225" si="85">SUM(W194:AC194)</f>
        <v>998.55600000000004</v>
      </c>
      <c r="W194" s="140">
        <v>390.36</v>
      </c>
      <c r="X194" s="140">
        <v>11.388</v>
      </c>
      <c r="Y194" s="140">
        <v>499.43200000000002</v>
      </c>
      <c r="Z194" s="140"/>
      <c r="AA194" s="140">
        <v>37.006999999999998</v>
      </c>
      <c r="AB194" s="140"/>
      <c r="AC194" s="140">
        <v>60.369</v>
      </c>
      <c r="AD194" s="140"/>
    </row>
    <row r="195" spans="1:30">
      <c r="A195" s="387"/>
      <c r="B195" s="261" t="s">
        <v>16</v>
      </c>
      <c r="C195" s="254">
        <f t="shared" si="81"/>
        <v>989.31600000000003</v>
      </c>
      <c r="D195" s="115">
        <f t="shared" si="84"/>
        <v>4.2640000000000002</v>
      </c>
      <c r="E195" s="140">
        <v>0.14899999999999999</v>
      </c>
      <c r="F195" s="140">
        <v>4.1150000000000002</v>
      </c>
      <c r="G195" s="254">
        <f t="shared" si="73"/>
        <v>985.05200000000002</v>
      </c>
      <c r="H195" s="140">
        <v>395.16699999999997</v>
      </c>
      <c r="I195" s="140">
        <v>34.53</v>
      </c>
      <c r="J195" s="140">
        <v>21.331</v>
      </c>
      <c r="K195" s="140">
        <v>534.024</v>
      </c>
      <c r="L195" s="140"/>
      <c r="M195" s="140"/>
      <c r="N195" s="254">
        <f t="shared" si="82"/>
        <v>123.404</v>
      </c>
      <c r="O195" s="140">
        <v>51.13</v>
      </c>
      <c r="P195" s="115">
        <f t="shared" si="70"/>
        <v>72.274000000000001</v>
      </c>
      <c r="Q195" s="140">
        <v>23.728000000000002</v>
      </c>
      <c r="R195" s="115"/>
      <c r="S195" s="140">
        <v>48.545999999999999</v>
      </c>
      <c r="T195" s="254">
        <f t="shared" si="83"/>
        <v>1112.72</v>
      </c>
      <c r="U195" s="140">
        <v>55.393999999999998</v>
      </c>
      <c r="V195" s="254">
        <f t="shared" si="85"/>
        <v>1057.326</v>
      </c>
      <c r="W195" s="140">
        <v>416.49799999999999</v>
      </c>
      <c r="X195" s="140">
        <v>34.53</v>
      </c>
      <c r="Y195" s="140">
        <v>534.024</v>
      </c>
      <c r="Z195" s="140"/>
      <c r="AA195" s="140">
        <v>23.728000000000002</v>
      </c>
      <c r="AB195" s="140"/>
      <c r="AC195" s="140">
        <v>48.545999999999999</v>
      </c>
      <c r="AD195" s="140"/>
    </row>
    <row r="196" spans="1:30">
      <c r="A196" s="387"/>
      <c r="B196" s="261" t="s">
        <v>17</v>
      </c>
      <c r="C196" s="254">
        <f t="shared" si="81"/>
        <v>972.50600000000009</v>
      </c>
      <c r="D196" s="115">
        <f t="shared" si="84"/>
        <v>2.532</v>
      </c>
      <c r="E196" s="140">
        <v>0</v>
      </c>
      <c r="F196" s="140">
        <v>2.532</v>
      </c>
      <c r="G196" s="254">
        <f t="shared" si="73"/>
        <v>969.97400000000005</v>
      </c>
      <c r="H196" s="140">
        <v>379.767</v>
      </c>
      <c r="I196" s="140">
        <v>42.625</v>
      </c>
      <c r="J196" s="140">
        <v>23.199000000000002</v>
      </c>
      <c r="K196" s="140">
        <v>524.38300000000004</v>
      </c>
      <c r="L196" s="140"/>
      <c r="M196" s="140"/>
      <c r="N196" s="254">
        <f t="shared" si="82"/>
        <v>132.08799999999999</v>
      </c>
      <c r="O196" s="140">
        <v>60.305</v>
      </c>
      <c r="P196" s="115">
        <f t="shared" si="70"/>
        <v>71.783000000000001</v>
      </c>
      <c r="Q196" s="140">
        <v>0</v>
      </c>
      <c r="R196" s="115"/>
      <c r="S196" s="140">
        <v>71.783000000000001</v>
      </c>
      <c r="T196" s="254">
        <f t="shared" si="83"/>
        <v>1104.5940000000001</v>
      </c>
      <c r="U196" s="140">
        <v>62.837000000000003</v>
      </c>
      <c r="V196" s="254">
        <f t="shared" si="85"/>
        <v>1041.7570000000001</v>
      </c>
      <c r="W196" s="140">
        <v>402.96600000000001</v>
      </c>
      <c r="X196" s="140">
        <v>42.625</v>
      </c>
      <c r="Y196" s="140">
        <v>524.38300000000004</v>
      </c>
      <c r="Z196" s="140"/>
      <c r="AA196" s="140">
        <v>0</v>
      </c>
      <c r="AB196" s="140"/>
      <c r="AC196" s="140">
        <v>71.783000000000001</v>
      </c>
      <c r="AD196" s="140"/>
    </row>
    <row r="197" spans="1:30">
      <c r="A197" s="387"/>
      <c r="B197" s="261" t="s">
        <v>18</v>
      </c>
      <c r="C197" s="254">
        <f t="shared" si="81"/>
        <v>891.87700000000007</v>
      </c>
      <c r="D197" s="115">
        <f t="shared" si="84"/>
        <v>2.5859999999999999</v>
      </c>
      <c r="E197" s="140">
        <v>4.9000000000000002E-2</v>
      </c>
      <c r="F197" s="140">
        <v>2.5369999999999999</v>
      </c>
      <c r="G197" s="254">
        <f t="shared" si="73"/>
        <v>889.29100000000005</v>
      </c>
      <c r="H197" s="140">
        <v>329.03100000000001</v>
      </c>
      <c r="I197" s="140">
        <v>38.523000000000003</v>
      </c>
      <c r="J197" s="140">
        <v>21.884</v>
      </c>
      <c r="K197" s="140">
        <v>499.85300000000001</v>
      </c>
      <c r="L197" s="140"/>
      <c r="M197" s="140"/>
      <c r="N197" s="254">
        <f t="shared" si="82"/>
        <v>176.74399999999997</v>
      </c>
      <c r="O197" s="140">
        <v>46.212000000000003</v>
      </c>
      <c r="P197" s="115">
        <f t="shared" si="70"/>
        <v>130.53199999999998</v>
      </c>
      <c r="Q197" s="140">
        <v>67.924999999999997</v>
      </c>
      <c r="R197" s="115"/>
      <c r="S197" s="140">
        <v>62.606999999999999</v>
      </c>
      <c r="T197" s="254">
        <f t="shared" si="83"/>
        <v>1068.6210000000001</v>
      </c>
      <c r="U197" s="140">
        <v>48.798000000000002</v>
      </c>
      <c r="V197" s="254">
        <f t="shared" si="85"/>
        <v>1019.823</v>
      </c>
      <c r="W197" s="140">
        <v>350.91500000000002</v>
      </c>
      <c r="X197" s="140">
        <v>38.523000000000003</v>
      </c>
      <c r="Y197" s="140">
        <v>499.85300000000001</v>
      </c>
      <c r="Z197" s="140"/>
      <c r="AA197" s="140">
        <v>67.924999999999997</v>
      </c>
      <c r="AB197" s="140"/>
      <c r="AC197" s="140">
        <v>62.606999999999999</v>
      </c>
      <c r="AD197" s="140"/>
    </row>
    <row r="198" spans="1:30">
      <c r="A198" s="387"/>
      <c r="B198" s="261" t="s">
        <v>19</v>
      </c>
      <c r="C198" s="254">
        <f t="shared" si="81"/>
        <v>844.46699999999998</v>
      </c>
      <c r="D198" s="115">
        <f t="shared" si="84"/>
        <v>2.7600000000000002</v>
      </c>
      <c r="E198" s="140">
        <v>0.115</v>
      </c>
      <c r="F198" s="140">
        <v>2.645</v>
      </c>
      <c r="G198" s="254">
        <f t="shared" si="73"/>
        <v>841.70699999999999</v>
      </c>
      <c r="H198" s="140">
        <v>323.08199999999999</v>
      </c>
      <c r="I198" s="140">
        <v>32.192999999999998</v>
      </c>
      <c r="J198" s="140">
        <v>18.670999999999999</v>
      </c>
      <c r="K198" s="140">
        <v>467.76100000000002</v>
      </c>
      <c r="L198" s="140"/>
      <c r="M198" s="140"/>
      <c r="N198" s="254">
        <f t="shared" si="82"/>
        <v>201.11599999999999</v>
      </c>
      <c r="O198" s="140">
        <v>44.954999999999998</v>
      </c>
      <c r="P198" s="115">
        <f t="shared" si="70"/>
        <v>156.161</v>
      </c>
      <c r="Q198" s="140">
        <v>96.305000000000007</v>
      </c>
      <c r="R198" s="115"/>
      <c r="S198" s="140">
        <v>59.856000000000002</v>
      </c>
      <c r="T198" s="254">
        <f t="shared" si="83"/>
        <v>1045.5829999999999</v>
      </c>
      <c r="U198" s="140">
        <v>47.715000000000003</v>
      </c>
      <c r="V198" s="254">
        <f t="shared" si="85"/>
        <v>997.86799999999994</v>
      </c>
      <c r="W198" s="140">
        <v>341.75299999999999</v>
      </c>
      <c r="X198" s="140">
        <v>32.192999999999998</v>
      </c>
      <c r="Y198" s="140">
        <v>467.76100000000002</v>
      </c>
      <c r="Z198" s="140"/>
      <c r="AA198" s="140">
        <v>96.305000000000007</v>
      </c>
      <c r="AB198" s="140"/>
      <c r="AC198" s="140">
        <v>59.856000000000002</v>
      </c>
      <c r="AD198" s="140"/>
    </row>
    <row r="199" spans="1:30">
      <c r="A199" s="387"/>
      <c r="B199" s="261" t="s">
        <v>20</v>
      </c>
      <c r="C199" s="254">
        <f t="shared" si="81"/>
        <v>737.61500000000001</v>
      </c>
      <c r="D199" s="115">
        <f t="shared" si="84"/>
        <v>4.4409999999999998</v>
      </c>
      <c r="E199" s="140">
        <v>0.755</v>
      </c>
      <c r="F199" s="140">
        <v>3.6859999999999999</v>
      </c>
      <c r="G199" s="254">
        <f t="shared" si="73"/>
        <v>733.17399999999998</v>
      </c>
      <c r="H199" s="140">
        <v>332.81900000000002</v>
      </c>
      <c r="I199" s="140">
        <v>36.552</v>
      </c>
      <c r="J199" s="140">
        <v>22.757000000000001</v>
      </c>
      <c r="K199" s="140">
        <v>341.04599999999999</v>
      </c>
      <c r="L199" s="140"/>
      <c r="M199" s="140"/>
      <c r="N199" s="254">
        <f t="shared" si="82"/>
        <v>177.47200000000001</v>
      </c>
      <c r="O199" s="140">
        <v>26.524000000000001</v>
      </c>
      <c r="P199" s="115">
        <f t="shared" si="70"/>
        <v>150.94800000000001</v>
      </c>
      <c r="Q199" s="140">
        <v>74.453000000000003</v>
      </c>
      <c r="R199" s="115"/>
      <c r="S199" s="140">
        <v>76.495000000000005</v>
      </c>
      <c r="T199" s="254">
        <f t="shared" si="83"/>
        <v>915.08699999999999</v>
      </c>
      <c r="U199" s="140">
        <v>30.965</v>
      </c>
      <c r="V199" s="254">
        <f t="shared" si="85"/>
        <v>884.12199999999996</v>
      </c>
      <c r="W199" s="140">
        <v>355.57600000000002</v>
      </c>
      <c r="X199" s="140">
        <v>36.552</v>
      </c>
      <c r="Y199" s="140">
        <v>341.04599999999999</v>
      </c>
      <c r="Z199" s="140"/>
      <c r="AA199" s="140">
        <v>74.453000000000003</v>
      </c>
      <c r="AB199" s="140"/>
      <c r="AC199" s="140">
        <v>76.495000000000005</v>
      </c>
      <c r="AD199" s="140"/>
    </row>
    <row r="200" spans="1:30">
      <c r="A200" s="387"/>
      <c r="B200" s="261" t="s">
        <v>21</v>
      </c>
      <c r="C200" s="254">
        <f t="shared" si="81"/>
        <v>826.97799999999995</v>
      </c>
      <c r="D200" s="115">
        <f t="shared" si="84"/>
        <v>8.4169999999999998</v>
      </c>
      <c r="E200" s="140">
        <v>2.1339999999999999</v>
      </c>
      <c r="F200" s="140">
        <v>6.2830000000000004</v>
      </c>
      <c r="G200" s="254">
        <f t="shared" si="73"/>
        <v>818.56099999999992</v>
      </c>
      <c r="H200" s="140">
        <v>370.12299999999999</v>
      </c>
      <c r="I200" s="140">
        <v>40.725999999999999</v>
      </c>
      <c r="J200" s="140">
        <v>24.295000000000002</v>
      </c>
      <c r="K200" s="140">
        <v>383.41699999999997</v>
      </c>
      <c r="L200" s="140"/>
      <c r="M200" s="140"/>
      <c r="N200" s="254">
        <f t="shared" si="82"/>
        <v>173.52600000000001</v>
      </c>
      <c r="O200" s="140">
        <v>42.835999999999999</v>
      </c>
      <c r="P200" s="115">
        <f t="shared" si="70"/>
        <v>130.69</v>
      </c>
      <c r="Q200" s="140">
        <v>51.62</v>
      </c>
      <c r="R200" s="115"/>
      <c r="S200" s="140">
        <v>79.069999999999993</v>
      </c>
      <c r="T200" s="254">
        <f t="shared" si="83"/>
        <v>1000.504</v>
      </c>
      <c r="U200" s="140">
        <v>51.253</v>
      </c>
      <c r="V200" s="254">
        <f t="shared" si="85"/>
        <v>949.25099999999998</v>
      </c>
      <c r="W200" s="140">
        <v>394.41800000000001</v>
      </c>
      <c r="X200" s="140">
        <v>40.725999999999999</v>
      </c>
      <c r="Y200" s="140">
        <v>383.41699999999997</v>
      </c>
      <c r="Z200" s="140"/>
      <c r="AA200" s="140">
        <v>51.62</v>
      </c>
      <c r="AB200" s="140"/>
      <c r="AC200" s="140">
        <v>79.069999999999993</v>
      </c>
      <c r="AD200" s="140"/>
    </row>
    <row r="201" spans="1:30" ht="13.5" thickBot="1">
      <c r="A201" s="388"/>
      <c r="B201" s="263" t="s">
        <v>123</v>
      </c>
      <c r="C201" s="235">
        <f>SUM(C189:C200)</f>
        <v>10281.864</v>
      </c>
      <c r="D201" s="246">
        <f t="shared" si="84"/>
        <v>93.429000000000002</v>
      </c>
      <c r="E201" s="255">
        <f>SUM(E189:E200)</f>
        <v>21.602999999999998</v>
      </c>
      <c r="F201" s="255">
        <f>SUM(F189:F200)</f>
        <v>71.826000000000008</v>
      </c>
      <c r="G201" s="235">
        <f>SUM(G189:G200)</f>
        <v>10188.434999999999</v>
      </c>
      <c r="H201" s="255">
        <f t="shared" ref="H201:O201" si="86">SUM(H189:H200)</f>
        <v>3974.7329999999997</v>
      </c>
      <c r="I201" s="255">
        <f t="shared" si="86"/>
        <v>481.57600000000002</v>
      </c>
      <c r="J201" s="255">
        <f t="shared" si="86"/>
        <v>256.42900000000003</v>
      </c>
      <c r="K201" s="255">
        <f t="shared" si="86"/>
        <v>5475.697000000001</v>
      </c>
      <c r="L201" s="255">
        <f t="shared" si="86"/>
        <v>0</v>
      </c>
      <c r="M201" s="255">
        <f t="shared" si="86"/>
        <v>0</v>
      </c>
      <c r="N201" s="256">
        <f>SUM(N189:N200)</f>
        <v>1623.231</v>
      </c>
      <c r="O201" s="246">
        <f t="shared" si="86"/>
        <v>520.68299999999999</v>
      </c>
      <c r="P201" s="246">
        <f t="shared" si="70"/>
        <v>1102.548</v>
      </c>
      <c r="Q201" s="255">
        <f>SUM(Q189:Q200)</f>
        <v>578.702</v>
      </c>
      <c r="R201" s="255">
        <f>SUM(R189:R200)</f>
        <v>0</v>
      </c>
      <c r="S201" s="255">
        <f>SUM(S189:S200)</f>
        <v>523.846</v>
      </c>
      <c r="T201" s="256">
        <f>SUM(T189:T200)</f>
        <v>11908.875000000002</v>
      </c>
      <c r="U201" s="255">
        <f>SUM(U189:U200)</f>
        <v>614.11200000000008</v>
      </c>
      <c r="V201" s="256">
        <f t="shared" si="85"/>
        <v>11294.763000000001</v>
      </c>
      <c r="W201" s="255">
        <f t="shared" ref="W201:AD201" si="87">SUM(W189:W200)</f>
        <v>4231.1620000000003</v>
      </c>
      <c r="X201" s="255">
        <f t="shared" si="87"/>
        <v>481.57600000000002</v>
      </c>
      <c r="Y201" s="255">
        <f t="shared" si="87"/>
        <v>5475.697000000001</v>
      </c>
      <c r="Z201" s="255">
        <f t="shared" si="87"/>
        <v>0</v>
      </c>
      <c r="AA201" s="255">
        <f t="shared" si="87"/>
        <v>578.702</v>
      </c>
      <c r="AB201" s="255">
        <f t="shared" si="87"/>
        <v>0</v>
      </c>
      <c r="AC201" s="246">
        <f t="shared" si="87"/>
        <v>527.62599999999998</v>
      </c>
      <c r="AD201" s="246">
        <f t="shared" si="87"/>
        <v>0</v>
      </c>
    </row>
    <row r="202" spans="1:30">
      <c r="A202" s="386">
        <v>2010</v>
      </c>
      <c r="B202" s="260" t="s">
        <v>1</v>
      </c>
      <c r="C202" s="253">
        <f t="shared" ref="C202:C213" si="88">D202+G202</f>
        <v>900.18599999999992</v>
      </c>
      <c r="D202" s="111">
        <f t="shared" si="84"/>
        <v>12.131</v>
      </c>
      <c r="E202" s="98">
        <v>3.492</v>
      </c>
      <c r="F202" s="98">
        <v>8.6389999999999993</v>
      </c>
      <c r="G202" s="285">
        <f t="shared" si="73"/>
        <v>888.05499999999995</v>
      </c>
      <c r="H202" s="98">
        <v>377.69200000000001</v>
      </c>
      <c r="I202" s="98">
        <v>15.77</v>
      </c>
      <c r="J202" s="98">
        <v>23.364000000000001</v>
      </c>
      <c r="K202" s="98">
        <v>471.22899999999998</v>
      </c>
      <c r="L202" s="98"/>
      <c r="M202" s="98"/>
      <c r="N202" s="253">
        <f t="shared" ref="N202:N213" si="89">O202+P202</f>
        <v>176.13499999999999</v>
      </c>
      <c r="O202" s="98">
        <v>72.870999999999995</v>
      </c>
      <c r="P202" s="111">
        <f t="shared" ref="P202:P225" si="90">SUM(Q202:S202)</f>
        <v>103.26400000000001</v>
      </c>
      <c r="Q202" s="98">
        <v>54.707000000000001</v>
      </c>
      <c r="R202" s="111"/>
      <c r="S202" s="111">
        <v>48.557000000000002</v>
      </c>
      <c r="T202" s="253">
        <f t="shared" ref="T202:T213" si="91">U202+V202</f>
        <v>1076.3209999999999</v>
      </c>
      <c r="U202" s="98">
        <v>85.001999999999995</v>
      </c>
      <c r="V202" s="253">
        <f t="shared" si="85"/>
        <v>991.31899999999996</v>
      </c>
      <c r="W202" s="98">
        <v>401.05599999999998</v>
      </c>
      <c r="X202" s="98">
        <v>15.77</v>
      </c>
      <c r="Y202" s="98">
        <v>471.22899999999998</v>
      </c>
      <c r="Z202" s="98"/>
      <c r="AA202" s="266">
        <v>54.707000000000001</v>
      </c>
      <c r="AB202" s="111"/>
      <c r="AC202" s="98">
        <v>48.557000000000002</v>
      </c>
      <c r="AD202" s="98"/>
    </row>
    <row r="203" spans="1:30">
      <c r="A203" s="387"/>
      <c r="B203" s="261" t="s">
        <v>2</v>
      </c>
      <c r="C203" s="254">
        <f t="shared" si="88"/>
        <v>871.05000000000007</v>
      </c>
      <c r="D203" s="115">
        <f t="shared" si="84"/>
        <v>12.542000000000002</v>
      </c>
      <c r="E203" s="268">
        <v>2.508</v>
      </c>
      <c r="F203" s="268">
        <v>10.034000000000001</v>
      </c>
      <c r="G203" s="286">
        <f t="shared" si="73"/>
        <v>858.50800000000004</v>
      </c>
      <c r="H203" s="268">
        <v>317.60000000000002</v>
      </c>
      <c r="I203" s="268">
        <v>21.085999999999999</v>
      </c>
      <c r="J203" s="268">
        <v>16.535</v>
      </c>
      <c r="K203" s="268">
        <v>503.28699999999998</v>
      </c>
      <c r="L203" s="268"/>
      <c r="M203" s="268"/>
      <c r="N203" s="254">
        <f t="shared" si="89"/>
        <v>134.83699999999999</v>
      </c>
      <c r="O203" s="268">
        <v>99.576999999999998</v>
      </c>
      <c r="P203" s="115">
        <f t="shared" si="90"/>
        <v>35.26</v>
      </c>
      <c r="Q203" s="268">
        <v>35.26</v>
      </c>
      <c r="R203" s="115"/>
      <c r="S203" s="115">
        <v>0</v>
      </c>
      <c r="T203" s="254">
        <f t="shared" si="91"/>
        <v>1005.8870000000001</v>
      </c>
      <c r="U203" s="268">
        <v>112.119</v>
      </c>
      <c r="V203" s="254">
        <f t="shared" si="85"/>
        <v>893.76800000000003</v>
      </c>
      <c r="W203" s="268">
        <v>334.13499999999999</v>
      </c>
      <c r="X203" s="268">
        <v>21.085999999999999</v>
      </c>
      <c r="Y203" s="268">
        <v>503.28699999999998</v>
      </c>
      <c r="Z203" s="268"/>
      <c r="AA203" s="267">
        <v>35.26</v>
      </c>
      <c r="AB203" s="115"/>
      <c r="AC203" s="140">
        <v>0</v>
      </c>
      <c r="AD203" s="140"/>
    </row>
    <row r="204" spans="1:30">
      <c r="A204" s="387"/>
      <c r="B204" s="261" t="s">
        <v>3</v>
      </c>
      <c r="C204" s="254">
        <f t="shared" si="88"/>
        <v>858.53899999999999</v>
      </c>
      <c r="D204" s="115">
        <f t="shared" si="84"/>
        <v>14.698</v>
      </c>
      <c r="E204" s="268">
        <v>3.0310000000000001</v>
      </c>
      <c r="F204" s="268">
        <v>11.667</v>
      </c>
      <c r="G204" s="286">
        <f t="shared" si="73"/>
        <v>843.84100000000001</v>
      </c>
      <c r="H204" s="268">
        <v>361.36099999999999</v>
      </c>
      <c r="I204" s="268">
        <v>21.463000000000001</v>
      </c>
      <c r="J204" s="268">
        <v>22.815000000000001</v>
      </c>
      <c r="K204" s="268">
        <v>438.202</v>
      </c>
      <c r="L204" s="268"/>
      <c r="M204" s="268"/>
      <c r="N204" s="254">
        <f t="shared" si="89"/>
        <v>179.512</v>
      </c>
      <c r="O204" s="268">
        <v>110.56399999999999</v>
      </c>
      <c r="P204" s="115">
        <f t="shared" si="90"/>
        <v>68.948000000000008</v>
      </c>
      <c r="Q204" s="269">
        <v>53.631</v>
      </c>
      <c r="R204" s="240"/>
      <c r="S204" s="240">
        <v>15.317</v>
      </c>
      <c r="T204" s="254">
        <f t="shared" si="91"/>
        <v>1038.0509999999999</v>
      </c>
      <c r="U204" s="268">
        <v>125.262</v>
      </c>
      <c r="V204" s="254">
        <f t="shared" si="85"/>
        <v>912.78899999999999</v>
      </c>
      <c r="W204" s="268">
        <v>384.17599999999999</v>
      </c>
      <c r="X204" s="268">
        <v>21.463000000000001</v>
      </c>
      <c r="Y204" s="268">
        <v>438.202</v>
      </c>
      <c r="Z204" s="268"/>
      <c r="AA204" s="267">
        <v>53.631</v>
      </c>
      <c r="AB204" s="240"/>
      <c r="AC204" s="268">
        <v>15.317</v>
      </c>
      <c r="AD204" s="268"/>
    </row>
    <row r="205" spans="1:30">
      <c r="A205" s="387"/>
      <c r="B205" s="261" t="s">
        <v>4</v>
      </c>
      <c r="C205" s="254">
        <f t="shared" si="88"/>
        <v>648.97799999999995</v>
      </c>
      <c r="D205" s="115">
        <f t="shared" si="84"/>
        <v>12.401</v>
      </c>
      <c r="E205" s="268">
        <v>2.21</v>
      </c>
      <c r="F205" s="268">
        <v>10.191000000000001</v>
      </c>
      <c r="G205" s="286">
        <f t="shared" ref="G205:G236" si="92">SUM(H205:K205)</f>
        <v>636.577</v>
      </c>
      <c r="H205" s="268">
        <v>325.61399999999998</v>
      </c>
      <c r="I205" s="268">
        <v>21.39</v>
      </c>
      <c r="J205" s="268">
        <v>24.837</v>
      </c>
      <c r="K205" s="268">
        <v>264.73599999999999</v>
      </c>
      <c r="L205" s="268"/>
      <c r="M205" s="268"/>
      <c r="N205" s="254">
        <f t="shared" si="89"/>
        <v>240.49900000000002</v>
      </c>
      <c r="O205" s="268">
        <v>90.55</v>
      </c>
      <c r="P205" s="115">
        <f t="shared" si="90"/>
        <v>149.94900000000001</v>
      </c>
      <c r="Q205" s="268">
        <v>85.674000000000007</v>
      </c>
      <c r="R205" s="115"/>
      <c r="S205" s="115">
        <v>64.275000000000006</v>
      </c>
      <c r="T205" s="254">
        <f t="shared" si="91"/>
        <v>889.47699999999998</v>
      </c>
      <c r="U205" s="268">
        <v>102.95099999999999</v>
      </c>
      <c r="V205" s="254">
        <f t="shared" si="85"/>
        <v>786.52599999999995</v>
      </c>
      <c r="W205" s="268">
        <v>350.45100000000002</v>
      </c>
      <c r="X205" s="268">
        <v>21.39</v>
      </c>
      <c r="Y205" s="268">
        <v>264.73599999999999</v>
      </c>
      <c r="Z205" s="268"/>
      <c r="AA205" s="267">
        <v>85.674000000000007</v>
      </c>
      <c r="AB205" s="115"/>
      <c r="AC205" s="268">
        <v>64.275000000000006</v>
      </c>
      <c r="AD205" s="268"/>
    </row>
    <row r="206" spans="1:30">
      <c r="A206" s="387"/>
      <c r="B206" s="261" t="s">
        <v>5</v>
      </c>
      <c r="C206" s="254">
        <f t="shared" si="88"/>
        <v>764.76199999999994</v>
      </c>
      <c r="D206" s="115">
        <f t="shared" si="84"/>
        <v>7.2089999999999996</v>
      </c>
      <c r="E206" s="268">
        <v>0.59699999999999998</v>
      </c>
      <c r="F206" s="268">
        <v>6.6120000000000001</v>
      </c>
      <c r="G206" s="286">
        <f t="shared" si="92"/>
        <v>757.553</v>
      </c>
      <c r="H206" s="268">
        <v>321.25</v>
      </c>
      <c r="I206" s="268">
        <v>25.077000000000002</v>
      </c>
      <c r="J206" s="268">
        <v>11.603999999999999</v>
      </c>
      <c r="K206" s="268">
        <v>399.62200000000001</v>
      </c>
      <c r="L206" s="268"/>
      <c r="M206" s="268"/>
      <c r="N206" s="254">
        <f t="shared" si="89"/>
        <v>195.404</v>
      </c>
      <c r="O206" s="268">
        <v>56.792999999999999</v>
      </c>
      <c r="P206" s="115">
        <f t="shared" si="90"/>
        <v>138.61099999999999</v>
      </c>
      <c r="Q206" s="268">
        <v>86.564999999999998</v>
      </c>
      <c r="R206" s="115"/>
      <c r="S206" s="115">
        <v>52.045999999999999</v>
      </c>
      <c r="T206" s="254">
        <f t="shared" si="91"/>
        <v>960.16599999999994</v>
      </c>
      <c r="U206" s="268">
        <v>64.001999999999995</v>
      </c>
      <c r="V206" s="254">
        <f t="shared" si="85"/>
        <v>896.16399999999999</v>
      </c>
      <c r="W206" s="268">
        <v>332.85399999999998</v>
      </c>
      <c r="X206" s="268">
        <v>25.077000000000002</v>
      </c>
      <c r="Y206" s="268">
        <v>399.62200000000001</v>
      </c>
      <c r="Z206" s="268"/>
      <c r="AA206" s="267">
        <v>86.564999999999998</v>
      </c>
      <c r="AB206" s="115"/>
      <c r="AC206" s="268">
        <v>52.045999999999999</v>
      </c>
      <c r="AD206" s="268"/>
    </row>
    <row r="207" spans="1:30">
      <c r="A207" s="387"/>
      <c r="B207" s="261" t="s">
        <v>6</v>
      </c>
      <c r="C207" s="254">
        <f t="shared" si="88"/>
        <v>885.54100000000005</v>
      </c>
      <c r="D207" s="115">
        <f t="shared" si="84"/>
        <v>3.6019999999999999</v>
      </c>
      <c r="E207" s="268">
        <v>7.0000000000000007E-2</v>
      </c>
      <c r="F207" s="268">
        <v>3.532</v>
      </c>
      <c r="G207" s="286">
        <f t="shared" si="92"/>
        <v>881.93900000000008</v>
      </c>
      <c r="H207" s="268">
        <v>356.37700000000001</v>
      </c>
      <c r="I207" s="268">
        <v>37.881999999999998</v>
      </c>
      <c r="J207" s="268">
        <v>22.922999999999998</v>
      </c>
      <c r="K207" s="268">
        <v>464.75700000000001</v>
      </c>
      <c r="L207" s="268"/>
      <c r="M207" s="268"/>
      <c r="N207" s="254">
        <f t="shared" si="89"/>
        <v>154.23699999999999</v>
      </c>
      <c r="O207" s="268">
        <v>42.688000000000002</v>
      </c>
      <c r="P207" s="115">
        <f t="shared" si="90"/>
        <v>111.54899999999999</v>
      </c>
      <c r="Q207" s="268">
        <v>69.450999999999993</v>
      </c>
      <c r="R207" s="115"/>
      <c r="S207" s="115">
        <v>42.097999999999999</v>
      </c>
      <c r="T207" s="254">
        <f t="shared" si="91"/>
        <v>1039.778</v>
      </c>
      <c r="U207" s="268">
        <v>46.29</v>
      </c>
      <c r="V207" s="254">
        <f t="shared" si="85"/>
        <v>993.48800000000006</v>
      </c>
      <c r="W207" s="268">
        <v>379.3</v>
      </c>
      <c r="X207" s="268">
        <v>37.881999999999998</v>
      </c>
      <c r="Y207" s="268">
        <v>464.75700000000001</v>
      </c>
      <c r="Z207" s="268"/>
      <c r="AA207" s="267">
        <v>69.450999999999993</v>
      </c>
      <c r="AB207" s="115"/>
      <c r="AC207" s="268">
        <v>42.097999999999999</v>
      </c>
      <c r="AD207" s="268"/>
    </row>
    <row r="208" spans="1:30">
      <c r="A208" s="387"/>
      <c r="B208" s="261" t="s">
        <v>16</v>
      </c>
      <c r="C208" s="254">
        <f t="shared" si="88"/>
        <v>1043.7360000000001</v>
      </c>
      <c r="D208" s="115">
        <f t="shared" si="84"/>
        <v>2.0960000000000001</v>
      </c>
      <c r="E208" s="140">
        <v>0</v>
      </c>
      <c r="F208" s="268">
        <v>2.0960000000000001</v>
      </c>
      <c r="G208" s="286">
        <f t="shared" si="92"/>
        <v>1041.6400000000001</v>
      </c>
      <c r="H208" s="268">
        <v>392.99900000000002</v>
      </c>
      <c r="I208" s="268">
        <v>66.194000000000003</v>
      </c>
      <c r="J208" s="268">
        <v>19.559000000000001</v>
      </c>
      <c r="K208" s="268">
        <v>562.88800000000003</v>
      </c>
      <c r="L208" s="268"/>
      <c r="M208" s="268"/>
      <c r="N208" s="254">
        <f t="shared" si="89"/>
        <v>133.18599999999998</v>
      </c>
      <c r="O208" s="268">
        <v>40.604999999999997</v>
      </c>
      <c r="P208" s="115">
        <f t="shared" si="90"/>
        <v>92.580999999999989</v>
      </c>
      <c r="Q208" s="268">
        <v>51.277999999999999</v>
      </c>
      <c r="R208" s="115"/>
      <c r="S208" s="115">
        <v>41.302999999999997</v>
      </c>
      <c r="T208" s="254">
        <f t="shared" si="91"/>
        <v>1176.922</v>
      </c>
      <c r="U208" s="268">
        <v>42.701000000000001</v>
      </c>
      <c r="V208" s="254">
        <f t="shared" si="85"/>
        <v>1134.221</v>
      </c>
      <c r="W208" s="268">
        <v>412.55799999999999</v>
      </c>
      <c r="X208" s="268">
        <v>66.194000000000003</v>
      </c>
      <c r="Y208" s="268">
        <v>562.88800000000003</v>
      </c>
      <c r="Z208" s="268"/>
      <c r="AA208" s="267">
        <v>51.277999999999999</v>
      </c>
      <c r="AB208" s="115"/>
      <c r="AC208" s="268">
        <v>41.302999999999997</v>
      </c>
      <c r="AD208" s="268"/>
    </row>
    <row r="209" spans="1:30">
      <c r="A209" s="387"/>
      <c r="B209" s="261" t="s">
        <v>17</v>
      </c>
      <c r="C209" s="254">
        <f t="shared" si="88"/>
        <v>1084.4590000000001</v>
      </c>
      <c r="D209" s="115">
        <f t="shared" si="84"/>
        <v>1.2789999999999999</v>
      </c>
      <c r="E209" s="140">
        <v>0</v>
      </c>
      <c r="F209" s="268">
        <v>1.2789999999999999</v>
      </c>
      <c r="G209" s="286">
        <f t="shared" si="92"/>
        <v>1083.18</v>
      </c>
      <c r="H209" s="268">
        <v>425.85700000000003</v>
      </c>
      <c r="I209" s="268">
        <v>82.016000000000005</v>
      </c>
      <c r="J209" s="268">
        <v>26.088000000000001</v>
      </c>
      <c r="K209" s="268">
        <v>549.21900000000005</v>
      </c>
      <c r="L209" s="268"/>
      <c r="M209" s="268"/>
      <c r="N209" s="254">
        <f t="shared" si="89"/>
        <v>72.894000000000005</v>
      </c>
      <c r="O209" s="268">
        <v>56.082000000000001</v>
      </c>
      <c r="P209" s="115">
        <f t="shared" si="90"/>
        <v>16.812000000000001</v>
      </c>
      <c r="Q209" s="268">
        <v>13.657</v>
      </c>
      <c r="R209" s="115"/>
      <c r="S209" s="115">
        <v>3.1549999999999998</v>
      </c>
      <c r="T209" s="254">
        <f t="shared" si="91"/>
        <v>1157.3530000000001</v>
      </c>
      <c r="U209" s="268">
        <v>57.360999999999997</v>
      </c>
      <c r="V209" s="254">
        <f t="shared" si="85"/>
        <v>1099.992</v>
      </c>
      <c r="W209" s="268">
        <v>451.94499999999999</v>
      </c>
      <c r="X209" s="268">
        <v>82.016000000000005</v>
      </c>
      <c r="Y209" s="268">
        <v>549.21900000000005</v>
      </c>
      <c r="Z209" s="268"/>
      <c r="AA209" s="267">
        <v>13.657</v>
      </c>
      <c r="AB209" s="115"/>
      <c r="AC209" s="268">
        <v>3.1549999999999998</v>
      </c>
      <c r="AD209" s="268"/>
    </row>
    <row r="210" spans="1:30">
      <c r="A210" s="387"/>
      <c r="B210" s="261" t="s">
        <v>18</v>
      </c>
      <c r="C210" s="254">
        <f t="shared" si="88"/>
        <v>976.35300000000007</v>
      </c>
      <c r="D210" s="115">
        <f t="shared" si="84"/>
        <v>1.28</v>
      </c>
      <c r="E210" s="140">
        <v>0</v>
      </c>
      <c r="F210" s="268">
        <v>1.28</v>
      </c>
      <c r="G210" s="286">
        <f t="shared" si="92"/>
        <v>975.07300000000009</v>
      </c>
      <c r="H210" s="268">
        <v>348.22800000000001</v>
      </c>
      <c r="I210" s="268">
        <v>62.427</v>
      </c>
      <c r="J210" s="268">
        <v>24.524000000000001</v>
      </c>
      <c r="K210" s="268">
        <v>539.89400000000001</v>
      </c>
      <c r="L210" s="268"/>
      <c r="M210" s="268"/>
      <c r="N210" s="254">
        <f t="shared" si="89"/>
        <v>148.50200000000001</v>
      </c>
      <c r="O210" s="268">
        <v>44.134</v>
      </c>
      <c r="P210" s="115">
        <f t="shared" si="90"/>
        <v>104.36799999999999</v>
      </c>
      <c r="Q210" s="268">
        <v>88.796999999999997</v>
      </c>
      <c r="R210" s="115"/>
      <c r="S210" s="115">
        <v>15.571</v>
      </c>
      <c r="T210" s="254">
        <f t="shared" si="91"/>
        <v>1124.855</v>
      </c>
      <c r="U210" s="268">
        <v>45.414000000000001</v>
      </c>
      <c r="V210" s="254">
        <f t="shared" si="85"/>
        <v>1079.441</v>
      </c>
      <c r="W210" s="268">
        <v>372.75200000000001</v>
      </c>
      <c r="X210" s="268">
        <v>62.427</v>
      </c>
      <c r="Y210" s="268">
        <v>539.89400000000001</v>
      </c>
      <c r="Z210" s="268"/>
      <c r="AA210" s="267">
        <v>88.796999999999997</v>
      </c>
      <c r="AB210" s="115"/>
      <c r="AC210" s="268">
        <v>15.571</v>
      </c>
      <c r="AD210" s="268"/>
    </row>
    <row r="211" spans="1:30">
      <c r="A211" s="387"/>
      <c r="B211" s="261" t="s">
        <v>19</v>
      </c>
      <c r="C211" s="254">
        <f t="shared" si="88"/>
        <v>841.08299999999997</v>
      </c>
      <c r="D211" s="115">
        <f t="shared" si="84"/>
        <v>1.6950000000000001</v>
      </c>
      <c r="E211" s="140">
        <v>0</v>
      </c>
      <c r="F211" s="268">
        <v>1.6950000000000001</v>
      </c>
      <c r="G211" s="286">
        <f t="shared" si="92"/>
        <v>839.38799999999992</v>
      </c>
      <c r="H211" s="268">
        <v>286.11799999999999</v>
      </c>
      <c r="I211" s="268">
        <v>51.103999999999999</v>
      </c>
      <c r="J211" s="268">
        <v>24.282</v>
      </c>
      <c r="K211" s="268">
        <v>477.88400000000001</v>
      </c>
      <c r="L211" s="268"/>
      <c r="M211" s="268"/>
      <c r="N211" s="254">
        <f t="shared" si="89"/>
        <v>172.73099999999999</v>
      </c>
      <c r="O211" s="268">
        <v>32.551000000000002</v>
      </c>
      <c r="P211" s="115">
        <f t="shared" si="90"/>
        <v>140.18</v>
      </c>
      <c r="Q211" s="268">
        <v>97.341999999999999</v>
      </c>
      <c r="R211" s="115"/>
      <c r="S211" s="115">
        <v>42.838000000000001</v>
      </c>
      <c r="T211" s="254">
        <f t="shared" si="91"/>
        <v>1013.8139999999999</v>
      </c>
      <c r="U211" s="268">
        <v>34.246000000000002</v>
      </c>
      <c r="V211" s="254">
        <f t="shared" si="85"/>
        <v>979.56799999999987</v>
      </c>
      <c r="W211" s="268">
        <v>310.39999999999998</v>
      </c>
      <c r="X211" s="268">
        <v>51.103999999999999</v>
      </c>
      <c r="Y211" s="268">
        <v>477.88400000000001</v>
      </c>
      <c r="Z211" s="268"/>
      <c r="AA211" s="267">
        <v>97.341999999999999</v>
      </c>
      <c r="AB211" s="115"/>
      <c r="AC211" s="268">
        <v>42.838000000000001</v>
      </c>
      <c r="AD211" s="268"/>
    </row>
    <row r="212" spans="1:30">
      <c r="A212" s="387"/>
      <c r="B212" s="261" t="s">
        <v>20</v>
      </c>
      <c r="C212" s="254">
        <f t="shared" si="88"/>
        <v>768.80600000000004</v>
      </c>
      <c r="D212" s="115">
        <f t="shared" si="84"/>
        <v>1.7</v>
      </c>
      <c r="E212" s="268">
        <v>3.3000000000000002E-2</v>
      </c>
      <c r="F212" s="268">
        <v>1.667</v>
      </c>
      <c r="G212" s="286">
        <f t="shared" si="92"/>
        <v>767.10599999999999</v>
      </c>
      <c r="H212" s="268">
        <v>316.39699999999999</v>
      </c>
      <c r="I212" s="268">
        <v>39.481000000000002</v>
      </c>
      <c r="J212" s="268">
        <v>25.376000000000001</v>
      </c>
      <c r="K212" s="268">
        <v>385.85199999999998</v>
      </c>
      <c r="L212" s="268"/>
      <c r="M212" s="268"/>
      <c r="N212" s="254">
        <f t="shared" si="89"/>
        <v>206.70999999999998</v>
      </c>
      <c r="O212" s="268">
        <v>52.448999999999998</v>
      </c>
      <c r="P212" s="115">
        <f t="shared" si="90"/>
        <v>154.261</v>
      </c>
      <c r="Q212" s="268">
        <v>89.316000000000003</v>
      </c>
      <c r="R212" s="115"/>
      <c r="S212" s="115">
        <v>64.944999999999993</v>
      </c>
      <c r="T212" s="254">
        <f t="shared" si="91"/>
        <v>975.51599999999996</v>
      </c>
      <c r="U212" s="268">
        <v>54.149000000000001</v>
      </c>
      <c r="V212" s="254">
        <f t="shared" si="85"/>
        <v>921.36699999999996</v>
      </c>
      <c r="W212" s="268">
        <v>341.77300000000002</v>
      </c>
      <c r="X212" s="268">
        <v>39.481000000000002</v>
      </c>
      <c r="Y212" s="268">
        <v>385.85199999999998</v>
      </c>
      <c r="Z212" s="268"/>
      <c r="AA212" s="267">
        <v>89.316000000000003</v>
      </c>
      <c r="AB212" s="115"/>
      <c r="AC212" s="268">
        <v>64.944999999999993</v>
      </c>
      <c r="AD212" s="268"/>
    </row>
    <row r="213" spans="1:30">
      <c r="A213" s="387"/>
      <c r="B213" s="261" t="s">
        <v>21</v>
      </c>
      <c r="C213" s="254">
        <f t="shared" si="88"/>
        <v>809.33500000000004</v>
      </c>
      <c r="D213" s="115">
        <f t="shared" si="84"/>
        <v>3.819</v>
      </c>
      <c r="E213" s="268">
        <v>1.1020000000000001</v>
      </c>
      <c r="F213" s="268">
        <v>2.7170000000000001</v>
      </c>
      <c r="G213" s="286">
        <f t="shared" si="92"/>
        <v>805.51600000000008</v>
      </c>
      <c r="H213" s="268">
        <v>230.65899999999999</v>
      </c>
      <c r="I213" s="268">
        <v>41.171999999999997</v>
      </c>
      <c r="J213" s="268">
        <v>21.414999999999999</v>
      </c>
      <c r="K213" s="268">
        <v>512.27</v>
      </c>
      <c r="L213" s="268"/>
      <c r="M213" s="268"/>
      <c r="N213" s="254">
        <f t="shared" si="89"/>
        <v>189.16399999999999</v>
      </c>
      <c r="O213" s="268">
        <v>65.936000000000007</v>
      </c>
      <c r="P213" s="115">
        <f t="shared" si="90"/>
        <v>123.22799999999999</v>
      </c>
      <c r="Q213" s="268">
        <v>65.778999999999996</v>
      </c>
      <c r="R213" s="115"/>
      <c r="S213" s="115">
        <v>57.448999999999998</v>
      </c>
      <c r="T213" s="254">
        <f t="shared" si="91"/>
        <v>998.49899999999991</v>
      </c>
      <c r="U213" s="268">
        <v>69.754999999999995</v>
      </c>
      <c r="V213" s="254">
        <f t="shared" si="85"/>
        <v>928.74399999999991</v>
      </c>
      <c r="W213" s="268">
        <v>252.07400000000001</v>
      </c>
      <c r="X213" s="268">
        <v>41.171999999999997</v>
      </c>
      <c r="Y213" s="268">
        <v>512.27</v>
      </c>
      <c r="Z213" s="268"/>
      <c r="AA213" s="267">
        <v>65.778999999999996</v>
      </c>
      <c r="AB213" s="115"/>
      <c r="AC213" s="268">
        <v>57.448999999999998</v>
      </c>
      <c r="AD213" s="268"/>
    </row>
    <row r="214" spans="1:30" ht="13.5" thickBot="1">
      <c r="A214" s="388"/>
      <c r="B214" s="263" t="s">
        <v>124</v>
      </c>
      <c r="C214" s="235">
        <f>SUM(C202:C213)</f>
        <v>10452.828000000001</v>
      </c>
      <c r="D214" s="246">
        <f t="shared" si="84"/>
        <v>74.452000000000012</v>
      </c>
      <c r="E214" s="255">
        <f>SUM(E202:E213)</f>
        <v>13.042999999999999</v>
      </c>
      <c r="F214" s="255">
        <f>SUM(F202:F213)</f>
        <v>61.409000000000013</v>
      </c>
      <c r="G214" s="235">
        <f>SUM(G202:G213)</f>
        <v>10378.376</v>
      </c>
      <c r="H214" s="255">
        <f t="shared" ref="H214:O214" si="93">SUM(H202:H213)</f>
        <v>4060.152</v>
      </c>
      <c r="I214" s="255">
        <f t="shared" si="93"/>
        <v>485.06200000000001</v>
      </c>
      <c r="J214" s="255">
        <f t="shared" si="93"/>
        <v>263.322</v>
      </c>
      <c r="K214" s="255">
        <f t="shared" si="93"/>
        <v>5569.84</v>
      </c>
      <c r="L214" s="255">
        <f t="shared" si="93"/>
        <v>0</v>
      </c>
      <c r="M214" s="255">
        <f t="shared" si="93"/>
        <v>0</v>
      </c>
      <c r="N214" s="256">
        <f>SUM(N202:N213)</f>
        <v>2003.8109999999999</v>
      </c>
      <c r="O214" s="246">
        <f t="shared" si="93"/>
        <v>764.8</v>
      </c>
      <c r="P214" s="246">
        <f t="shared" si="90"/>
        <v>1239.011</v>
      </c>
      <c r="Q214" s="255">
        <f>SUM(Q202:Q213)</f>
        <v>791.45699999999999</v>
      </c>
      <c r="R214" s="255">
        <f>SUM(R202:R213)</f>
        <v>0</v>
      </c>
      <c r="S214" s="255">
        <f>SUM(S202:S213)</f>
        <v>447.55400000000003</v>
      </c>
      <c r="T214" s="256">
        <f>SUM(T202:T213)</f>
        <v>12456.639000000001</v>
      </c>
      <c r="U214" s="255">
        <f>SUM(U202:U213)</f>
        <v>839.25199999999995</v>
      </c>
      <c r="V214" s="256">
        <f t="shared" si="85"/>
        <v>11617.387000000001</v>
      </c>
      <c r="W214" s="255">
        <f t="shared" ref="W214:AD214" si="94">SUM(W202:W213)</f>
        <v>4323.4740000000002</v>
      </c>
      <c r="X214" s="255">
        <f t="shared" si="94"/>
        <v>485.06200000000001</v>
      </c>
      <c r="Y214" s="255">
        <f t="shared" si="94"/>
        <v>5569.84</v>
      </c>
      <c r="Z214" s="255">
        <f t="shared" si="94"/>
        <v>0</v>
      </c>
      <c r="AA214" s="255">
        <f t="shared" si="94"/>
        <v>791.45699999999999</v>
      </c>
      <c r="AB214" s="255">
        <f t="shared" si="94"/>
        <v>0</v>
      </c>
      <c r="AC214" s="246">
        <f t="shared" si="94"/>
        <v>447.55400000000003</v>
      </c>
      <c r="AD214" s="246">
        <f t="shared" si="94"/>
        <v>0</v>
      </c>
    </row>
    <row r="215" spans="1:30">
      <c r="A215" s="386">
        <v>2011</v>
      </c>
      <c r="B215" s="260" t="s">
        <v>1</v>
      </c>
      <c r="C215" s="253">
        <f t="shared" ref="C215:C226" si="95">D215+G215</f>
        <v>900.26100000000008</v>
      </c>
      <c r="D215" s="111">
        <f t="shared" si="84"/>
        <v>4.5039999999999996</v>
      </c>
      <c r="E215" s="137">
        <v>1.2410000000000001</v>
      </c>
      <c r="F215" s="137">
        <v>3.2629999999999999</v>
      </c>
      <c r="G215" s="253">
        <f t="shared" si="92"/>
        <v>895.75700000000006</v>
      </c>
      <c r="H215" s="98">
        <v>346.53300000000002</v>
      </c>
      <c r="I215" s="98">
        <v>41.411999999999999</v>
      </c>
      <c r="J215" s="98">
        <v>25.216000000000001</v>
      </c>
      <c r="K215" s="98">
        <v>482.596</v>
      </c>
      <c r="L215" s="98"/>
      <c r="M215" s="98"/>
      <c r="N215" s="253">
        <f t="shared" ref="N215:N226" si="96">O215+P215</f>
        <v>138.501</v>
      </c>
      <c r="O215" s="98">
        <v>16.620999999999999</v>
      </c>
      <c r="P215" s="111">
        <f t="shared" si="90"/>
        <v>121.88</v>
      </c>
      <c r="Q215" s="98">
        <v>51.253999999999998</v>
      </c>
      <c r="R215" s="111"/>
      <c r="S215" s="98">
        <v>70.626000000000005</v>
      </c>
      <c r="T215" s="253">
        <f t="shared" ref="T215:T226" si="97">U215+V215</f>
        <v>1038.7620000000002</v>
      </c>
      <c r="U215" s="98">
        <v>21.125</v>
      </c>
      <c r="V215" s="253">
        <f t="shared" si="85"/>
        <v>1017.6370000000001</v>
      </c>
      <c r="W215" s="98">
        <v>371.74900000000002</v>
      </c>
      <c r="X215" s="98">
        <v>41.411999999999999</v>
      </c>
      <c r="Y215" s="98">
        <v>482.596</v>
      </c>
      <c r="Z215" s="98"/>
      <c r="AA215" s="98">
        <v>51.253999999999998</v>
      </c>
      <c r="AB215" s="111"/>
      <c r="AC215" s="98">
        <v>70.626000000000005</v>
      </c>
      <c r="AD215" s="98"/>
    </row>
    <row r="216" spans="1:30">
      <c r="A216" s="387"/>
      <c r="B216" s="261" t="s">
        <v>2</v>
      </c>
      <c r="C216" s="254">
        <f t="shared" si="95"/>
        <v>836.10199999999998</v>
      </c>
      <c r="D216" s="115">
        <f t="shared" si="84"/>
        <v>10.158999999999999</v>
      </c>
      <c r="E216" s="140">
        <v>3.3029999999999999</v>
      </c>
      <c r="F216" s="140">
        <v>6.8559999999999999</v>
      </c>
      <c r="G216" s="254">
        <f t="shared" si="92"/>
        <v>825.94299999999998</v>
      </c>
      <c r="H216" s="268">
        <v>247.96799999999999</v>
      </c>
      <c r="I216" s="268">
        <v>42.881999999999998</v>
      </c>
      <c r="J216" s="268">
        <v>22.097000000000001</v>
      </c>
      <c r="K216" s="268">
        <v>512.99599999999998</v>
      </c>
      <c r="L216" s="268"/>
      <c r="M216" s="268"/>
      <c r="N216" s="254">
        <f t="shared" si="96"/>
        <v>107.42099999999999</v>
      </c>
      <c r="O216" s="268">
        <v>48.319000000000003</v>
      </c>
      <c r="P216" s="115">
        <f t="shared" si="90"/>
        <v>59.101999999999997</v>
      </c>
      <c r="Q216" s="268">
        <v>39.101999999999997</v>
      </c>
      <c r="R216" s="115"/>
      <c r="S216" s="268">
        <v>20</v>
      </c>
      <c r="T216" s="254">
        <f t="shared" si="97"/>
        <v>943.52299999999991</v>
      </c>
      <c r="U216" s="268">
        <v>58.478000000000002</v>
      </c>
      <c r="V216" s="254">
        <f t="shared" si="85"/>
        <v>885.04499999999996</v>
      </c>
      <c r="W216" s="268">
        <v>270.065</v>
      </c>
      <c r="X216" s="268">
        <v>42.881999999999998</v>
      </c>
      <c r="Y216" s="268">
        <v>512.99599999999998</v>
      </c>
      <c r="Z216" s="268"/>
      <c r="AA216" s="268">
        <v>39.101999999999997</v>
      </c>
      <c r="AB216" s="115"/>
      <c r="AC216" s="268">
        <v>20</v>
      </c>
      <c r="AD216" s="268"/>
    </row>
    <row r="217" spans="1:30">
      <c r="A217" s="387"/>
      <c r="B217" s="261" t="s">
        <v>3</v>
      </c>
      <c r="C217" s="254">
        <f t="shared" si="95"/>
        <v>908.32500000000005</v>
      </c>
      <c r="D217" s="115">
        <f t="shared" si="84"/>
        <v>14.366</v>
      </c>
      <c r="E217" s="140">
        <v>4.3689999999999998</v>
      </c>
      <c r="F217" s="140">
        <v>9.9969999999999999</v>
      </c>
      <c r="G217" s="254">
        <f t="shared" si="92"/>
        <v>893.95900000000006</v>
      </c>
      <c r="H217" s="268">
        <v>274.87900000000002</v>
      </c>
      <c r="I217" s="268">
        <v>20.119</v>
      </c>
      <c r="J217" s="268">
        <v>25.329000000000001</v>
      </c>
      <c r="K217" s="268">
        <v>573.63199999999995</v>
      </c>
      <c r="L217" s="268"/>
      <c r="M217" s="268"/>
      <c r="N217" s="254">
        <f t="shared" si="96"/>
        <v>126.185</v>
      </c>
      <c r="O217" s="268">
        <v>69.278000000000006</v>
      </c>
      <c r="P217" s="115">
        <f t="shared" si="90"/>
        <v>56.906999999999996</v>
      </c>
      <c r="Q217" s="269">
        <v>47.420999999999999</v>
      </c>
      <c r="R217" s="240"/>
      <c r="S217" s="269">
        <v>9.4860000000000007</v>
      </c>
      <c r="T217" s="254">
        <f t="shared" si="97"/>
        <v>1034.51</v>
      </c>
      <c r="U217" s="268">
        <v>83.644000000000005</v>
      </c>
      <c r="V217" s="254">
        <f t="shared" si="85"/>
        <v>950.86599999999999</v>
      </c>
      <c r="W217" s="268">
        <v>300.20800000000003</v>
      </c>
      <c r="X217" s="268">
        <v>20.119</v>
      </c>
      <c r="Y217" s="268">
        <v>573.63199999999995</v>
      </c>
      <c r="Z217" s="268"/>
      <c r="AA217" s="268">
        <v>47.420999999999999</v>
      </c>
      <c r="AB217" s="240"/>
      <c r="AC217" s="268">
        <v>9.4860000000000007</v>
      </c>
      <c r="AD217" s="268"/>
    </row>
    <row r="218" spans="1:30">
      <c r="A218" s="387"/>
      <c r="B218" s="261" t="s">
        <v>4</v>
      </c>
      <c r="C218" s="254">
        <f t="shared" si="95"/>
        <v>872.52800000000002</v>
      </c>
      <c r="D218" s="115">
        <f t="shared" si="84"/>
        <v>14.872999999999999</v>
      </c>
      <c r="E218" s="140">
        <v>3.5830000000000002</v>
      </c>
      <c r="F218" s="140">
        <v>11.29</v>
      </c>
      <c r="G218" s="254">
        <f t="shared" si="92"/>
        <v>857.65499999999997</v>
      </c>
      <c r="H218" s="268">
        <v>283.73500000000001</v>
      </c>
      <c r="I218" s="268">
        <v>1.58</v>
      </c>
      <c r="J218" s="268">
        <v>22.204000000000001</v>
      </c>
      <c r="K218" s="268">
        <v>550.13599999999997</v>
      </c>
      <c r="L218" s="268"/>
      <c r="M218" s="268"/>
      <c r="N218" s="254">
        <f t="shared" si="96"/>
        <v>137.65199999999999</v>
      </c>
      <c r="O218" s="268">
        <v>57.585000000000001</v>
      </c>
      <c r="P218" s="115">
        <f t="shared" si="90"/>
        <v>80.066999999999993</v>
      </c>
      <c r="Q218" s="268">
        <v>27.88</v>
      </c>
      <c r="R218" s="115"/>
      <c r="S218" s="268">
        <v>52.186999999999998</v>
      </c>
      <c r="T218" s="254">
        <f t="shared" si="97"/>
        <v>1010.18</v>
      </c>
      <c r="U218" s="268">
        <v>72.457999999999998</v>
      </c>
      <c r="V218" s="254">
        <f t="shared" si="85"/>
        <v>937.72199999999998</v>
      </c>
      <c r="W218" s="268">
        <v>305.93900000000002</v>
      </c>
      <c r="X218" s="268">
        <v>1.58</v>
      </c>
      <c r="Y218" s="268">
        <v>550.13599999999997</v>
      </c>
      <c r="Z218" s="268"/>
      <c r="AA218" s="268">
        <v>27.88</v>
      </c>
      <c r="AB218" s="115"/>
      <c r="AC218" s="268">
        <v>52.186999999999998</v>
      </c>
      <c r="AD218" s="268"/>
    </row>
    <row r="219" spans="1:30">
      <c r="A219" s="387"/>
      <c r="B219" s="261" t="s">
        <v>5</v>
      </c>
      <c r="C219" s="254">
        <f t="shared" si="95"/>
        <v>850.61800000000017</v>
      </c>
      <c r="D219" s="115">
        <f t="shared" si="84"/>
        <v>13.411999999999999</v>
      </c>
      <c r="E219" s="140">
        <v>1.802</v>
      </c>
      <c r="F219" s="140">
        <v>11.61</v>
      </c>
      <c r="G219" s="254">
        <f t="shared" si="92"/>
        <v>837.20600000000013</v>
      </c>
      <c r="H219" s="268">
        <v>292.64800000000002</v>
      </c>
      <c r="I219" s="268">
        <v>22.603000000000002</v>
      </c>
      <c r="J219" s="268">
        <v>13.451000000000001</v>
      </c>
      <c r="K219" s="268">
        <v>508.50400000000002</v>
      </c>
      <c r="L219" s="268"/>
      <c r="M219" s="268"/>
      <c r="N219" s="254">
        <f t="shared" si="96"/>
        <v>162.958</v>
      </c>
      <c r="O219" s="268">
        <v>84.234999999999999</v>
      </c>
      <c r="P219" s="115">
        <f t="shared" si="90"/>
        <v>78.722999999999999</v>
      </c>
      <c r="Q219" s="268">
        <v>65.400999999999996</v>
      </c>
      <c r="R219" s="115"/>
      <c r="S219" s="268">
        <v>13.321999999999999</v>
      </c>
      <c r="T219" s="254">
        <f t="shared" si="97"/>
        <v>1013.576</v>
      </c>
      <c r="U219" s="268">
        <v>97.647000000000006</v>
      </c>
      <c r="V219" s="254">
        <f t="shared" si="85"/>
        <v>915.92899999999997</v>
      </c>
      <c r="W219" s="268">
        <v>306.09899999999999</v>
      </c>
      <c r="X219" s="268">
        <v>22.603000000000002</v>
      </c>
      <c r="Y219" s="268">
        <v>508.50400000000002</v>
      </c>
      <c r="Z219" s="268"/>
      <c r="AA219" s="268">
        <v>65.400999999999996</v>
      </c>
      <c r="AB219" s="115"/>
      <c r="AC219" s="268">
        <v>13.321999999999999</v>
      </c>
      <c r="AD219" s="268"/>
    </row>
    <row r="220" spans="1:30">
      <c r="A220" s="387"/>
      <c r="B220" s="261" t="s">
        <v>6</v>
      </c>
      <c r="C220" s="254">
        <f t="shared" si="95"/>
        <v>926.51899999999989</v>
      </c>
      <c r="D220" s="115">
        <f t="shared" si="84"/>
        <v>8.34</v>
      </c>
      <c r="E220" s="140">
        <v>0.24399999999999999</v>
      </c>
      <c r="F220" s="140">
        <v>8.0960000000000001</v>
      </c>
      <c r="G220" s="254">
        <f t="shared" si="92"/>
        <v>918.17899999999986</v>
      </c>
      <c r="H220" s="268">
        <v>379.95699999999999</v>
      </c>
      <c r="I220" s="268">
        <v>52.707999999999998</v>
      </c>
      <c r="J220" s="268">
        <v>23.198</v>
      </c>
      <c r="K220" s="268">
        <v>462.31599999999997</v>
      </c>
      <c r="L220" s="268"/>
      <c r="M220" s="268"/>
      <c r="N220" s="254">
        <f t="shared" si="96"/>
        <v>143.36000000000001</v>
      </c>
      <c r="O220" s="268">
        <v>69.522000000000006</v>
      </c>
      <c r="P220" s="115">
        <f t="shared" si="90"/>
        <v>73.837999999999994</v>
      </c>
      <c r="Q220" s="268">
        <v>59.484000000000002</v>
      </c>
      <c r="R220" s="115"/>
      <c r="S220" s="268">
        <v>14.353999999999999</v>
      </c>
      <c r="T220" s="254">
        <f t="shared" si="97"/>
        <v>1069.8789999999999</v>
      </c>
      <c r="U220" s="268">
        <v>77.861999999999995</v>
      </c>
      <c r="V220" s="254">
        <f t="shared" si="85"/>
        <v>992.01699999999994</v>
      </c>
      <c r="W220" s="268">
        <v>403.15499999999997</v>
      </c>
      <c r="X220" s="268">
        <v>52.707999999999998</v>
      </c>
      <c r="Y220" s="268">
        <v>462.31599999999997</v>
      </c>
      <c r="Z220" s="268"/>
      <c r="AA220" s="268">
        <v>59.484000000000002</v>
      </c>
      <c r="AB220" s="115"/>
      <c r="AC220" s="268">
        <v>14.353999999999999</v>
      </c>
      <c r="AD220" s="268"/>
    </row>
    <row r="221" spans="1:30">
      <c r="A221" s="387"/>
      <c r="B221" s="261" t="s">
        <v>16</v>
      </c>
      <c r="C221" s="254">
        <f t="shared" si="95"/>
        <v>1031.7429999999999</v>
      </c>
      <c r="D221" s="115">
        <f t="shared" si="84"/>
        <v>3.1949999999999998</v>
      </c>
      <c r="E221" s="140">
        <v>0</v>
      </c>
      <c r="F221" s="140">
        <v>3.1949999999999998</v>
      </c>
      <c r="G221" s="254">
        <f t="shared" si="92"/>
        <v>1028.548</v>
      </c>
      <c r="H221" s="268">
        <v>406.79500000000002</v>
      </c>
      <c r="I221" s="268">
        <v>66.605000000000004</v>
      </c>
      <c r="J221" s="268">
        <v>26.789000000000001</v>
      </c>
      <c r="K221" s="268">
        <v>528.35900000000004</v>
      </c>
      <c r="L221" s="268"/>
      <c r="M221" s="268"/>
      <c r="N221" s="254">
        <f t="shared" si="96"/>
        <v>140.55599999999998</v>
      </c>
      <c r="O221" s="268">
        <v>61.454999999999998</v>
      </c>
      <c r="P221" s="115">
        <f t="shared" si="90"/>
        <v>79.100999999999999</v>
      </c>
      <c r="Q221" s="268">
        <v>48.814999999999998</v>
      </c>
      <c r="R221" s="115"/>
      <c r="S221" s="268">
        <v>30.286000000000001</v>
      </c>
      <c r="T221" s="254">
        <f t="shared" si="97"/>
        <v>1172.2990000000002</v>
      </c>
      <c r="U221" s="268">
        <v>64.650000000000006</v>
      </c>
      <c r="V221" s="254">
        <f t="shared" si="85"/>
        <v>1107.6490000000001</v>
      </c>
      <c r="W221" s="268">
        <v>433.584</v>
      </c>
      <c r="X221" s="268">
        <v>66.605000000000004</v>
      </c>
      <c r="Y221" s="268">
        <v>528.35900000000004</v>
      </c>
      <c r="Z221" s="268"/>
      <c r="AA221" s="268">
        <v>48.814999999999998</v>
      </c>
      <c r="AB221" s="115"/>
      <c r="AC221" s="268">
        <v>30.286000000000001</v>
      </c>
      <c r="AD221" s="268"/>
    </row>
    <row r="222" spans="1:30">
      <c r="A222" s="387"/>
      <c r="B222" s="261" t="s">
        <v>17</v>
      </c>
      <c r="C222" s="254">
        <f t="shared" si="95"/>
        <v>1059.2830000000001</v>
      </c>
      <c r="D222" s="115">
        <f t="shared" si="84"/>
        <v>2.1930000000000001</v>
      </c>
      <c r="E222" s="140">
        <v>0</v>
      </c>
      <c r="F222" s="140">
        <v>2.1930000000000001</v>
      </c>
      <c r="G222" s="254">
        <f t="shared" si="92"/>
        <v>1057.0900000000001</v>
      </c>
      <c r="H222" s="268">
        <v>423.221</v>
      </c>
      <c r="I222" s="268">
        <v>71.421000000000006</v>
      </c>
      <c r="J222" s="268">
        <v>26.963999999999999</v>
      </c>
      <c r="K222" s="268">
        <v>535.48400000000004</v>
      </c>
      <c r="L222" s="268"/>
      <c r="M222" s="268"/>
      <c r="N222" s="254">
        <f t="shared" si="96"/>
        <v>111.85499999999999</v>
      </c>
      <c r="O222" s="268">
        <v>68.927999999999997</v>
      </c>
      <c r="P222" s="115">
        <f t="shared" si="90"/>
        <v>42.927</v>
      </c>
      <c r="Q222" s="268">
        <v>26.43</v>
      </c>
      <c r="R222" s="115"/>
      <c r="S222" s="268">
        <v>16.497</v>
      </c>
      <c r="T222" s="254">
        <f t="shared" si="97"/>
        <v>1171.1380000000004</v>
      </c>
      <c r="U222" s="268">
        <v>71.120999999999995</v>
      </c>
      <c r="V222" s="254">
        <f t="shared" si="85"/>
        <v>1100.0170000000003</v>
      </c>
      <c r="W222" s="268">
        <v>450.185</v>
      </c>
      <c r="X222" s="268">
        <v>71.421000000000006</v>
      </c>
      <c r="Y222" s="268">
        <v>535.48400000000004</v>
      </c>
      <c r="Z222" s="268"/>
      <c r="AA222" s="268">
        <v>26.43</v>
      </c>
      <c r="AB222" s="115"/>
      <c r="AC222" s="268">
        <v>16.497</v>
      </c>
      <c r="AD222" s="268"/>
    </row>
    <row r="223" spans="1:30">
      <c r="A223" s="387"/>
      <c r="B223" s="261" t="s">
        <v>18</v>
      </c>
      <c r="C223" s="254">
        <f t="shared" si="95"/>
        <v>939.77300000000002</v>
      </c>
      <c r="D223" s="115">
        <f t="shared" si="84"/>
        <v>1.6919999999999999</v>
      </c>
      <c r="E223" s="140">
        <v>0</v>
      </c>
      <c r="F223" s="140">
        <v>1.6919999999999999</v>
      </c>
      <c r="G223" s="254">
        <f t="shared" si="92"/>
        <v>938.08100000000002</v>
      </c>
      <c r="H223" s="268">
        <v>333.27499999999998</v>
      </c>
      <c r="I223" s="268">
        <v>60.069000000000003</v>
      </c>
      <c r="J223" s="268">
        <v>23.126999999999999</v>
      </c>
      <c r="K223" s="268">
        <v>521.61</v>
      </c>
      <c r="L223" s="268"/>
      <c r="M223" s="268"/>
      <c r="N223" s="254">
        <f t="shared" si="96"/>
        <v>145.69400000000002</v>
      </c>
      <c r="O223" s="268">
        <v>68.760000000000005</v>
      </c>
      <c r="P223" s="115">
        <f t="shared" si="90"/>
        <v>76.933999999999997</v>
      </c>
      <c r="Q223" s="268">
        <v>73.337000000000003</v>
      </c>
      <c r="R223" s="115"/>
      <c r="S223" s="268">
        <v>3.597</v>
      </c>
      <c r="T223" s="254">
        <f t="shared" si="97"/>
        <v>1085.4670000000001</v>
      </c>
      <c r="U223" s="268">
        <v>70.451999999999998</v>
      </c>
      <c r="V223" s="254">
        <f t="shared" si="85"/>
        <v>1015.015</v>
      </c>
      <c r="W223" s="268">
        <v>356.40199999999999</v>
      </c>
      <c r="X223" s="268">
        <v>60.069000000000003</v>
      </c>
      <c r="Y223" s="268">
        <v>521.61</v>
      </c>
      <c r="Z223" s="268"/>
      <c r="AA223" s="268">
        <v>73.337000000000003</v>
      </c>
      <c r="AB223" s="115"/>
      <c r="AC223" s="268">
        <v>3.597</v>
      </c>
      <c r="AD223" s="268"/>
    </row>
    <row r="224" spans="1:30">
      <c r="A224" s="387"/>
      <c r="B224" s="261" t="s">
        <v>19</v>
      </c>
      <c r="C224" s="254">
        <f t="shared" si="95"/>
        <v>885.94500000000005</v>
      </c>
      <c r="D224" s="115">
        <f t="shared" si="84"/>
        <v>2.5449999999999999</v>
      </c>
      <c r="E224" s="140">
        <v>6.6000000000000003E-2</v>
      </c>
      <c r="F224" s="140">
        <v>2.4790000000000001</v>
      </c>
      <c r="G224" s="254">
        <f t="shared" si="92"/>
        <v>883.40000000000009</v>
      </c>
      <c r="H224" s="268">
        <v>292.28500000000003</v>
      </c>
      <c r="I224" s="268">
        <v>51.942</v>
      </c>
      <c r="J224" s="268">
        <v>24.68</v>
      </c>
      <c r="K224" s="268">
        <v>514.49300000000005</v>
      </c>
      <c r="L224" s="268"/>
      <c r="M224" s="268"/>
      <c r="N224" s="254">
        <f t="shared" si="96"/>
        <v>162.91400000000002</v>
      </c>
      <c r="O224" s="268">
        <v>63.726999999999997</v>
      </c>
      <c r="P224" s="115">
        <f t="shared" si="90"/>
        <v>99.187000000000012</v>
      </c>
      <c r="Q224" s="268">
        <v>97.415000000000006</v>
      </c>
      <c r="R224" s="115"/>
      <c r="S224" s="268">
        <v>1.772</v>
      </c>
      <c r="T224" s="254">
        <f t="shared" si="97"/>
        <v>1048.8590000000002</v>
      </c>
      <c r="U224" s="268">
        <v>66.272000000000006</v>
      </c>
      <c r="V224" s="254">
        <f t="shared" si="85"/>
        <v>982.5870000000001</v>
      </c>
      <c r="W224" s="268">
        <v>316.96499999999997</v>
      </c>
      <c r="X224" s="268">
        <v>51.942</v>
      </c>
      <c r="Y224" s="268">
        <v>514.49300000000005</v>
      </c>
      <c r="Z224" s="268"/>
      <c r="AA224" s="268">
        <v>97.415000000000006</v>
      </c>
      <c r="AB224" s="115"/>
      <c r="AC224" s="268">
        <v>1.772</v>
      </c>
      <c r="AD224" s="268"/>
    </row>
    <row r="225" spans="1:30">
      <c r="A225" s="387"/>
      <c r="B225" s="261" t="s">
        <v>20</v>
      </c>
      <c r="C225" s="254">
        <f t="shared" si="95"/>
        <v>780.57900000000006</v>
      </c>
      <c r="D225" s="115">
        <f t="shared" si="84"/>
        <v>4.5549999999999997</v>
      </c>
      <c r="E225" s="140">
        <v>0.57599999999999996</v>
      </c>
      <c r="F225" s="140">
        <v>3.9790000000000001</v>
      </c>
      <c r="G225" s="254">
        <f t="shared" si="92"/>
        <v>776.02400000000011</v>
      </c>
      <c r="H225" s="268">
        <v>327.75900000000001</v>
      </c>
      <c r="I225" s="268">
        <v>47.512</v>
      </c>
      <c r="J225" s="268">
        <v>24.035</v>
      </c>
      <c r="K225" s="268">
        <v>376.71800000000002</v>
      </c>
      <c r="L225" s="268"/>
      <c r="M225" s="268"/>
      <c r="N225" s="254">
        <f t="shared" si="96"/>
        <v>111.44999999999999</v>
      </c>
      <c r="O225" s="268">
        <v>49.216999999999999</v>
      </c>
      <c r="P225" s="115">
        <f t="shared" si="90"/>
        <v>62.232999999999997</v>
      </c>
      <c r="Q225" s="268">
        <v>60.972999999999999</v>
      </c>
      <c r="R225" s="115"/>
      <c r="S225" s="268">
        <v>1.26</v>
      </c>
      <c r="T225" s="254">
        <f t="shared" si="97"/>
        <v>892.029</v>
      </c>
      <c r="U225" s="268">
        <v>53.771999999999998</v>
      </c>
      <c r="V225" s="254">
        <f t="shared" si="85"/>
        <v>838.25699999999995</v>
      </c>
      <c r="W225" s="268">
        <v>351.79399999999998</v>
      </c>
      <c r="X225" s="268">
        <v>47.512</v>
      </c>
      <c r="Y225" s="268">
        <v>376.71800000000002</v>
      </c>
      <c r="Z225" s="268"/>
      <c r="AA225" s="268">
        <v>60.972999999999999</v>
      </c>
      <c r="AB225" s="115"/>
      <c r="AC225" s="268">
        <v>1.26</v>
      </c>
      <c r="AD225" s="268"/>
    </row>
    <row r="226" spans="1:30">
      <c r="A226" s="387"/>
      <c r="B226" s="261" t="s">
        <v>21</v>
      </c>
      <c r="C226" s="254">
        <f t="shared" si="95"/>
        <v>845.15299999999991</v>
      </c>
      <c r="D226" s="115">
        <f t="shared" ref="D226:D258" si="98">SUM(E226:F226)</f>
        <v>5.5620000000000003</v>
      </c>
      <c r="E226" s="140">
        <v>1.006</v>
      </c>
      <c r="F226" s="140">
        <v>4.556</v>
      </c>
      <c r="G226" s="254">
        <f t="shared" si="92"/>
        <v>839.59099999999989</v>
      </c>
      <c r="H226" s="268">
        <v>297.59699999999998</v>
      </c>
      <c r="I226" s="268">
        <v>57.686999999999998</v>
      </c>
      <c r="J226" s="268">
        <v>25.376000000000001</v>
      </c>
      <c r="K226" s="268">
        <v>458.93099999999998</v>
      </c>
      <c r="L226" s="268"/>
      <c r="M226" s="268"/>
      <c r="N226" s="254">
        <f t="shared" si="96"/>
        <v>70.989000000000004</v>
      </c>
      <c r="O226" s="268">
        <v>62.201999999999998</v>
      </c>
      <c r="P226" s="115">
        <f t="shared" ref="P226:P257" si="99">SUM(Q226:S226)</f>
        <v>8.786999999999999</v>
      </c>
      <c r="Q226" s="268">
        <v>8.5259999999999998</v>
      </c>
      <c r="R226" s="115"/>
      <c r="S226" s="268">
        <v>0.26100000000000001</v>
      </c>
      <c r="T226" s="254">
        <f t="shared" si="97"/>
        <v>916.14099999999985</v>
      </c>
      <c r="U226" s="268">
        <v>67.763999999999996</v>
      </c>
      <c r="V226" s="254">
        <f t="shared" ref="V226:V257" si="100">SUM(W226:AC226)</f>
        <v>848.37699999999984</v>
      </c>
      <c r="W226" s="268">
        <v>322.97199999999998</v>
      </c>
      <c r="X226" s="268">
        <v>57.686999999999998</v>
      </c>
      <c r="Y226" s="268">
        <v>458.93099999999998</v>
      </c>
      <c r="Z226" s="268"/>
      <c r="AA226" s="268">
        <v>8.5259999999999998</v>
      </c>
      <c r="AB226" s="115"/>
      <c r="AC226" s="268">
        <v>0.26100000000000001</v>
      </c>
      <c r="AD226" s="268"/>
    </row>
    <row r="227" spans="1:30" s="124" customFormat="1" ht="13.5" thickBot="1">
      <c r="A227" s="388"/>
      <c r="B227" s="263" t="s">
        <v>125</v>
      </c>
      <c r="C227" s="235">
        <f>SUM(C215:C226)</f>
        <v>10836.829000000002</v>
      </c>
      <c r="D227" s="246">
        <f t="shared" si="98"/>
        <v>85.395999999999987</v>
      </c>
      <c r="E227" s="255">
        <f>SUM(E215:E226)</f>
        <v>16.190000000000001</v>
      </c>
      <c r="F227" s="255">
        <f>SUM(F215:F226)</f>
        <v>69.205999999999989</v>
      </c>
      <c r="G227" s="235">
        <f>SUM(G215:G226)</f>
        <v>10751.432999999999</v>
      </c>
      <c r="H227" s="255">
        <f t="shared" ref="H227:O227" si="101">SUM(H215:H226)</f>
        <v>3906.652</v>
      </c>
      <c r="I227" s="255">
        <f t="shared" si="101"/>
        <v>536.54</v>
      </c>
      <c r="J227" s="255">
        <f t="shared" si="101"/>
        <v>282.46600000000001</v>
      </c>
      <c r="K227" s="255">
        <f t="shared" si="101"/>
        <v>6025.7749999999987</v>
      </c>
      <c r="L227" s="255">
        <f t="shared" si="101"/>
        <v>0</v>
      </c>
      <c r="M227" s="255">
        <f t="shared" si="101"/>
        <v>0</v>
      </c>
      <c r="N227" s="256">
        <f>SUM(N215:N226)</f>
        <v>1559.5350000000001</v>
      </c>
      <c r="O227" s="246">
        <f t="shared" si="101"/>
        <v>719.84899999999993</v>
      </c>
      <c r="P227" s="246">
        <f t="shared" si="99"/>
        <v>839.68599999999992</v>
      </c>
      <c r="Q227" s="255">
        <f>SUM(Q215:Q226)</f>
        <v>606.0379999999999</v>
      </c>
      <c r="R227" s="255">
        <f>SUM(R215:R226)</f>
        <v>0</v>
      </c>
      <c r="S227" s="255">
        <f>SUM(S215:S226)</f>
        <v>233.64800000000002</v>
      </c>
      <c r="T227" s="256">
        <f>SUM(T215:T226)</f>
        <v>12396.363000000001</v>
      </c>
      <c r="U227" s="255">
        <f>SUM(U215:U226)</f>
        <v>805.24500000000012</v>
      </c>
      <c r="V227" s="256">
        <f t="shared" si="100"/>
        <v>11591.117999999999</v>
      </c>
      <c r="W227" s="255">
        <f t="shared" ref="W227:AD227" si="102">SUM(W215:W226)</f>
        <v>4189.1170000000002</v>
      </c>
      <c r="X227" s="255">
        <f t="shared" si="102"/>
        <v>536.54</v>
      </c>
      <c r="Y227" s="255">
        <f t="shared" si="102"/>
        <v>6025.7749999999987</v>
      </c>
      <c r="Z227" s="255">
        <f t="shared" si="102"/>
        <v>0</v>
      </c>
      <c r="AA227" s="255">
        <f t="shared" si="102"/>
        <v>606.0379999999999</v>
      </c>
      <c r="AB227" s="255">
        <f t="shared" si="102"/>
        <v>0</v>
      </c>
      <c r="AC227" s="246">
        <f t="shared" si="102"/>
        <v>233.64800000000002</v>
      </c>
      <c r="AD227" s="246">
        <f t="shared" si="102"/>
        <v>0</v>
      </c>
    </row>
    <row r="228" spans="1:30">
      <c r="A228" s="386">
        <v>2012</v>
      </c>
      <c r="B228" s="260" t="s">
        <v>1</v>
      </c>
      <c r="C228" s="253">
        <f t="shared" ref="C228:C239" si="103">D228+G228</f>
        <v>869.48</v>
      </c>
      <c r="D228" s="111">
        <f t="shared" si="98"/>
        <v>10.298999999999999</v>
      </c>
      <c r="E228" s="137">
        <v>3.5030000000000001</v>
      </c>
      <c r="F228" s="137">
        <v>6.7960000000000003</v>
      </c>
      <c r="G228" s="253">
        <f t="shared" si="92"/>
        <v>859.18100000000004</v>
      </c>
      <c r="H228" s="98">
        <v>268.55500000000001</v>
      </c>
      <c r="I228" s="98">
        <v>60.49</v>
      </c>
      <c r="J228" s="98">
        <v>26.603999999999999</v>
      </c>
      <c r="K228" s="98">
        <v>503.53199999999998</v>
      </c>
      <c r="L228" s="98"/>
      <c r="M228" s="98"/>
      <c r="N228" s="253">
        <f t="shared" ref="N228:N239" si="104">O228+P228</f>
        <v>90.316000000000003</v>
      </c>
      <c r="O228" s="98">
        <v>79.528000000000006</v>
      </c>
      <c r="P228" s="111">
        <f t="shared" si="99"/>
        <v>10.788</v>
      </c>
      <c r="Q228" s="137">
        <v>0.47499999999999998</v>
      </c>
      <c r="R228" s="111"/>
      <c r="S228" s="270">
        <v>10.313000000000001</v>
      </c>
      <c r="T228" s="253">
        <f t="shared" ref="T228:T239" si="105">U228+V228</f>
        <v>959.79600000000005</v>
      </c>
      <c r="U228" s="98">
        <v>89.826999999999998</v>
      </c>
      <c r="V228" s="253">
        <f t="shared" si="100"/>
        <v>869.96900000000005</v>
      </c>
      <c r="W228" s="98">
        <v>295.15899999999999</v>
      </c>
      <c r="X228" s="98">
        <v>60.49</v>
      </c>
      <c r="Y228" s="98">
        <v>503.53199999999998</v>
      </c>
      <c r="Z228" s="98"/>
      <c r="AA228" s="137">
        <v>0.47499999999999998</v>
      </c>
      <c r="AB228" s="111"/>
      <c r="AC228" s="137">
        <v>10.313000000000001</v>
      </c>
      <c r="AD228" s="137"/>
    </row>
    <row r="229" spans="1:30">
      <c r="A229" s="387"/>
      <c r="B229" s="261" t="s">
        <v>2</v>
      </c>
      <c r="C229" s="254">
        <f t="shared" si="103"/>
        <v>837.87600000000009</v>
      </c>
      <c r="D229" s="115">
        <f t="shared" si="98"/>
        <v>11.728999999999999</v>
      </c>
      <c r="E229" s="140">
        <v>3.548</v>
      </c>
      <c r="F229" s="140">
        <v>8.1809999999999992</v>
      </c>
      <c r="G229" s="254">
        <f t="shared" si="92"/>
        <v>826.14700000000005</v>
      </c>
      <c r="H229" s="268">
        <v>279.08100000000002</v>
      </c>
      <c r="I229" s="268">
        <v>30.666</v>
      </c>
      <c r="J229" s="268">
        <v>5.0309999999999997</v>
      </c>
      <c r="K229" s="268">
        <v>511.36900000000003</v>
      </c>
      <c r="L229" s="268"/>
      <c r="M229" s="268"/>
      <c r="N229" s="254">
        <f t="shared" si="104"/>
        <v>122.505</v>
      </c>
      <c r="O229" s="268">
        <v>86.381</v>
      </c>
      <c r="P229" s="115">
        <f t="shared" si="99"/>
        <v>36.123999999999995</v>
      </c>
      <c r="Q229" s="140">
        <v>18.815999999999999</v>
      </c>
      <c r="R229" s="115"/>
      <c r="S229" s="271">
        <v>17.308</v>
      </c>
      <c r="T229" s="254">
        <f t="shared" si="105"/>
        <v>960.38100000000009</v>
      </c>
      <c r="U229" s="268">
        <v>98.11</v>
      </c>
      <c r="V229" s="254">
        <f t="shared" si="100"/>
        <v>862.27100000000007</v>
      </c>
      <c r="W229" s="268">
        <v>284.11200000000002</v>
      </c>
      <c r="X229" s="268">
        <v>30.666</v>
      </c>
      <c r="Y229" s="268">
        <v>511.36900000000003</v>
      </c>
      <c r="Z229" s="268"/>
      <c r="AA229" s="140">
        <v>18.815999999999999</v>
      </c>
      <c r="AB229" s="115"/>
      <c r="AC229" s="140">
        <v>17.308</v>
      </c>
      <c r="AD229" s="140"/>
    </row>
    <row r="230" spans="1:30">
      <c r="A230" s="387"/>
      <c r="B230" s="261" t="s">
        <v>3</v>
      </c>
      <c r="C230" s="254">
        <f t="shared" si="103"/>
        <v>844.19299999999998</v>
      </c>
      <c r="D230" s="115">
        <f t="shared" si="98"/>
        <v>13.388999999999999</v>
      </c>
      <c r="E230" s="140">
        <v>4.0759999999999996</v>
      </c>
      <c r="F230" s="140">
        <v>9.3130000000000006</v>
      </c>
      <c r="G230" s="254">
        <f t="shared" si="92"/>
        <v>830.80399999999997</v>
      </c>
      <c r="H230" s="268">
        <v>248.89</v>
      </c>
      <c r="I230" s="268">
        <v>24.907</v>
      </c>
      <c r="J230" s="268">
        <v>23.959</v>
      </c>
      <c r="K230" s="268">
        <v>533.048</v>
      </c>
      <c r="L230" s="268"/>
      <c r="M230" s="268"/>
      <c r="N230" s="254">
        <f t="shared" si="104"/>
        <v>198.26400000000001</v>
      </c>
      <c r="O230" s="268">
        <v>130.45500000000001</v>
      </c>
      <c r="P230" s="115">
        <f t="shared" si="99"/>
        <v>67.808999999999997</v>
      </c>
      <c r="Q230" s="265">
        <v>67.808999999999997</v>
      </c>
      <c r="R230" s="240"/>
      <c r="S230" s="272">
        <v>0</v>
      </c>
      <c r="T230" s="254">
        <f t="shared" si="105"/>
        <v>1042.4569999999999</v>
      </c>
      <c r="U230" s="268">
        <v>143.84399999999999</v>
      </c>
      <c r="V230" s="254">
        <f t="shared" si="100"/>
        <v>898.61299999999994</v>
      </c>
      <c r="W230" s="268">
        <v>272.84899999999999</v>
      </c>
      <c r="X230" s="268">
        <v>24.907</v>
      </c>
      <c r="Y230" s="268">
        <v>533.048</v>
      </c>
      <c r="Z230" s="268"/>
      <c r="AA230" s="140">
        <v>67.808999999999997</v>
      </c>
      <c r="AB230" s="240"/>
      <c r="AC230" s="140">
        <v>0</v>
      </c>
      <c r="AD230" s="140"/>
    </row>
    <row r="231" spans="1:30">
      <c r="A231" s="387"/>
      <c r="B231" s="261" t="s">
        <v>4</v>
      </c>
      <c r="C231" s="254">
        <f t="shared" si="103"/>
        <v>699.30200000000002</v>
      </c>
      <c r="D231" s="115">
        <f t="shared" si="98"/>
        <v>14.64</v>
      </c>
      <c r="E231" s="140">
        <v>3.9710000000000001</v>
      </c>
      <c r="F231" s="140">
        <v>10.669</v>
      </c>
      <c r="G231" s="254">
        <f t="shared" si="92"/>
        <v>684.66200000000003</v>
      </c>
      <c r="H231" s="268">
        <v>222.90700000000001</v>
      </c>
      <c r="I231" s="268">
        <v>38.765000000000001</v>
      </c>
      <c r="J231" s="268">
        <v>23.393999999999998</v>
      </c>
      <c r="K231" s="268">
        <v>399.596</v>
      </c>
      <c r="L231" s="268"/>
      <c r="M231" s="268"/>
      <c r="N231" s="254">
        <f t="shared" si="104"/>
        <v>212.86799999999999</v>
      </c>
      <c r="O231" s="268">
        <v>131.428</v>
      </c>
      <c r="P231" s="115">
        <f t="shared" si="99"/>
        <v>81.44</v>
      </c>
      <c r="Q231" s="140">
        <v>81.44</v>
      </c>
      <c r="R231" s="115"/>
      <c r="S231" s="271">
        <v>0</v>
      </c>
      <c r="T231" s="254">
        <f t="shared" si="105"/>
        <v>912.17000000000007</v>
      </c>
      <c r="U231" s="268">
        <v>146.06800000000001</v>
      </c>
      <c r="V231" s="254">
        <f t="shared" si="100"/>
        <v>766.10200000000009</v>
      </c>
      <c r="W231" s="268">
        <v>246.30099999999999</v>
      </c>
      <c r="X231" s="268">
        <v>38.765000000000001</v>
      </c>
      <c r="Y231" s="268">
        <v>399.596</v>
      </c>
      <c r="Z231" s="268"/>
      <c r="AA231" s="140">
        <v>81.44</v>
      </c>
      <c r="AB231" s="115"/>
      <c r="AC231" s="140">
        <v>0</v>
      </c>
      <c r="AD231" s="140"/>
    </row>
    <row r="232" spans="1:30">
      <c r="A232" s="387"/>
      <c r="B232" s="261" t="s">
        <v>5</v>
      </c>
      <c r="C232" s="254">
        <f t="shared" si="103"/>
        <v>657.46399999999994</v>
      </c>
      <c r="D232" s="115">
        <f t="shared" si="98"/>
        <v>14.182</v>
      </c>
      <c r="E232" s="140">
        <v>2.9550000000000001</v>
      </c>
      <c r="F232" s="140">
        <v>11.227</v>
      </c>
      <c r="G232" s="254">
        <f t="shared" si="92"/>
        <v>643.28199999999993</v>
      </c>
      <c r="H232" s="268">
        <v>194.72300000000001</v>
      </c>
      <c r="I232" s="268">
        <v>75.808000000000007</v>
      </c>
      <c r="J232" s="268">
        <v>24.573</v>
      </c>
      <c r="K232" s="268">
        <v>348.178</v>
      </c>
      <c r="L232" s="268"/>
      <c r="M232" s="268"/>
      <c r="N232" s="254">
        <f t="shared" si="104"/>
        <v>218.12599999999998</v>
      </c>
      <c r="O232" s="268">
        <v>129.89599999999999</v>
      </c>
      <c r="P232" s="115">
        <f t="shared" si="99"/>
        <v>88.23</v>
      </c>
      <c r="Q232" s="140">
        <v>88.23</v>
      </c>
      <c r="R232" s="115"/>
      <c r="S232" s="271">
        <v>0</v>
      </c>
      <c r="T232" s="254">
        <f t="shared" si="105"/>
        <v>875.58999999999992</v>
      </c>
      <c r="U232" s="268">
        <v>144.078</v>
      </c>
      <c r="V232" s="254">
        <f t="shared" si="100"/>
        <v>731.51199999999994</v>
      </c>
      <c r="W232" s="268">
        <v>219.29599999999999</v>
      </c>
      <c r="X232" s="268">
        <v>75.808000000000007</v>
      </c>
      <c r="Y232" s="268">
        <v>348.178</v>
      </c>
      <c r="Z232" s="268"/>
      <c r="AA232" s="140">
        <v>88.23</v>
      </c>
      <c r="AB232" s="115"/>
      <c r="AC232" s="140">
        <v>0</v>
      </c>
      <c r="AD232" s="140"/>
    </row>
    <row r="233" spans="1:30">
      <c r="A233" s="387"/>
      <c r="B233" s="261" t="s">
        <v>6</v>
      </c>
      <c r="C233" s="254">
        <f t="shared" si="103"/>
        <v>725.26099999999997</v>
      </c>
      <c r="D233" s="115">
        <f t="shared" si="98"/>
        <v>10.969999999999999</v>
      </c>
      <c r="E233" s="140">
        <v>1.238</v>
      </c>
      <c r="F233" s="140">
        <v>9.7319999999999993</v>
      </c>
      <c r="G233" s="254">
        <f t="shared" si="92"/>
        <v>714.29099999999994</v>
      </c>
      <c r="H233" s="268">
        <v>214.00899999999999</v>
      </c>
      <c r="I233" s="268">
        <v>74.989000000000004</v>
      </c>
      <c r="J233" s="268">
        <v>25.228000000000002</v>
      </c>
      <c r="K233" s="268">
        <v>400.065</v>
      </c>
      <c r="L233" s="268"/>
      <c r="M233" s="268"/>
      <c r="N233" s="254">
        <f t="shared" si="104"/>
        <v>115.19200000000001</v>
      </c>
      <c r="O233" s="268">
        <v>108.078</v>
      </c>
      <c r="P233" s="115">
        <f t="shared" si="99"/>
        <v>7.1139999999999999</v>
      </c>
      <c r="Q233" s="140">
        <v>7.1139999999999999</v>
      </c>
      <c r="R233" s="115"/>
      <c r="S233" s="271">
        <v>0</v>
      </c>
      <c r="T233" s="254">
        <f t="shared" si="105"/>
        <v>840.45299999999997</v>
      </c>
      <c r="U233" s="268">
        <v>119.048</v>
      </c>
      <c r="V233" s="254">
        <f t="shared" si="100"/>
        <v>721.40499999999997</v>
      </c>
      <c r="W233" s="268">
        <v>239.23699999999999</v>
      </c>
      <c r="X233" s="268">
        <v>74.989000000000004</v>
      </c>
      <c r="Y233" s="268">
        <v>400.065</v>
      </c>
      <c r="Z233" s="268"/>
      <c r="AA233" s="140">
        <v>7.1139999999999999</v>
      </c>
      <c r="AB233" s="115"/>
      <c r="AC233" s="140">
        <v>0</v>
      </c>
      <c r="AD233" s="140"/>
    </row>
    <row r="234" spans="1:30">
      <c r="A234" s="387"/>
      <c r="B234" s="261" t="s">
        <v>16</v>
      </c>
      <c r="C234" s="254">
        <f t="shared" si="103"/>
        <v>824.24400000000003</v>
      </c>
      <c r="D234" s="115">
        <f t="shared" si="98"/>
        <v>5.61</v>
      </c>
      <c r="E234" s="140">
        <v>0.42299999999999999</v>
      </c>
      <c r="F234" s="140">
        <v>5.1870000000000003</v>
      </c>
      <c r="G234" s="254">
        <f t="shared" si="92"/>
        <v>818.63400000000001</v>
      </c>
      <c r="H234" s="268">
        <v>222.744</v>
      </c>
      <c r="I234" s="268">
        <v>67.790000000000006</v>
      </c>
      <c r="J234" s="268">
        <v>25.731000000000002</v>
      </c>
      <c r="K234" s="268">
        <v>502.36900000000003</v>
      </c>
      <c r="L234" s="268"/>
      <c r="M234" s="268"/>
      <c r="N234" s="254">
        <f t="shared" si="104"/>
        <v>87.26</v>
      </c>
      <c r="O234" s="268">
        <v>87.26</v>
      </c>
      <c r="P234" s="115">
        <f t="shared" si="99"/>
        <v>0</v>
      </c>
      <c r="Q234" s="140">
        <v>0</v>
      </c>
      <c r="R234" s="115"/>
      <c r="S234" s="271">
        <v>0</v>
      </c>
      <c r="T234" s="254">
        <f t="shared" si="105"/>
        <v>917.50400000000002</v>
      </c>
      <c r="U234" s="268">
        <v>98.87</v>
      </c>
      <c r="V234" s="254">
        <f t="shared" si="100"/>
        <v>818.63400000000001</v>
      </c>
      <c r="W234" s="268">
        <v>248.47499999999999</v>
      </c>
      <c r="X234" s="268">
        <v>67.790000000000006</v>
      </c>
      <c r="Y234" s="268">
        <v>502.36900000000003</v>
      </c>
      <c r="Z234" s="268"/>
      <c r="AA234" s="140">
        <v>0</v>
      </c>
      <c r="AB234" s="115"/>
      <c r="AC234" s="140">
        <v>0</v>
      </c>
      <c r="AD234" s="140"/>
    </row>
    <row r="235" spans="1:30">
      <c r="A235" s="387"/>
      <c r="B235" s="261" t="s">
        <v>17</v>
      </c>
      <c r="C235" s="254">
        <f t="shared" si="103"/>
        <v>808.19</v>
      </c>
      <c r="D235" s="115">
        <f t="shared" si="98"/>
        <v>3.4029999999999996</v>
      </c>
      <c r="E235" s="140">
        <v>0.127</v>
      </c>
      <c r="F235" s="140">
        <v>3.2759999999999998</v>
      </c>
      <c r="G235" s="254">
        <f t="shared" si="92"/>
        <v>804.78700000000003</v>
      </c>
      <c r="H235" s="268">
        <v>272.64400000000001</v>
      </c>
      <c r="I235" s="268">
        <v>63.875999999999998</v>
      </c>
      <c r="J235" s="268">
        <v>17.408000000000001</v>
      </c>
      <c r="K235" s="268">
        <v>450.85899999999998</v>
      </c>
      <c r="L235" s="268"/>
      <c r="M235" s="268"/>
      <c r="N235" s="254">
        <f t="shared" si="104"/>
        <v>89.61699999999999</v>
      </c>
      <c r="O235" s="268">
        <v>64.081999999999994</v>
      </c>
      <c r="P235" s="115">
        <f t="shared" si="99"/>
        <v>25.535</v>
      </c>
      <c r="Q235" s="140">
        <v>25.535</v>
      </c>
      <c r="R235" s="115"/>
      <c r="S235" s="271">
        <v>0</v>
      </c>
      <c r="T235" s="254">
        <f t="shared" si="105"/>
        <v>897.80700000000002</v>
      </c>
      <c r="U235" s="268">
        <v>67.484999999999999</v>
      </c>
      <c r="V235" s="254">
        <f t="shared" si="100"/>
        <v>830.322</v>
      </c>
      <c r="W235" s="268">
        <v>290.05200000000002</v>
      </c>
      <c r="X235" s="268">
        <v>63.875999999999998</v>
      </c>
      <c r="Y235" s="268">
        <v>450.85899999999998</v>
      </c>
      <c r="Z235" s="268"/>
      <c r="AA235" s="140">
        <v>25.535</v>
      </c>
      <c r="AB235" s="115"/>
      <c r="AC235" s="140">
        <v>0</v>
      </c>
      <c r="AD235" s="140"/>
    </row>
    <row r="236" spans="1:30">
      <c r="A236" s="387"/>
      <c r="B236" s="261" t="s">
        <v>18</v>
      </c>
      <c r="C236" s="254">
        <f t="shared" si="103"/>
        <v>802.44600000000003</v>
      </c>
      <c r="D236" s="115">
        <f t="shared" si="98"/>
        <v>2.4380000000000002</v>
      </c>
      <c r="E236" s="140">
        <v>0</v>
      </c>
      <c r="F236" s="140">
        <v>2.4380000000000002</v>
      </c>
      <c r="G236" s="254">
        <f t="shared" si="92"/>
        <v>800.00800000000004</v>
      </c>
      <c r="H236" s="268">
        <v>207.64400000000001</v>
      </c>
      <c r="I236" s="268">
        <v>57.31</v>
      </c>
      <c r="J236" s="268">
        <v>16.387</v>
      </c>
      <c r="K236" s="268">
        <v>518.66700000000003</v>
      </c>
      <c r="L236" s="268"/>
      <c r="M236" s="268"/>
      <c r="N236" s="254">
        <f t="shared" si="104"/>
        <v>52.401999999999994</v>
      </c>
      <c r="O236" s="268">
        <v>50.101999999999997</v>
      </c>
      <c r="P236" s="115">
        <f t="shared" si="99"/>
        <v>2.2999999999999998</v>
      </c>
      <c r="Q236" s="140">
        <v>2.2999999999999998</v>
      </c>
      <c r="R236" s="115"/>
      <c r="S236" s="271">
        <v>0</v>
      </c>
      <c r="T236" s="254">
        <f t="shared" si="105"/>
        <v>854.84799999999996</v>
      </c>
      <c r="U236" s="268">
        <v>52.54</v>
      </c>
      <c r="V236" s="254">
        <f t="shared" si="100"/>
        <v>802.30799999999999</v>
      </c>
      <c r="W236" s="268">
        <v>224.03100000000001</v>
      </c>
      <c r="X236" s="268">
        <v>57.31</v>
      </c>
      <c r="Y236" s="268">
        <v>518.66700000000003</v>
      </c>
      <c r="Z236" s="268"/>
      <c r="AA236" s="140">
        <v>2.2999999999999998</v>
      </c>
      <c r="AB236" s="115"/>
      <c r="AC236" s="140">
        <v>0</v>
      </c>
      <c r="AD236" s="140"/>
    </row>
    <row r="237" spans="1:30">
      <c r="A237" s="387"/>
      <c r="B237" s="261" t="s">
        <v>19</v>
      </c>
      <c r="C237" s="254">
        <f t="shared" si="103"/>
        <v>840.81100000000015</v>
      </c>
      <c r="D237" s="115">
        <f t="shared" si="98"/>
        <v>3.1909999999999998</v>
      </c>
      <c r="E237" s="140">
        <v>0.14199999999999999</v>
      </c>
      <c r="F237" s="140">
        <v>3.0489999999999999</v>
      </c>
      <c r="G237" s="254">
        <f t="shared" ref="G237:G265" si="106">SUM(H237:K237)</f>
        <v>837.62000000000012</v>
      </c>
      <c r="H237" s="268">
        <v>244.60400000000001</v>
      </c>
      <c r="I237" s="268">
        <v>61.844000000000001</v>
      </c>
      <c r="J237" s="268">
        <v>12.052</v>
      </c>
      <c r="K237" s="268">
        <v>519.12</v>
      </c>
      <c r="L237" s="268"/>
      <c r="M237" s="268"/>
      <c r="N237" s="254">
        <f t="shared" si="104"/>
        <v>52.185000000000002</v>
      </c>
      <c r="O237" s="268">
        <v>52.185000000000002</v>
      </c>
      <c r="P237" s="115">
        <f t="shared" si="99"/>
        <v>0</v>
      </c>
      <c r="Q237" s="140">
        <v>0</v>
      </c>
      <c r="R237" s="115"/>
      <c r="S237" s="271">
        <v>0</v>
      </c>
      <c r="T237" s="254">
        <f t="shared" si="105"/>
        <v>892.99599999999998</v>
      </c>
      <c r="U237" s="268">
        <v>55.375999999999998</v>
      </c>
      <c r="V237" s="254">
        <f t="shared" si="100"/>
        <v>837.62</v>
      </c>
      <c r="W237" s="268">
        <v>256.65600000000001</v>
      </c>
      <c r="X237" s="268">
        <v>61.844000000000001</v>
      </c>
      <c r="Y237" s="268">
        <v>519.12</v>
      </c>
      <c r="Z237" s="268"/>
      <c r="AA237" s="140">
        <v>0</v>
      </c>
      <c r="AB237" s="115"/>
      <c r="AC237" s="140">
        <v>0</v>
      </c>
      <c r="AD237" s="140"/>
    </row>
    <row r="238" spans="1:30">
      <c r="A238" s="387"/>
      <c r="B238" s="261" t="s">
        <v>20</v>
      </c>
      <c r="C238" s="254">
        <f t="shared" si="103"/>
        <v>804.54499999999996</v>
      </c>
      <c r="D238" s="115">
        <f t="shared" si="98"/>
        <v>4.2160000000000002</v>
      </c>
      <c r="E238" s="140">
        <v>0.86799999999999999</v>
      </c>
      <c r="F238" s="140">
        <v>3.3479999999999999</v>
      </c>
      <c r="G238" s="254">
        <f t="shared" si="106"/>
        <v>800.32899999999995</v>
      </c>
      <c r="H238" s="268">
        <v>276.06799999999998</v>
      </c>
      <c r="I238" s="268">
        <v>52.841000000000001</v>
      </c>
      <c r="J238" s="268">
        <v>3.23</v>
      </c>
      <c r="K238" s="268">
        <v>468.19</v>
      </c>
      <c r="L238" s="268"/>
      <c r="M238" s="268"/>
      <c r="N238" s="254">
        <f t="shared" si="104"/>
        <v>63.566999999999993</v>
      </c>
      <c r="O238" s="268">
        <v>59.098999999999997</v>
      </c>
      <c r="P238" s="115">
        <f t="shared" si="99"/>
        <v>4.468</v>
      </c>
      <c r="Q238" s="140">
        <v>4.468</v>
      </c>
      <c r="R238" s="115"/>
      <c r="S238" s="271">
        <v>0</v>
      </c>
      <c r="T238" s="254">
        <f t="shared" si="105"/>
        <v>868.11199999999985</v>
      </c>
      <c r="U238" s="268">
        <v>63.314999999999998</v>
      </c>
      <c r="V238" s="254">
        <f t="shared" si="100"/>
        <v>804.79699999999991</v>
      </c>
      <c r="W238" s="268">
        <v>279.298</v>
      </c>
      <c r="X238" s="268">
        <v>52.841000000000001</v>
      </c>
      <c r="Y238" s="268">
        <v>468.19</v>
      </c>
      <c r="Z238" s="268"/>
      <c r="AA238" s="140">
        <v>4.468</v>
      </c>
      <c r="AB238" s="115"/>
      <c r="AC238" s="140">
        <v>0</v>
      </c>
      <c r="AD238" s="140"/>
    </row>
    <row r="239" spans="1:30">
      <c r="A239" s="387"/>
      <c r="B239" s="261" t="s">
        <v>21</v>
      </c>
      <c r="C239" s="254">
        <f t="shared" si="103"/>
        <v>854.96499999999992</v>
      </c>
      <c r="D239" s="115">
        <f t="shared" si="98"/>
        <v>10.24</v>
      </c>
      <c r="E239" s="140">
        <v>3.1909999999999998</v>
      </c>
      <c r="F239" s="140">
        <v>7.0490000000000004</v>
      </c>
      <c r="G239" s="254">
        <f t="shared" si="106"/>
        <v>844.72499999999991</v>
      </c>
      <c r="H239" s="268">
        <v>218.57499999999999</v>
      </c>
      <c r="I239" s="268">
        <v>47.512</v>
      </c>
      <c r="J239" s="268">
        <v>23.204000000000001</v>
      </c>
      <c r="K239" s="268">
        <v>555.43399999999997</v>
      </c>
      <c r="L239" s="268"/>
      <c r="M239" s="268"/>
      <c r="N239" s="254">
        <f t="shared" si="104"/>
        <v>94.661000000000001</v>
      </c>
      <c r="O239" s="268">
        <v>94.661000000000001</v>
      </c>
      <c r="P239" s="115">
        <f t="shared" si="99"/>
        <v>0</v>
      </c>
      <c r="Q239" s="140">
        <v>0</v>
      </c>
      <c r="R239" s="115"/>
      <c r="S239" s="271">
        <v>0</v>
      </c>
      <c r="T239" s="254">
        <f t="shared" si="105"/>
        <v>949.62599999999986</v>
      </c>
      <c r="U239" s="268">
        <v>104.901</v>
      </c>
      <c r="V239" s="254">
        <f t="shared" si="100"/>
        <v>844.72499999999991</v>
      </c>
      <c r="W239" s="268">
        <v>241.779</v>
      </c>
      <c r="X239" s="268">
        <v>47.512</v>
      </c>
      <c r="Y239" s="268">
        <v>555.43399999999997</v>
      </c>
      <c r="Z239" s="268"/>
      <c r="AA239" s="140">
        <v>0</v>
      </c>
      <c r="AB239" s="115"/>
      <c r="AC239" s="140">
        <v>0</v>
      </c>
      <c r="AD239" s="140"/>
    </row>
    <row r="240" spans="1:30" ht="13.5" thickBot="1">
      <c r="A240" s="388"/>
      <c r="B240" s="263" t="s">
        <v>126</v>
      </c>
      <c r="C240" s="235">
        <f>SUM(C228:C239)</f>
        <v>9568.777</v>
      </c>
      <c r="D240" s="246">
        <f t="shared" si="98"/>
        <v>104.307</v>
      </c>
      <c r="E240" s="255">
        <f>SUM(E228:E239)</f>
        <v>24.041999999999991</v>
      </c>
      <c r="F240" s="255">
        <f>SUM(F228:F239)</f>
        <v>80.265000000000015</v>
      </c>
      <c r="G240" s="235">
        <f>SUM(G228:G239)</f>
        <v>9464.4700000000012</v>
      </c>
      <c r="H240" s="255">
        <f t="shared" ref="H240:O240" si="107">SUM(H228:H239)</f>
        <v>2870.4439999999995</v>
      </c>
      <c r="I240" s="255">
        <f t="shared" si="107"/>
        <v>656.798</v>
      </c>
      <c r="J240" s="255">
        <f t="shared" si="107"/>
        <v>226.80099999999999</v>
      </c>
      <c r="K240" s="255">
        <f t="shared" si="107"/>
        <v>5710.4269999999997</v>
      </c>
      <c r="L240" s="255">
        <f t="shared" si="107"/>
        <v>0</v>
      </c>
      <c r="M240" s="255">
        <f t="shared" si="107"/>
        <v>0</v>
      </c>
      <c r="N240" s="256">
        <f>SUM(N228:N239)</f>
        <v>1396.963</v>
      </c>
      <c r="O240" s="246">
        <f t="shared" si="107"/>
        <v>1073.155</v>
      </c>
      <c r="P240" s="246">
        <f t="shared" si="99"/>
        <v>323.80799999999999</v>
      </c>
      <c r="Q240" s="255">
        <f>SUM(Q228:Q239)</f>
        <v>296.18700000000001</v>
      </c>
      <c r="R240" s="255">
        <f>SUM(R228:R239)</f>
        <v>0</v>
      </c>
      <c r="S240" s="255">
        <f>SUM(S228:S239)</f>
        <v>27.621000000000002</v>
      </c>
      <c r="T240" s="256">
        <f>SUM(T228:T239)</f>
        <v>10971.739999999998</v>
      </c>
      <c r="U240" s="255">
        <f>SUM(U228:U239)</f>
        <v>1183.462</v>
      </c>
      <c r="V240" s="256">
        <f t="shared" si="100"/>
        <v>9788.2779999999984</v>
      </c>
      <c r="W240" s="255">
        <f t="shared" ref="W240:AD240" si="108">SUM(W228:W239)</f>
        <v>3097.2449999999994</v>
      </c>
      <c r="X240" s="255">
        <f t="shared" si="108"/>
        <v>656.798</v>
      </c>
      <c r="Y240" s="255">
        <f t="shared" si="108"/>
        <v>5710.4269999999997</v>
      </c>
      <c r="Z240" s="255">
        <f t="shared" si="108"/>
        <v>0</v>
      </c>
      <c r="AA240" s="255">
        <f t="shared" si="108"/>
        <v>296.18700000000001</v>
      </c>
      <c r="AB240" s="255">
        <f t="shared" si="108"/>
        <v>0</v>
      </c>
      <c r="AC240" s="246">
        <f t="shared" si="108"/>
        <v>27.621000000000002</v>
      </c>
      <c r="AD240" s="246">
        <f t="shared" si="108"/>
        <v>0</v>
      </c>
    </row>
    <row r="241" spans="1:30">
      <c r="A241" s="386">
        <v>2013</v>
      </c>
      <c r="B241" s="260" t="s">
        <v>1</v>
      </c>
      <c r="C241" s="253">
        <f t="shared" ref="C241:C252" si="109">D241+G241</f>
        <v>763.45499999999993</v>
      </c>
      <c r="D241" s="111">
        <f t="shared" si="98"/>
        <v>8.9819999999999993</v>
      </c>
      <c r="E241" s="137">
        <v>0.66700000000000004</v>
      </c>
      <c r="F241" s="137">
        <v>8.3149999999999995</v>
      </c>
      <c r="G241" s="253">
        <f t="shared" si="106"/>
        <v>754.47299999999996</v>
      </c>
      <c r="H241" s="137">
        <v>245.26900000000001</v>
      </c>
      <c r="I241" s="137">
        <v>51.399000000000001</v>
      </c>
      <c r="J241" s="137">
        <v>21.082999999999998</v>
      </c>
      <c r="K241" s="137">
        <v>436.72199999999998</v>
      </c>
      <c r="L241" s="137"/>
      <c r="M241" s="137"/>
      <c r="N241" s="253">
        <f t="shared" ref="N241:N252" si="110">O241+P241</f>
        <v>114.622</v>
      </c>
      <c r="O241" s="137">
        <v>114.622</v>
      </c>
      <c r="P241" s="111">
        <f t="shared" si="99"/>
        <v>0</v>
      </c>
      <c r="Q241" s="111">
        <v>0</v>
      </c>
      <c r="R241" s="111">
        <v>0</v>
      </c>
      <c r="S241" s="111">
        <v>0</v>
      </c>
      <c r="T241" s="253">
        <f t="shared" ref="T241:T252" si="111">U241+V241</f>
        <v>878.077</v>
      </c>
      <c r="U241" s="137">
        <v>123.604</v>
      </c>
      <c r="V241" s="253">
        <f t="shared" si="100"/>
        <v>754.47299999999996</v>
      </c>
      <c r="W241" s="137">
        <v>266.35199999999998</v>
      </c>
      <c r="X241" s="137">
        <v>51.399000000000001</v>
      </c>
      <c r="Y241" s="137">
        <v>436.72199999999998</v>
      </c>
      <c r="Z241" s="137"/>
      <c r="AA241" s="137">
        <v>0</v>
      </c>
      <c r="AB241" s="137">
        <v>0</v>
      </c>
      <c r="AC241" s="137">
        <v>0</v>
      </c>
      <c r="AD241" s="137"/>
    </row>
    <row r="242" spans="1:30">
      <c r="A242" s="387"/>
      <c r="B242" s="261" t="s">
        <v>2</v>
      </c>
      <c r="C242" s="254">
        <f t="shared" si="109"/>
        <v>700.68999999999994</v>
      </c>
      <c r="D242" s="115">
        <f t="shared" si="98"/>
        <v>13.602</v>
      </c>
      <c r="E242" s="140">
        <v>4.7060000000000004</v>
      </c>
      <c r="F242" s="140">
        <v>8.8960000000000008</v>
      </c>
      <c r="G242" s="254">
        <f t="shared" si="106"/>
        <v>687.08799999999997</v>
      </c>
      <c r="H242" s="140">
        <v>249.78299999999999</v>
      </c>
      <c r="I242" s="140">
        <v>54.341000000000001</v>
      </c>
      <c r="J242" s="140">
        <v>18.931999999999999</v>
      </c>
      <c r="K242" s="140">
        <v>364.03199999999998</v>
      </c>
      <c r="L242" s="140"/>
      <c r="M242" s="140"/>
      <c r="N242" s="254">
        <f t="shared" si="110"/>
        <v>118.997</v>
      </c>
      <c r="O242" s="140">
        <v>118.997</v>
      </c>
      <c r="P242" s="115">
        <f t="shared" si="99"/>
        <v>0</v>
      </c>
      <c r="Q242" s="115">
        <v>0</v>
      </c>
      <c r="R242" s="115">
        <v>0</v>
      </c>
      <c r="S242" s="115">
        <v>0</v>
      </c>
      <c r="T242" s="254">
        <f t="shared" si="111"/>
        <v>819.6869999999999</v>
      </c>
      <c r="U242" s="140">
        <v>132.59899999999999</v>
      </c>
      <c r="V242" s="254">
        <f t="shared" si="100"/>
        <v>687.08799999999997</v>
      </c>
      <c r="W242" s="140">
        <v>268.71499999999997</v>
      </c>
      <c r="X242" s="140">
        <v>54.341000000000001</v>
      </c>
      <c r="Y242" s="140">
        <v>364.03199999999998</v>
      </c>
      <c r="Z242" s="140"/>
      <c r="AA242" s="140">
        <v>0</v>
      </c>
      <c r="AB242" s="140">
        <v>0</v>
      </c>
      <c r="AC242" s="140">
        <v>0</v>
      </c>
      <c r="AD242" s="140"/>
    </row>
    <row r="243" spans="1:30">
      <c r="A243" s="387"/>
      <c r="B243" s="261" t="s">
        <v>3</v>
      </c>
      <c r="C243" s="254">
        <f t="shared" si="109"/>
        <v>768.86</v>
      </c>
      <c r="D243" s="115">
        <f t="shared" si="98"/>
        <v>15.332999999999998</v>
      </c>
      <c r="E243" s="140">
        <v>4.415</v>
      </c>
      <c r="F243" s="140">
        <v>10.917999999999999</v>
      </c>
      <c r="G243" s="254">
        <f t="shared" si="106"/>
        <v>753.52700000000004</v>
      </c>
      <c r="H243" s="140">
        <v>240.22499999999999</v>
      </c>
      <c r="I243" s="140">
        <v>45.676000000000002</v>
      </c>
      <c r="J243" s="140">
        <v>21.687000000000001</v>
      </c>
      <c r="K243" s="140">
        <v>445.93900000000002</v>
      </c>
      <c r="L243" s="140"/>
      <c r="M243" s="140"/>
      <c r="N243" s="254">
        <f t="shared" si="110"/>
        <v>192.52799999999999</v>
      </c>
      <c r="O243" s="140">
        <v>113.404</v>
      </c>
      <c r="P243" s="115">
        <f t="shared" si="99"/>
        <v>79.123999999999995</v>
      </c>
      <c r="Q243" s="240">
        <v>38.295000000000002</v>
      </c>
      <c r="R243" s="240">
        <v>40.829000000000001</v>
      </c>
      <c r="S243" s="240">
        <v>0</v>
      </c>
      <c r="T243" s="254">
        <f t="shared" si="111"/>
        <v>961.38799999999992</v>
      </c>
      <c r="U243" s="140">
        <v>128.73699999999999</v>
      </c>
      <c r="V243" s="254">
        <f t="shared" si="100"/>
        <v>832.65099999999995</v>
      </c>
      <c r="W243" s="140">
        <v>261.91199999999998</v>
      </c>
      <c r="X243" s="140">
        <v>45.676000000000002</v>
      </c>
      <c r="Y243" s="140">
        <v>445.93900000000002</v>
      </c>
      <c r="Z243" s="140"/>
      <c r="AA243" s="140">
        <v>38.295000000000002</v>
      </c>
      <c r="AB243" s="265">
        <v>40.829000000000001</v>
      </c>
      <c r="AC243" s="140">
        <v>0</v>
      </c>
      <c r="AD243" s="140"/>
    </row>
    <row r="244" spans="1:30">
      <c r="A244" s="387"/>
      <c r="B244" s="261" t="s">
        <v>4</v>
      </c>
      <c r="C244" s="254">
        <f t="shared" si="109"/>
        <v>672.08999999999992</v>
      </c>
      <c r="D244" s="115">
        <f t="shared" si="98"/>
        <v>14.914999999999999</v>
      </c>
      <c r="E244" s="140">
        <v>3.9209999999999998</v>
      </c>
      <c r="F244" s="140">
        <v>10.994</v>
      </c>
      <c r="G244" s="254">
        <f t="shared" si="106"/>
        <v>657.17499999999995</v>
      </c>
      <c r="H244" s="140">
        <v>196.154</v>
      </c>
      <c r="I244" s="140">
        <v>36.61</v>
      </c>
      <c r="J244" s="140">
        <v>13.516</v>
      </c>
      <c r="K244" s="140">
        <v>410.89499999999998</v>
      </c>
      <c r="L244" s="140"/>
      <c r="M244" s="140"/>
      <c r="N244" s="254">
        <f t="shared" si="110"/>
        <v>257.96500000000003</v>
      </c>
      <c r="O244" s="140">
        <v>110.982</v>
      </c>
      <c r="P244" s="115">
        <f t="shared" si="99"/>
        <v>146.983</v>
      </c>
      <c r="Q244" s="115">
        <v>60.633000000000003</v>
      </c>
      <c r="R244" s="115">
        <v>86.35</v>
      </c>
      <c r="S244" s="115">
        <v>0</v>
      </c>
      <c r="T244" s="254">
        <f t="shared" si="111"/>
        <v>930.05500000000006</v>
      </c>
      <c r="U244" s="140">
        <v>125.89700000000001</v>
      </c>
      <c r="V244" s="254">
        <f t="shared" si="100"/>
        <v>804.15800000000002</v>
      </c>
      <c r="W244" s="140">
        <v>209.67</v>
      </c>
      <c r="X244" s="140">
        <v>36.61</v>
      </c>
      <c r="Y244" s="140">
        <v>410.89499999999998</v>
      </c>
      <c r="Z244" s="140"/>
      <c r="AA244" s="140">
        <v>60.633000000000003</v>
      </c>
      <c r="AB244" s="140">
        <v>86.35</v>
      </c>
      <c r="AC244" s="140">
        <v>0</v>
      </c>
      <c r="AD244" s="140"/>
    </row>
    <row r="245" spans="1:30">
      <c r="A245" s="387"/>
      <c r="B245" s="261" t="s">
        <v>5</v>
      </c>
      <c r="C245" s="254">
        <f t="shared" si="109"/>
        <v>742.06700000000001</v>
      </c>
      <c r="D245" s="115">
        <f t="shared" si="98"/>
        <v>13.642000000000001</v>
      </c>
      <c r="E245" s="140">
        <v>2.2010000000000001</v>
      </c>
      <c r="F245" s="140">
        <v>11.441000000000001</v>
      </c>
      <c r="G245" s="254">
        <f t="shared" si="106"/>
        <v>728.42499999999995</v>
      </c>
      <c r="H245" s="140">
        <v>206.86</v>
      </c>
      <c r="I245" s="140">
        <v>52.13</v>
      </c>
      <c r="J245" s="140">
        <v>9.5440000000000005</v>
      </c>
      <c r="K245" s="140">
        <v>459.89100000000002</v>
      </c>
      <c r="L245" s="140"/>
      <c r="M245" s="140"/>
      <c r="N245" s="254">
        <f t="shared" si="110"/>
        <v>184.15600000000001</v>
      </c>
      <c r="O245" s="140">
        <v>105.61499999999999</v>
      </c>
      <c r="P245" s="115">
        <f t="shared" si="99"/>
        <v>78.540999999999997</v>
      </c>
      <c r="Q245" s="115">
        <v>78.516999999999996</v>
      </c>
      <c r="R245" s="115">
        <v>2.4E-2</v>
      </c>
      <c r="S245" s="115">
        <v>0</v>
      </c>
      <c r="T245" s="254">
        <f t="shared" si="111"/>
        <v>926.22299999999996</v>
      </c>
      <c r="U245" s="140">
        <v>119.25700000000001</v>
      </c>
      <c r="V245" s="254">
        <f t="shared" si="100"/>
        <v>806.96600000000001</v>
      </c>
      <c r="W245" s="140">
        <v>216.404</v>
      </c>
      <c r="X245" s="140">
        <v>52.13</v>
      </c>
      <c r="Y245" s="140">
        <v>459.89100000000002</v>
      </c>
      <c r="Z245" s="140"/>
      <c r="AA245" s="140">
        <v>78.516999999999996</v>
      </c>
      <c r="AB245" s="140">
        <v>2.4E-2</v>
      </c>
      <c r="AC245" s="140">
        <v>0</v>
      </c>
      <c r="AD245" s="140"/>
    </row>
    <row r="246" spans="1:30">
      <c r="A246" s="387"/>
      <c r="B246" s="261" t="s">
        <v>6</v>
      </c>
      <c r="C246" s="254">
        <f t="shared" si="109"/>
        <v>733.56999999999994</v>
      </c>
      <c r="D246" s="115">
        <f t="shared" si="98"/>
        <v>8.1319999999999997</v>
      </c>
      <c r="E246" s="140">
        <v>0.47899999999999998</v>
      </c>
      <c r="F246" s="140">
        <v>7.6529999999999996</v>
      </c>
      <c r="G246" s="254">
        <f t="shared" si="106"/>
        <v>725.43799999999999</v>
      </c>
      <c r="H246" s="140">
        <v>176.267</v>
      </c>
      <c r="I246" s="140">
        <v>33.302</v>
      </c>
      <c r="J246" s="140">
        <v>12.569000000000001</v>
      </c>
      <c r="K246" s="140">
        <v>503.3</v>
      </c>
      <c r="L246" s="140"/>
      <c r="M246" s="140"/>
      <c r="N246" s="254">
        <f t="shared" si="110"/>
        <v>267.24400000000003</v>
      </c>
      <c r="O246" s="140">
        <v>65.125</v>
      </c>
      <c r="P246" s="115">
        <f t="shared" si="99"/>
        <v>202.119</v>
      </c>
      <c r="Q246" s="115">
        <v>87.796000000000006</v>
      </c>
      <c r="R246" s="115">
        <v>114.32299999999999</v>
      </c>
      <c r="S246" s="115">
        <v>0</v>
      </c>
      <c r="T246" s="254">
        <f t="shared" si="111"/>
        <v>1000.8140000000001</v>
      </c>
      <c r="U246" s="140">
        <v>73.257000000000005</v>
      </c>
      <c r="V246" s="254">
        <f t="shared" si="100"/>
        <v>927.55700000000002</v>
      </c>
      <c r="W246" s="140">
        <v>188.83600000000001</v>
      </c>
      <c r="X246" s="140">
        <v>33.302</v>
      </c>
      <c r="Y246" s="140">
        <v>503.3</v>
      </c>
      <c r="Z246" s="140"/>
      <c r="AA246" s="140">
        <v>87.796000000000006</v>
      </c>
      <c r="AB246" s="140">
        <v>114.32299999999999</v>
      </c>
      <c r="AC246" s="140">
        <v>0</v>
      </c>
      <c r="AD246" s="140"/>
    </row>
    <row r="247" spans="1:30">
      <c r="A247" s="387"/>
      <c r="B247" s="261" t="s">
        <v>16</v>
      </c>
      <c r="C247" s="254">
        <f t="shared" si="109"/>
        <v>883.43099999999993</v>
      </c>
      <c r="D247" s="115">
        <f t="shared" si="98"/>
        <v>3.9060000000000001</v>
      </c>
      <c r="E247" s="140">
        <v>0</v>
      </c>
      <c r="F247" s="140">
        <v>3.9060000000000001</v>
      </c>
      <c r="G247" s="254">
        <f t="shared" si="106"/>
        <v>879.52499999999998</v>
      </c>
      <c r="H247" s="140">
        <v>316.00799999999998</v>
      </c>
      <c r="I247" s="140">
        <v>23.739000000000001</v>
      </c>
      <c r="J247" s="140">
        <v>7.4610000000000003</v>
      </c>
      <c r="K247" s="140">
        <v>532.31700000000001</v>
      </c>
      <c r="L247" s="140"/>
      <c r="M247" s="140"/>
      <c r="N247" s="254">
        <f t="shared" si="110"/>
        <v>238.50700000000001</v>
      </c>
      <c r="O247" s="140">
        <v>52.664000000000001</v>
      </c>
      <c r="P247" s="115">
        <f t="shared" si="99"/>
        <v>185.84300000000002</v>
      </c>
      <c r="Q247" s="115">
        <v>54.948</v>
      </c>
      <c r="R247" s="115">
        <v>130.89500000000001</v>
      </c>
      <c r="S247" s="115">
        <v>0</v>
      </c>
      <c r="T247" s="254">
        <f t="shared" si="111"/>
        <v>1121.9379999999999</v>
      </c>
      <c r="U247" s="140">
        <v>56.57</v>
      </c>
      <c r="V247" s="254">
        <f t="shared" si="100"/>
        <v>1065.3679999999999</v>
      </c>
      <c r="W247" s="140">
        <v>323.46899999999999</v>
      </c>
      <c r="X247" s="140">
        <v>23.739000000000001</v>
      </c>
      <c r="Y247" s="140">
        <v>532.31700000000001</v>
      </c>
      <c r="Z247" s="140"/>
      <c r="AA247" s="140">
        <v>54.948</v>
      </c>
      <c r="AB247" s="140">
        <v>130.89500000000001</v>
      </c>
      <c r="AC247" s="140">
        <v>0</v>
      </c>
      <c r="AD247" s="140"/>
    </row>
    <row r="248" spans="1:30">
      <c r="A248" s="387"/>
      <c r="B248" s="261" t="s">
        <v>17</v>
      </c>
      <c r="C248" s="254">
        <f t="shared" si="109"/>
        <v>875.61000000000013</v>
      </c>
      <c r="D248" s="115">
        <f t="shared" si="98"/>
        <v>2.5510000000000002</v>
      </c>
      <c r="E248" s="140">
        <v>0</v>
      </c>
      <c r="F248" s="140">
        <v>2.5510000000000002</v>
      </c>
      <c r="G248" s="254">
        <f t="shared" si="106"/>
        <v>873.05900000000008</v>
      </c>
      <c r="H248" s="140">
        <v>283.39100000000002</v>
      </c>
      <c r="I248" s="140">
        <v>31.146000000000001</v>
      </c>
      <c r="J248" s="140">
        <v>0</v>
      </c>
      <c r="K248" s="140">
        <v>558.52200000000005</v>
      </c>
      <c r="L248" s="140"/>
      <c r="M248" s="140"/>
      <c r="N248" s="254">
        <f t="shared" si="110"/>
        <v>430.10800000000006</v>
      </c>
      <c r="O248" s="140">
        <v>215.05400000000003</v>
      </c>
      <c r="P248" s="115">
        <f t="shared" si="99"/>
        <v>215.05400000000003</v>
      </c>
      <c r="Q248" s="115">
        <v>83.016000000000005</v>
      </c>
      <c r="R248" s="115">
        <v>132.03800000000001</v>
      </c>
      <c r="S248" s="115">
        <v>0</v>
      </c>
      <c r="T248" s="254">
        <f t="shared" si="111"/>
        <v>1146.201</v>
      </c>
      <c r="U248" s="140">
        <v>58.088000000000001</v>
      </c>
      <c r="V248" s="254">
        <f t="shared" si="100"/>
        <v>1088.1130000000001</v>
      </c>
      <c r="W248" s="140">
        <v>283.39100000000002</v>
      </c>
      <c r="X248" s="140">
        <v>31.146000000000001</v>
      </c>
      <c r="Y248" s="140">
        <v>558.52200000000005</v>
      </c>
      <c r="Z248" s="140"/>
      <c r="AA248" s="140">
        <v>83.016000000000005</v>
      </c>
      <c r="AB248" s="140">
        <v>132.03800000000001</v>
      </c>
      <c r="AC248" s="140">
        <v>0</v>
      </c>
      <c r="AD248" s="140"/>
    </row>
    <row r="249" spans="1:30">
      <c r="A249" s="387"/>
      <c r="B249" s="261" t="s">
        <v>18</v>
      </c>
      <c r="C249" s="254">
        <f t="shared" si="109"/>
        <v>772.48099999999999</v>
      </c>
      <c r="D249" s="115">
        <f t="shared" si="98"/>
        <v>2.5999999999999996</v>
      </c>
      <c r="E249" s="140">
        <v>0.34</v>
      </c>
      <c r="F249" s="140">
        <v>2.2599999999999998</v>
      </c>
      <c r="G249" s="254">
        <f t="shared" si="106"/>
        <v>769.88099999999997</v>
      </c>
      <c r="H249" s="140">
        <v>222.74299999999999</v>
      </c>
      <c r="I249" s="140">
        <v>31.646000000000001</v>
      </c>
      <c r="J249" s="140">
        <v>0</v>
      </c>
      <c r="K249" s="140">
        <v>515.49199999999996</v>
      </c>
      <c r="L249" s="140"/>
      <c r="M249" s="140"/>
      <c r="N249" s="254">
        <f t="shared" si="110"/>
        <v>310.428</v>
      </c>
      <c r="O249" s="140">
        <v>48.883000000000003</v>
      </c>
      <c r="P249" s="115">
        <f t="shared" si="99"/>
        <v>261.54500000000002</v>
      </c>
      <c r="Q249" s="115">
        <v>66.795000000000002</v>
      </c>
      <c r="R249" s="115">
        <v>194.75</v>
      </c>
      <c r="S249" s="115">
        <v>0</v>
      </c>
      <c r="T249" s="254">
        <f t="shared" si="111"/>
        <v>1082.6029999999998</v>
      </c>
      <c r="U249" s="140">
        <v>51.177</v>
      </c>
      <c r="V249" s="254">
        <f t="shared" si="100"/>
        <v>1031.4259999999999</v>
      </c>
      <c r="W249" s="140">
        <v>222.74299999999999</v>
      </c>
      <c r="X249" s="140">
        <v>31.646000000000001</v>
      </c>
      <c r="Y249" s="140">
        <v>515.49199999999996</v>
      </c>
      <c r="Z249" s="140"/>
      <c r="AA249" s="140">
        <v>66.795000000000002</v>
      </c>
      <c r="AB249" s="140">
        <v>194.75</v>
      </c>
      <c r="AC249" s="140">
        <v>0</v>
      </c>
      <c r="AD249" s="140"/>
    </row>
    <row r="250" spans="1:30">
      <c r="A250" s="387"/>
      <c r="B250" s="261" t="s">
        <v>19</v>
      </c>
      <c r="C250" s="254">
        <f t="shared" si="109"/>
        <v>840.96399999999994</v>
      </c>
      <c r="D250" s="115">
        <f t="shared" si="98"/>
        <v>2.851</v>
      </c>
      <c r="E250" s="140">
        <v>0.20100000000000001</v>
      </c>
      <c r="F250" s="140">
        <v>2.65</v>
      </c>
      <c r="G250" s="254">
        <f t="shared" si="106"/>
        <v>838.11299999999994</v>
      </c>
      <c r="H250" s="140">
        <v>272.96899999999999</v>
      </c>
      <c r="I250" s="140">
        <v>1.31</v>
      </c>
      <c r="J250" s="140">
        <v>0</v>
      </c>
      <c r="K250" s="140">
        <v>563.83399999999995</v>
      </c>
      <c r="L250" s="140"/>
      <c r="M250" s="140"/>
      <c r="N250" s="254">
        <f t="shared" si="110"/>
        <v>260.32299999999998</v>
      </c>
      <c r="O250" s="140">
        <v>48.281999999999996</v>
      </c>
      <c r="P250" s="115">
        <f t="shared" si="99"/>
        <v>212.041</v>
      </c>
      <c r="Q250" s="115">
        <v>3.6360000000000001</v>
      </c>
      <c r="R250" s="115">
        <v>208.405</v>
      </c>
      <c r="S250" s="115">
        <v>0</v>
      </c>
      <c r="T250" s="254">
        <f t="shared" si="111"/>
        <v>1101.287</v>
      </c>
      <c r="U250" s="140">
        <v>51.133000000000003</v>
      </c>
      <c r="V250" s="254">
        <f t="shared" si="100"/>
        <v>1050.154</v>
      </c>
      <c r="W250" s="140">
        <v>272.96899999999999</v>
      </c>
      <c r="X250" s="140">
        <v>1.31</v>
      </c>
      <c r="Y250" s="140">
        <v>563.83399999999995</v>
      </c>
      <c r="Z250" s="140"/>
      <c r="AA250" s="140">
        <v>3.6360000000000001</v>
      </c>
      <c r="AB250" s="140">
        <v>208.405</v>
      </c>
      <c r="AC250" s="140">
        <v>0</v>
      </c>
      <c r="AD250" s="140"/>
    </row>
    <row r="251" spans="1:30">
      <c r="A251" s="387"/>
      <c r="B251" s="261" t="s">
        <v>20</v>
      </c>
      <c r="C251" s="254">
        <f t="shared" si="109"/>
        <v>786.81000000000006</v>
      </c>
      <c r="D251" s="115">
        <f t="shared" si="98"/>
        <v>2.4260000000000002</v>
      </c>
      <c r="E251" s="140">
        <v>0.184</v>
      </c>
      <c r="F251" s="140">
        <v>2.242</v>
      </c>
      <c r="G251" s="254">
        <f t="shared" si="106"/>
        <v>784.38400000000001</v>
      </c>
      <c r="H251" s="140">
        <v>308.46100000000001</v>
      </c>
      <c r="I251" s="140">
        <v>14.497999999999999</v>
      </c>
      <c r="J251" s="140">
        <v>0</v>
      </c>
      <c r="K251" s="140">
        <v>461.42500000000001</v>
      </c>
      <c r="L251" s="140"/>
      <c r="M251" s="140"/>
      <c r="N251" s="254">
        <f t="shared" si="110"/>
        <v>249.38400000000001</v>
      </c>
      <c r="O251" s="140">
        <v>47.853999999999999</v>
      </c>
      <c r="P251" s="115">
        <f t="shared" si="99"/>
        <v>201.53</v>
      </c>
      <c r="Q251" s="115">
        <v>0</v>
      </c>
      <c r="R251" s="115">
        <v>201.53</v>
      </c>
      <c r="S251" s="115">
        <v>0</v>
      </c>
      <c r="T251" s="254">
        <f t="shared" si="111"/>
        <v>1036.194</v>
      </c>
      <c r="U251" s="140">
        <v>50.28</v>
      </c>
      <c r="V251" s="254">
        <f t="shared" si="100"/>
        <v>985.91399999999999</v>
      </c>
      <c r="W251" s="140">
        <v>308.46100000000001</v>
      </c>
      <c r="X251" s="140">
        <v>14.497999999999999</v>
      </c>
      <c r="Y251" s="140">
        <v>461.42500000000001</v>
      </c>
      <c r="Z251" s="140"/>
      <c r="AA251" s="140">
        <v>0</v>
      </c>
      <c r="AB251" s="140">
        <v>201.53</v>
      </c>
      <c r="AC251" s="140">
        <v>0</v>
      </c>
      <c r="AD251" s="140"/>
    </row>
    <row r="252" spans="1:30">
      <c r="A252" s="387"/>
      <c r="B252" s="261" t="s">
        <v>21</v>
      </c>
      <c r="C252" s="254">
        <f t="shared" si="109"/>
        <v>770.78800000000001</v>
      </c>
      <c r="D252" s="115">
        <f t="shared" si="98"/>
        <v>3.7230000000000003</v>
      </c>
      <c r="E252" s="140">
        <v>0.73699999999999999</v>
      </c>
      <c r="F252" s="140">
        <v>2.9860000000000002</v>
      </c>
      <c r="G252" s="254">
        <f t="shared" si="106"/>
        <v>767.06500000000005</v>
      </c>
      <c r="H252" s="140">
        <v>280.13</v>
      </c>
      <c r="I252" s="140">
        <v>38.340000000000003</v>
      </c>
      <c r="J252" s="140">
        <v>0</v>
      </c>
      <c r="K252" s="140">
        <v>448.59500000000003</v>
      </c>
      <c r="L252" s="140"/>
      <c r="M252" s="140"/>
      <c r="N252" s="254">
        <f t="shared" si="110"/>
        <v>321.37900000000002</v>
      </c>
      <c r="O252" s="140">
        <v>60.192</v>
      </c>
      <c r="P252" s="115">
        <f t="shared" si="99"/>
        <v>261.18700000000001</v>
      </c>
      <c r="Q252" s="115">
        <v>48.459000000000003</v>
      </c>
      <c r="R252" s="115">
        <v>212.72800000000001</v>
      </c>
      <c r="S252" s="115">
        <v>0</v>
      </c>
      <c r="T252" s="254">
        <f t="shared" si="111"/>
        <v>1092.1670000000001</v>
      </c>
      <c r="U252" s="140">
        <v>63.914999999999999</v>
      </c>
      <c r="V252" s="254">
        <f t="shared" si="100"/>
        <v>1028.2520000000002</v>
      </c>
      <c r="W252" s="140">
        <v>280.13</v>
      </c>
      <c r="X252" s="140">
        <v>38.340000000000003</v>
      </c>
      <c r="Y252" s="140">
        <v>448.59500000000003</v>
      </c>
      <c r="Z252" s="140"/>
      <c r="AA252" s="140">
        <v>48.459000000000003</v>
      </c>
      <c r="AB252" s="140">
        <v>212.72800000000001</v>
      </c>
      <c r="AC252" s="140">
        <v>0</v>
      </c>
      <c r="AD252" s="140"/>
    </row>
    <row r="253" spans="1:30" ht="13.5" thickBot="1">
      <c r="A253" s="388"/>
      <c r="B253" s="263" t="s">
        <v>129</v>
      </c>
      <c r="C253" s="235">
        <f>SUM(C241:C252)</f>
        <v>9310.8159999999989</v>
      </c>
      <c r="D253" s="246">
        <f t="shared" si="98"/>
        <v>92.663000000000011</v>
      </c>
      <c r="E253" s="255">
        <f>SUM(E241:E252)</f>
        <v>17.850999999999999</v>
      </c>
      <c r="F253" s="255">
        <f>SUM(F241:F252)</f>
        <v>74.812000000000012</v>
      </c>
      <c r="G253" s="235">
        <f>SUM(G241:G252)</f>
        <v>9218.1530000000002</v>
      </c>
      <c r="H253" s="255">
        <f t="shared" ref="H253:O253" si="112">SUM(H241:H252)</f>
        <v>2998.26</v>
      </c>
      <c r="I253" s="255">
        <f t="shared" si="112"/>
        <v>414.13700000000006</v>
      </c>
      <c r="J253" s="255">
        <f t="shared" si="112"/>
        <v>104.792</v>
      </c>
      <c r="K253" s="255">
        <f t="shared" si="112"/>
        <v>5700.9639999999999</v>
      </c>
      <c r="L253" s="255">
        <f t="shared" si="112"/>
        <v>0</v>
      </c>
      <c r="M253" s="255">
        <f t="shared" si="112"/>
        <v>0</v>
      </c>
      <c r="N253" s="256">
        <f>SUM(N241:N252)</f>
        <v>2945.6410000000001</v>
      </c>
      <c r="O253" s="246">
        <f t="shared" si="112"/>
        <v>1101.674</v>
      </c>
      <c r="P253" s="246">
        <f t="shared" si="99"/>
        <v>1843.9670000000001</v>
      </c>
      <c r="Q253" s="255">
        <f>SUM(Q241:Q252)</f>
        <v>522.09500000000003</v>
      </c>
      <c r="R253" s="255">
        <f>SUM(R241:R252)</f>
        <v>1321.8720000000001</v>
      </c>
      <c r="S253" s="255">
        <f>SUM(S241:S252)</f>
        <v>0</v>
      </c>
      <c r="T253" s="256">
        <f>SUM(T241:T252)</f>
        <v>12096.634</v>
      </c>
      <c r="U253" s="255">
        <f>SUM(U241:U252)</f>
        <v>1034.5139999999999</v>
      </c>
      <c r="V253" s="256">
        <f t="shared" si="100"/>
        <v>11062.119999999999</v>
      </c>
      <c r="W253" s="255">
        <f t="shared" ref="W253:AD253" si="113">SUM(W241:W252)</f>
        <v>3103.0520000000006</v>
      </c>
      <c r="X253" s="255">
        <f t="shared" si="113"/>
        <v>414.13700000000006</v>
      </c>
      <c r="Y253" s="255">
        <f t="shared" si="113"/>
        <v>5700.9639999999999</v>
      </c>
      <c r="Z253" s="255">
        <f t="shared" si="113"/>
        <v>0</v>
      </c>
      <c r="AA253" s="255">
        <f t="shared" si="113"/>
        <v>522.09500000000003</v>
      </c>
      <c r="AB253" s="255">
        <f t="shared" si="113"/>
        <v>1321.8720000000001</v>
      </c>
      <c r="AC253" s="246">
        <f t="shared" si="113"/>
        <v>0</v>
      </c>
      <c r="AD253" s="246">
        <f t="shared" si="113"/>
        <v>0</v>
      </c>
    </row>
    <row r="254" spans="1:30">
      <c r="A254" s="386">
        <v>2014</v>
      </c>
      <c r="B254" s="260" t="s">
        <v>1</v>
      </c>
      <c r="C254" s="253">
        <f t="shared" ref="C254:C265" si="114">D254+G254</f>
        <v>874.00900000000013</v>
      </c>
      <c r="D254" s="111">
        <f t="shared" si="98"/>
        <v>3.0329999999999999</v>
      </c>
      <c r="E254" s="111">
        <v>0.45200000000000001</v>
      </c>
      <c r="F254" s="111">
        <v>2.581</v>
      </c>
      <c r="G254" s="253">
        <f t="shared" si="106"/>
        <v>870.97600000000011</v>
      </c>
      <c r="H254" s="111">
        <v>296.54500000000002</v>
      </c>
      <c r="I254" s="111">
        <v>3.7999999999999999E-2</v>
      </c>
      <c r="J254" s="111">
        <v>0</v>
      </c>
      <c r="K254" s="111">
        <v>574.39300000000003</v>
      </c>
      <c r="L254" s="111"/>
      <c r="M254" s="111"/>
      <c r="N254" s="253">
        <f t="shared" ref="N254:N265" si="115">O254+P254</f>
        <v>265.30899999999997</v>
      </c>
      <c r="O254" s="111">
        <v>42.451999999999998</v>
      </c>
      <c r="P254" s="111">
        <f t="shared" si="99"/>
        <v>222.857</v>
      </c>
      <c r="Q254" s="111">
        <v>7.1660000000000004</v>
      </c>
      <c r="R254" s="111">
        <v>215.691</v>
      </c>
      <c r="S254" s="111">
        <v>0</v>
      </c>
      <c r="T254" s="253">
        <f t="shared" ref="T254:T265" si="116">U254+V254</f>
        <v>1139.318</v>
      </c>
      <c r="U254" s="111">
        <v>45.484999999999999</v>
      </c>
      <c r="V254" s="253">
        <f t="shared" si="100"/>
        <v>1093.8330000000001</v>
      </c>
      <c r="W254" s="111">
        <v>296.54500000000002</v>
      </c>
      <c r="X254" s="111">
        <v>3.7999999999999999E-2</v>
      </c>
      <c r="Y254" s="111">
        <v>574.39300000000003</v>
      </c>
      <c r="Z254" s="111"/>
      <c r="AA254" s="111">
        <v>7.1660000000000004</v>
      </c>
      <c r="AB254" s="111">
        <v>215.691</v>
      </c>
      <c r="AC254" s="111">
        <v>0</v>
      </c>
      <c r="AD254" s="111"/>
    </row>
    <row r="255" spans="1:30">
      <c r="A255" s="387"/>
      <c r="B255" s="261" t="s">
        <v>2</v>
      </c>
      <c r="C255" s="254">
        <f t="shared" si="114"/>
        <v>762.29299999999989</v>
      </c>
      <c r="D255" s="115">
        <f t="shared" si="98"/>
        <v>2.6269999999999998</v>
      </c>
      <c r="E255" s="115">
        <v>0.38800000000000001</v>
      </c>
      <c r="F255" s="115">
        <v>2.2389999999999999</v>
      </c>
      <c r="G255" s="254">
        <f t="shared" si="106"/>
        <v>759.66599999999994</v>
      </c>
      <c r="H255" s="115">
        <v>255.197</v>
      </c>
      <c r="I255" s="115">
        <v>2.3E-2</v>
      </c>
      <c r="J255" s="115">
        <v>2.9239999999999999</v>
      </c>
      <c r="K255" s="115">
        <v>501.52199999999999</v>
      </c>
      <c r="L255" s="115"/>
      <c r="M255" s="115"/>
      <c r="N255" s="254">
        <f t="shared" si="115"/>
        <v>231.30799999999999</v>
      </c>
      <c r="O255" s="115">
        <v>22.792999999999999</v>
      </c>
      <c r="P255" s="115">
        <f t="shared" si="99"/>
        <v>208.51499999999999</v>
      </c>
      <c r="Q255" s="115">
        <v>28.452000000000002</v>
      </c>
      <c r="R255" s="115">
        <v>180.06299999999999</v>
      </c>
      <c r="S255" s="115">
        <v>0</v>
      </c>
      <c r="T255" s="254">
        <f t="shared" si="116"/>
        <v>993.60099999999989</v>
      </c>
      <c r="U255" s="115">
        <v>25.42</v>
      </c>
      <c r="V255" s="254">
        <f t="shared" si="100"/>
        <v>968.18099999999993</v>
      </c>
      <c r="W255" s="115">
        <v>258.12099999999998</v>
      </c>
      <c r="X255" s="115">
        <v>2.3E-2</v>
      </c>
      <c r="Y255" s="115">
        <v>501.52199999999999</v>
      </c>
      <c r="Z255" s="115"/>
      <c r="AA255" s="115">
        <v>28.452000000000002</v>
      </c>
      <c r="AB255" s="115">
        <v>180.06299999999999</v>
      </c>
      <c r="AC255" s="115">
        <v>0</v>
      </c>
      <c r="AD255" s="115"/>
    </row>
    <row r="256" spans="1:30">
      <c r="A256" s="387"/>
      <c r="B256" s="261" t="s">
        <v>3</v>
      </c>
      <c r="C256" s="254">
        <f t="shared" si="114"/>
        <v>792.05</v>
      </c>
      <c r="D256" s="115">
        <f t="shared" si="98"/>
        <v>6.742</v>
      </c>
      <c r="E256" s="115">
        <v>1.351</v>
      </c>
      <c r="F256" s="115">
        <v>5.391</v>
      </c>
      <c r="G256" s="254">
        <f t="shared" si="106"/>
        <v>785.30799999999999</v>
      </c>
      <c r="H256" s="115">
        <v>207.79</v>
      </c>
      <c r="I256" s="115">
        <v>23.788</v>
      </c>
      <c r="J256" s="115">
        <v>23.431000000000001</v>
      </c>
      <c r="K256" s="115">
        <v>530.29899999999998</v>
      </c>
      <c r="L256" s="115"/>
      <c r="M256" s="115"/>
      <c r="N256" s="254">
        <f t="shared" si="115"/>
        <v>230.28200000000001</v>
      </c>
      <c r="O256" s="115">
        <v>21.187000000000001</v>
      </c>
      <c r="P256" s="115">
        <f t="shared" si="99"/>
        <v>209.095</v>
      </c>
      <c r="Q256" s="240">
        <v>15.736000000000001</v>
      </c>
      <c r="R256" s="240">
        <v>193.35900000000001</v>
      </c>
      <c r="S256" s="240">
        <v>0</v>
      </c>
      <c r="T256" s="254">
        <f t="shared" si="116"/>
        <v>1022.333</v>
      </c>
      <c r="U256" s="115">
        <v>27.93</v>
      </c>
      <c r="V256" s="254">
        <f t="shared" si="100"/>
        <v>994.40300000000002</v>
      </c>
      <c r="W256" s="115">
        <v>231.221</v>
      </c>
      <c r="X256" s="115">
        <v>23.788</v>
      </c>
      <c r="Y256" s="115">
        <v>530.29899999999998</v>
      </c>
      <c r="Z256" s="115"/>
      <c r="AA256" s="115">
        <v>15.736000000000001</v>
      </c>
      <c r="AB256" s="240">
        <v>193.35900000000001</v>
      </c>
      <c r="AC256" s="115">
        <v>0</v>
      </c>
      <c r="AD256" s="115"/>
    </row>
    <row r="257" spans="1:30">
      <c r="A257" s="387"/>
      <c r="B257" s="261" t="s">
        <v>4</v>
      </c>
      <c r="C257" s="254">
        <f t="shared" si="114"/>
        <v>818.25400000000013</v>
      </c>
      <c r="D257" s="115">
        <f t="shared" si="98"/>
        <v>4.4880000000000004</v>
      </c>
      <c r="E257" s="115">
        <v>0.30399999999999999</v>
      </c>
      <c r="F257" s="115">
        <v>4.1840000000000002</v>
      </c>
      <c r="G257" s="254">
        <f t="shared" si="106"/>
        <v>813.76600000000008</v>
      </c>
      <c r="H257" s="115">
        <v>296.99599999999998</v>
      </c>
      <c r="I257" s="115">
        <v>35.853000000000002</v>
      </c>
      <c r="J257" s="115">
        <v>19.806999999999999</v>
      </c>
      <c r="K257" s="115">
        <v>461.11</v>
      </c>
      <c r="L257" s="115"/>
      <c r="M257" s="115"/>
      <c r="N257" s="254">
        <f t="shared" si="115"/>
        <v>220.505</v>
      </c>
      <c r="O257" s="115">
        <v>8.8870000000000005</v>
      </c>
      <c r="P257" s="115">
        <f t="shared" si="99"/>
        <v>211.61799999999999</v>
      </c>
      <c r="Q257" s="115">
        <v>17.847000000000001</v>
      </c>
      <c r="R257" s="115">
        <v>193.77099999999999</v>
      </c>
      <c r="S257" s="115">
        <v>0</v>
      </c>
      <c r="T257" s="254">
        <f t="shared" si="116"/>
        <v>1038.759</v>
      </c>
      <c r="U257" s="115">
        <v>13.375</v>
      </c>
      <c r="V257" s="254">
        <f t="shared" si="100"/>
        <v>1025.384</v>
      </c>
      <c r="W257" s="115">
        <v>316.803</v>
      </c>
      <c r="X257" s="115">
        <v>35.853000000000002</v>
      </c>
      <c r="Y257" s="115">
        <v>461.11</v>
      </c>
      <c r="Z257" s="115"/>
      <c r="AA257" s="115">
        <v>17.847000000000001</v>
      </c>
      <c r="AB257" s="115">
        <v>193.77099999999999</v>
      </c>
      <c r="AC257" s="115">
        <v>0</v>
      </c>
      <c r="AD257" s="115"/>
    </row>
    <row r="258" spans="1:30">
      <c r="A258" s="387"/>
      <c r="B258" s="261" t="s">
        <v>5</v>
      </c>
      <c r="C258" s="254">
        <f t="shared" si="114"/>
        <v>826.39800000000002</v>
      </c>
      <c r="D258" s="115">
        <f t="shared" si="98"/>
        <v>2.5439999999999996</v>
      </c>
      <c r="E258" s="115">
        <v>0.127</v>
      </c>
      <c r="F258" s="115">
        <v>2.4169999999999998</v>
      </c>
      <c r="G258" s="254">
        <f t="shared" si="106"/>
        <v>823.85400000000004</v>
      </c>
      <c r="H258" s="115">
        <v>296.35000000000002</v>
      </c>
      <c r="I258" s="115">
        <v>15.718</v>
      </c>
      <c r="J258" s="115">
        <v>18.815999999999999</v>
      </c>
      <c r="K258" s="115">
        <v>492.97</v>
      </c>
      <c r="L258" s="115"/>
      <c r="M258" s="115"/>
      <c r="N258" s="254">
        <f t="shared" si="115"/>
        <v>234.55199999999999</v>
      </c>
      <c r="O258" s="115">
        <v>10.9</v>
      </c>
      <c r="P258" s="115">
        <f t="shared" ref="P258:P266" si="117">SUM(Q258:S258)</f>
        <v>223.65199999999999</v>
      </c>
      <c r="Q258" s="115">
        <v>2.577</v>
      </c>
      <c r="R258" s="115">
        <v>221.07499999999999</v>
      </c>
      <c r="S258" s="115">
        <v>0</v>
      </c>
      <c r="T258" s="254">
        <f t="shared" si="116"/>
        <v>1060.95</v>
      </c>
      <c r="U258" s="115">
        <v>13.444000000000001</v>
      </c>
      <c r="V258" s="254">
        <f t="shared" ref="V258:V266" si="118">SUM(W258:AC258)</f>
        <v>1047.5060000000001</v>
      </c>
      <c r="W258" s="115">
        <v>315.166</v>
      </c>
      <c r="X258" s="115">
        <v>15.718</v>
      </c>
      <c r="Y258" s="115">
        <v>492.97</v>
      </c>
      <c r="Z258" s="115"/>
      <c r="AA258" s="115">
        <v>2.577</v>
      </c>
      <c r="AB258" s="115">
        <v>221.07499999999999</v>
      </c>
      <c r="AC258" s="115">
        <v>0</v>
      </c>
      <c r="AD258" s="115"/>
    </row>
    <row r="259" spans="1:30">
      <c r="A259" s="387"/>
      <c r="B259" s="261" t="s">
        <v>6</v>
      </c>
      <c r="C259" s="254">
        <f t="shared" si="114"/>
        <v>776.33600000000001</v>
      </c>
      <c r="D259" s="115">
        <f t="shared" ref="D259:D266" si="119">SUM(E259:F259)</f>
        <v>0.86599999999999999</v>
      </c>
      <c r="E259" s="115">
        <v>0</v>
      </c>
      <c r="F259" s="115">
        <v>0.86599999999999999</v>
      </c>
      <c r="G259" s="254">
        <f t="shared" si="106"/>
        <v>775.47</v>
      </c>
      <c r="H259" s="115">
        <v>205.381</v>
      </c>
      <c r="I259" s="115">
        <v>4.2720000000000002</v>
      </c>
      <c r="J259" s="115">
        <v>5.5620000000000003</v>
      </c>
      <c r="K259" s="115">
        <v>560.255</v>
      </c>
      <c r="L259" s="115"/>
      <c r="M259" s="115"/>
      <c r="N259" s="254">
        <f t="shared" si="115"/>
        <v>220.69300000000001</v>
      </c>
      <c r="O259" s="115">
        <v>7.7779999999999996</v>
      </c>
      <c r="P259" s="115">
        <f t="shared" si="117"/>
        <v>212.91500000000002</v>
      </c>
      <c r="Q259" s="115">
        <v>12.14</v>
      </c>
      <c r="R259" s="115">
        <v>200.77500000000001</v>
      </c>
      <c r="S259" s="115">
        <v>0</v>
      </c>
      <c r="T259" s="254">
        <f t="shared" si="116"/>
        <v>997.03899999999999</v>
      </c>
      <c r="U259" s="115">
        <v>8.6539999999999999</v>
      </c>
      <c r="V259" s="254">
        <f t="shared" si="118"/>
        <v>988.38499999999999</v>
      </c>
      <c r="W259" s="115">
        <v>210.94300000000001</v>
      </c>
      <c r="X259" s="115">
        <v>4.2720000000000002</v>
      </c>
      <c r="Y259" s="115">
        <v>560.255</v>
      </c>
      <c r="Z259" s="115"/>
      <c r="AA259" s="115">
        <v>12.14</v>
      </c>
      <c r="AB259" s="115">
        <v>200.77500000000001</v>
      </c>
      <c r="AC259" s="115">
        <v>0</v>
      </c>
      <c r="AD259" s="115"/>
    </row>
    <row r="260" spans="1:30">
      <c r="A260" s="387"/>
      <c r="B260" s="261" t="s">
        <v>16</v>
      </c>
      <c r="C260" s="254">
        <f t="shared" si="114"/>
        <v>884.99199999999996</v>
      </c>
      <c r="D260" s="115">
        <f t="shared" si="119"/>
        <v>0.51400000000000001</v>
      </c>
      <c r="E260" s="115">
        <v>0</v>
      </c>
      <c r="F260" s="115">
        <v>0.51400000000000001</v>
      </c>
      <c r="G260" s="254">
        <f t="shared" si="106"/>
        <v>884.47799999999995</v>
      </c>
      <c r="H260" s="115">
        <v>249.35400000000001</v>
      </c>
      <c r="I260" s="115">
        <v>22.847000000000001</v>
      </c>
      <c r="J260" s="115">
        <v>24.477</v>
      </c>
      <c r="K260" s="115">
        <v>587.79999999999995</v>
      </c>
      <c r="L260" s="115"/>
      <c r="M260" s="115"/>
      <c r="N260" s="254">
        <f t="shared" si="115"/>
        <v>226.22300000000001</v>
      </c>
      <c r="O260" s="115">
        <v>6.508</v>
      </c>
      <c r="P260" s="115">
        <f t="shared" si="117"/>
        <v>219.715</v>
      </c>
      <c r="Q260" s="115">
        <v>14.336</v>
      </c>
      <c r="R260" s="115">
        <v>205.37899999999999</v>
      </c>
      <c r="S260" s="115">
        <v>0</v>
      </c>
      <c r="T260" s="254">
        <f t="shared" si="116"/>
        <v>1111.2149999999999</v>
      </c>
      <c r="U260" s="115">
        <v>7.0220000000000002</v>
      </c>
      <c r="V260" s="254">
        <f t="shared" si="118"/>
        <v>1104.193</v>
      </c>
      <c r="W260" s="115">
        <v>273.83100000000002</v>
      </c>
      <c r="X260" s="115">
        <v>22.847000000000001</v>
      </c>
      <c r="Y260" s="115">
        <v>587.79999999999995</v>
      </c>
      <c r="Z260" s="115"/>
      <c r="AA260" s="115">
        <v>14.336</v>
      </c>
      <c r="AB260" s="115">
        <v>205.37899999999999</v>
      </c>
      <c r="AC260" s="115">
        <v>0</v>
      </c>
      <c r="AD260" s="115"/>
    </row>
    <row r="261" spans="1:30">
      <c r="A261" s="387"/>
      <c r="B261" s="261" t="s">
        <v>17</v>
      </c>
      <c r="C261" s="254">
        <f t="shared" si="114"/>
        <v>841.69699999999989</v>
      </c>
      <c r="D261" s="115">
        <f t="shared" si="119"/>
        <v>0.41099999999999998</v>
      </c>
      <c r="E261" s="115">
        <v>0</v>
      </c>
      <c r="F261" s="115">
        <v>0.41099999999999998</v>
      </c>
      <c r="G261" s="254">
        <f t="shared" si="106"/>
        <v>841.28599999999994</v>
      </c>
      <c r="H261" s="115">
        <v>220.952</v>
      </c>
      <c r="I261" s="115">
        <v>23.452999999999999</v>
      </c>
      <c r="J261" s="115">
        <v>16.018999999999998</v>
      </c>
      <c r="K261" s="115">
        <v>580.86199999999997</v>
      </c>
      <c r="L261" s="115"/>
      <c r="M261" s="115"/>
      <c r="N261" s="254">
        <f t="shared" si="115"/>
        <v>253.07400000000001</v>
      </c>
      <c r="O261" s="115">
        <v>4.8810000000000002</v>
      </c>
      <c r="P261" s="115">
        <f t="shared" si="117"/>
        <v>248.19300000000001</v>
      </c>
      <c r="Q261" s="115">
        <v>38.21</v>
      </c>
      <c r="R261" s="115">
        <v>209.983</v>
      </c>
      <c r="S261" s="115">
        <v>0</v>
      </c>
      <c r="T261" s="254">
        <f t="shared" si="116"/>
        <v>1094.7719999999999</v>
      </c>
      <c r="U261" s="115">
        <v>5.2930000000000001</v>
      </c>
      <c r="V261" s="254">
        <f t="shared" si="118"/>
        <v>1089.479</v>
      </c>
      <c r="W261" s="115">
        <v>236.971</v>
      </c>
      <c r="X261" s="115">
        <v>23.452999999999999</v>
      </c>
      <c r="Y261" s="115">
        <v>580.86199999999997</v>
      </c>
      <c r="Z261" s="115"/>
      <c r="AA261" s="115">
        <v>38.21</v>
      </c>
      <c r="AB261" s="115">
        <v>209.983</v>
      </c>
      <c r="AC261" s="115">
        <v>0</v>
      </c>
      <c r="AD261" s="115"/>
    </row>
    <row r="262" spans="1:30">
      <c r="A262" s="387"/>
      <c r="B262" s="261" t="s">
        <v>18</v>
      </c>
      <c r="C262" s="254">
        <f t="shared" si="114"/>
        <v>787.80199999999991</v>
      </c>
      <c r="D262" s="115">
        <f t="shared" si="119"/>
        <v>0.57799999999999996</v>
      </c>
      <c r="E262" s="115">
        <v>5.0000000000000001E-3</v>
      </c>
      <c r="F262" s="115">
        <v>0.57299999999999995</v>
      </c>
      <c r="G262" s="254">
        <f t="shared" si="106"/>
        <v>787.22399999999993</v>
      </c>
      <c r="H262" s="115">
        <v>205.72</v>
      </c>
      <c r="I262" s="115">
        <v>21.05</v>
      </c>
      <c r="J262" s="115">
        <v>20.923999999999999</v>
      </c>
      <c r="K262" s="115">
        <v>539.53</v>
      </c>
      <c r="L262" s="115"/>
      <c r="M262" s="115"/>
      <c r="N262" s="254">
        <f t="shared" si="115"/>
        <v>215.667</v>
      </c>
      <c r="O262" s="115">
        <v>4.8579999999999997</v>
      </c>
      <c r="P262" s="115">
        <f t="shared" si="117"/>
        <v>210.809</v>
      </c>
      <c r="Q262" s="115">
        <v>0</v>
      </c>
      <c r="R262" s="115">
        <v>210.809</v>
      </c>
      <c r="S262" s="115">
        <v>0</v>
      </c>
      <c r="T262" s="254">
        <f t="shared" si="116"/>
        <v>1003.4699999999999</v>
      </c>
      <c r="U262" s="115">
        <v>5.4370000000000003</v>
      </c>
      <c r="V262" s="254">
        <f t="shared" si="118"/>
        <v>998.0329999999999</v>
      </c>
      <c r="W262" s="115">
        <v>226.64400000000001</v>
      </c>
      <c r="X262" s="115">
        <v>21.05</v>
      </c>
      <c r="Y262" s="115">
        <v>539.53</v>
      </c>
      <c r="Z262" s="115"/>
      <c r="AA262" s="115">
        <v>0</v>
      </c>
      <c r="AB262" s="115">
        <v>210.809</v>
      </c>
      <c r="AC262" s="115">
        <v>0</v>
      </c>
      <c r="AD262" s="115"/>
    </row>
    <row r="263" spans="1:30">
      <c r="A263" s="387"/>
      <c r="B263" s="261" t="s">
        <v>19</v>
      </c>
      <c r="C263" s="254">
        <f t="shared" si="114"/>
        <v>794.43600000000015</v>
      </c>
      <c r="D263" s="115">
        <f t="shared" si="119"/>
        <v>1.671</v>
      </c>
      <c r="E263" s="115">
        <v>0.24</v>
      </c>
      <c r="F263" s="115">
        <v>1.431</v>
      </c>
      <c r="G263" s="254">
        <f t="shared" si="106"/>
        <v>792.7650000000001</v>
      </c>
      <c r="H263" s="115">
        <v>224.22300000000001</v>
      </c>
      <c r="I263" s="115">
        <v>11.789</v>
      </c>
      <c r="J263" s="115">
        <v>0</v>
      </c>
      <c r="K263" s="115">
        <v>556.75300000000004</v>
      </c>
      <c r="L263" s="115"/>
      <c r="M263" s="115"/>
      <c r="N263" s="254">
        <f t="shared" si="115"/>
        <v>222.85300000000001</v>
      </c>
      <c r="O263" s="115">
        <v>4.649</v>
      </c>
      <c r="P263" s="115">
        <f t="shared" si="117"/>
        <v>218.20400000000001</v>
      </c>
      <c r="Q263" s="115">
        <v>0</v>
      </c>
      <c r="R263" s="115">
        <v>218.20400000000001</v>
      </c>
      <c r="S263" s="115">
        <v>0</v>
      </c>
      <c r="T263" s="254">
        <f t="shared" si="116"/>
        <v>1017.2900000000001</v>
      </c>
      <c r="U263" s="115">
        <v>6.3209999999999997</v>
      </c>
      <c r="V263" s="254">
        <f t="shared" si="118"/>
        <v>1010.9690000000001</v>
      </c>
      <c r="W263" s="115">
        <v>224.22300000000001</v>
      </c>
      <c r="X263" s="115">
        <v>11.789</v>
      </c>
      <c r="Y263" s="115">
        <v>556.75300000000004</v>
      </c>
      <c r="Z263" s="115"/>
      <c r="AA263" s="115">
        <v>0</v>
      </c>
      <c r="AB263" s="115">
        <v>218.20400000000001</v>
      </c>
      <c r="AC263" s="115">
        <v>0</v>
      </c>
      <c r="AD263" s="115"/>
    </row>
    <row r="264" spans="1:30">
      <c r="A264" s="387"/>
      <c r="B264" s="261" t="s">
        <v>20</v>
      </c>
      <c r="C264" s="254">
        <f t="shared" si="114"/>
        <v>732.98099999999999</v>
      </c>
      <c r="D264" s="115">
        <f t="shared" si="119"/>
        <v>3.125</v>
      </c>
      <c r="E264" s="115">
        <v>0.88700000000000001</v>
      </c>
      <c r="F264" s="115">
        <v>2.238</v>
      </c>
      <c r="G264" s="254">
        <f t="shared" si="106"/>
        <v>729.85599999999999</v>
      </c>
      <c r="H264" s="115">
        <v>200.64400000000001</v>
      </c>
      <c r="I264" s="115">
        <v>16.765000000000001</v>
      </c>
      <c r="J264" s="115">
        <v>0</v>
      </c>
      <c r="K264" s="115">
        <v>512.447</v>
      </c>
      <c r="L264" s="115"/>
      <c r="M264" s="115"/>
      <c r="N264" s="254">
        <f t="shared" si="115"/>
        <v>208.304</v>
      </c>
      <c r="O264" s="115">
        <v>10.073</v>
      </c>
      <c r="P264" s="115">
        <f t="shared" si="117"/>
        <v>198.23099999999999</v>
      </c>
      <c r="Q264" s="115">
        <v>0</v>
      </c>
      <c r="R264" s="115">
        <v>198.23099999999999</v>
      </c>
      <c r="S264" s="115">
        <v>0</v>
      </c>
      <c r="T264" s="254">
        <f t="shared" si="116"/>
        <v>941.28599999999994</v>
      </c>
      <c r="U264" s="115">
        <v>13.199</v>
      </c>
      <c r="V264" s="254">
        <f t="shared" si="118"/>
        <v>928.08699999999999</v>
      </c>
      <c r="W264" s="115">
        <v>200.64400000000001</v>
      </c>
      <c r="X264" s="115">
        <v>16.765000000000001</v>
      </c>
      <c r="Y264" s="115">
        <v>512.447</v>
      </c>
      <c r="Z264" s="115"/>
      <c r="AA264" s="115">
        <v>0</v>
      </c>
      <c r="AB264" s="115">
        <v>198.23099999999999</v>
      </c>
      <c r="AC264" s="115">
        <v>0</v>
      </c>
      <c r="AD264" s="115"/>
    </row>
    <row r="265" spans="1:30">
      <c r="A265" s="387"/>
      <c r="B265" s="261" t="s">
        <v>21</v>
      </c>
      <c r="C265" s="254">
        <f t="shared" si="114"/>
        <v>855.21100000000001</v>
      </c>
      <c r="D265" s="115">
        <f t="shared" si="119"/>
        <v>5.2489999999999997</v>
      </c>
      <c r="E265" s="115">
        <v>0.68600000000000005</v>
      </c>
      <c r="F265" s="115">
        <v>4.5629999999999997</v>
      </c>
      <c r="G265" s="254">
        <f t="shared" si="106"/>
        <v>849.96199999999999</v>
      </c>
      <c r="H265" s="115">
        <v>224.947</v>
      </c>
      <c r="I265" s="115">
        <v>16.579999999999998</v>
      </c>
      <c r="J265" s="115">
        <v>0</v>
      </c>
      <c r="K265" s="115">
        <v>608.43499999999995</v>
      </c>
      <c r="L265" s="115"/>
      <c r="M265" s="115"/>
      <c r="N265" s="254">
        <f t="shared" si="115"/>
        <v>247.971</v>
      </c>
      <c r="O265" s="115">
        <v>16.564</v>
      </c>
      <c r="P265" s="115">
        <f t="shared" si="117"/>
        <v>231.40700000000001</v>
      </c>
      <c r="Q265" s="115">
        <v>0</v>
      </c>
      <c r="R265" s="115">
        <v>231.40700000000001</v>
      </c>
      <c r="S265" s="115">
        <v>0</v>
      </c>
      <c r="T265" s="254">
        <f t="shared" si="116"/>
        <v>1103.182</v>
      </c>
      <c r="U265" s="115">
        <v>21.812999999999999</v>
      </c>
      <c r="V265" s="254">
        <f t="shared" si="118"/>
        <v>1081.3689999999999</v>
      </c>
      <c r="W265" s="115">
        <v>224.947</v>
      </c>
      <c r="X265" s="115">
        <v>16.579999999999998</v>
      </c>
      <c r="Y265" s="115">
        <v>608.43499999999995</v>
      </c>
      <c r="Z265" s="115"/>
      <c r="AA265" s="115">
        <v>0</v>
      </c>
      <c r="AB265" s="115">
        <v>231.40700000000001</v>
      </c>
      <c r="AC265" s="115">
        <v>0</v>
      </c>
      <c r="AD265" s="115"/>
    </row>
    <row r="266" spans="1:30" ht="13.5" thickBot="1">
      <c r="A266" s="388"/>
      <c r="B266" s="263" t="s">
        <v>82</v>
      </c>
      <c r="C266" s="235">
        <f>SUM(C254:C265)</f>
        <v>9746.4589999999989</v>
      </c>
      <c r="D266" s="246">
        <f t="shared" si="119"/>
        <v>31.847999999999999</v>
      </c>
      <c r="E266" s="255">
        <f>SUM(E254:E265)</f>
        <v>4.4400000000000004</v>
      </c>
      <c r="F266" s="255">
        <f>SUM(F254:F265)</f>
        <v>27.407999999999998</v>
      </c>
      <c r="G266" s="235">
        <f>SUM(G254:G265)</f>
        <v>9714.6110000000008</v>
      </c>
      <c r="H266" s="255">
        <f t="shared" ref="H266:O266" si="120">SUM(H254:H265)</f>
        <v>2884.0990000000002</v>
      </c>
      <c r="I266" s="255">
        <f t="shared" si="120"/>
        <v>192.17599999999999</v>
      </c>
      <c r="J266" s="255">
        <f t="shared" si="120"/>
        <v>131.96</v>
      </c>
      <c r="K266" s="255">
        <f t="shared" si="120"/>
        <v>6506.3760000000002</v>
      </c>
      <c r="L266" s="255">
        <f t="shared" si="120"/>
        <v>0</v>
      </c>
      <c r="M266" s="255">
        <f t="shared" si="120"/>
        <v>0</v>
      </c>
      <c r="N266" s="256">
        <f>SUM(N254:N265)</f>
        <v>2776.741</v>
      </c>
      <c r="O266" s="246">
        <f t="shared" si="120"/>
        <v>161.53</v>
      </c>
      <c r="P266" s="246">
        <f t="shared" si="117"/>
        <v>2615.2110000000002</v>
      </c>
      <c r="Q266" s="255">
        <f>SUM(Q254:Q265)</f>
        <v>136.464</v>
      </c>
      <c r="R266" s="255">
        <f>SUM(R254:R265)</f>
        <v>2478.7470000000003</v>
      </c>
      <c r="S266" s="255">
        <f>SUM(S254:S265)</f>
        <v>0</v>
      </c>
      <c r="T266" s="256">
        <f>SUM(T254:T265)</f>
        <v>12523.215000000002</v>
      </c>
      <c r="U266" s="255">
        <f>SUM(U254:U265)</f>
        <v>193.39300000000003</v>
      </c>
      <c r="V266" s="256">
        <f t="shared" si="118"/>
        <v>12329.822</v>
      </c>
      <c r="W266" s="255">
        <f t="shared" ref="W266:AD266" si="121">SUM(W254:W265)</f>
        <v>3016.0590000000002</v>
      </c>
      <c r="X266" s="255">
        <f t="shared" si="121"/>
        <v>192.17599999999999</v>
      </c>
      <c r="Y266" s="255">
        <f t="shared" si="121"/>
        <v>6506.3760000000002</v>
      </c>
      <c r="Z266" s="255">
        <f t="shared" si="121"/>
        <v>0</v>
      </c>
      <c r="AA266" s="255">
        <f t="shared" si="121"/>
        <v>136.464</v>
      </c>
      <c r="AB266" s="255">
        <f t="shared" si="121"/>
        <v>2478.7470000000003</v>
      </c>
      <c r="AC266" s="246">
        <f t="shared" si="121"/>
        <v>0</v>
      </c>
      <c r="AD266" s="246">
        <f t="shared" si="121"/>
        <v>0</v>
      </c>
    </row>
    <row r="267" spans="1:30">
      <c r="A267" s="386">
        <v>2015</v>
      </c>
      <c r="B267" s="260" t="s">
        <v>1</v>
      </c>
      <c r="C267" s="253">
        <f t="shared" ref="C267:C278" si="122">D267+G267</f>
        <v>794.90599999999995</v>
      </c>
      <c r="D267" s="111">
        <f t="shared" ref="D267:D298" si="123">SUM(E267:F267)</f>
        <v>8.6210000000000004</v>
      </c>
      <c r="E267" s="273">
        <v>2.04</v>
      </c>
      <c r="F267" s="273">
        <v>6.5810000000000004</v>
      </c>
      <c r="G267" s="253">
        <f t="shared" ref="G267:G293" si="124">SUM(H267:K267)</f>
        <v>786.28499999999997</v>
      </c>
      <c r="H267" s="273">
        <v>232.761</v>
      </c>
      <c r="I267" s="273">
        <v>23.706</v>
      </c>
      <c r="J267" s="273">
        <v>0</v>
      </c>
      <c r="K267" s="273">
        <v>529.81799999999998</v>
      </c>
      <c r="L267" s="273"/>
      <c r="M267" s="273"/>
      <c r="N267" s="253">
        <f t="shared" ref="N267:N278" si="125">O267+P267</f>
        <v>237.221</v>
      </c>
      <c r="O267" s="273">
        <v>32.012</v>
      </c>
      <c r="P267" s="111">
        <f t="shared" ref="P267:P298" si="126">SUM(Q267:S267)</f>
        <v>205.209</v>
      </c>
      <c r="Q267" s="273">
        <v>0</v>
      </c>
      <c r="R267" s="273">
        <v>205.209</v>
      </c>
      <c r="S267" s="273">
        <v>0</v>
      </c>
      <c r="T267" s="253">
        <f t="shared" ref="T267:T278" si="127">U267+V267</f>
        <v>1032.127</v>
      </c>
      <c r="U267" s="273">
        <v>40.633000000000003</v>
      </c>
      <c r="V267" s="253">
        <f t="shared" ref="V267:V298" si="128">SUM(W267:AC267)</f>
        <v>991.49399999999991</v>
      </c>
      <c r="W267" s="273">
        <v>232.761</v>
      </c>
      <c r="X267" s="273">
        <v>23.706</v>
      </c>
      <c r="Y267" s="273">
        <v>529.81799999999998</v>
      </c>
      <c r="Z267" s="273"/>
      <c r="AA267" s="273">
        <v>0</v>
      </c>
      <c r="AB267" s="273">
        <v>205.209</v>
      </c>
      <c r="AC267" s="273">
        <v>0</v>
      </c>
      <c r="AD267" s="273"/>
    </row>
    <row r="268" spans="1:30">
      <c r="A268" s="387"/>
      <c r="B268" s="261" t="s">
        <v>2</v>
      </c>
      <c r="C268" s="254">
        <f t="shared" si="122"/>
        <v>673.94200000000001</v>
      </c>
      <c r="D268" s="115">
        <f t="shared" si="123"/>
        <v>9.6999999999999993</v>
      </c>
      <c r="E268" s="274">
        <v>2.0750000000000002</v>
      </c>
      <c r="F268" s="274">
        <v>7.625</v>
      </c>
      <c r="G268" s="254">
        <f t="shared" si="124"/>
        <v>664.24199999999996</v>
      </c>
      <c r="H268" s="274">
        <v>181.482</v>
      </c>
      <c r="I268" s="274">
        <v>13.260999999999999</v>
      </c>
      <c r="J268" s="274">
        <v>2.9000000000000001E-2</v>
      </c>
      <c r="K268" s="274">
        <v>469.47</v>
      </c>
      <c r="L268" s="274"/>
      <c r="M268" s="274"/>
      <c r="N268" s="254">
        <f t="shared" si="125"/>
        <v>218.64</v>
      </c>
      <c r="O268" s="274">
        <v>43.789000000000001</v>
      </c>
      <c r="P268" s="115">
        <f t="shared" si="126"/>
        <v>174.851</v>
      </c>
      <c r="Q268" s="274">
        <v>0</v>
      </c>
      <c r="R268" s="274">
        <v>174.851</v>
      </c>
      <c r="S268" s="274">
        <v>0</v>
      </c>
      <c r="T268" s="254">
        <f t="shared" si="127"/>
        <v>892.58199999999999</v>
      </c>
      <c r="U268" s="274">
        <v>53.488999999999997</v>
      </c>
      <c r="V268" s="254">
        <f t="shared" si="128"/>
        <v>839.09299999999996</v>
      </c>
      <c r="W268" s="274">
        <v>181.511</v>
      </c>
      <c r="X268" s="274">
        <v>13.260999999999999</v>
      </c>
      <c r="Y268" s="274">
        <v>469.47</v>
      </c>
      <c r="Z268" s="274"/>
      <c r="AA268" s="274">
        <v>0</v>
      </c>
      <c r="AB268" s="274">
        <v>174.851</v>
      </c>
      <c r="AC268" s="274">
        <v>0</v>
      </c>
      <c r="AD268" s="274"/>
    </row>
    <row r="269" spans="1:30">
      <c r="A269" s="387"/>
      <c r="B269" s="261" t="s">
        <v>3</v>
      </c>
      <c r="C269" s="254">
        <f t="shared" si="122"/>
        <v>881.57399999999996</v>
      </c>
      <c r="D269" s="115">
        <f t="shared" si="123"/>
        <v>11.061</v>
      </c>
      <c r="E269" s="274">
        <v>3.3109999999999999</v>
      </c>
      <c r="F269" s="274">
        <v>7.75</v>
      </c>
      <c r="G269" s="254">
        <f t="shared" si="124"/>
        <v>870.51299999999992</v>
      </c>
      <c r="H269" s="274">
        <v>235.38499999999999</v>
      </c>
      <c r="I269" s="274">
        <v>0</v>
      </c>
      <c r="J269" s="274">
        <v>24.666</v>
      </c>
      <c r="K269" s="274">
        <v>610.46199999999999</v>
      </c>
      <c r="L269" s="274"/>
      <c r="M269" s="274"/>
      <c r="N269" s="254">
        <f t="shared" si="125"/>
        <v>242.233</v>
      </c>
      <c r="O269" s="274">
        <v>48.246000000000002</v>
      </c>
      <c r="P269" s="115">
        <f t="shared" si="126"/>
        <v>193.98699999999999</v>
      </c>
      <c r="Q269" s="275">
        <v>0</v>
      </c>
      <c r="R269" s="275">
        <v>193.98699999999999</v>
      </c>
      <c r="S269" s="275">
        <v>0</v>
      </c>
      <c r="T269" s="254">
        <f t="shared" si="127"/>
        <v>1123.807</v>
      </c>
      <c r="U269" s="274">
        <v>59.307000000000002</v>
      </c>
      <c r="V269" s="254">
        <f t="shared" si="128"/>
        <v>1064.5</v>
      </c>
      <c r="W269" s="274">
        <v>260.05099999999999</v>
      </c>
      <c r="X269" s="274">
        <v>0</v>
      </c>
      <c r="Y269" s="274">
        <v>610.46199999999999</v>
      </c>
      <c r="Z269" s="274"/>
      <c r="AA269" s="274">
        <v>0</v>
      </c>
      <c r="AB269" s="275">
        <v>193.98699999999999</v>
      </c>
      <c r="AC269" s="274">
        <v>0</v>
      </c>
      <c r="AD269" s="274"/>
    </row>
    <row r="270" spans="1:30">
      <c r="A270" s="387"/>
      <c r="B270" s="261" t="s">
        <v>4</v>
      </c>
      <c r="C270" s="254">
        <f t="shared" si="122"/>
        <v>838.52899999999988</v>
      </c>
      <c r="D270" s="115">
        <f t="shared" si="123"/>
        <v>9.6209999999999987</v>
      </c>
      <c r="E270" s="274">
        <v>2.2759999999999998</v>
      </c>
      <c r="F270" s="274">
        <v>7.3449999999999998</v>
      </c>
      <c r="G270" s="254">
        <f t="shared" si="124"/>
        <v>828.9079999999999</v>
      </c>
      <c r="H270" s="274">
        <v>233.01900000000001</v>
      </c>
      <c r="I270" s="274">
        <v>18.600000000000001</v>
      </c>
      <c r="J270" s="274">
        <v>21.721</v>
      </c>
      <c r="K270" s="274">
        <v>555.56799999999998</v>
      </c>
      <c r="L270" s="274"/>
      <c r="M270" s="274"/>
      <c r="N270" s="254">
        <f t="shared" si="125"/>
        <v>209.73099999999999</v>
      </c>
      <c r="O270" s="274">
        <v>38.799999999999997</v>
      </c>
      <c r="P270" s="115">
        <f t="shared" si="126"/>
        <v>170.93100000000001</v>
      </c>
      <c r="Q270" s="274">
        <v>0</v>
      </c>
      <c r="R270" s="274">
        <v>170.93100000000001</v>
      </c>
      <c r="S270" s="274">
        <v>0</v>
      </c>
      <c r="T270" s="254">
        <f t="shared" si="127"/>
        <v>1048.26</v>
      </c>
      <c r="U270" s="274">
        <v>48.420999999999999</v>
      </c>
      <c r="V270" s="254">
        <f t="shared" si="128"/>
        <v>999.83900000000006</v>
      </c>
      <c r="W270" s="274">
        <v>254.74</v>
      </c>
      <c r="X270" s="274">
        <v>18.600000000000001</v>
      </c>
      <c r="Y270" s="274">
        <v>555.56799999999998</v>
      </c>
      <c r="Z270" s="274"/>
      <c r="AA270" s="274">
        <v>0</v>
      </c>
      <c r="AB270" s="274">
        <v>170.93100000000001</v>
      </c>
      <c r="AC270" s="274">
        <v>0</v>
      </c>
      <c r="AD270" s="274"/>
    </row>
    <row r="271" spans="1:30">
      <c r="A271" s="387"/>
      <c r="B271" s="261" t="s">
        <v>5</v>
      </c>
      <c r="C271" s="254">
        <f t="shared" si="122"/>
        <v>765.35699999999997</v>
      </c>
      <c r="D271" s="115">
        <f t="shared" si="123"/>
        <v>11.608000000000001</v>
      </c>
      <c r="E271" s="274">
        <v>1.1819999999999999</v>
      </c>
      <c r="F271" s="274">
        <v>10.426</v>
      </c>
      <c r="G271" s="254">
        <f t="shared" si="124"/>
        <v>753.74900000000002</v>
      </c>
      <c r="H271" s="274">
        <v>219.113</v>
      </c>
      <c r="I271" s="274">
        <v>17.088000000000001</v>
      </c>
      <c r="J271" s="274">
        <v>18.923999999999999</v>
      </c>
      <c r="K271" s="274">
        <v>498.62400000000002</v>
      </c>
      <c r="L271" s="274"/>
      <c r="M271" s="274"/>
      <c r="N271" s="254">
        <f t="shared" si="125"/>
        <v>287.13099999999997</v>
      </c>
      <c r="O271" s="274">
        <v>25.448</v>
      </c>
      <c r="P271" s="115">
        <f t="shared" si="126"/>
        <v>261.68299999999999</v>
      </c>
      <c r="Q271" s="274">
        <v>38.703000000000003</v>
      </c>
      <c r="R271" s="274">
        <v>222.98</v>
      </c>
      <c r="S271" s="274">
        <v>0</v>
      </c>
      <c r="T271" s="254">
        <f t="shared" si="127"/>
        <v>1052.4880000000001</v>
      </c>
      <c r="U271" s="274">
        <v>37.055999999999997</v>
      </c>
      <c r="V271" s="254">
        <f t="shared" si="128"/>
        <v>1015.432</v>
      </c>
      <c r="W271" s="274">
        <v>238.03700000000001</v>
      </c>
      <c r="X271" s="274">
        <v>17.088000000000001</v>
      </c>
      <c r="Y271" s="274">
        <v>498.62400000000002</v>
      </c>
      <c r="Z271" s="274"/>
      <c r="AA271" s="274">
        <v>38.703000000000003</v>
      </c>
      <c r="AB271" s="274">
        <v>222.98</v>
      </c>
      <c r="AC271" s="274">
        <v>0</v>
      </c>
      <c r="AD271" s="274"/>
    </row>
    <row r="272" spans="1:30">
      <c r="A272" s="387"/>
      <c r="B272" s="261" t="s">
        <v>6</v>
      </c>
      <c r="C272" s="254">
        <f t="shared" si="122"/>
        <v>762.4670000000001</v>
      </c>
      <c r="D272" s="115">
        <f t="shared" si="123"/>
        <v>5.931</v>
      </c>
      <c r="E272" s="274">
        <v>0</v>
      </c>
      <c r="F272" s="274">
        <v>5.931</v>
      </c>
      <c r="G272" s="254">
        <f t="shared" si="124"/>
        <v>756.53600000000006</v>
      </c>
      <c r="H272" s="274">
        <v>211.774</v>
      </c>
      <c r="I272" s="274">
        <v>40.076999999999998</v>
      </c>
      <c r="J272" s="274">
        <v>21.484000000000002</v>
      </c>
      <c r="K272" s="274">
        <v>483.20100000000002</v>
      </c>
      <c r="L272" s="274"/>
      <c r="M272" s="274"/>
      <c r="N272" s="254">
        <f t="shared" si="125"/>
        <v>265.48700000000002</v>
      </c>
      <c r="O272" s="274">
        <v>44.204999999999998</v>
      </c>
      <c r="P272" s="115">
        <f t="shared" si="126"/>
        <v>221.28200000000001</v>
      </c>
      <c r="Q272" s="274">
        <v>24.655999999999999</v>
      </c>
      <c r="R272" s="274">
        <v>196.626</v>
      </c>
      <c r="S272" s="274">
        <v>0</v>
      </c>
      <c r="T272" s="254">
        <f t="shared" si="127"/>
        <v>1027.954</v>
      </c>
      <c r="U272" s="274">
        <v>50.136000000000003</v>
      </c>
      <c r="V272" s="254">
        <f t="shared" si="128"/>
        <v>977.81799999999998</v>
      </c>
      <c r="W272" s="274">
        <v>233.25800000000001</v>
      </c>
      <c r="X272" s="274">
        <v>40.076999999999998</v>
      </c>
      <c r="Y272" s="274">
        <v>483.20100000000002</v>
      </c>
      <c r="Z272" s="274"/>
      <c r="AA272" s="274">
        <v>24.655999999999999</v>
      </c>
      <c r="AB272" s="274">
        <v>196.626</v>
      </c>
      <c r="AC272" s="274">
        <v>0</v>
      </c>
      <c r="AD272" s="274"/>
    </row>
    <row r="273" spans="1:30">
      <c r="A273" s="387"/>
      <c r="B273" s="261" t="s">
        <v>16</v>
      </c>
      <c r="C273" s="254">
        <f t="shared" si="122"/>
        <v>778.75200000000007</v>
      </c>
      <c r="D273" s="115">
        <f t="shared" si="123"/>
        <v>3.0409999999999999</v>
      </c>
      <c r="E273" s="274">
        <v>0</v>
      </c>
      <c r="F273" s="274">
        <v>3.0409999999999999</v>
      </c>
      <c r="G273" s="254">
        <f t="shared" si="124"/>
        <v>775.71100000000001</v>
      </c>
      <c r="H273" s="274">
        <v>242.88900000000001</v>
      </c>
      <c r="I273" s="274">
        <v>45.268000000000001</v>
      </c>
      <c r="J273" s="274">
        <v>17.326000000000001</v>
      </c>
      <c r="K273" s="274">
        <v>470.22800000000001</v>
      </c>
      <c r="L273" s="274"/>
      <c r="M273" s="274"/>
      <c r="N273" s="254">
        <f t="shared" si="125"/>
        <v>330.13</v>
      </c>
      <c r="O273" s="274">
        <v>49.295000000000002</v>
      </c>
      <c r="P273" s="115">
        <f t="shared" si="126"/>
        <v>280.83499999999998</v>
      </c>
      <c r="Q273" s="274">
        <v>69.162999999999997</v>
      </c>
      <c r="R273" s="274">
        <v>211.672</v>
      </c>
      <c r="S273" s="274">
        <v>0</v>
      </c>
      <c r="T273" s="254">
        <f t="shared" si="127"/>
        <v>1108.8820000000001</v>
      </c>
      <c r="U273" s="274">
        <v>52.335999999999999</v>
      </c>
      <c r="V273" s="254">
        <f t="shared" si="128"/>
        <v>1056.546</v>
      </c>
      <c r="W273" s="274">
        <v>260.21499999999997</v>
      </c>
      <c r="X273" s="274">
        <v>45.268000000000001</v>
      </c>
      <c r="Y273" s="274">
        <v>470.22800000000001</v>
      </c>
      <c r="Z273" s="274"/>
      <c r="AA273" s="274">
        <v>69.162999999999997</v>
      </c>
      <c r="AB273" s="274">
        <v>211.672</v>
      </c>
      <c r="AC273" s="274">
        <v>0</v>
      </c>
      <c r="AD273" s="274"/>
    </row>
    <row r="274" spans="1:30">
      <c r="A274" s="387"/>
      <c r="B274" s="261" t="s">
        <v>17</v>
      </c>
      <c r="C274" s="254">
        <f t="shared" si="122"/>
        <v>758.09399999999994</v>
      </c>
      <c r="D274" s="115">
        <f t="shared" si="123"/>
        <v>2.0329999999999999</v>
      </c>
      <c r="E274" s="274">
        <v>0</v>
      </c>
      <c r="F274" s="274">
        <v>2.0329999999999999</v>
      </c>
      <c r="G274" s="254">
        <f t="shared" si="124"/>
        <v>756.06099999999992</v>
      </c>
      <c r="H274" s="274">
        <v>202.89599999999999</v>
      </c>
      <c r="I274" s="274">
        <v>76.260999999999996</v>
      </c>
      <c r="J274" s="274">
        <v>21.218</v>
      </c>
      <c r="K274" s="274">
        <v>455.68599999999998</v>
      </c>
      <c r="L274" s="274"/>
      <c r="M274" s="274"/>
      <c r="N274" s="254">
        <f t="shared" si="125"/>
        <v>344.88</v>
      </c>
      <c r="O274" s="274">
        <v>60.981000000000002</v>
      </c>
      <c r="P274" s="115">
        <f t="shared" si="126"/>
        <v>283.899</v>
      </c>
      <c r="Q274" s="274">
        <v>46.37</v>
      </c>
      <c r="R274" s="274">
        <v>237.529</v>
      </c>
      <c r="S274" s="274">
        <v>0</v>
      </c>
      <c r="T274" s="254">
        <f t="shared" si="127"/>
        <v>1102.9739999999999</v>
      </c>
      <c r="U274" s="274">
        <v>63.014000000000003</v>
      </c>
      <c r="V274" s="254">
        <f t="shared" si="128"/>
        <v>1039.96</v>
      </c>
      <c r="W274" s="274">
        <v>224.114</v>
      </c>
      <c r="X274" s="274">
        <v>76.260999999999996</v>
      </c>
      <c r="Y274" s="274">
        <v>455.68599999999998</v>
      </c>
      <c r="Z274" s="274"/>
      <c r="AA274" s="274">
        <v>46.37</v>
      </c>
      <c r="AB274" s="274">
        <v>237.529</v>
      </c>
      <c r="AC274" s="274">
        <v>0</v>
      </c>
      <c r="AD274" s="274"/>
    </row>
    <row r="275" spans="1:30">
      <c r="A275" s="387"/>
      <c r="B275" s="261" t="s">
        <v>18</v>
      </c>
      <c r="C275" s="254">
        <f t="shared" si="122"/>
        <v>723.8119999999999</v>
      </c>
      <c r="D275" s="115">
        <f t="shared" si="123"/>
        <v>1.627</v>
      </c>
      <c r="E275" s="274">
        <v>0</v>
      </c>
      <c r="F275" s="274">
        <v>1.627</v>
      </c>
      <c r="G275" s="254">
        <f t="shared" si="124"/>
        <v>722.18499999999995</v>
      </c>
      <c r="H275" s="274">
        <v>155.72800000000001</v>
      </c>
      <c r="I275" s="274">
        <v>59.969000000000001</v>
      </c>
      <c r="J275" s="274">
        <v>15.41</v>
      </c>
      <c r="K275" s="274">
        <v>491.07799999999997</v>
      </c>
      <c r="L275" s="274"/>
      <c r="M275" s="274"/>
      <c r="N275" s="254">
        <f t="shared" si="125"/>
        <v>316.85700000000003</v>
      </c>
      <c r="O275" s="274">
        <v>51.12</v>
      </c>
      <c r="P275" s="115">
        <f t="shared" si="126"/>
        <v>265.73700000000002</v>
      </c>
      <c r="Q275" s="274">
        <v>0</v>
      </c>
      <c r="R275" s="274">
        <v>265.73700000000002</v>
      </c>
      <c r="S275" s="274">
        <v>0</v>
      </c>
      <c r="T275" s="254">
        <f t="shared" si="127"/>
        <v>1040.6690000000001</v>
      </c>
      <c r="U275" s="274">
        <v>52.747</v>
      </c>
      <c r="V275" s="254">
        <f t="shared" si="128"/>
        <v>987.92200000000003</v>
      </c>
      <c r="W275" s="274">
        <v>171.13800000000001</v>
      </c>
      <c r="X275" s="274">
        <v>59.969000000000001</v>
      </c>
      <c r="Y275" s="274">
        <v>491.07799999999997</v>
      </c>
      <c r="Z275" s="274"/>
      <c r="AA275" s="274">
        <v>0</v>
      </c>
      <c r="AB275" s="274">
        <v>265.73700000000002</v>
      </c>
      <c r="AC275" s="274">
        <v>0</v>
      </c>
      <c r="AD275" s="274"/>
    </row>
    <row r="276" spans="1:30">
      <c r="A276" s="387"/>
      <c r="B276" s="261" t="s">
        <v>19</v>
      </c>
      <c r="C276" s="254">
        <f t="shared" si="122"/>
        <v>738.38400000000001</v>
      </c>
      <c r="D276" s="115">
        <f t="shared" si="123"/>
        <v>2.1840000000000002</v>
      </c>
      <c r="E276" s="274">
        <v>8.3000000000000004E-2</v>
      </c>
      <c r="F276" s="274">
        <v>2.101</v>
      </c>
      <c r="G276" s="254">
        <f t="shared" si="124"/>
        <v>736.2</v>
      </c>
      <c r="H276" s="274">
        <v>154.5</v>
      </c>
      <c r="I276" s="274">
        <v>33.295000000000002</v>
      </c>
      <c r="J276" s="274">
        <v>21.530999999999999</v>
      </c>
      <c r="K276" s="274">
        <v>526.87400000000002</v>
      </c>
      <c r="L276" s="274"/>
      <c r="M276" s="274"/>
      <c r="N276" s="254">
        <f t="shared" si="125"/>
        <v>324.017</v>
      </c>
      <c r="O276" s="274">
        <v>4.4960000000000004</v>
      </c>
      <c r="P276" s="115">
        <f t="shared" si="126"/>
        <v>319.52100000000002</v>
      </c>
      <c r="Q276" s="274">
        <v>45.01</v>
      </c>
      <c r="R276" s="274">
        <v>274.51100000000002</v>
      </c>
      <c r="S276" s="274">
        <v>0</v>
      </c>
      <c r="T276" s="254">
        <f t="shared" si="127"/>
        <v>1062.4010000000001</v>
      </c>
      <c r="U276" s="274">
        <v>6.68</v>
      </c>
      <c r="V276" s="254">
        <f t="shared" si="128"/>
        <v>1055.721</v>
      </c>
      <c r="W276" s="274">
        <v>176.03100000000001</v>
      </c>
      <c r="X276" s="274">
        <v>33.295000000000002</v>
      </c>
      <c r="Y276" s="274">
        <v>526.87400000000002</v>
      </c>
      <c r="Z276" s="274"/>
      <c r="AA276" s="274">
        <v>45.01</v>
      </c>
      <c r="AB276" s="274">
        <v>274.51100000000002</v>
      </c>
      <c r="AC276" s="274">
        <v>0</v>
      </c>
      <c r="AD276" s="274"/>
    </row>
    <row r="277" spans="1:30">
      <c r="A277" s="387"/>
      <c r="B277" s="261" t="s">
        <v>20</v>
      </c>
      <c r="C277" s="254">
        <f t="shared" si="122"/>
        <v>659.80499999999995</v>
      </c>
      <c r="D277" s="115">
        <f t="shared" si="123"/>
        <v>2.706</v>
      </c>
      <c r="E277" s="274">
        <v>0.45900000000000002</v>
      </c>
      <c r="F277" s="274">
        <v>2.2469999999999999</v>
      </c>
      <c r="G277" s="254">
        <f t="shared" si="124"/>
        <v>657.09899999999993</v>
      </c>
      <c r="H277" s="274">
        <v>179.20099999999999</v>
      </c>
      <c r="I277" s="274">
        <v>13.659000000000001</v>
      </c>
      <c r="J277" s="274">
        <v>12.433999999999999</v>
      </c>
      <c r="K277" s="274">
        <v>451.80500000000001</v>
      </c>
      <c r="L277" s="274"/>
      <c r="M277" s="274"/>
      <c r="N277" s="254">
        <f t="shared" si="125"/>
        <v>302.05399999999997</v>
      </c>
      <c r="O277" s="274">
        <v>5.3150000000000004</v>
      </c>
      <c r="P277" s="115">
        <f t="shared" si="126"/>
        <v>296.73899999999998</v>
      </c>
      <c r="Q277" s="274">
        <v>33.923999999999999</v>
      </c>
      <c r="R277" s="274">
        <v>262.815</v>
      </c>
      <c r="S277" s="274">
        <v>0</v>
      </c>
      <c r="T277" s="254">
        <f t="shared" si="127"/>
        <v>961.85899999999992</v>
      </c>
      <c r="U277" s="274">
        <v>8.0210000000000008</v>
      </c>
      <c r="V277" s="254">
        <f t="shared" si="128"/>
        <v>953.83799999999997</v>
      </c>
      <c r="W277" s="274">
        <v>191.63499999999999</v>
      </c>
      <c r="X277" s="274">
        <v>13.659000000000001</v>
      </c>
      <c r="Y277" s="274">
        <v>451.80500000000001</v>
      </c>
      <c r="Z277" s="274"/>
      <c r="AA277" s="274">
        <v>33.923999999999999</v>
      </c>
      <c r="AB277" s="274">
        <v>262.815</v>
      </c>
      <c r="AC277" s="274">
        <v>0</v>
      </c>
      <c r="AD277" s="274"/>
    </row>
    <row r="278" spans="1:30">
      <c r="A278" s="387"/>
      <c r="B278" s="261" t="s">
        <v>21</v>
      </c>
      <c r="C278" s="254">
        <f t="shared" si="122"/>
        <v>777.995</v>
      </c>
      <c r="D278" s="115">
        <f t="shared" si="123"/>
        <v>2.125</v>
      </c>
      <c r="E278" s="274">
        <v>0.379</v>
      </c>
      <c r="F278" s="274">
        <v>1.746</v>
      </c>
      <c r="G278" s="254">
        <f t="shared" si="124"/>
        <v>775.87</v>
      </c>
      <c r="H278" s="274">
        <v>225.74799999999999</v>
      </c>
      <c r="I278" s="274">
        <v>47.593000000000004</v>
      </c>
      <c r="J278" s="274">
        <v>0</v>
      </c>
      <c r="K278" s="274">
        <v>502.529</v>
      </c>
      <c r="L278" s="274"/>
      <c r="M278" s="274"/>
      <c r="N278" s="254">
        <f t="shared" si="125"/>
        <v>288.238</v>
      </c>
      <c r="O278" s="274">
        <v>5.2839999999999998</v>
      </c>
      <c r="P278" s="115">
        <f t="shared" si="126"/>
        <v>282.95400000000001</v>
      </c>
      <c r="Q278" s="274">
        <v>9.9629999999999992</v>
      </c>
      <c r="R278" s="274">
        <v>272.99099999999999</v>
      </c>
      <c r="S278" s="274">
        <v>0</v>
      </c>
      <c r="T278" s="254">
        <f t="shared" si="127"/>
        <v>1066.2330000000002</v>
      </c>
      <c r="U278" s="274">
        <v>7.4089999999999998</v>
      </c>
      <c r="V278" s="254">
        <f t="shared" si="128"/>
        <v>1058.8240000000001</v>
      </c>
      <c r="W278" s="274">
        <v>225.74799999999999</v>
      </c>
      <c r="X278" s="274">
        <v>47.593000000000004</v>
      </c>
      <c r="Y278" s="274">
        <v>502.529</v>
      </c>
      <c r="Z278" s="274"/>
      <c r="AA278" s="274">
        <v>9.9629999999999992</v>
      </c>
      <c r="AB278" s="274">
        <v>272.99099999999999</v>
      </c>
      <c r="AC278" s="274">
        <v>0</v>
      </c>
      <c r="AD278" s="274"/>
    </row>
    <row r="279" spans="1:30" s="124" customFormat="1" ht="13.5" thickBot="1">
      <c r="A279" s="388"/>
      <c r="B279" s="263" t="s">
        <v>131</v>
      </c>
      <c r="C279" s="235">
        <f>SUM(C267:C278)</f>
        <v>9153.6170000000002</v>
      </c>
      <c r="D279" s="246">
        <f t="shared" si="123"/>
        <v>70.257999999999996</v>
      </c>
      <c r="E279" s="255">
        <f>SUM(E267:E278)</f>
        <v>11.805</v>
      </c>
      <c r="F279" s="255">
        <f>SUM(F267:F278)</f>
        <v>58.452999999999996</v>
      </c>
      <c r="G279" s="235">
        <f>SUM(G267:G278)</f>
        <v>9083.3590000000004</v>
      </c>
      <c r="H279" s="255">
        <f t="shared" ref="H279:O279" si="129">SUM(H267:H278)</f>
        <v>2474.4960000000005</v>
      </c>
      <c r="I279" s="255">
        <f t="shared" si="129"/>
        <v>388.77700000000004</v>
      </c>
      <c r="J279" s="255">
        <f t="shared" si="129"/>
        <v>174.74300000000002</v>
      </c>
      <c r="K279" s="255">
        <f t="shared" si="129"/>
        <v>6045.3430000000008</v>
      </c>
      <c r="L279" s="255">
        <f t="shared" si="129"/>
        <v>0</v>
      </c>
      <c r="M279" s="255">
        <f t="shared" si="129"/>
        <v>0</v>
      </c>
      <c r="N279" s="256">
        <f>SUM(N267:N278)</f>
        <v>3366.6190000000001</v>
      </c>
      <c r="O279" s="246">
        <f t="shared" si="129"/>
        <v>408.99099999999999</v>
      </c>
      <c r="P279" s="246">
        <f t="shared" si="126"/>
        <v>2957.6280000000006</v>
      </c>
      <c r="Q279" s="255">
        <f>SUM(Q267:Q278)</f>
        <v>267.78899999999999</v>
      </c>
      <c r="R279" s="255">
        <f>SUM(R267:R278)</f>
        <v>2689.8390000000004</v>
      </c>
      <c r="S279" s="255">
        <f>SUM(S267:S278)</f>
        <v>0</v>
      </c>
      <c r="T279" s="256">
        <f>SUM(T267:T278)</f>
        <v>12520.236000000001</v>
      </c>
      <c r="U279" s="255">
        <f>SUM(U267:U278)</f>
        <v>479.24900000000008</v>
      </c>
      <c r="V279" s="256">
        <f t="shared" si="128"/>
        <v>12040.987000000001</v>
      </c>
      <c r="W279" s="255">
        <f t="shared" ref="W279:AD279" si="130">SUM(W267:W278)</f>
        <v>2649.239</v>
      </c>
      <c r="X279" s="255">
        <f t="shared" si="130"/>
        <v>388.77700000000004</v>
      </c>
      <c r="Y279" s="255">
        <f t="shared" si="130"/>
        <v>6045.3430000000008</v>
      </c>
      <c r="Z279" s="255">
        <f t="shared" si="130"/>
        <v>0</v>
      </c>
      <c r="AA279" s="255">
        <f t="shared" si="130"/>
        <v>267.78899999999999</v>
      </c>
      <c r="AB279" s="255">
        <f t="shared" si="130"/>
        <v>2689.8390000000004</v>
      </c>
      <c r="AC279" s="246">
        <f t="shared" si="130"/>
        <v>0</v>
      </c>
      <c r="AD279" s="246">
        <f t="shared" si="130"/>
        <v>0</v>
      </c>
    </row>
    <row r="280" spans="1:30">
      <c r="A280" s="386">
        <v>2016</v>
      </c>
      <c r="B280" s="260" t="s">
        <v>1</v>
      </c>
      <c r="C280" s="253">
        <f t="shared" ref="C280:C291" si="131">D280+G280</f>
        <v>754.47699999999998</v>
      </c>
      <c r="D280" s="111">
        <f t="shared" si="123"/>
        <v>6.2009999999999996</v>
      </c>
      <c r="E280" s="273">
        <v>1.893</v>
      </c>
      <c r="F280" s="273">
        <v>4.3079999999999998</v>
      </c>
      <c r="G280" s="253">
        <f t="shared" si="124"/>
        <v>748.27599999999995</v>
      </c>
      <c r="H280" s="273">
        <v>208.79499999999999</v>
      </c>
      <c r="I280" s="273">
        <v>85.1</v>
      </c>
      <c r="J280" s="273">
        <v>0</v>
      </c>
      <c r="K280" s="273">
        <v>454.38099999999997</v>
      </c>
      <c r="L280" s="273"/>
      <c r="M280" s="273"/>
      <c r="N280" s="253">
        <f t="shared" ref="N280:N317" si="132">O280+P280</f>
        <v>295.69799999999998</v>
      </c>
      <c r="O280" s="273">
        <v>28.753</v>
      </c>
      <c r="P280" s="111">
        <f t="shared" si="126"/>
        <v>266.94499999999999</v>
      </c>
      <c r="Q280" s="273">
        <v>0</v>
      </c>
      <c r="R280" s="273">
        <v>266.94499999999999</v>
      </c>
      <c r="S280" s="273">
        <v>0</v>
      </c>
      <c r="T280" s="253">
        <f t="shared" ref="T280:T293" si="133">U280+V280</f>
        <v>1050.175</v>
      </c>
      <c r="U280" s="273">
        <v>34.954000000000001</v>
      </c>
      <c r="V280" s="253">
        <f t="shared" si="128"/>
        <v>1015.221</v>
      </c>
      <c r="W280" s="273">
        <v>208.79499999999999</v>
      </c>
      <c r="X280" s="273">
        <v>85.1</v>
      </c>
      <c r="Y280" s="273">
        <v>454.38099999999997</v>
      </c>
      <c r="Z280" s="111"/>
      <c r="AA280" s="111">
        <v>0</v>
      </c>
      <c r="AB280" s="111">
        <v>266.94499999999999</v>
      </c>
      <c r="AC280" s="111">
        <v>0</v>
      </c>
      <c r="AD280" s="111"/>
    </row>
    <row r="281" spans="1:30">
      <c r="A281" s="387"/>
      <c r="B281" s="261" t="s">
        <v>2</v>
      </c>
      <c r="C281" s="254">
        <f t="shared" si="131"/>
        <v>668.72699999999998</v>
      </c>
      <c r="D281" s="115">
        <f t="shared" si="123"/>
        <v>8.4750000000000014</v>
      </c>
      <c r="E281" s="115">
        <v>2.3650000000000002</v>
      </c>
      <c r="F281" s="115">
        <v>6.11</v>
      </c>
      <c r="G281" s="254">
        <f t="shared" si="124"/>
        <v>660.25199999999995</v>
      </c>
      <c r="H281" s="115">
        <v>140.89500000000001</v>
      </c>
      <c r="I281" s="115">
        <v>57.573</v>
      </c>
      <c r="J281" s="115">
        <v>0</v>
      </c>
      <c r="K281" s="115">
        <v>461.78399999999999</v>
      </c>
      <c r="L281" s="115"/>
      <c r="M281" s="115"/>
      <c r="N281" s="254">
        <f t="shared" si="132"/>
        <v>261.53700000000003</v>
      </c>
      <c r="O281" s="115">
        <v>33.238</v>
      </c>
      <c r="P281" s="115">
        <f t="shared" si="126"/>
        <v>228.29900000000001</v>
      </c>
      <c r="Q281" s="115">
        <v>0</v>
      </c>
      <c r="R281" s="115">
        <v>228.29900000000001</v>
      </c>
      <c r="S281" s="115">
        <v>0</v>
      </c>
      <c r="T281" s="254">
        <f t="shared" si="133"/>
        <v>930.2639999999999</v>
      </c>
      <c r="U281" s="115">
        <v>41.713000000000001</v>
      </c>
      <c r="V281" s="254">
        <f t="shared" si="128"/>
        <v>888.55099999999993</v>
      </c>
      <c r="W281" s="115">
        <v>140.89500000000001</v>
      </c>
      <c r="X281" s="115">
        <v>57.573</v>
      </c>
      <c r="Y281" s="115">
        <v>461.78399999999999</v>
      </c>
      <c r="Z281" s="115"/>
      <c r="AA281" s="115">
        <v>0</v>
      </c>
      <c r="AB281" s="115">
        <v>228.29900000000001</v>
      </c>
      <c r="AC281" s="115">
        <v>0</v>
      </c>
      <c r="AD281" s="115"/>
    </row>
    <row r="282" spans="1:30">
      <c r="A282" s="387"/>
      <c r="B282" s="261" t="s">
        <v>3</v>
      </c>
      <c r="C282" s="254">
        <f t="shared" si="131"/>
        <v>784.83799999999997</v>
      </c>
      <c r="D282" s="115">
        <f t="shared" si="123"/>
        <v>13.012</v>
      </c>
      <c r="E282" s="115">
        <v>2.766</v>
      </c>
      <c r="F282" s="115">
        <v>10.246</v>
      </c>
      <c r="G282" s="254">
        <f>SUM(H282:L282)</f>
        <v>771.82600000000002</v>
      </c>
      <c r="H282" s="115">
        <v>166.613</v>
      </c>
      <c r="I282" s="115">
        <v>4.7569999999999997</v>
      </c>
      <c r="J282" s="115">
        <v>0</v>
      </c>
      <c r="K282" s="115">
        <v>558.55399999999997</v>
      </c>
      <c r="L282" s="115">
        <v>41.902000000000001</v>
      </c>
      <c r="M282" s="115"/>
      <c r="N282" s="254">
        <f t="shared" si="132"/>
        <v>290.94799999999998</v>
      </c>
      <c r="O282" s="115">
        <v>38.438000000000002</v>
      </c>
      <c r="P282" s="115">
        <f t="shared" si="126"/>
        <v>252.51</v>
      </c>
      <c r="Q282" s="240">
        <v>0</v>
      </c>
      <c r="R282" s="240">
        <v>252.51</v>
      </c>
      <c r="S282" s="240">
        <v>0</v>
      </c>
      <c r="T282" s="254">
        <f t="shared" si="133"/>
        <v>1075.7860000000001</v>
      </c>
      <c r="U282" s="115">
        <v>51.45</v>
      </c>
      <c r="V282" s="254">
        <f t="shared" si="128"/>
        <v>1024.336</v>
      </c>
      <c r="W282" s="115">
        <v>166.613</v>
      </c>
      <c r="X282" s="115">
        <v>4.7569999999999997</v>
      </c>
      <c r="Y282" s="115">
        <v>558.55399999999997</v>
      </c>
      <c r="Z282" s="115">
        <v>41.902000000000001</v>
      </c>
      <c r="AA282" s="115">
        <v>0</v>
      </c>
      <c r="AB282" s="240">
        <v>252.51</v>
      </c>
      <c r="AC282" s="115">
        <v>0</v>
      </c>
      <c r="AD282" s="115"/>
    </row>
    <row r="283" spans="1:30">
      <c r="A283" s="387"/>
      <c r="B283" s="261" t="s">
        <v>4</v>
      </c>
      <c r="C283" s="254">
        <f t="shared" si="131"/>
        <v>687.76499999999999</v>
      </c>
      <c r="D283" s="115">
        <f t="shared" si="123"/>
        <v>12.423</v>
      </c>
      <c r="E283" s="274">
        <v>1.82</v>
      </c>
      <c r="F283" s="274">
        <v>10.603</v>
      </c>
      <c r="G283" s="254">
        <f t="shared" ref="G283:G291" si="134">SUM(H283:L283)</f>
        <v>675.34199999999998</v>
      </c>
      <c r="H283" s="274">
        <v>147.471</v>
      </c>
      <c r="I283" s="274">
        <v>0</v>
      </c>
      <c r="J283" s="274">
        <v>0</v>
      </c>
      <c r="K283" s="274">
        <v>477.83800000000002</v>
      </c>
      <c r="L283" s="274">
        <v>50.033000000000001</v>
      </c>
      <c r="M283" s="274"/>
      <c r="N283" s="254">
        <f t="shared" si="132"/>
        <v>280.96899999999999</v>
      </c>
      <c r="O283" s="274">
        <v>50.969000000000001</v>
      </c>
      <c r="P283" s="115">
        <f t="shared" si="126"/>
        <v>230</v>
      </c>
      <c r="Q283" s="274">
        <v>0</v>
      </c>
      <c r="R283" s="274">
        <v>230</v>
      </c>
      <c r="S283" s="274">
        <v>0</v>
      </c>
      <c r="T283" s="254">
        <f t="shared" si="133"/>
        <v>968.73299999999995</v>
      </c>
      <c r="U283" s="274">
        <v>63.390999999999998</v>
      </c>
      <c r="V283" s="254">
        <f t="shared" si="128"/>
        <v>905.34199999999998</v>
      </c>
      <c r="W283" s="274">
        <v>147.471</v>
      </c>
      <c r="X283" s="274">
        <v>0</v>
      </c>
      <c r="Y283" s="274">
        <v>477.83800000000002</v>
      </c>
      <c r="Z283" s="115">
        <v>50.033000000000001</v>
      </c>
      <c r="AA283" s="115">
        <v>0</v>
      </c>
      <c r="AB283" s="115">
        <v>230</v>
      </c>
      <c r="AC283" s="115">
        <v>0</v>
      </c>
      <c r="AD283" s="115"/>
    </row>
    <row r="284" spans="1:30">
      <c r="A284" s="387"/>
      <c r="B284" s="261" t="s">
        <v>5</v>
      </c>
      <c r="C284" s="254">
        <f t="shared" si="131"/>
        <v>835.36</v>
      </c>
      <c r="D284" s="115">
        <f t="shared" si="123"/>
        <v>9.5470000000000006</v>
      </c>
      <c r="E284" s="274">
        <v>0.64700000000000002</v>
      </c>
      <c r="F284" s="274">
        <v>8.9</v>
      </c>
      <c r="G284" s="254">
        <f t="shared" si="134"/>
        <v>825.81299999999999</v>
      </c>
      <c r="H284" s="274">
        <v>164.74299999999999</v>
      </c>
      <c r="I284" s="274">
        <v>11.502000000000001</v>
      </c>
      <c r="J284" s="274">
        <v>0</v>
      </c>
      <c r="K284" s="274">
        <v>532.69799999999998</v>
      </c>
      <c r="L284" s="274">
        <v>116.87</v>
      </c>
      <c r="M284" s="274"/>
      <c r="N284" s="254">
        <f t="shared" si="132"/>
        <v>288.22199999999998</v>
      </c>
      <c r="O284" s="274">
        <v>41.948999999999998</v>
      </c>
      <c r="P284" s="115">
        <f t="shared" si="126"/>
        <v>246.273</v>
      </c>
      <c r="Q284" s="274">
        <v>0</v>
      </c>
      <c r="R284" s="274">
        <v>246.273</v>
      </c>
      <c r="S284" s="274">
        <v>0</v>
      </c>
      <c r="T284" s="254">
        <f t="shared" si="133"/>
        <v>1123.5820000000001</v>
      </c>
      <c r="U284" s="274">
        <v>51.496000000000002</v>
      </c>
      <c r="V284" s="254">
        <f t="shared" si="128"/>
        <v>1072.086</v>
      </c>
      <c r="W284" s="274">
        <v>164.74299999999999</v>
      </c>
      <c r="X284" s="274">
        <v>11.502000000000001</v>
      </c>
      <c r="Y284" s="274">
        <v>532.69799999999998</v>
      </c>
      <c r="Z284" s="115">
        <v>116.87</v>
      </c>
      <c r="AA284" s="115">
        <v>0</v>
      </c>
      <c r="AB284" s="115">
        <v>246.273</v>
      </c>
      <c r="AC284" s="115">
        <v>0</v>
      </c>
      <c r="AD284" s="115"/>
    </row>
    <row r="285" spans="1:30">
      <c r="A285" s="387"/>
      <c r="B285" s="261" t="s">
        <v>6</v>
      </c>
      <c r="C285" s="254">
        <f t="shared" si="131"/>
        <v>867.35899999999992</v>
      </c>
      <c r="D285" s="115">
        <f t="shared" si="123"/>
        <v>3.4350000000000001</v>
      </c>
      <c r="E285" s="274">
        <v>0</v>
      </c>
      <c r="F285" s="274">
        <v>3.4350000000000001</v>
      </c>
      <c r="G285" s="254">
        <f t="shared" si="134"/>
        <v>863.92399999999998</v>
      </c>
      <c r="H285" s="274">
        <v>172.995</v>
      </c>
      <c r="I285" s="274">
        <v>52.976999999999997</v>
      </c>
      <c r="J285" s="274">
        <v>0</v>
      </c>
      <c r="K285" s="274">
        <v>531.63599999999997</v>
      </c>
      <c r="L285" s="274">
        <v>106.316</v>
      </c>
      <c r="M285" s="274"/>
      <c r="N285" s="254">
        <f t="shared" si="132"/>
        <v>266.55700000000002</v>
      </c>
      <c r="O285" s="274">
        <v>7.55</v>
      </c>
      <c r="P285" s="115">
        <f t="shared" si="126"/>
        <v>259.00700000000001</v>
      </c>
      <c r="Q285" s="274">
        <v>0</v>
      </c>
      <c r="R285" s="274">
        <v>259.00700000000001</v>
      </c>
      <c r="S285" s="274">
        <v>0</v>
      </c>
      <c r="T285" s="254">
        <f t="shared" si="133"/>
        <v>1133.9159999999999</v>
      </c>
      <c r="U285" s="274">
        <v>10.984999999999999</v>
      </c>
      <c r="V285" s="254">
        <f t="shared" si="128"/>
        <v>1122.931</v>
      </c>
      <c r="W285" s="274">
        <v>172.995</v>
      </c>
      <c r="X285" s="274">
        <v>52.976999999999997</v>
      </c>
      <c r="Y285" s="274">
        <v>531.63599999999997</v>
      </c>
      <c r="Z285" s="115">
        <v>106.316</v>
      </c>
      <c r="AA285" s="115">
        <v>0</v>
      </c>
      <c r="AB285" s="115">
        <v>259.00700000000001</v>
      </c>
      <c r="AC285" s="115">
        <v>0</v>
      </c>
      <c r="AD285" s="115"/>
    </row>
    <row r="286" spans="1:30">
      <c r="A286" s="387"/>
      <c r="B286" s="261" t="s">
        <v>16</v>
      </c>
      <c r="C286" s="254">
        <f t="shared" si="131"/>
        <v>852.48699999999997</v>
      </c>
      <c r="D286" s="115">
        <f t="shared" si="123"/>
        <v>2.133</v>
      </c>
      <c r="E286" s="274">
        <v>0</v>
      </c>
      <c r="F286" s="274">
        <v>2.133</v>
      </c>
      <c r="G286" s="254">
        <f t="shared" si="134"/>
        <v>850.35399999999993</v>
      </c>
      <c r="H286" s="274">
        <v>284.47800000000001</v>
      </c>
      <c r="I286" s="274">
        <v>78.727999999999994</v>
      </c>
      <c r="J286" s="274">
        <v>0</v>
      </c>
      <c r="K286" s="274">
        <v>437.10300000000001</v>
      </c>
      <c r="L286" s="274">
        <v>50.045000000000002</v>
      </c>
      <c r="M286" s="274"/>
      <c r="N286" s="254">
        <f t="shared" si="132"/>
        <v>309.58100000000002</v>
      </c>
      <c r="O286" s="274">
        <v>14.951000000000001</v>
      </c>
      <c r="P286" s="115">
        <f t="shared" si="126"/>
        <v>294.63</v>
      </c>
      <c r="Q286" s="274">
        <v>24.451000000000001</v>
      </c>
      <c r="R286" s="274">
        <v>270.17899999999997</v>
      </c>
      <c r="S286" s="274">
        <v>0</v>
      </c>
      <c r="T286" s="254">
        <f t="shared" si="133"/>
        <v>1162.068</v>
      </c>
      <c r="U286" s="274">
        <v>17.084</v>
      </c>
      <c r="V286" s="254">
        <f t="shared" si="128"/>
        <v>1144.9839999999999</v>
      </c>
      <c r="W286" s="274">
        <v>284.47800000000001</v>
      </c>
      <c r="X286" s="274">
        <v>78.727999999999994</v>
      </c>
      <c r="Y286" s="274">
        <v>437.10300000000001</v>
      </c>
      <c r="Z286" s="115">
        <v>50.045000000000002</v>
      </c>
      <c r="AA286" s="115">
        <v>24.451000000000001</v>
      </c>
      <c r="AB286" s="115">
        <v>270.17899999999997</v>
      </c>
      <c r="AC286" s="115">
        <v>0</v>
      </c>
      <c r="AD286" s="115"/>
    </row>
    <row r="287" spans="1:30">
      <c r="A287" s="387"/>
      <c r="B287" s="261" t="s">
        <v>17</v>
      </c>
      <c r="C287" s="254">
        <f t="shared" si="131"/>
        <v>863.12300000000005</v>
      </c>
      <c r="D287" s="115">
        <f t="shared" si="123"/>
        <v>1.4630000000000001</v>
      </c>
      <c r="E287" s="274">
        <v>0</v>
      </c>
      <c r="F287" s="274">
        <v>1.4630000000000001</v>
      </c>
      <c r="G287" s="254">
        <f t="shared" si="134"/>
        <v>861.66000000000008</v>
      </c>
      <c r="H287" s="274">
        <v>259.10500000000002</v>
      </c>
      <c r="I287" s="274">
        <v>64.036000000000001</v>
      </c>
      <c r="J287" s="274">
        <v>0</v>
      </c>
      <c r="K287" s="274">
        <v>538.51900000000001</v>
      </c>
      <c r="L287" s="274">
        <v>0</v>
      </c>
      <c r="M287" s="274"/>
      <c r="N287" s="254">
        <f t="shared" si="132"/>
        <v>327.00400000000002</v>
      </c>
      <c r="O287" s="274">
        <v>11.337999999999999</v>
      </c>
      <c r="P287" s="115">
        <f t="shared" si="126"/>
        <v>315.666</v>
      </c>
      <c r="Q287" s="274">
        <v>41.906999999999996</v>
      </c>
      <c r="R287" s="274">
        <v>273.75900000000001</v>
      </c>
      <c r="S287" s="274">
        <v>0</v>
      </c>
      <c r="T287" s="254">
        <f t="shared" si="133"/>
        <v>1190.127</v>
      </c>
      <c r="U287" s="274">
        <v>12.801</v>
      </c>
      <c r="V287" s="254">
        <f t="shared" si="128"/>
        <v>1177.326</v>
      </c>
      <c r="W287" s="274">
        <v>259.10500000000002</v>
      </c>
      <c r="X287" s="274">
        <v>64.036000000000001</v>
      </c>
      <c r="Y287" s="274">
        <v>538.51900000000001</v>
      </c>
      <c r="Z287" s="115">
        <v>0</v>
      </c>
      <c r="AA287" s="115">
        <v>41.906999999999996</v>
      </c>
      <c r="AB287" s="115">
        <v>273.75900000000001</v>
      </c>
      <c r="AC287" s="115">
        <v>0</v>
      </c>
      <c r="AD287" s="115"/>
    </row>
    <row r="288" spans="1:30">
      <c r="A288" s="387"/>
      <c r="B288" s="261" t="s">
        <v>18</v>
      </c>
      <c r="C288" s="254">
        <f t="shared" si="131"/>
        <v>886.03200000000004</v>
      </c>
      <c r="D288" s="115">
        <f t="shared" si="123"/>
        <v>1.464</v>
      </c>
      <c r="E288" s="274">
        <v>0</v>
      </c>
      <c r="F288" s="274">
        <v>1.464</v>
      </c>
      <c r="G288" s="254">
        <f t="shared" si="134"/>
        <v>884.56799999999998</v>
      </c>
      <c r="H288" s="274">
        <v>290.14299999999997</v>
      </c>
      <c r="I288" s="274">
        <v>14.243</v>
      </c>
      <c r="J288" s="274">
        <v>15.863</v>
      </c>
      <c r="K288" s="274">
        <v>564.31899999999996</v>
      </c>
      <c r="L288" s="274">
        <v>0</v>
      </c>
      <c r="M288" s="274"/>
      <c r="N288" s="254">
        <f t="shared" si="132"/>
        <v>274.57299999999998</v>
      </c>
      <c r="O288" s="274">
        <v>8.0579999999999998</v>
      </c>
      <c r="P288" s="115">
        <f t="shared" si="126"/>
        <v>266.51499999999999</v>
      </c>
      <c r="Q288" s="274">
        <v>0</v>
      </c>
      <c r="R288" s="274">
        <v>266.51499999999999</v>
      </c>
      <c r="S288" s="274">
        <v>0</v>
      </c>
      <c r="T288" s="254">
        <f t="shared" si="133"/>
        <v>1160.605</v>
      </c>
      <c r="U288" s="274">
        <v>9.5220000000000002</v>
      </c>
      <c r="V288" s="254">
        <f t="shared" si="128"/>
        <v>1151.0830000000001</v>
      </c>
      <c r="W288" s="274">
        <v>306.00599999999997</v>
      </c>
      <c r="X288" s="274">
        <v>14.243</v>
      </c>
      <c r="Y288" s="274">
        <v>564.31899999999996</v>
      </c>
      <c r="Z288" s="115">
        <v>0</v>
      </c>
      <c r="AA288" s="115">
        <v>0</v>
      </c>
      <c r="AB288" s="115">
        <v>266.51499999999999</v>
      </c>
      <c r="AC288" s="115">
        <v>0</v>
      </c>
      <c r="AD288" s="115"/>
    </row>
    <row r="289" spans="1:30">
      <c r="A289" s="387"/>
      <c r="B289" s="261" t="s">
        <v>19</v>
      </c>
      <c r="C289" s="254">
        <f t="shared" si="131"/>
        <v>863.41899999999987</v>
      </c>
      <c r="D289" s="115">
        <f t="shared" si="123"/>
        <v>1.528</v>
      </c>
      <c r="E289" s="274">
        <v>0</v>
      </c>
      <c r="F289" s="274">
        <v>1.528</v>
      </c>
      <c r="G289" s="254">
        <f t="shared" si="134"/>
        <v>861.89099999999985</v>
      </c>
      <c r="H289" s="274">
        <v>253.14599999999999</v>
      </c>
      <c r="I289" s="274">
        <v>39.11</v>
      </c>
      <c r="J289" s="274">
        <v>22.431000000000001</v>
      </c>
      <c r="K289" s="274">
        <v>547.20399999999995</v>
      </c>
      <c r="L289" s="274">
        <v>0</v>
      </c>
      <c r="M289" s="274"/>
      <c r="N289" s="254">
        <f t="shared" si="132"/>
        <v>286.67399999999998</v>
      </c>
      <c r="O289" s="274">
        <v>15.143000000000001</v>
      </c>
      <c r="P289" s="115">
        <f t="shared" si="126"/>
        <v>271.53099999999995</v>
      </c>
      <c r="Q289" s="274">
        <v>2.4289999999999998</v>
      </c>
      <c r="R289" s="274">
        <v>269.10199999999998</v>
      </c>
      <c r="S289" s="274">
        <v>0</v>
      </c>
      <c r="T289" s="254">
        <f t="shared" si="133"/>
        <v>1150.0930000000001</v>
      </c>
      <c r="U289" s="274">
        <v>16.670999999999999</v>
      </c>
      <c r="V289" s="254">
        <f t="shared" si="128"/>
        <v>1133.422</v>
      </c>
      <c r="W289" s="274">
        <v>275.577</v>
      </c>
      <c r="X289" s="274">
        <v>39.11</v>
      </c>
      <c r="Y289" s="274">
        <v>547.20399999999995</v>
      </c>
      <c r="Z289" s="115">
        <v>0</v>
      </c>
      <c r="AA289" s="115">
        <v>2.4289999999999998</v>
      </c>
      <c r="AB289" s="115">
        <v>269.10199999999998</v>
      </c>
      <c r="AC289" s="115">
        <v>0</v>
      </c>
      <c r="AD289" s="115"/>
    </row>
    <row r="290" spans="1:30">
      <c r="A290" s="387"/>
      <c r="B290" s="261" t="s">
        <v>20</v>
      </c>
      <c r="C290" s="254">
        <f t="shared" si="131"/>
        <v>750.87100000000009</v>
      </c>
      <c r="D290" s="115">
        <f t="shared" si="123"/>
        <v>3.1420000000000003</v>
      </c>
      <c r="E290" s="274">
        <v>1.4410000000000001</v>
      </c>
      <c r="F290" s="274">
        <v>1.7010000000000001</v>
      </c>
      <c r="G290" s="254">
        <f t="shared" si="134"/>
        <v>747.72900000000004</v>
      </c>
      <c r="H290" s="274">
        <v>198.506</v>
      </c>
      <c r="I290" s="274">
        <v>56.606000000000002</v>
      </c>
      <c r="J290" s="274">
        <v>21.056999999999999</v>
      </c>
      <c r="K290" s="274">
        <v>471.56</v>
      </c>
      <c r="L290" s="274">
        <v>0</v>
      </c>
      <c r="M290" s="274"/>
      <c r="N290" s="254">
        <f t="shared" si="132"/>
        <v>277.16200000000003</v>
      </c>
      <c r="O290" s="274">
        <v>18.626999999999999</v>
      </c>
      <c r="P290" s="115">
        <f t="shared" si="126"/>
        <v>258.53500000000003</v>
      </c>
      <c r="Q290" s="274">
        <v>0</v>
      </c>
      <c r="R290" s="274">
        <v>258.53500000000003</v>
      </c>
      <c r="S290" s="274">
        <v>0</v>
      </c>
      <c r="T290" s="254">
        <f t="shared" si="133"/>
        <v>1028.0320000000002</v>
      </c>
      <c r="U290" s="274">
        <v>21.768000000000001</v>
      </c>
      <c r="V290" s="254">
        <f t="shared" si="128"/>
        <v>1006.2640000000001</v>
      </c>
      <c r="W290" s="274">
        <v>219.56299999999999</v>
      </c>
      <c r="X290" s="274">
        <v>56.606000000000002</v>
      </c>
      <c r="Y290" s="274">
        <v>471.56</v>
      </c>
      <c r="Z290" s="115">
        <v>0</v>
      </c>
      <c r="AA290" s="115">
        <v>0</v>
      </c>
      <c r="AB290" s="115">
        <v>258.53500000000003</v>
      </c>
      <c r="AC290" s="115">
        <v>0</v>
      </c>
      <c r="AD290" s="115"/>
    </row>
    <row r="291" spans="1:30">
      <c r="A291" s="387"/>
      <c r="B291" s="261" t="s">
        <v>21</v>
      </c>
      <c r="C291" s="254">
        <f t="shared" si="131"/>
        <v>836.42200000000003</v>
      </c>
      <c r="D291" s="115">
        <f t="shared" si="123"/>
        <v>6.5180000000000007</v>
      </c>
      <c r="E291" s="274">
        <v>1.655</v>
      </c>
      <c r="F291" s="274">
        <v>4.8630000000000004</v>
      </c>
      <c r="G291" s="254">
        <f t="shared" si="134"/>
        <v>829.904</v>
      </c>
      <c r="H291" s="274">
        <v>251.898</v>
      </c>
      <c r="I291" s="274">
        <v>59.414999999999999</v>
      </c>
      <c r="J291" s="274">
        <v>14.916</v>
      </c>
      <c r="K291" s="274">
        <v>503.67500000000001</v>
      </c>
      <c r="L291" s="274">
        <v>0</v>
      </c>
      <c r="M291" s="274"/>
      <c r="N291" s="254">
        <f t="shared" si="132"/>
        <v>319.56700000000001</v>
      </c>
      <c r="O291" s="274">
        <v>43.79</v>
      </c>
      <c r="P291" s="115">
        <f t="shared" si="126"/>
        <v>275.77699999999999</v>
      </c>
      <c r="Q291" s="274">
        <v>0</v>
      </c>
      <c r="R291" s="274">
        <v>275.77699999999999</v>
      </c>
      <c r="S291" s="274">
        <v>0</v>
      </c>
      <c r="T291" s="254">
        <f t="shared" si="133"/>
        <v>1155.989</v>
      </c>
      <c r="U291" s="274">
        <v>50.308</v>
      </c>
      <c r="V291" s="254">
        <f t="shared" si="128"/>
        <v>1105.681</v>
      </c>
      <c r="W291" s="274">
        <v>266.81400000000002</v>
      </c>
      <c r="X291" s="274">
        <v>59.414999999999999</v>
      </c>
      <c r="Y291" s="274">
        <v>503.67500000000001</v>
      </c>
      <c r="Z291" s="115">
        <v>0</v>
      </c>
      <c r="AA291" s="115">
        <v>0</v>
      </c>
      <c r="AB291" s="115">
        <v>275.77699999999999</v>
      </c>
      <c r="AC291" s="115">
        <v>0</v>
      </c>
      <c r="AD291" s="115"/>
    </row>
    <row r="292" spans="1:30" s="124" customFormat="1" ht="13.5" thickBot="1">
      <c r="A292" s="388"/>
      <c r="B292" s="263" t="s">
        <v>132</v>
      </c>
      <c r="C292" s="235">
        <f>SUM(C280:C291)</f>
        <v>9650.880000000001</v>
      </c>
      <c r="D292" s="246">
        <f t="shared" si="123"/>
        <v>69.341000000000008</v>
      </c>
      <c r="E292" s="255">
        <f>SUM(E280:E291)</f>
        <v>12.587</v>
      </c>
      <c r="F292" s="255">
        <f>SUM(F280:F291)</f>
        <v>56.754000000000005</v>
      </c>
      <c r="G292" s="235">
        <f>SUM(G280:G291)</f>
        <v>9581.5390000000007</v>
      </c>
      <c r="H292" s="255">
        <f t="shared" ref="H292:O292" si="135">SUM(H280:H291)</f>
        <v>2538.788</v>
      </c>
      <c r="I292" s="255">
        <f t="shared" si="135"/>
        <v>524.04700000000003</v>
      </c>
      <c r="J292" s="255">
        <f t="shared" si="135"/>
        <v>74.266999999999996</v>
      </c>
      <c r="K292" s="255">
        <f t="shared" si="135"/>
        <v>6079.2710000000006</v>
      </c>
      <c r="L292" s="255">
        <f t="shared" si="135"/>
        <v>365.166</v>
      </c>
      <c r="M292" s="255">
        <f t="shared" si="135"/>
        <v>0</v>
      </c>
      <c r="N292" s="256">
        <f>SUM(N280:N291)</f>
        <v>3478.4920000000002</v>
      </c>
      <c r="O292" s="246">
        <f t="shared" si="135"/>
        <v>312.80399999999997</v>
      </c>
      <c r="P292" s="246">
        <f t="shared" si="126"/>
        <v>3165.6879999999996</v>
      </c>
      <c r="Q292" s="255">
        <f>SUM(Q280:Q291)</f>
        <v>68.787000000000006</v>
      </c>
      <c r="R292" s="255">
        <f>SUM(R280:R291)</f>
        <v>3096.9009999999998</v>
      </c>
      <c r="S292" s="255">
        <f>SUM(S280:S291)</f>
        <v>0</v>
      </c>
      <c r="T292" s="256">
        <f>SUM(T280:T291)</f>
        <v>13129.37</v>
      </c>
      <c r="U292" s="255">
        <f>SUM(U280:U291)</f>
        <v>382.14300000000003</v>
      </c>
      <c r="V292" s="256">
        <f t="shared" si="128"/>
        <v>12747.226999999999</v>
      </c>
      <c r="W292" s="255">
        <f t="shared" ref="W292:AD292" si="136">SUM(W280:W291)</f>
        <v>2613.0549999999998</v>
      </c>
      <c r="X292" s="255">
        <f t="shared" si="136"/>
        <v>524.04700000000003</v>
      </c>
      <c r="Y292" s="255">
        <f t="shared" si="136"/>
        <v>6079.2710000000006</v>
      </c>
      <c r="Z292" s="255">
        <f t="shared" si="136"/>
        <v>365.166</v>
      </c>
      <c r="AA292" s="255">
        <f t="shared" si="136"/>
        <v>68.787000000000006</v>
      </c>
      <c r="AB292" s="255">
        <f t="shared" si="136"/>
        <v>3096.9009999999998</v>
      </c>
      <c r="AC292" s="246">
        <f t="shared" si="136"/>
        <v>0</v>
      </c>
      <c r="AD292" s="246">
        <f t="shared" si="136"/>
        <v>0</v>
      </c>
    </row>
    <row r="293" spans="1:30">
      <c r="A293" s="386">
        <v>2017</v>
      </c>
      <c r="B293" s="260" t="s">
        <v>1</v>
      </c>
      <c r="C293" s="253">
        <f t="shared" ref="C293:C304" si="137">D293+G293</f>
        <v>869.4190000000001</v>
      </c>
      <c r="D293" s="111">
        <f t="shared" si="123"/>
        <v>7.6959999999999997</v>
      </c>
      <c r="E293" s="273">
        <v>2.3759999999999999</v>
      </c>
      <c r="F293" s="273">
        <v>5.32</v>
      </c>
      <c r="G293" s="253">
        <f t="shared" si="124"/>
        <v>861.72300000000007</v>
      </c>
      <c r="H293" s="273">
        <v>282.565</v>
      </c>
      <c r="I293" s="273">
        <v>39.018999999999998</v>
      </c>
      <c r="J293" s="273">
        <v>21.597999999999999</v>
      </c>
      <c r="K293" s="273">
        <v>518.54100000000005</v>
      </c>
      <c r="L293" s="273">
        <v>0</v>
      </c>
      <c r="M293" s="273"/>
      <c r="N293" s="253">
        <f t="shared" si="132"/>
        <v>320.476</v>
      </c>
      <c r="O293" s="273">
        <v>46.457000000000001</v>
      </c>
      <c r="P293" s="111">
        <f t="shared" si="126"/>
        <v>274.01900000000001</v>
      </c>
      <c r="Q293" s="273">
        <v>0</v>
      </c>
      <c r="R293" s="273">
        <v>274.01900000000001</v>
      </c>
      <c r="S293" s="273">
        <v>0</v>
      </c>
      <c r="T293" s="253">
        <f t="shared" si="133"/>
        <v>1189.8950000000002</v>
      </c>
      <c r="U293" s="273">
        <v>54.152999999999999</v>
      </c>
      <c r="V293" s="253">
        <f t="shared" si="128"/>
        <v>1135.7420000000002</v>
      </c>
      <c r="W293" s="273">
        <v>304.16300000000001</v>
      </c>
      <c r="X293" s="273">
        <v>39.018999999999998</v>
      </c>
      <c r="Y293" s="273">
        <v>518.54100000000005</v>
      </c>
      <c r="Z293" s="273">
        <v>0</v>
      </c>
      <c r="AA293" s="273">
        <v>0</v>
      </c>
      <c r="AB293" s="273">
        <v>274.01900000000001</v>
      </c>
      <c r="AC293" s="273">
        <v>0</v>
      </c>
      <c r="AD293" s="273"/>
    </row>
    <row r="294" spans="1:30">
      <c r="A294" s="387"/>
      <c r="B294" s="261" t="s">
        <v>2</v>
      </c>
      <c r="C294" s="254">
        <f t="shared" si="137"/>
        <v>768.46299999999997</v>
      </c>
      <c r="D294" s="115">
        <f t="shared" si="123"/>
        <v>8.4669999999999987</v>
      </c>
      <c r="E294" s="115">
        <v>2.1349999999999998</v>
      </c>
      <c r="F294" s="115">
        <v>6.3319999999999999</v>
      </c>
      <c r="G294" s="254">
        <f>SUM(H294:L294)</f>
        <v>759.99599999999998</v>
      </c>
      <c r="H294" s="115">
        <v>235.655</v>
      </c>
      <c r="I294" s="115">
        <v>46.503999999999998</v>
      </c>
      <c r="J294" s="115">
        <v>14.981</v>
      </c>
      <c r="K294" s="115">
        <v>457.22699999999998</v>
      </c>
      <c r="L294" s="115">
        <v>5.6289999999999996</v>
      </c>
      <c r="M294" s="115"/>
      <c r="N294" s="254">
        <f t="shared" si="132"/>
        <v>281.60200000000003</v>
      </c>
      <c r="O294" s="115">
        <v>32.116999999999997</v>
      </c>
      <c r="P294" s="115">
        <f t="shared" si="126"/>
        <v>249.48500000000001</v>
      </c>
      <c r="Q294" s="115">
        <v>0</v>
      </c>
      <c r="R294" s="115">
        <v>249.48500000000001</v>
      </c>
      <c r="S294" s="115">
        <v>0</v>
      </c>
      <c r="T294" s="254">
        <f t="shared" ref="T294:T304" si="138">U294+V294</f>
        <v>1050.0650000000001</v>
      </c>
      <c r="U294" s="115">
        <v>40.584000000000003</v>
      </c>
      <c r="V294" s="254">
        <f t="shared" si="128"/>
        <v>1009.481</v>
      </c>
      <c r="W294" s="115">
        <v>250.636</v>
      </c>
      <c r="X294" s="115">
        <v>46.503999999999998</v>
      </c>
      <c r="Y294" s="115">
        <v>457.22699999999998</v>
      </c>
      <c r="Z294" s="115">
        <v>5.6289999999999996</v>
      </c>
      <c r="AA294" s="115">
        <v>0</v>
      </c>
      <c r="AB294" s="115">
        <v>249.48500000000001</v>
      </c>
      <c r="AC294" s="115">
        <v>0</v>
      </c>
      <c r="AD294" s="115"/>
    </row>
    <row r="295" spans="1:30">
      <c r="A295" s="387"/>
      <c r="B295" s="261" t="s">
        <v>3</v>
      </c>
      <c r="C295" s="254">
        <f t="shared" si="137"/>
        <v>868.05399999999997</v>
      </c>
      <c r="D295" s="115">
        <f t="shared" si="123"/>
        <v>13.712</v>
      </c>
      <c r="E295" s="115">
        <v>3.0750000000000002</v>
      </c>
      <c r="F295" s="115">
        <v>10.637</v>
      </c>
      <c r="G295" s="254">
        <f>SUM(H295:L295)</f>
        <v>854.34199999999998</v>
      </c>
      <c r="H295" s="115">
        <v>231.45099999999999</v>
      </c>
      <c r="I295" s="115">
        <v>11.465</v>
      </c>
      <c r="J295" s="115">
        <v>22.56</v>
      </c>
      <c r="K295" s="115">
        <v>470.209</v>
      </c>
      <c r="L295" s="115">
        <v>118.657</v>
      </c>
      <c r="M295" s="115"/>
      <c r="N295" s="254">
        <f t="shared" si="132"/>
        <v>302.07799999999997</v>
      </c>
      <c r="O295" s="115">
        <v>45.161000000000001</v>
      </c>
      <c r="P295" s="115">
        <f t="shared" si="126"/>
        <v>256.91699999999997</v>
      </c>
      <c r="Q295" s="240">
        <v>0</v>
      </c>
      <c r="R295" s="240">
        <v>256.91699999999997</v>
      </c>
      <c r="S295" s="240">
        <v>0</v>
      </c>
      <c r="T295" s="254">
        <f t="shared" si="138"/>
        <v>1170.1320000000001</v>
      </c>
      <c r="U295" s="115">
        <v>58.872999999999998</v>
      </c>
      <c r="V295" s="254">
        <f t="shared" si="128"/>
        <v>1111.259</v>
      </c>
      <c r="W295" s="115">
        <v>254.011</v>
      </c>
      <c r="X295" s="115">
        <v>11.465</v>
      </c>
      <c r="Y295" s="115">
        <v>470.209</v>
      </c>
      <c r="Z295" s="115">
        <v>118.657</v>
      </c>
      <c r="AA295" s="115">
        <v>0</v>
      </c>
      <c r="AB295" s="240">
        <v>256.91699999999997</v>
      </c>
      <c r="AC295" s="115">
        <v>0</v>
      </c>
      <c r="AD295" s="115"/>
    </row>
    <row r="296" spans="1:30">
      <c r="A296" s="387"/>
      <c r="B296" s="261" t="s">
        <v>4</v>
      </c>
      <c r="C296" s="254">
        <f t="shared" si="137"/>
        <v>814.12400000000002</v>
      </c>
      <c r="D296" s="115">
        <f t="shared" si="123"/>
        <v>13.263</v>
      </c>
      <c r="E296" s="274">
        <v>1.589</v>
      </c>
      <c r="F296" s="274">
        <v>11.673999999999999</v>
      </c>
      <c r="G296" s="254">
        <f>SUM(H296:L296)</f>
        <v>800.86099999999999</v>
      </c>
      <c r="H296" s="274">
        <v>227.215</v>
      </c>
      <c r="I296" s="274">
        <v>29.321000000000002</v>
      </c>
      <c r="J296" s="274">
        <v>13.794</v>
      </c>
      <c r="K296" s="274">
        <v>421.18</v>
      </c>
      <c r="L296" s="274">
        <v>109.351</v>
      </c>
      <c r="M296" s="274"/>
      <c r="N296" s="254">
        <f t="shared" si="132"/>
        <v>290.15800000000002</v>
      </c>
      <c r="O296" s="274">
        <v>36.64</v>
      </c>
      <c r="P296" s="115">
        <f t="shared" si="126"/>
        <v>253.518</v>
      </c>
      <c r="Q296" s="274">
        <v>0</v>
      </c>
      <c r="R296" s="274">
        <v>253.518</v>
      </c>
      <c r="S296" s="274">
        <v>0</v>
      </c>
      <c r="T296" s="254">
        <f t="shared" si="138"/>
        <v>1104.2819999999999</v>
      </c>
      <c r="U296" s="274">
        <v>49.902999999999999</v>
      </c>
      <c r="V296" s="254">
        <f t="shared" si="128"/>
        <v>1054.3789999999999</v>
      </c>
      <c r="W296" s="274">
        <v>241.00899999999999</v>
      </c>
      <c r="X296" s="274">
        <v>29.321000000000002</v>
      </c>
      <c r="Y296" s="274">
        <v>421.18</v>
      </c>
      <c r="Z296" s="274">
        <v>109.351</v>
      </c>
      <c r="AA296" s="274">
        <v>0</v>
      </c>
      <c r="AB296" s="274">
        <v>253.518</v>
      </c>
      <c r="AC296" s="274">
        <v>0</v>
      </c>
      <c r="AD296" s="274"/>
    </row>
    <row r="297" spans="1:30">
      <c r="A297" s="387"/>
      <c r="B297" s="261" t="s">
        <v>5</v>
      </c>
      <c r="C297" s="254">
        <f t="shared" si="137"/>
        <v>868.22800000000007</v>
      </c>
      <c r="D297" s="115">
        <f t="shared" si="123"/>
        <v>11.451000000000001</v>
      </c>
      <c r="E297" s="274">
        <v>0.35099999999999998</v>
      </c>
      <c r="F297" s="274">
        <v>11.1</v>
      </c>
      <c r="G297" s="254">
        <f t="shared" ref="G297:G314" si="139">SUM(H297:L297)</f>
        <v>856.77700000000004</v>
      </c>
      <c r="H297" s="274">
        <v>183.48099999999999</v>
      </c>
      <c r="I297" s="274">
        <v>64.004000000000005</v>
      </c>
      <c r="J297" s="274">
        <v>12.747</v>
      </c>
      <c r="K297" s="274">
        <v>411.36399999999998</v>
      </c>
      <c r="L297" s="274">
        <v>185.18100000000001</v>
      </c>
      <c r="M297" s="274"/>
      <c r="N297" s="254">
        <f t="shared" si="132"/>
        <v>312.13200000000001</v>
      </c>
      <c r="O297" s="274">
        <v>29.175999999999998</v>
      </c>
      <c r="P297" s="115">
        <f t="shared" si="126"/>
        <v>282.95600000000002</v>
      </c>
      <c r="Q297" s="274">
        <v>18.797999999999998</v>
      </c>
      <c r="R297" s="274">
        <v>264.15800000000002</v>
      </c>
      <c r="S297" s="274">
        <v>0</v>
      </c>
      <c r="T297" s="254">
        <f t="shared" si="138"/>
        <v>1180.3600000000001</v>
      </c>
      <c r="U297" s="274">
        <v>40.627000000000002</v>
      </c>
      <c r="V297" s="254">
        <f>SUM(W297:AC297)</f>
        <v>1139.7330000000002</v>
      </c>
      <c r="W297" s="274">
        <v>196.22800000000001</v>
      </c>
      <c r="X297" s="274">
        <v>64.004000000000005</v>
      </c>
      <c r="Y297" s="274">
        <v>411.36399999999998</v>
      </c>
      <c r="Z297" s="274">
        <v>185.18100000000001</v>
      </c>
      <c r="AA297" s="274">
        <v>18.797999999999998</v>
      </c>
      <c r="AB297" s="274">
        <v>264.15800000000002</v>
      </c>
      <c r="AC297" s="274">
        <v>0</v>
      </c>
      <c r="AD297" s="274"/>
    </row>
    <row r="298" spans="1:30">
      <c r="A298" s="387"/>
      <c r="B298" s="261" t="s">
        <v>6</v>
      </c>
      <c r="C298" s="254">
        <f t="shared" si="137"/>
        <v>938.70099999999991</v>
      </c>
      <c r="D298" s="115">
        <f t="shared" si="123"/>
        <v>4.9870000000000001</v>
      </c>
      <c r="E298" s="274">
        <v>1.4E-2</v>
      </c>
      <c r="F298" s="274">
        <v>4.9729999999999999</v>
      </c>
      <c r="G298" s="254">
        <f t="shared" si="139"/>
        <v>933.71399999999994</v>
      </c>
      <c r="H298" s="274">
        <v>214.14</v>
      </c>
      <c r="I298" s="274">
        <v>82.180999999999997</v>
      </c>
      <c r="J298" s="274">
        <v>19.056999999999999</v>
      </c>
      <c r="K298" s="274">
        <v>430.38200000000001</v>
      </c>
      <c r="L298" s="274">
        <v>187.95400000000001</v>
      </c>
      <c r="M298" s="274"/>
      <c r="N298" s="254">
        <f t="shared" si="132"/>
        <v>346.26299999999998</v>
      </c>
      <c r="O298" s="274">
        <v>19.411000000000001</v>
      </c>
      <c r="P298" s="115">
        <f t="shared" si="126"/>
        <v>326.85199999999998</v>
      </c>
      <c r="Q298" s="274">
        <v>64.986999999999995</v>
      </c>
      <c r="R298" s="274">
        <v>261.86500000000001</v>
      </c>
      <c r="S298" s="274">
        <v>0</v>
      </c>
      <c r="T298" s="254">
        <f t="shared" si="138"/>
        <v>1284.9639999999997</v>
      </c>
      <c r="U298" s="274">
        <v>24.398</v>
      </c>
      <c r="V298" s="254">
        <f t="shared" si="128"/>
        <v>1260.5659999999998</v>
      </c>
      <c r="W298" s="274">
        <v>233.197</v>
      </c>
      <c r="X298" s="274">
        <v>82.180999999999997</v>
      </c>
      <c r="Y298" s="274">
        <v>430.38200000000001</v>
      </c>
      <c r="Z298" s="274">
        <v>187.95400000000001</v>
      </c>
      <c r="AA298" s="274">
        <v>64.986999999999995</v>
      </c>
      <c r="AB298" s="274">
        <v>261.86500000000001</v>
      </c>
      <c r="AC298" s="274">
        <v>0</v>
      </c>
      <c r="AD298" s="274"/>
    </row>
    <row r="299" spans="1:30">
      <c r="A299" s="387"/>
      <c r="B299" s="261" t="s">
        <v>16</v>
      </c>
      <c r="C299" s="254">
        <f t="shared" si="137"/>
        <v>1172.3319999999999</v>
      </c>
      <c r="D299" s="115">
        <f t="shared" ref="D299:D317" si="140">SUM(E299:F299)</f>
        <v>2.7879999999999998</v>
      </c>
      <c r="E299" s="274">
        <v>0</v>
      </c>
      <c r="F299" s="274">
        <v>2.7879999999999998</v>
      </c>
      <c r="G299" s="254">
        <f t="shared" si="139"/>
        <v>1169.5439999999999</v>
      </c>
      <c r="H299" s="274">
        <v>312.67899999999997</v>
      </c>
      <c r="I299" s="274">
        <v>79.411000000000001</v>
      </c>
      <c r="J299" s="274">
        <v>19.994</v>
      </c>
      <c r="K299" s="274">
        <v>560.34299999999996</v>
      </c>
      <c r="L299" s="274">
        <v>197.11699999999999</v>
      </c>
      <c r="M299" s="274"/>
      <c r="N299" s="254">
        <f t="shared" si="132"/>
        <v>355.24999999999994</v>
      </c>
      <c r="O299" s="274">
        <v>15.911</v>
      </c>
      <c r="P299" s="115">
        <f t="shared" ref="P299:P317" si="141">SUM(Q299:S299)</f>
        <v>339.33899999999994</v>
      </c>
      <c r="Q299" s="274">
        <v>72.921999999999997</v>
      </c>
      <c r="R299" s="274">
        <v>266.41699999999997</v>
      </c>
      <c r="S299" s="274">
        <v>0</v>
      </c>
      <c r="T299" s="254">
        <f t="shared" si="138"/>
        <v>1527.672</v>
      </c>
      <c r="U299" s="274">
        <v>18.698</v>
      </c>
      <c r="V299" s="254">
        <f t="shared" ref="V299:V314" si="142">SUM(W299:AC299)</f>
        <v>1508.9739999999999</v>
      </c>
      <c r="W299" s="274">
        <v>332.673</v>
      </c>
      <c r="X299" s="274">
        <v>79.411000000000001</v>
      </c>
      <c r="Y299" s="274">
        <v>560.43399999999997</v>
      </c>
      <c r="Z299" s="274">
        <v>197.11699999999999</v>
      </c>
      <c r="AA299" s="274">
        <v>72.921999999999997</v>
      </c>
      <c r="AB299" s="274">
        <v>266.41699999999997</v>
      </c>
      <c r="AC299" s="274">
        <v>0</v>
      </c>
      <c r="AD299" s="274"/>
    </row>
    <row r="300" spans="1:30">
      <c r="A300" s="387"/>
      <c r="B300" s="261" t="s">
        <v>17</v>
      </c>
      <c r="C300" s="254">
        <f t="shared" si="137"/>
        <v>1127.57</v>
      </c>
      <c r="D300" s="115">
        <f t="shared" si="140"/>
        <v>1.9319999999999999</v>
      </c>
      <c r="E300" s="274">
        <v>0</v>
      </c>
      <c r="F300" s="274">
        <v>1.9319999999999999</v>
      </c>
      <c r="G300" s="254">
        <f t="shared" si="139"/>
        <v>1125.6379999999999</v>
      </c>
      <c r="H300" s="274">
        <v>295.233</v>
      </c>
      <c r="I300" s="274">
        <v>60.89</v>
      </c>
      <c r="J300" s="274">
        <v>22.571999999999999</v>
      </c>
      <c r="K300" s="274">
        <v>559.452</v>
      </c>
      <c r="L300" s="274">
        <v>187.49100000000001</v>
      </c>
      <c r="M300" s="274"/>
      <c r="N300" s="254">
        <f t="shared" si="132"/>
        <v>358.72800000000001</v>
      </c>
      <c r="O300" s="274">
        <v>20.186</v>
      </c>
      <c r="P300" s="115">
        <f t="shared" si="141"/>
        <v>338.54200000000003</v>
      </c>
      <c r="Q300" s="274">
        <v>72.525999999999996</v>
      </c>
      <c r="R300" s="274">
        <v>266.01600000000002</v>
      </c>
      <c r="S300" s="274">
        <v>0</v>
      </c>
      <c r="T300" s="254">
        <f t="shared" si="138"/>
        <v>1486.298</v>
      </c>
      <c r="U300" s="274">
        <v>22.117999999999999</v>
      </c>
      <c r="V300" s="254">
        <f t="shared" si="142"/>
        <v>1464.18</v>
      </c>
      <c r="W300" s="274">
        <v>317.80500000000001</v>
      </c>
      <c r="X300" s="274">
        <v>60.89</v>
      </c>
      <c r="Y300" s="274">
        <v>559.452</v>
      </c>
      <c r="Z300" s="274">
        <v>187.49100000000001</v>
      </c>
      <c r="AA300" s="274">
        <v>72.525999999999996</v>
      </c>
      <c r="AB300" s="274">
        <v>266.01600000000002</v>
      </c>
      <c r="AC300" s="274">
        <v>0</v>
      </c>
      <c r="AD300" s="274"/>
    </row>
    <row r="301" spans="1:30">
      <c r="A301" s="387"/>
      <c r="B301" s="261" t="s">
        <v>18</v>
      </c>
      <c r="C301" s="254">
        <f t="shared" si="137"/>
        <v>954.06700000000001</v>
      </c>
      <c r="D301" s="115">
        <f t="shared" si="140"/>
        <v>1.595</v>
      </c>
      <c r="E301" s="274">
        <v>0</v>
      </c>
      <c r="F301" s="274">
        <v>1.595</v>
      </c>
      <c r="G301" s="254">
        <f t="shared" si="139"/>
        <v>952.47199999999998</v>
      </c>
      <c r="H301" s="274">
        <v>254.63499999999999</v>
      </c>
      <c r="I301" s="274">
        <v>63.877000000000002</v>
      </c>
      <c r="J301" s="274">
        <v>17.399000000000001</v>
      </c>
      <c r="K301" s="274">
        <v>442.98500000000001</v>
      </c>
      <c r="L301" s="274">
        <v>173.57599999999999</v>
      </c>
      <c r="M301" s="274"/>
      <c r="N301" s="254">
        <f t="shared" si="132"/>
        <v>376.99900000000002</v>
      </c>
      <c r="O301" s="274">
        <v>37.497</v>
      </c>
      <c r="P301" s="115">
        <f t="shared" si="141"/>
        <v>339.50200000000001</v>
      </c>
      <c r="Q301" s="274">
        <v>86.593000000000004</v>
      </c>
      <c r="R301" s="274">
        <v>252.90899999999999</v>
      </c>
      <c r="S301" s="274">
        <v>0</v>
      </c>
      <c r="T301" s="254">
        <f t="shared" si="138"/>
        <v>1331.0660000000003</v>
      </c>
      <c r="U301" s="274">
        <v>39.091999999999999</v>
      </c>
      <c r="V301" s="254">
        <f t="shared" si="142"/>
        <v>1291.9740000000002</v>
      </c>
      <c r="W301" s="274">
        <v>272.03399999999999</v>
      </c>
      <c r="X301" s="274">
        <v>63.877000000000002</v>
      </c>
      <c r="Y301" s="274">
        <v>442.98500000000001</v>
      </c>
      <c r="Z301" s="274">
        <v>173.57599999999999</v>
      </c>
      <c r="AA301" s="274">
        <v>86.593000000000004</v>
      </c>
      <c r="AB301" s="274">
        <v>252.90899999999999</v>
      </c>
      <c r="AC301" s="274">
        <v>0</v>
      </c>
      <c r="AD301" s="274"/>
    </row>
    <row r="302" spans="1:30">
      <c r="A302" s="387"/>
      <c r="B302" s="261" t="s">
        <v>19</v>
      </c>
      <c r="C302" s="254">
        <f t="shared" si="137"/>
        <v>869.41399999999999</v>
      </c>
      <c r="D302" s="115">
        <f t="shared" si="140"/>
        <v>2.0379999999999998</v>
      </c>
      <c r="E302" s="274">
        <v>3.6999999999999998E-2</v>
      </c>
      <c r="F302" s="274">
        <v>2.0009999999999999</v>
      </c>
      <c r="G302" s="254">
        <f t="shared" si="139"/>
        <v>867.37599999999998</v>
      </c>
      <c r="H302" s="274">
        <v>206.49799999999999</v>
      </c>
      <c r="I302" s="274">
        <v>38.808999999999997</v>
      </c>
      <c r="J302" s="274">
        <v>21.25</v>
      </c>
      <c r="K302" s="274">
        <v>420.779</v>
      </c>
      <c r="L302" s="274">
        <v>180.04</v>
      </c>
      <c r="M302" s="274"/>
      <c r="N302" s="254">
        <f t="shared" si="132"/>
        <v>413.06200000000001</v>
      </c>
      <c r="O302" s="274">
        <v>20.677</v>
      </c>
      <c r="P302" s="115">
        <f t="shared" si="141"/>
        <v>392.38499999999999</v>
      </c>
      <c r="Q302" s="274">
        <v>138.10300000000001</v>
      </c>
      <c r="R302" s="274">
        <v>254.28200000000001</v>
      </c>
      <c r="S302" s="274">
        <v>0</v>
      </c>
      <c r="T302" s="254">
        <f t="shared" si="138"/>
        <v>1282.4759999999999</v>
      </c>
      <c r="U302" s="274">
        <v>22.715</v>
      </c>
      <c r="V302" s="254">
        <f t="shared" si="142"/>
        <v>1259.761</v>
      </c>
      <c r="W302" s="274">
        <v>227.74799999999999</v>
      </c>
      <c r="X302" s="274">
        <v>38.808999999999997</v>
      </c>
      <c r="Y302" s="274">
        <v>420.779</v>
      </c>
      <c r="Z302" s="274">
        <v>180.04</v>
      </c>
      <c r="AA302" s="274">
        <v>138.10300000000001</v>
      </c>
      <c r="AB302" s="274">
        <v>254.28200000000001</v>
      </c>
      <c r="AC302" s="274">
        <v>0</v>
      </c>
      <c r="AD302" s="274"/>
    </row>
    <row r="303" spans="1:30">
      <c r="A303" s="387"/>
      <c r="B303" s="261" t="s">
        <v>20</v>
      </c>
      <c r="C303" s="254">
        <f t="shared" si="137"/>
        <v>813.08799999999997</v>
      </c>
      <c r="D303" s="115">
        <f t="shared" si="140"/>
        <v>2.4350000000000001</v>
      </c>
      <c r="E303" s="274">
        <v>0.22500000000000001</v>
      </c>
      <c r="F303" s="274">
        <v>2.21</v>
      </c>
      <c r="G303" s="254">
        <f t="shared" si="139"/>
        <v>810.65300000000002</v>
      </c>
      <c r="H303" s="274">
        <v>214.19</v>
      </c>
      <c r="I303" s="274">
        <v>25.562999999999999</v>
      </c>
      <c r="J303" s="274">
        <v>14.509</v>
      </c>
      <c r="K303" s="274">
        <v>498.738</v>
      </c>
      <c r="L303" s="274">
        <v>57.652999999999999</v>
      </c>
      <c r="M303" s="274"/>
      <c r="N303" s="254">
        <f t="shared" si="132"/>
        <v>308.21100000000001</v>
      </c>
      <c r="O303" s="274">
        <v>15.244999999999999</v>
      </c>
      <c r="P303" s="115">
        <f t="shared" si="141"/>
        <v>292.96600000000001</v>
      </c>
      <c r="Q303" s="274">
        <v>70.537999999999997</v>
      </c>
      <c r="R303" s="274">
        <v>222.428</v>
      </c>
      <c r="S303" s="274">
        <v>0</v>
      </c>
      <c r="T303" s="254">
        <f t="shared" si="138"/>
        <v>1121.2990000000002</v>
      </c>
      <c r="U303" s="274">
        <v>17.68</v>
      </c>
      <c r="V303" s="254">
        <f t="shared" si="142"/>
        <v>1103.6190000000001</v>
      </c>
      <c r="W303" s="274">
        <v>228.69900000000001</v>
      </c>
      <c r="X303" s="274">
        <v>25.562999999999999</v>
      </c>
      <c r="Y303" s="274">
        <v>498.738</v>
      </c>
      <c r="Z303" s="274">
        <v>57.652999999999999</v>
      </c>
      <c r="AA303" s="274">
        <v>70.537999999999997</v>
      </c>
      <c r="AB303" s="274">
        <v>222.428</v>
      </c>
      <c r="AC303" s="274">
        <v>0</v>
      </c>
      <c r="AD303" s="274"/>
    </row>
    <row r="304" spans="1:30">
      <c r="A304" s="387"/>
      <c r="B304" s="261" t="s">
        <v>21</v>
      </c>
      <c r="C304" s="254">
        <f t="shared" si="137"/>
        <v>1020.771</v>
      </c>
      <c r="D304" s="115">
        <f t="shared" si="140"/>
        <v>3.4830000000000001</v>
      </c>
      <c r="E304" s="274">
        <v>0.55300000000000005</v>
      </c>
      <c r="F304" s="274">
        <v>2.93</v>
      </c>
      <c r="G304" s="254">
        <f t="shared" si="139"/>
        <v>1017.288</v>
      </c>
      <c r="H304" s="274">
        <v>210.30799999999999</v>
      </c>
      <c r="I304" s="274">
        <v>23.97</v>
      </c>
      <c r="J304" s="274">
        <v>0</v>
      </c>
      <c r="K304" s="274">
        <v>598.74400000000003</v>
      </c>
      <c r="L304" s="274">
        <v>184.26599999999999</v>
      </c>
      <c r="M304" s="274"/>
      <c r="N304" s="254">
        <f t="shared" si="132"/>
        <v>282.19599999999997</v>
      </c>
      <c r="O304" s="274">
        <v>22.349</v>
      </c>
      <c r="P304" s="115">
        <f t="shared" si="141"/>
        <v>259.84699999999998</v>
      </c>
      <c r="Q304" s="274">
        <v>9.3360000000000003</v>
      </c>
      <c r="R304" s="274">
        <v>250.511</v>
      </c>
      <c r="S304" s="274">
        <v>0</v>
      </c>
      <c r="T304" s="254">
        <f t="shared" si="138"/>
        <v>1302.9670000000001</v>
      </c>
      <c r="U304" s="274">
        <v>25.832000000000001</v>
      </c>
      <c r="V304" s="254">
        <f t="shared" si="142"/>
        <v>1277.135</v>
      </c>
      <c r="W304" s="274">
        <v>210.30799999999999</v>
      </c>
      <c r="X304" s="274">
        <v>23.97</v>
      </c>
      <c r="Y304" s="274">
        <v>598.74400000000003</v>
      </c>
      <c r="Z304" s="274">
        <v>184.26599999999999</v>
      </c>
      <c r="AA304" s="274">
        <v>9.3360000000000003</v>
      </c>
      <c r="AB304" s="274">
        <v>250.511</v>
      </c>
      <c r="AC304" s="274">
        <v>0</v>
      </c>
      <c r="AD304" s="274"/>
    </row>
    <row r="305" spans="1:30" s="124" customFormat="1" ht="13.5" thickBot="1">
      <c r="A305" s="388"/>
      <c r="B305" s="263" t="s">
        <v>133</v>
      </c>
      <c r="C305" s="235">
        <f>SUM(C293:C304)</f>
        <v>11084.231</v>
      </c>
      <c r="D305" s="246">
        <f t="shared" si="140"/>
        <v>73.846999999999994</v>
      </c>
      <c r="E305" s="255">
        <f>SUM(E293:E304)</f>
        <v>10.355</v>
      </c>
      <c r="F305" s="255">
        <f>SUM(F293:F304)</f>
        <v>63.491999999999997</v>
      </c>
      <c r="G305" s="235">
        <f>SUM(G293:G304)</f>
        <v>11010.384000000002</v>
      </c>
      <c r="H305" s="255">
        <f t="shared" ref="H305:O305" si="143">SUM(H293:H304)</f>
        <v>2868.05</v>
      </c>
      <c r="I305" s="255">
        <f t="shared" si="143"/>
        <v>565.01400000000001</v>
      </c>
      <c r="J305" s="255">
        <f t="shared" si="143"/>
        <v>200.46100000000001</v>
      </c>
      <c r="K305" s="255">
        <f t="shared" si="143"/>
        <v>5789.9439999999995</v>
      </c>
      <c r="L305" s="255">
        <f t="shared" si="143"/>
        <v>1586.915</v>
      </c>
      <c r="M305" s="255">
        <f t="shared" si="143"/>
        <v>0</v>
      </c>
      <c r="N305" s="256">
        <f>SUM(N293:N304)</f>
        <v>3947.1549999999997</v>
      </c>
      <c r="O305" s="246">
        <f t="shared" si="143"/>
        <v>340.827</v>
      </c>
      <c r="P305" s="246">
        <f t="shared" si="141"/>
        <v>3606.328</v>
      </c>
      <c r="Q305" s="255">
        <f>SUM(Q293:Q304)</f>
        <v>533.803</v>
      </c>
      <c r="R305" s="255">
        <f>SUM(R293:R304)</f>
        <v>3072.5250000000001</v>
      </c>
      <c r="S305" s="255">
        <f>SUM(S293:S304)</f>
        <v>0</v>
      </c>
      <c r="T305" s="256">
        <f>SUM(T293:T304)</f>
        <v>15031.476000000004</v>
      </c>
      <c r="U305" s="255">
        <f>SUM(U293:U304)</f>
        <v>414.67299999999994</v>
      </c>
      <c r="V305" s="256">
        <f t="shared" si="142"/>
        <v>14616.803000000002</v>
      </c>
      <c r="W305" s="255">
        <f t="shared" ref="W305:AD305" si="144">SUM(W293:W304)</f>
        <v>3068.5110000000004</v>
      </c>
      <c r="X305" s="255">
        <f t="shared" si="144"/>
        <v>565.01400000000001</v>
      </c>
      <c r="Y305" s="255">
        <f t="shared" si="144"/>
        <v>5790.0349999999999</v>
      </c>
      <c r="Z305" s="255">
        <f t="shared" si="144"/>
        <v>1586.915</v>
      </c>
      <c r="AA305" s="255">
        <f t="shared" si="144"/>
        <v>533.803</v>
      </c>
      <c r="AB305" s="255">
        <f t="shared" si="144"/>
        <v>3072.5250000000001</v>
      </c>
      <c r="AC305" s="246">
        <f t="shared" si="144"/>
        <v>0</v>
      </c>
      <c r="AD305" s="246">
        <f t="shared" si="144"/>
        <v>0</v>
      </c>
    </row>
    <row r="306" spans="1:30">
      <c r="A306" s="386">
        <v>2018</v>
      </c>
      <c r="B306" s="260" t="s">
        <v>1</v>
      </c>
      <c r="C306" s="253">
        <f t="shared" ref="C306:C330" si="145">D306+G306</f>
        <v>963.16899999999998</v>
      </c>
      <c r="D306" s="111">
        <f t="shared" si="140"/>
        <v>6.9990000000000006</v>
      </c>
      <c r="E306" s="111">
        <v>1.554</v>
      </c>
      <c r="F306" s="111">
        <v>5.4450000000000003</v>
      </c>
      <c r="G306" s="253">
        <f t="shared" si="139"/>
        <v>956.17</v>
      </c>
      <c r="H306" s="111">
        <v>185.845</v>
      </c>
      <c r="I306" s="111">
        <v>52.406999999999996</v>
      </c>
      <c r="J306" s="111">
        <v>0</v>
      </c>
      <c r="K306" s="111">
        <v>532.06799999999998</v>
      </c>
      <c r="L306" s="111">
        <v>185.85</v>
      </c>
      <c r="M306" s="111"/>
      <c r="N306" s="253">
        <f t="shared" si="132"/>
        <v>291.084</v>
      </c>
      <c r="O306" s="111">
        <v>46.119</v>
      </c>
      <c r="P306" s="111">
        <f t="shared" si="141"/>
        <v>244.965</v>
      </c>
      <c r="Q306" s="111">
        <v>0</v>
      </c>
      <c r="R306" s="111">
        <v>244.965</v>
      </c>
      <c r="S306" s="111">
        <v>0</v>
      </c>
      <c r="T306" s="253">
        <f>U306+V306</f>
        <v>1254.2539999999999</v>
      </c>
      <c r="U306" s="111">
        <v>53.119</v>
      </c>
      <c r="V306" s="253">
        <f t="shared" si="142"/>
        <v>1201.135</v>
      </c>
      <c r="W306" s="111">
        <v>185.845</v>
      </c>
      <c r="X306" s="111">
        <v>52.406999999999996</v>
      </c>
      <c r="Y306" s="111">
        <v>532.06799999999998</v>
      </c>
      <c r="Z306" s="111">
        <v>185.85</v>
      </c>
      <c r="AA306" s="111">
        <v>0</v>
      </c>
      <c r="AB306" s="111">
        <v>244.965</v>
      </c>
      <c r="AC306" s="111">
        <v>0</v>
      </c>
      <c r="AD306" s="111"/>
    </row>
    <row r="307" spans="1:30">
      <c r="A307" s="387"/>
      <c r="B307" s="261" t="s">
        <v>2</v>
      </c>
      <c r="C307" s="254">
        <f t="shared" si="145"/>
        <v>876.11400000000003</v>
      </c>
      <c r="D307" s="115">
        <f t="shared" si="140"/>
        <v>9.104000000000001</v>
      </c>
      <c r="E307" s="115">
        <v>1.845</v>
      </c>
      <c r="F307" s="115">
        <v>7.2590000000000003</v>
      </c>
      <c r="G307" s="254">
        <f t="shared" si="139"/>
        <v>867.01</v>
      </c>
      <c r="H307" s="115">
        <v>172.791</v>
      </c>
      <c r="I307" s="115">
        <v>17.100000000000001</v>
      </c>
      <c r="J307" s="115">
        <v>0</v>
      </c>
      <c r="K307" s="115">
        <v>502.125</v>
      </c>
      <c r="L307" s="115">
        <v>174.994</v>
      </c>
      <c r="M307" s="115"/>
      <c r="N307" s="254">
        <f t="shared" si="132"/>
        <v>265.57299999999998</v>
      </c>
      <c r="O307" s="115">
        <v>40.831000000000003</v>
      </c>
      <c r="P307" s="115">
        <f t="shared" si="141"/>
        <v>224.74199999999999</v>
      </c>
      <c r="Q307" s="115">
        <v>0</v>
      </c>
      <c r="R307" s="115">
        <v>224.74199999999999</v>
      </c>
      <c r="S307" s="115">
        <v>0</v>
      </c>
      <c r="T307" s="254">
        <f t="shared" ref="T307:T330" si="146">U307+V307</f>
        <v>1141.6869999999999</v>
      </c>
      <c r="U307" s="115">
        <v>49.935000000000002</v>
      </c>
      <c r="V307" s="254">
        <f t="shared" si="142"/>
        <v>1091.752</v>
      </c>
      <c r="W307" s="115">
        <v>172.791</v>
      </c>
      <c r="X307" s="115">
        <v>17.100000000000001</v>
      </c>
      <c r="Y307" s="115">
        <v>502.125</v>
      </c>
      <c r="Z307" s="115">
        <v>174.994</v>
      </c>
      <c r="AA307" s="115">
        <v>0</v>
      </c>
      <c r="AB307" s="115">
        <v>224.74199999999999</v>
      </c>
      <c r="AC307" s="115">
        <v>0</v>
      </c>
      <c r="AD307" s="115"/>
    </row>
    <row r="308" spans="1:30">
      <c r="A308" s="387"/>
      <c r="B308" s="261" t="s">
        <v>3</v>
      </c>
      <c r="C308" s="254">
        <f t="shared" si="145"/>
        <v>926.26599999999996</v>
      </c>
      <c r="D308" s="115">
        <f t="shared" si="140"/>
        <v>12.391</v>
      </c>
      <c r="E308" s="115">
        <v>1.397</v>
      </c>
      <c r="F308" s="115">
        <v>10.994</v>
      </c>
      <c r="G308" s="254">
        <f t="shared" si="139"/>
        <v>913.875</v>
      </c>
      <c r="H308" s="115">
        <v>161.53299999999999</v>
      </c>
      <c r="I308" s="115">
        <v>10.279</v>
      </c>
      <c r="J308" s="115">
        <v>0</v>
      </c>
      <c r="K308" s="115">
        <v>551.36900000000003</v>
      </c>
      <c r="L308" s="115">
        <v>190.69399999999999</v>
      </c>
      <c r="M308" s="115"/>
      <c r="N308" s="254">
        <f t="shared" si="132"/>
        <v>284.33000000000004</v>
      </c>
      <c r="O308" s="115">
        <v>30.155000000000001</v>
      </c>
      <c r="P308" s="115">
        <f t="shared" si="141"/>
        <v>254.17500000000001</v>
      </c>
      <c r="Q308" s="240">
        <v>0</v>
      </c>
      <c r="R308" s="240">
        <v>254.17500000000001</v>
      </c>
      <c r="S308" s="240">
        <v>0</v>
      </c>
      <c r="T308" s="254">
        <f t="shared" si="146"/>
        <v>1210.596</v>
      </c>
      <c r="U308" s="115">
        <v>42.545999999999999</v>
      </c>
      <c r="V308" s="254">
        <f t="shared" si="142"/>
        <v>1168.05</v>
      </c>
      <c r="W308" s="115">
        <v>161.53299999999999</v>
      </c>
      <c r="X308" s="115">
        <v>10.279</v>
      </c>
      <c r="Y308" s="115">
        <v>551.36900000000003</v>
      </c>
      <c r="Z308" s="115">
        <v>190.69399999999999</v>
      </c>
      <c r="AA308" s="115">
        <v>0</v>
      </c>
      <c r="AB308" s="240">
        <v>254.17500000000001</v>
      </c>
      <c r="AC308" s="115">
        <v>0</v>
      </c>
      <c r="AD308" s="115"/>
    </row>
    <row r="309" spans="1:30">
      <c r="A309" s="387"/>
      <c r="B309" s="261" t="s">
        <v>4</v>
      </c>
      <c r="C309" s="254">
        <f t="shared" si="145"/>
        <v>878.07100000000003</v>
      </c>
      <c r="D309" s="115">
        <f t="shared" si="140"/>
        <v>10.254</v>
      </c>
      <c r="E309" s="115">
        <v>0.71799999999999997</v>
      </c>
      <c r="F309" s="115">
        <v>9.5359999999999996</v>
      </c>
      <c r="G309" s="254">
        <f t="shared" si="139"/>
        <v>867.81700000000001</v>
      </c>
      <c r="H309" s="115">
        <v>158.88</v>
      </c>
      <c r="I309" s="115">
        <v>35.372</v>
      </c>
      <c r="J309" s="115">
        <v>0</v>
      </c>
      <c r="K309" s="115">
        <v>484.38099999999997</v>
      </c>
      <c r="L309" s="115">
        <v>189.184</v>
      </c>
      <c r="M309" s="115"/>
      <c r="N309" s="254">
        <f t="shared" si="132"/>
        <v>266.92500000000001</v>
      </c>
      <c r="O309" s="115">
        <v>16.164999999999999</v>
      </c>
      <c r="P309" s="115">
        <f t="shared" si="141"/>
        <v>250.76</v>
      </c>
      <c r="Q309" s="115">
        <v>0</v>
      </c>
      <c r="R309" s="115">
        <v>250.76</v>
      </c>
      <c r="S309" s="115">
        <v>0</v>
      </c>
      <c r="T309" s="254">
        <f t="shared" si="146"/>
        <v>1144.9960000000001</v>
      </c>
      <c r="U309" s="115">
        <v>26.419</v>
      </c>
      <c r="V309" s="254">
        <f t="shared" si="142"/>
        <v>1118.577</v>
      </c>
      <c r="W309" s="115">
        <v>158.88</v>
      </c>
      <c r="X309" s="115">
        <v>35.372</v>
      </c>
      <c r="Y309" s="115">
        <v>484.38099999999997</v>
      </c>
      <c r="Z309" s="115">
        <v>189.184</v>
      </c>
      <c r="AA309" s="115">
        <v>0</v>
      </c>
      <c r="AB309" s="115">
        <v>250.76</v>
      </c>
      <c r="AC309" s="115">
        <v>0</v>
      </c>
      <c r="AD309" s="115"/>
    </row>
    <row r="310" spans="1:30">
      <c r="A310" s="387"/>
      <c r="B310" s="261" t="s">
        <v>5</v>
      </c>
      <c r="C310" s="254">
        <f t="shared" si="145"/>
        <v>959.79700000000003</v>
      </c>
      <c r="D310" s="115">
        <f t="shared" si="140"/>
        <v>7.4649999999999999</v>
      </c>
      <c r="E310" s="115">
        <v>0.28699999999999998</v>
      </c>
      <c r="F310" s="115">
        <v>7.1779999999999999</v>
      </c>
      <c r="G310" s="254">
        <f t="shared" si="139"/>
        <v>952.33199999999999</v>
      </c>
      <c r="H310" s="115">
        <v>196.67400000000001</v>
      </c>
      <c r="I310" s="115">
        <v>27.254000000000001</v>
      </c>
      <c r="J310" s="115">
        <v>30.756</v>
      </c>
      <c r="K310" s="115">
        <v>515.93200000000002</v>
      </c>
      <c r="L310" s="115">
        <v>181.71600000000001</v>
      </c>
      <c r="M310" s="115"/>
      <c r="N310" s="254">
        <f t="shared" si="132"/>
        <v>283.01</v>
      </c>
      <c r="O310" s="115">
        <v>13.066000000000001</v>
      </c>
      <c r="P310" s="115">
        <f t="shared" si="141"/>
        <v>269.94400000000002</v>
      </c>
      <c r="Q310" s="115">
        <v>0</v>
      </c>
      <c r="R310" s="115">
        <v>269.94400000000002</v>
      </c>
      <c r="S310" s="115">
        <v>0</v>
      </c>
      <c r="T310" s="254">
        <f t="shared" si="146"/>
        <v>1242.807</v>
      </c>
      <c r="U310" s="115">
        <v>20.530999999999999</v>
      </c>
      <c r="V310" s="254">
        <f t="shared" si="142"/>
        <v>1222.2760000000001</v>
      </c>
      <c r="W310" s="115">
        <v>227.43</v>
      </c>
      <c r="X310" s="115">
        <v>27.254000000000001</v>
      </c>
      <c r="Y310" s="115">
        <v>515.93200000000002</v>
      </c>
      <c r="Z310" s="115">
        <v>181.71600000000001</v>
      </c>
      <c r="AA310" s="115">
        <v>0</v>
      </c>
      <c r="AB310" s="115">
        <v>269.94400000000002</v>
      </c>
      <c r="AC310" s="115">
        <v>0</v>
      </c>
      <c r="AD310" s="115"/>
    </row>
    <row r="311" spans="1:30">
      <c r="A311" s="387"/>
      <c r="B311" s="261" t="s">
        <v>6</v>
      </c>
      <c r="C311" s="254">
        <f t="shared" si="145"/>
        <v>978.90899999999999</v>
      </c>
      <c r="D311" s="115">
        <f t="shared" si="140"/>
        <v>4.0590000000000002</v>
      </c>
      <c r="E311" s="115">
        <v>0</v>
      </c>
      <c r="F311" s="115">
        <v>4.0590000000000002</v>
      </c>
      <c r="G311" s="254">
        <f t="shared" si="139"/>
        <v>974.85</v>
      </c>
      <c r="H311" s="115">
        <v>227.76400000000001</v>
      </c>
      <c r="I311" s="115">
        <v>76.02</v>
      </c>
      <c r="J311" s="115">
        <v>29.657</v>
      </c>
      <c r="K311" s="115">
        <v>454.71199999999999</v>
      </c>
      <c r="L311" s="115">
        <v>186.697</v>
      </c>
      <c r="M311" s="115"/>
      <c r="N311" s="254">
        <f t="shared" si="132"/>
        <v>274.62900000000002</v>
      </c>
      <c r="O311" s="115">
        <v>7.1959999999999997</v>
      </c>
      <c r="P311" s="115">
        <f t="shared" si="141"/>
        <v>267.43299999999999</v>
      </c>
      <c r="Q311" s="115">
        <v>0</v>
      </c>
      <c r="R311" s="115">
        <v>267.43299999999999</v>
      </c>
      <c r="S311" s="115">
        <v>0</v>
      </c>
      <c r="T311" s="254">
        <f t="shared" si="146"/>
        <v>1253.538</v>
      </c>
      <c r="U311" s="115">
        <v>11.255000000000001</v>
      </c>
      <c r="V311" s="254">
        <f t="shared" si="142"/>
        <v>1242.2829999999999</v>
      </c>
      <c r="W311" s="115">
        <v>257.42099999999999</v>
      </c>
      <c r="X311" s="115">
        <v>76.02</v>
      </c>
      <c r="Y311" s="115">
        <v>454.71199999999999</v>
      </c>
      <c r="Z311" s="115">
        <v>186.697</v>
      </c>
      <c r="AA311" s="115">
        <v>0</v>
      </c>
      <c r="AB311" s="115">
        <v>267.43299999999999</v>
      </c>
      <c r="AC311" s="115">
        <v>0</v>
      </c>
      <c r="AD311" s="115"/>
    </row>
    <row r="312" spans="1:30">
      <c r="A312" s="387"/>
      <c r="B312" s="261" t="s">
        <v>16</v>
      </c>
      <c r="C312" s="254">
        <f t="shared" si="145"/>
        <v>1115.864</v>
      </c>
      <c r="D312" s="115">
        <f t="shared" si="140"/>
        <v>2.1539999999999999</v>
      </c>
      <c r="E312" s="115">
        <v>0</v>
      </c>
      <c r="F312" s="115">
        <v>2.1539999999999999</v>
      </c>
      <c r="G312" s="254">
        <f t="shared" si="139"/>
        <v>1113.71</v>
      </c>
      <c r="H312" s="115">
        <v>281.32400000000001</v>
      </c>
      <c r="I312" s="115">
        <v>83.69</v>
      </c>
      <c r="J312" s="115">
        <v>31.672999999999998</v>
      </c>
      <c r="K312" s="115">
        <v>536.43700000000001</v>
      </c>
      <c r="L312" s="115">
        <v>180.58600000000001</v>
      </c>
      <c r="M312" s="115"/>
      <c r="N312" s="254">
        <f t="shared" si="132"/>
        <v>286.77499999999998</v>
      </c>
      <c r="O312" s="115">
        <v>13.869</v>
      </c>
      <c r="P312" s="115">
        <f t="shared" si="141"/>
        <v>272.90600000000001</v>
      </c>
      <c r="Q312" s="115">
        <v>0</v>
      </c>
      <c r="R312" s="115">
        <v>272.90600000000001</v>
      </c>
      <c r="S312" s="115">
        <v>0</v>
      </c>
      <c r="T312" s="254">
        <f t="shared" si="146"/>
        <v>1402.6389999999999</v>
      </c>
      <c r="U312" s="115">
        <v>16.023</v>
      </c>
      <c r="V312" s="254">
        <f t="shared" si="142"/>
        <v>1386.616</v>
      </c>
      <c r="W312" s="115">
        <v>312.99700000000001</v>
      </c>
      <c r="X312" s="115">
        <v>83.69</v>
      </c>
      <c r="Y312" s="115">
        <v>536.43700000000001</v>
      </c>
      <c r="Z312" s="115">
        <v>180.58600000000001</v>
      </c>
      <c r="AA312" s="115">
        <v>0</v>
      </c>
      <c r="AB312" s="115">
        <v>272.90600000000001</v>
      </c>
      <c r="AC312" s="115">
        <v>0</v>
      </c>
      <c r="AD312" s="115"/>
    </row>
    <row r="313" spans="1:30">
      <c r="A313" s="387"/>
      <c r="B313" s="261" t="s">
        <v>17</v>
      </c>
      <c r="C313" s="254">
        <f t="shared" si="145"/>
        <v>1149.2089999999998</v>
      </c>
      <c r="D313" s="115">
        <f t="shared" si="140"/>
        <v>1.57</v>
      </c>
      <c r="E313" s="115">
        <v>0</v>
      </c>
      <c r="F313" s="115">
        <v>1.57</v>
      </c>
      <c r="G313" s="254">
        <f t="shared" si="139"/>
        <v>1147.6389999999999</v>
      </c>
      <c r="H313" s="115">
        <v>308.673</v>
      </c>
      <c r="I313" s="115">
        <v>75.269000000000005</v>
      </c>
      <c r="J313" s="115">
        <v>28.616</v>
      </c>
      <c r="K313" s="115">
        <v>585.55899999999997</v>
      </c>
      <c r="L313" s="115">
        <v>149.52199999999999</v>
      </c>
      <c r="M313" s="115"/>
      <c r="N313" s="254">
        <f t="shared" si="132"/>
        <v>344.49699999999996</v>
      </c>
      <c r="O313" s="115">
        <v>8.9529999999999994</v>
      </c>
      <c r="P313" s="115">
        <f t="shared" si="141"/>
        <v>335.54399999999998</v>
      </c>
      <c r="Q313" s="115">
        <v>0</v>
      </c>
      <c r="R313" s="115">
        <v>335.54399999999998</v>
      </c>
      <c r="S313" s="115">
        <v>0</v>
      </c>
      <c r="T313" s="254">
        <f t="shared" si="146"/>
        <v>1493.7059999999999</v>
      </c>
      <c r="U313" s="115">
        <v>10.523</v>
      </c>
      <c r="V313" s="254">
        <f t="shared" si="142"/>
        <v>1483.183</v>
      </c>
      <c r="W313" s="115">
        <v>337.28899999999999</v>
      </c>
      <c r="X313" s="115">
        <v>75.269000000000005</v>
      </c>
      <c r="Y313" s="115">
        <v>585.55899999999997</v>
      </c>
      <c r="Z313" s="115">
        <v>149.52199999999999</v>
      </c>
      <c r="AA313" s="115">
        <v>0</v>
      </c>
      <c r="AB313" s="115">
        <v>335.54399999999998</v>
      </c>
      <c r="AC313" s="115">
        <v>0</v>
      </c>
      <c r="AD313" s="115"/>
    </row>
    <row r="314" spans="1:30">
      <c r="A314" s="387"/>
      <c r="B314" s="261" t="s">
        <v>18</v>
      </c>
      <c r="C314" s="254">
        <f t="shared" si="145"/>
        <v>966.49699999999996</v>
      </c>
      <c r="D314" s="115">
        <f t="shared" si="140"/>
        <v>1.417</v>
      </c>
      <c r="E314" s="115">
        <v>0</v>
      </c>
      <c r="F314" s="115">
        <v>1.417</v>
      </c>
      <c r="G314" s="254">
        <f t="shared" si="139"/>
        <v>965.07999999999993</v>
      </c>
      <c r="H314" s="115">
        <v>254.65</v>
      </c>
      <c r="I314" s="115">
        <v>45.386000000000003</v>
      </c>
      <c r="J314" s="115">
        <v>22.687000000000001</v>
      </c>
      <c r="K314" s="115">
        <v>492.94099999999997</v>
      </c>
      <c r="L314" s="115">
        <v>149.416</v>
      </c>
      <c r="M314" s="115"/>
      <c r="N314" s="254">
        <f t="shared" si="132"/>
        <v>395.07200000000006</v>
      </c>
      <c r="O314" s="115">
        <v>17.812000000000001</v>
      </c>
      <c r="P314" s="115">
        <f t="shared" si="141"/>
        <v>377.26000000000005</v>
      </c>
      <c r="Q314" s="115">
        <v>11.385999999999999</v>
      </c>
      <c r="R314" s="115">
        <v>365.87400000000002</v>
      </c>
      <c r="S314" s="115">
        <v>0</v>
      </c>
      <c r="T314" s="254">
        <f t="shared" si="146"/>
        <v>1361.569</v>
      </c>
      <c r="U314" s="115">
        <v>19.228999999999999</v>
      </c>
      <c r="V314" s="254">
        <f t="shared" si="142"/>
        <v>1342.34</v>
      </c>
      <c r="W314" s="115">
        <v>277.33699999999999</v>
      </c>
      <c r="X314" s="115">
        <v>45.386000000000003</v>
      </c>
      <c r="Y314" s="115">
        <v>492.94099999999997</v>
      </c>
      <c r="Z314" s="115">
        <v>149.416</v>
      </c>
      <c r="AA314" s="115">
        <v>11.385999999999999</v>
      </c>
      <c r="AB314" s="115">
        <v>365.87400000000002</v>
      </c>
      <c r="AC314" s="115">
        <v>0</v>
      </c>
      <c r="AD314" s="115"/>
    </row>
    <row r="315" spans="1:30">
      <c r="A315" s="387"/>
      <c r="B315" s="261" t="s">
        <v>19</v>
      </c>
      <c r="C315" s="254">
        <f t="shared" si="145"/>
        <v>923.3660000000001</v>
      </c>
      <c r="D315" s="115">
        <f t="shared" si="140"/>
        <v>2.2109999999999999</v>
      </c>
      <c r="E315" s="115">
        <v>0.28299999999999997</v>
      </c>
      <c r="F315" s="115">
        <v>1.9279999999999999</v>
      </c>
      <c r="G315" s="254">
        <f>SUM(H315:M315)</f>
        <v>921.15500000000009</v>
      </c>
      <c r="H315" s="115">
        <v>223.79</v>
      </c>
      <c r="I315" s="115">
        <v>53.531999999999996</v>
      </c>
      <c r="J315" s="115">
        <v>22.02</v>
      </c>
      <c r="K315" s="115">
        <v>449.14699999999999</v>
      </c>
      <c r="L315" s="115">
        <v>172.60900000000001</v>
      </c>
      <c r="M315" s="115">
        <v>5.7000000000000002E-2</v>
      </c>
      <c r="N315" s="254">
        <f t="shared" si="132"/>
        <v>343.38499999999999</v>
      </c>
      <c r="O315" s="115">
        <v>17.888000000000002</v>
      </c>
      <c r="P315" s="115">
        <f t="shared" si="141"/>
        <v>325.49700000000001</v>
      </c>
      <c r="Q315" s="115">
        <v>5.0000000000000001E-3</v>
      </c>
      <c r="R315" s="115">
        <v>325.49200000000002</v>
      </c>
      <c r="S315" s="115">
        <v>0</v>
      </c>
      <c r="T315" s="254">
        <f t="shared" si="146"/>
        <v>1266.752</v>
      </c>
      <c r="U315" s="115">
        <v>20.100000000000001</v>
      </c>
      <c r="V315" s="254">
        <f>SUM(W315:AD315)</f>
        <v>1246.652</v>
      </c>
      <c r="W315" s="115">
        <v>245.81</v>
      </c>
      <c r="X315" s="115">
        <v>53.531999999999996</v>
      </c>
      <c r="Y315" s="115">
        <v>449.14699999999999</v>
      </c>
      <c r="Z315" s="115">
        <v>172.60900000000001</v>
      </c>
      <c r="AA315" s="115">
        <v>5.0000000000000001E-3</v>
      </c>
      <c r="AB315" s="115">
        <v>325.49200000000002</v>
      </c>
      <c r="AC315" s="115">
        <v>0</v>
      </c>
      <c r="AD315" s="115">
        <v>5.7000000000000002E-2</v>
      </c>
    </row>
    <row r="316" spans="1:30">
      <c r="A316" s="387"/>
      <c r="B316" s="261" t="s">
        <v>20</v>
      </c>
      <c r="C316" s="254">
        <f t="shared" si="145"/>
        <v>866.32600000000014</v>
      </c>
      <c r="D316" s="115">
        <f t="shared" si="140"/>
        <v>2.7869999999999999</v>
      </c>
      <c r="E316" s="115">
        <v>0.47199999999999998</v>
      </c>
      <c r="F316" s="115">
        <v>2.3149999999999999</v>
      </c>
      <c r="G316" s="254">
        <f t="shared" ref="G316:G330" si="147">SUM(H316:M316)</f>
        <v>863.5390000000001</v>
      </c>
      <c r="H316" s="115">
        <v>215.51900000000001</v>
      </c>
      <c r="I316" s="115">
        <v>41.753999999999998</v>
      </c>
      <c r="J316" s="115">
        <v>3.43</v>
      </c>
      <c r="K316" s="115">
        <v>449.43400000000003</v>
      </c>
      <c r="L316" s="115">
        <v>150.197</v>
      </c>
      <c r="M316" s="115">
        <v>3.2050000000000001</v>
      </c>
      <c r="N316" s="254">
        <f t="shared" si="132"/>
        <v>247.80100000000002</v>
      </c>
      <c r="O316" s="115">
        <v>23.245999999999999</v>
      </c>
      <c r="P316" s="115">
        <f t="shared" si="141"/>
        <v>224.55500000000001</v>
      </c>
      <c r="Q316" s="115">
        <v>0</v>
      </c>
      <c r="R316" s="115">
        <v>224.55500000000001</v>
      </c>
      <c r="S316" s="115">
        <v>0</v>
      </c>
      <c r="T316" s="254">
        <f t="shared" si="146"/>
        <v>1114.127</v>
      </c>
      <c r="U316" s="115">
        <v>26.033000000000001</v>
      </c>
      <c r="V316" s="254">
        <f t="shared" ref="V316:V330" si="148">SUM(W316:AD316)</f>
        <v>1088.0940000000001</v>
      </c>
      <c r="W316" s="115">
        <v>218.94900000000001</v>
      </c>
      <c r="X316" s="115">
        <v>41.753999999999998</v>
      </c>
      <c r="Y316" s="115">
        <v>449.43400000000003</v>
      </c>
      <c r="Z316" s="115">
        <v>150.197</v>
      </c>
      <c r="AA316" s="115">
        <v>0</v>
      </c>
      <c r="AB316" s="115">
        <v>224.55500000000001</v>
      </c>
      <c r="AC316" s="115">
        <v>0</v>
      </c>
      <c r="AD316" s="115">
        <v>3.2050000000000001</v>
      </c>
    </row>
    <row r="317" spans="1:30" ht="13.5" thickBot="1">
      <c r="A317" s="387"/>
      <c r="B317" s="280" t="s">
        <v>21</v>
      </c>
      <c r="C317" s="279">
        <f t="shared" si="145"/>
        <v>1068.0829999999999</v>
      </c>
      <c r="D317" s="244">
        <f t="shared" si="140"/>
        <v>6.8409999999999993</v>
      </c>
      <c r="E317" s="244">
        <v>2.4929999999999999</v>
      </c>
      <c r="F317" s="244">
        <v>4.3479999999999999</v>
      </c>
      <c r="G317" s="279">
        <f t="shared" si="147"/>
        <v>1061.242</v>
      </c>
      <c r="H317" s="244">
        <v>209.83199999999999</v>
      </c>
      <c r="I317" s="244">
        <v>1.327</v>
      </c>
      <c r="J317" s="244">
        <v>25.687999999999999</v>
      </c>
      <c r="K317" s="244">
        <v>639.75300000000004</v>
      </c>
      <c r="L317" s="244">
        <v>181</v>
      </c>
      <c r="M317" s="244">
        <v>3.6419999999999999</v>
      </c>
      <c r="N317" s="279">
        <f t="shared" si="132"/>
        <v>297.02499999999998</v>
      </c>
      <c r="O317" s="244">
        <v>45.097000000000001</v>
      </c>
      <c r="P317" s="244">
        <f t="shared" si="141"/>
        <v>251.928</v>
      </c>
      <c r="Q317" s="244">
        <v>0</v>
      </c>
      <c r="R317" s="244">
        <v>251.928</v>
      </c>
      <c r="S317" s="244">
        <v>0</v>
      </c>
      <c r="T317" s="279">
        <f t="shared" si="146"/>
        <v>1365.1079999999999</v>
      </c>
      <c r="U317" s="244">
        <v>51.938000000000002</v>
      </c>
      <c r="V317" s="279">
        <f t="shared" si="148"/>
        <v>1313.1699999999998</v>
      </c>
      <c r="W317" s="244">
        <v>235.52</v>
      </c>
      <c r="X317" s="244">
        <v>1.327</v>
      </c>
      <c r="Y317" s="244">
        <v>639.75300000000004</v>
      </c>
      <c r="Z317" s="244">
        <v>181</v>
      </c>
      <c r="AA317" s="244">
        <v>0</v>
      </c>
      <c r="AB317" s="244">
        <v>251.928</v>
      </c>
      <c r="AC317" s="244">
        <v>0</v>
      </c>
      <c r="AD317" s="244">
        <v>3.6419999999999999</v>
      </c>
    </row>
    <row r="318" spans="1:30" ht="13.5" thickBot="1">
      <c r="A318" s="388"/>
      <c r="B318" s="281" t="s">
        <v>134</v>
      </c>
      <c r="C318" s="335">
        <f>SUM(C306:C317)</f>
        <v>11671.671</v>
      </c>
      <c r="D318" s="336">
        <f>SUM(E318:F318)</f>
        <v>67.251999999999995</v>
      </c>
      <c r="E318" s="337">
        <f>SUM(E306:E317)</f>
        <v>9.0490000000000013</v>
      </c>
      <c r="F318" s="337">
        <f>SUM(F306:F317)</f>
        <v>58.202999999999996</v>
      </c>
      <c r="G318" s="335">
        <f>SUM(G306:G317)</f>
        <v>11604.419000000002</v>
      </c>
      <c r="H318" s="337">
        <f t="shared" ref="H318:O318" si="149">SUM(H306:H317)</f>
        <v>2597.2750000000001</v>
      </c>
      <c r="I318" s="337">
        <f t="shared" si="149"/>
        <v>519.39</v>
      </c>
      <c r="J318" s="337">
        <f t="shared" si="149"/>
        <v>194.52700000000002</v>
      </c>
      <c r="K318" s="337">
        <f t="shared" si="149"/>
        <v>6193.8579999999993</v>
      </c>
      <c r="L318" s="337">
        <f t="shared" si="149"/>
        <v>2092.4649999999997</v>
      </c>
      <c r="M318" s="337">
        <f t="shared" si="149"/>
        <v>6.9039999999999999</v>
      </c>
      <c r="N318" s="338">
        <f>SUM(N306:N317)</f>
        <v>3580.1059999999998</v>
      </c>
      <c r="O318" s="336">
        <f t="shared" si="149"/>
        <v>280.39700000000005</v>
      </c>
      <c r="P318" s="336">
        <f>SUM(Q318:S318)</f>
        <v>3299.7089999999998</v>
      </c>
      <c r="Q318" s="337">
        <f>SUM(Q306:Q317)</f>
        <v>11.391</v>
      </c>
      <c r="R318" s="337">
        <f>SUM(R306:R317)</f>
        <v>3288.3179999999998</v>
      </c>
      <c r="S318" s="337">
        <f>SUM(S306:S317)</f>
        <v>0</v>
      </c>
      <c r="T318" s="338">
        <f>SUM(T306:T317)</f>
        <v>15251.778999999999</v>
      </c>
      <c r="U318" s="337">
        <f>SUM(U306:U317)</f>
        <v>347.65100000000001</v>
      </c>
      <c r="V318" s="338">
        <f>SUM(W318:AC318)</f>
        <v>14897.223999999998</v>
      </c>
      <c r="W318" s="337">
        <f t="shared" ref="W318:AD318" si="150">SUM(W306:W317)</f>
        <v>2791.8020000000001</v>
      </c>
      <c r="X318" s="337">
        <f t="shared" si="150"/>
        <v>519.39</v>
      </c>
      <c r="Y318" s="337">
        <f t="shared" si="150"/>
        <v>6193.8579999999993</v>
      </c>
      <c r="Z318" s="337">
        <f t="shared" si="150"/>
        <v>2092.4649999999997</v>
      </c>
      <c r="AA318" s="337">
        <f t="shared" si="150"/>
        <v>11.391</v>
      </c>
      <c r="AB318" s="337">
        <f t="shared" si="150"/>
        <v>3288.3179999999998</v>
      </c>
      <c r="AC318" s="336">
        <f t="shared" si="150"/>
        <v>0</v>
      </c>
      <c r="AD318" s="336">
        <f t="shared" si="150"/>
        <v>6.9039999999999999</v>
      </c>
    </row>
    <row r="319" spans="1:30">
      <c r="A319" s="386">
        <v>2019</v>
      </c>
      <c r="B319" s="260" t="s">
        <v>1</v>
      </c>
      <c r="C319" s="254">
        <f t="shared" si="145"/>
        <v>1015.325</v>
      </c>
      <c r="D319" s="115">
        <f t="shared" ref="D319:D327" si="151">SUM(E319:F319)</f>
        <v>7.85</v>
      </c>
      <c r="E319" s="111">
        <v>1.7470000000000001</v>
      </c>
      <c r="F319" s="111">
        <v>6.1029999999999998</v>
      </c>
      <c r="G319" s="254">
        <f t="shared" si="147"/>
        <v>1007.475</v>
      </c>
      <c r="H319" s="111">
        <v>229.65700000000001</v>
      </c>
      <c r="I319" s="111">
        <v>25.344000000000001</v>
      </c>
      <c r="J319" s="111">
        <v>19.902999999999999</v>
      </c>
      <c r="K319" s="111">
        <v>603.19100000000003</v>
      </c>
      <c r="L319" s="111">
        <v>125.608</v>
      </c>
      <c r="M319" s="111">
        <v>3.7719999999999998</v>
      </c>
      <c r="N319" s="253">
        <f t="shared" ref="N319:N330" si="152">O319+P319</f>
        <v>326.27699999999999</v>
      </c>
      <c r="O319" s="111">
        <v>73.164000000000001</v>
      </c>
      <c r="P319" s="115">
        <f t="shared" ref="P319:P327" si="153">SUM(Q319:S319)</f>
        <v>253.113</v>
      </c>
      <c r="Q319" s="111">
        <v>0</v>
      </c>
      <c r="R319" s="111">
        <v>253.113</v>
      </c>
      <c r="S319" s="111">
        <v>0</v>
      </c>
      <c r="T319" s="254">
        <f t="shared" si="146"/>
        <v>1341.6019999999999</v>
      </c>
      <c r="U319" s="111">
        <v>81.013999999999996</v>
      </c>
      <c r="V319" s="254">
        <f t="shared" si="148"/>
        <v>1260.588</v>
      </c>
      <c r="W319" s="111">
        <v>249.56</v>
      </c>
      <c r="X319" s="111">
        <v>25.344000000000001</v>
      </c>
      <c r="Y319" s="111">
        <v>603.19100000000003</v>
      </c>
      <c r="Z319" s="111">
        <v>125.608</v>
      </c>
      <c r="AA319" s="111">
        <v>0</v>
      </c>
      <c r="AB319" s="111">
        <v>253.113</v>
      </c>
      <c r="AC319" s="111">
        <v>0</v>
      </c>
      <c r="AD319" s="111">
        <v>3.7719999999999998</v>
      </c>
    </row>
    <row r="320" spans="1:30">
      <c r="A320" s="387"/>
      <c r="B320" s="261" t="s">
        <v>2</v>
      </c>
      <c r="C320" s="254">
        <f t="shared" si="145"/>
        <v>832.49400000000003</v>
      </c>
      <c r="D320" s="115">
        <f t="shared" si="151"/>
        <v>4.8490000000000002</v>
      </c>
      <c r="E320" s="115">
        <v>0</v>
      </c>
      <c r="F320" s="115">
        <v>4.8490000000000002</v>
      </c>
      <c r="G320" s="254">
        <f t="shared" si="147"/>
        <v>827.64499999999998</v>
      </c>
      <c r="H320" s="115">
        <v>224.72</v>
      </c>
      <c r="I320" s="115">
        <v>27.774000000000001</v>
      </c>
      <c r="J320" s="115">
        <v>7.3239999999999998</v>
      </c>
      <c r="K320" s="115">
        <v>465.75700000000001</v>
      </c>
      <c r="L320" s="115">
        <v>98.370999999999995</v>
      </c>
      <c r="M320" s="115">
        <v>3.6989999999999998</v>
      </c>
      <c r="N320" s="254">
        <f t="shared" si="152"/>
        <v>193.96899999999999</v>
      </c>
      <c r="O320" s="115">
        <v>61.697000000000003</v>
      </c>
      <c r="P320" s="115">
        <f t="shared" si="153"/>
        <v>132.27199999999999</v>
      </c>
      <c r="Q320" s="115">
        <v>0</v>
      </c>
      <c r="R320" s="115">
        <v>132.27199999999999</v>
      </c>
      <c r="S320" s="115">
        <v>0</v>
      </c>
      <c r="T320" s="254">
        <f t="shared" si="146"/>
        <v>1026.463</v>
      </c>
      <c r="U320" s="115">
        <v>66.546000000000006</v>
      </c>
      <c r="V320" s="254">
        <f t="shared" si="148"/>
        <v>959.91700000000003</v>
      </c>
      <c r="W320" s="115">
        <v>232.04400000000001</v>
      </c>
      <c r="X320" s="115">
        <v>27.774000000000001</v>
      </c>
      <c r="Y320" s="115">
        <v>465.75700000000001</v>
      </c>
      <c r="Z320" s="115">
        <v>98.370999999999995</v>
      </c>
      <c r="AA320" s="115">
        <v>0</v>
      </c>
      <c r="AB320" s="115">
        <v>132.27199999999999</v>
      </c>
      <c r="AC320" s="115">
        <v>0</v>
      </c>
      <c r="AD320" s="115">
        <v>3.6989999999999998</v>
      </c>
    </row>
    <row r="321" spans="1:30">
      <c r="A321" s="387"/>
      <c r="B321" s="261" t="s">
        <v>3</v>
      </c>
      <c r="C321" s="254">
        <f t="shared" si="145"/>
        <v>830.72800000000007</v>
      </c>
      <c r="D321" s="115">
        <f t="shared" si="151"/>
        <v>6.7450000000000001</v>
      </c>
      <c r="E321" s="115">
        <v>0</v>
      </c>
      <c r="F321" s="115">
        <v>6.7450000000000001</v>
      </c>
      <c r="G321" s="254">
        <f t="shared" si="147"/>
        <v>823.98300000000006</v>
      </c>
      <c r="H321" s="115">
        <v>202.661</v>
      </c>
      <c r="I321" s="115">
        <v>11.154999999999999</v>
      </c>
      <c r="J321" s="115">
        <v>32.21</v>
      </c>
      <c r="K321" s="115">
        <v>415.017</v>
      </c>
      <c r="L321" s="115">
        <v>159.68700000000001</v>
      </c>
      <c r="M321" s="115">
        <v>3.2530000000000001</v>
      </c>
      <c r="N321" s="254">
        <f t="shared" si="152"/>
        <v>382.67599999999999</v>
      </c>
      <c r="O321" s="115">
        <v>116.05500000000001</v>
      </c>
      <c r="P321" s="115">
        <f t="shared" si="153"/>
        <v>266.62099999999998</v>
      </c>
      <c r="Q321" s="240">
        <v>0</v>
      </c>
      <c r="R321" s="240">
        <v>266.62099999999998</v>
      </c>
      <c r="S321" s="240">
        <v>0</v>
      </c>
      <c r="T321" s="254">
        <f t="shared" si="146"/>
        <v>1213.404</v>
      </c>
      <c r="U321" s="115">
        <v>122.8</v>
      </c>
      <c r="V321" s="254">
        <f t="shared" si="148"/>
        <v>1090.604</v>
      </c>
      <c r="W321" s="115">
        <v>234.87100000000001</v>
      </c>
      <c r="X321" s="115">
        <v>11.154999999999999</v>
      </c>
      <c r="Y321" s="115">
        <v>415.017</v>
      </c>
      <c r="Z321" s="115">
        <v>159.68700000000001</v>
      </c>
      <c r="AA321" s="115">
        <v>0</v>
      </c>
      <c r="AB321" s="240">
        <v>266.62099999999998</v>
      </c>
      <c r="AC321" s="115">
        <v>0</v>
      </c>
      <c r="AD321" s="115">
        <v>3.2530000000000001</v>
      </c>
    </row>
    <row r="322" spans="1:30">
      <c r="A322" s="387"/>
      <c r="B322" s="261" t="s">
        <v>4</v>
      </c>
      <c r="C322" s="254">
        <f t="shared" si="145"/>
        <v>830.45900000000006</v>
      </c>
      <c r="D322" s="115">
        <f t="shared" si="151"/>
        <v>7.2990000000000004</v>
      </c>
      <c r="E322" s="115">
        <v>0</v>
      </c>
      <c r="F322" s="115">
        <v>7.2990000000000004</v>
      </c>
      <c r="G322" s="254">
        <f t="shared" si="147"/>
        <v>823.16000000000008</v>
      </c>
      <c r="H322" s="115">
        <v>217.577</v>
      </c>
      <c r="I322" s="115">
        <v>10.138</v>
      </c>
      <c r="J322" s="115">
        <v>30.634</v>
      </c>
      <c r="K322" s="115">
        <v>434.12900000000002</v>
      </c>
      <c r="L322" s="115">
        <v>127.28</v>
      </c>
      <c r="M322" s="115">
        <v>3.4020000000000001</v>
      </c>
      <c r="N322" s="254">
        <f t="shared" si="152"/>
        <v>366.18700000000001</v>
      </c>
      <c r="O322" s="115">
        <v>120.76600000000001</v>
      </c>
      <c r="P322" s="115">
        <f t="shared" si="153"/>
        <v>245.42099999999999</v>
      </c>
      <c r="Q322" s="115">
        <v>0</v>
      </c>
      <c r="R322" s="115">
        <v>245.42099999999999</v>
      </c>
      <c r="S322" s="115">
        <v>0</v>
      </c>
      <c r="T322" s="254">
        <f t="shared" si="146"/>
        <v>1196.6460000000002</v>
      </c>
      <c r="U322" s="115">
        <v>128.065</v>
      </c>
      <c r="V322" s="254">
        <f t="shared" si="148"/>
        <v>1068.5810000000001</v>
      </c>
      <c r="W322" s="115">
        <v>248.21100000000001</v>
      </c>
      <c r="X322" s="115">
        <v>10.138</v>
      </c>
      <c r="Y322" s="115">
        <v>434.12900000000002</v>
      </c>
      <c r="Z322" s="115">
        <v>127.28</v>
      </c>
      <c r="AA322" s="115">
        <v>0</v>
      </c>
      <c r="AB322" s="115">
        <v>245.42099999999999</v>
      </c>
      <c r="AC322" s="115">
        <v>0</v>
      </c>
      <c r="AD322" s="115">
        <v>3.4020000000000001</v>
      </c>
    </row>
    <row r="323" spans="1:30">
      <c r="A323" s="387"/>
      <c r="B323" s="261" t="s">
        <v>5</v>
      </c>
      <c r="C323" s="254">
        <f t="shared" si="145"/>
        <v>774.82500000000005</v>
      </c>
      <c r="D323" s="115">
        <f t="shared" si="151"/>
        <v>8.0749999999999993</v>
      </c>
      <c r="E323" s="115">
        <v>0</v>
      </c>
      <c r="F323" s="115">
        <v>8.0749999999999993</v>
      </c>
      <c r="G323" s="254">
        <f t="shared" si="147"/>
        <v>766.75</v>
      </c>
      <c r="H323" s="115">
        <v>195.05</v>
      </c>
      <c r="I323" s="115">
        <v>7.1879999999999997</v>
      </c>
      <c r="J323" s="115">
        <v>4.7240000000000002</v>
      </c>
      <c r="K323" s="115">
        <v>461.63499999999999</v>
      </c>
      <c r="L323" s="115">
        <v>95.602000000000004</v>
      </c>
      <c r="M323" s="115">
        <v>2.5510000000000002</v>
      </c>
      <c r="N323" s="254">
        <f t="shared" si="152"/>
        <v>357.78999999999996</v>
      </c>
      <c r="O323" s="115">
        <v>105.029</v>
      </c>
      <c r="P323" s="115">
        <f t="shared" si="153"/>
        <v>252.761</v>
      </c>
      <c r="Q323" s="115">
        <v>0</v>
      </c>
      <c r="R323" s="115">
        <v>252.761</v>
      </c>
      <c r="S323" s="115">
        <v>0</v>
      </c>
      <c r="T323" s="254">
        <f t="shared" si="146"/>
        <v>1132.615</v>
      </c>
      <c r="U323" s="115">
        <v>113.104</v>
      </c>
      <c r="V323" s="254">
        <f t="shared" si="148"/>
        <v>1019.511</v>
      </c>
      <c r="W323" s="115">
        <v>199.774</v>
      </c>
      <c r="X323" s="115">
        <v>7.1879999999999997</v>
      </c>
      <c r="Y323" s="115">
        <v>461.63499999999999</v>
      </c>
      <c r="Z323" s="115">
        <v>95.602000000000004</v>
      </c>
      <c r="AA323" s="115">
        <v>0</v>
      </c>
      <c r="AB323" s="115">
        <v>252.761</v>
      </c>
      <c r="AC323" s="115">
        <v>0</v>
      </c>
      <c r="AD323" s="115">
        <v>2.5510000000000002</v>
      </c>
    </row>
    <row r="324" spans="1:30">
      <c r="A324" s="387"/>
      <c r="B324" s="261" t="s">
        <v>6</v>
      </c>
      <c r="C324" s="254">
        <f t="shared" si="145"/>
        <v>905.83499999999992</v>
      </c>
      <c r="D324" s="115">
        <f t="shared" si="151"/>
        <v>6.8029999999999999</v>
      </c>
      <c r="E324" s="115">
        <v>0</v>
      </c>
      <c r="F324" s="115">
        <v>6.8029999999999999</v>
      </c>
      <c r="G324" s="254">
        <f t="shared" si="147"/>
        <v>899.03199999999993</v>
      </c>
      <c r="H324" s="115">
        <v>289.767</v>
      </c>
      <c r="I324" s="115">
        <v>9.1029999999999998</v>
      </c>
      <c r="J324" s="115">
        <v>31.356000000000002</v>
      </c>
      <c r="K324" s="115">
        <v>480.74099999999999</v>
      </c>
      <c r="L324" s="115">
        <v>85.459000000000003</v>
      </c>
      <c r="M324" s="115">
        <v>2.6059999999999999</v>
      </c>
      <c r="N324" s="254">
        <f t="shared" si="152"/>
        <v>294.911</v>
      </c>
      <c r="O324" s="115">
        <v>74.653999999999996</v>
      </c>
      <c r="P324" s="115">
        <f t="shared" si="153"/>
        <v>220.25700000000001</v>
      </c>
      <c r="Q324" s="115">
        <v>0</v>
      </c>
      <c r="R324" s="115">
        <v>220.25700000000001</v>
      </c>
      <c r="S324" s="115">
        <v>0</v>
      </c>
      <c r="T324" s="254">
        <f t="shared" si="146"/>
        <v>1200.7460000000001</v>
      </c>
      <c r="U324" s="115">
        <v>81.456999999999994</v>
      </c>
      <c r="V324" s="254">
        <f t="shared" si="148"/>
        <v>1119.289</v>
      </c>
      <c r="W324" s="115">
        <v>321.12299999999999</v>
      </c>
      <c r="X324" s="115">
        <v>9.1029999999999998</v>
      </c>
      <c r="Y324" s="115">
        <v>480.74099999999999</v>
      </c>
      <c r="Z324" s="115">
        <v>85.459000000000003</v>
      </c>
      <c r="AA324" s="115">
        <v>0</v>
      </c>
      <c r="AB324" s="115">
        <v>220.25700000000001</v>
      </c>
      <c r="AC324" s="115">
        <v>0</v>
      </c>
      <c r="AD324" s="115">
        <v>2.6059999999999999</v>
      </c>
    </row>
    <row r="325" spans="1:30">
      <c r="A325" s="387"/>
      <c r="B325" s="261" t="s">
        <v>16</v>
      </c>
      <c r="C325" s="254">
        <f t="shared" si="145"/>
        <v>1038.723</v>
      </c>
      <c r="D325" s="115">
        <f t="shared" si="151"/>
        <v>3.1739999999999999</v>
      </c>
      <c r="E325" s="115">
        <v>0</v>
      </c>
      <c r="F325" s="115">
        <v>3.1739999999999999</v>
      </c>
      <c r="G325" s="254">
        <f t="shared" si="147"/>
        <v>1035.549</v>
      </c>
      <c r="H325" s="115">
        <v>315.98899999999998</v>
      </c>
      <c r="I325" s="115">
        <v>51.68</v>
      </c>
      <c r="J325" s="115">
        <v>30.006</v>
      </c>
      <c r="K325" s="115">
        <v>560.43899999999996</v>
      </c>
      <c r="L325" s="115">
        <v>74.908000000000001</v>
      </c>
      <c r="M325" s="115">
        <v>2.5270000000000001</v>
      </c>
      <c r="N325" s="254">
        <f t="shared" si="152"/>
        <v>339.55799999999999</v>
      </c>
      <c r="O325" s="115">
        <v>59.715000000000003</v>
      </c>
      <c r="P325" s="115">
        <f t="shared" si="153"/>
        <v>279.84300000000002</v>
      </c>
      <c r="Q325" s="115">
        <v>38.863999999999997</v>
      </c>
      <c r="R325" s="115">
        <v>240.97900000000001</v>
      </c>
      <c r="S325" s="115">
        <v>0</v>
      </c>
      <c r="T325" s="254">
        <f t="shared" si="146"/>
        <v>1378.2809999999999</v>
      </c>
      <c r="U325" s="115">
        <v>62.889000000000003</v>
      </c>
      <c r="V325" s="254">
        <f t="shared" si="148"/>
        <v>1315.3920000000001</v>
      </c>
      <c r="W325" s="115">
        <v>345.995</v>
      </c>
      <c r="X325" s="115">
        <v>51.68</v>
      </c>
      <c r="Y325" s="115">
        <v>560.43899999999996</v>
      </c>
      <c r="Z325" s="115">
        <v>74.908000000000001</v>
      </c>
      <c r="AA325" s="115">
        <v>38.863999999999997</v>
      </c>
      <c r="AB325" s="115">
        <v>240.97900000000001</v>
      </c>
      <c r="AC325" s="115">
        <v>0</v>
      </c>
      <c r="AD325" s="115">
        <v>2.5270000000000001</v>
      </c>
    </row>
    <row r="326" spans="1:30">
      <c r="A326" s="387"/>
      <c r="B326" s="261" t="s">
        <v>17</v>
      </c>
      <c r="C326" s="254">
        <f t="shared" si="145"/>
        <v>1098.075</v>
      </c>
      <c r="D326" s="115">
        <f t="shared" si="151"/>
        <v>2.2770000000000001</v>
      </c>
      <c r="E326" s="115">
        <v>0</v>
      </c>
      <c r="F326" s="115">
        <v>2.2770000000000001</v>
      </c>
      <c r="G326" s="254">
        <f t="shared" si="147"/>
        <v>1095.798</v>
      </c>
      <c r="H326" s="115">
        <v>302.30900000000003</v>
      </c>
      <c r="I326" s="115">
        <v>50.462000000000003</v>
      </c>
      <c r="J326" s="115">
        <v>13.667999999999999</v>
      </c>
      <c r="K326" s="115">
        <v>584.61099999999999</v>
      </c>
      <c r="L326" s="115">
        <v>142.02000000000001</v>
      </c>
      <c r="M326" s="115">
        <v>2.7280000000000002</v>
      </c>
      <c r="N326" s="254">
        <f t="shared" si="152"/>
        <v>359.05899999999997</v>
      </c>
      <c r="O326" s="115">
        <v>56.505000000000003</v>
      </c>
      <c r="P326" s="115">
        <f t="shared" si="153"/>
        <v>302.55399999999997</v>
      </c>
      <c r="Q326" s="115">
        <v>50.965000000000003</v>
      </c>
      <c r="R326" s="115">
        <v>251.589</v>
      </c>
      <c r="S326" s="115">
        <v>0</v>
      </c>
      <c r="T326" s="254">
        <f t="shared" si="146"/>
        <v>1457.1339999999998</v>
      </c>
      <c r="U326" s="115">
        <v>58.781999999999996</v>
      </c>
      <c r="V326" s="254">
        <f t="shared" si="148"/>
        <v>1398.3519999999999</v>
      </c>
      <c r="W326" s="115">
        <v>315.97699999999998</v>
      </c>
      <c r="X326" s="115">
        <v>50.462000000000003</v>
      </c>
      <c r="Y326" s="115">
        <v>584.61099999999999</v>
      </c>
      <c r="Z326" s="115">
        <v>142.02000000000001</v>
      </c>
      <c r="AA326" s="115">
        <v>50.965000000000003</v>
      </c>
      <c r="AB326" s="115">
        <v>251.589</v>
      </c>
      <c r="AC326" s="115">
        <v>0</v>
      </c>
      <c r="AD326" s="115">
        <v>2.7280000000000002</v>
      </c>
    </row>
    <row r="327" spans="1:30">
      <c r="A327" s="387"/>
      <c r="B327" s="261" t="s">
        <v>18</v>
      </c>
      <c r="C327" s="254">
        <f t="shared" si="145"/>
        <v>1036.5330000000001</v>
      </c>
      <c r="D327" s="115">
        <f t="shared" si="151"/>
        <v>1.5169999999999999</v>
      </c>
      <c r="E327" s="115">
        <v>0</v>
      </c>
      <c r="F327" s="115">
        <v>1.5169999999999999</v>
      </c>
      <c r="G327" s="254">
        <f t="shared" si="147"/>
        <v>1035.0160000000001</v>
      </c>
      <c r="H327" s="115">
        <v>288.637</v>
      </c>
      <c r="I327" s="115">
        <v>60.970999999999997</v>
      </c>
      <c r="J327" s="115">
        <v>0</v>
      </c>
      <c r="K327" s="115">
        <v>545.05499999999995</v>
      </c>
      <c r="L327" s="115">
        <v>137.81700000000001</v>
      </c>
      <c r="M327" s="115">
        <v>2.536</v>
      </c>
      <c r="N327" s="254">
        <f t="shared" si="152"/>
        <v>289.81299999999999</v>
      </c>
      <c r="O327" s="115">
        <v>53.393000000000001</v>
      </c>
      <c r="P327" s="115">
        <f t="shared" si="153"/>
        <v>236.42</v>
      </c>
      <c r="Q327" s="115">
        <v>0</v>
      </c>
      <c r="R327" s="115">
        <v>236.42</v>
      </c>
      <c r="S327" s="115">
        <v>0</v>
      </c>
      <c r="T327" s="254">
        <f t="shared" si="146"/>
        <v>1326.3460000000002</v>
      </c>
      <c r="U327" s="115">
        <v>54.91</v>
      </c>
      <c r="V327" s="254">
        <f t="shared" si="148"/>
        <v>1271.4360000000001</v>
      </c>
      <c r="W327" s="115">
        <v>288.637</v>
      </c>
      <c r="X327" s="115">
        <v>60.970999999999997</v>
      </c>
      <c r="Y327" s="115">
        <v>545.05499999999995</v>
      </c>
      <c r="Z327" s="115">
        <v>137.81700000000001</v>
      </c>
      <c r="AA327" s="115">
        <v>0</v>
      </c>
      <c r="AB327" s="115">
        <v>236.42</v>
      </c>
      <c r="AC327" s="115">
        <v>0</v>
      </c>
      <c r="AD327" s="115">
        <v>2.536</v>
      </c>
    </row>
    <row r="328" spans="1:30">
      <c r="A328" s="387"/>
      <c r="B328" s="261" t="s">
        <v>19</v>
      </c>
      <c r="C328" s="254">
        <f t="shared" si="145"/>
        <v>933.16800000000001</v>
      </c>
      <c r="D328" s="115">
        <f>SUM(E328:F328)</f>
        <v>1.909</v>
      </c>
      <c r="E328" s="115">
        <v>0</v>
      </c>
      <c r="F328" s="115">
        <v>1.909</v>
      </c>
      <c r="G328" s="254">
        <f t="shared" si="147"/>
        <v>931.25900000000001</v>
      </c>
      <c r="H328" s="115">
        <v>259.721</v>
      </c>
      <c r="I328" s="115">
        <v>27.783999999999999</v>
      </c>
      <c r="J328" s="115">
        <v>0</v>
      </c>
      <c r="K328" s="115">
        <v>502.79899999999998</v>
      </c>
      <c r="L328" s="115">
        <v>138.09200000000001</v>
      </c>
      <c r="M328" s="115">
        <v>2.863</v>
      </c>
      <c r="N328" s="254">
        <f t="shared" si="152"/>
        <v>318.149</v>
      </c>
      <c r="O328" s="115">
        <v>57.8</v>
      </c>
      <c r="P328" s="115">
        <f>SUM(Q328:S328)</f>
        <v>260.34899999999999</v>
      </c>
      <c r="Q328" s="115">
        <v>0</v>
      </c>
      <c r="R328" s="115">
        <v>260.34899999999999</v>
      </c>
      <c r="S328" s="115">
        <v>0</v>
      </c>
      <c r="T328" s="254">
        <f t="shared" si="146"/>
        <v>1251.317</v>
      </c>
      <c r="U328" s="115">
        <v>59.709000000000003</v>
      </c>
      <c r="V328" s="254">
        <f t="shared" si="148"/>
        <v>1191.6079999999999</v>
      </c>
      <c r="W328" s="115">
        <v>259.721</v>
      </c>
      <c r="X328" s="115">
        <v>27.783999999999999</v>
      </c>
      <c r="Y328" s="115">
        <v>502.79899999999998</v>
      </c>
      <c r="Z328" s="115">
        <v>138.09200000000001</v>
      </c>
      <c r="AA328" s="115">
        <v>0</v>
      </c>
      <c r="AB328" s="115">
        <v>260.34899999999999</v>
      </c>
      <c r="AC328" s="115">
        <v>0</v>
      </c>
      <c r="AD328" s="115">
        <v>2.863</v>
      </c>
    </row>
    <row r="329" spans="1:30">
      <c r="A329" s="387"/>
      <c r="B329" s="261" t="s">
        <v>20</v>
      </c>
      <c r="C329" s="254">
        <f t="shared" si="145"/>
        <v>856.45600000000002</v>
      </c>
      <c r="D329" s="115">
        <f>SUM(E329:F329)</f>
        <v>1.845</v>
      </c>
      <c r="E329" s="115">
        <v>0</v>
      </c>
      <c r="F329" s="115">
        <v>1.845</v>
      </c>
      <c r="G329" s="254">
        <f t="shared" si="147"/>
        <v>854.61099999999999</v>
      </c>
      <c r="H329" s="115">
        <v>191.697</v>
      </c>
      <c r="I329" s="115">
        <v>8.1940000000000008</v>
      </c>
      <c r="J329" s="115">
        <v>0</v>
      </c>
      <c r="K329" s="115">
        <v>512.92200000000003</v>
      </c>
      <c r="L329" s="115">
        <v>138.745</v>
      </c>
      <c r="M329" s="115">
        <v>3.0529999999999999</v>
      </c>
      <c r="N329" s="254">
        <f t="shared" si="152"/>
        <v>269.94499999999999</v>
      </c>
      <c r="O329" s="115">
        <v>50.128999999999998</v>
      </c>
      <c r="P329" s="115">
        <f>SUM(Q329:S329)</f>
        <v>219.816</v>
      </c>
      <c r="Q329" s="115">
        <v>0</v>
      </c>
      <c r="R329" s="115">
        <v>219.816</v>
      </c>
      <c r="S329" s="115">
        <v>0</v>
      </c>
      <c r="T329" s="254">
        <f t="shared" si="146"/>
        <v>1126.4010000000001</v>
      </c>
      <c r="U329" s="115">
        <v>51.973999999999997</v>
      </c>
      <c r="V329" s="254">
        <f t="shared" si="148"/>
        <v>1074.4270000000001</v>
      </c>
      <c r="W329" s="115">
        <v>191.697</v>
      </c>
      <c r="X329" s="115">
        <v>8.1940000000000008</v>
      </c>
      <c r="Y329" s="115">
        <v>512.92200000000003</v>
      </c>
      <c r="Z329" s="115">
        <v>138.745</v>
      </c>
      <c r="AA329" s="115">
        <v>0</v>
      </c>
      <c r="AB329" s="115">
        <v>219.816</v>
      </c>
      <c r="AC329" s="115">
        <v>0</v>
      </c>
      <c r="AD329" s="115">
        <v>3.0529999999999999</v>
      </c>
    </row>
    <row r="330" spans="1:30" ht="13.5" thickBot="1">
      <c r="A330" s="387"/>
      <c r="B330" s="280" t="s">
        <v>21</v>
      </c>
      <c r="C330" s="279">
        <f t="shared" si="145"/>
        <v>919.52599999999984</v>
      </c>
      <c r="D330" s="244">
        <f>SUM(E330:F330)</f>
        <v>2.2370000000000001</v>
      </c>
      <c r="E330" s="244">
        <v>0</v>
      </c>
      <c r="F330" s="244">
        <v>2.2370000000000001</v>
      </c>
      <c r="G330" s="279">
        <f t="shared" si="147"/>
        <v>917.28899999999987</v>
      </c>
      <c r="H330" s="244">
        <v>264.16399999999999</v>
      </c>
      <c r="I330" s="244">
        <v>24.497</v>
      </c>
      <c r="J330" s="244">
        <v>0</v>
      </c>
      <c r="K330" s="244">
        <v>548.77599999999995</v>
      </c>
      <c r="L330" s="244">
        <v>78.23</v>
      </c>
      <c r="M330" s="244">
        <v>1.6220000000000001</v>
      </c>
      <c r="N330" s="279">
        <f t="shared" si="152"/>
        <v>221.45400000000001</v>
      </c>
      <c r="O330" s="244">
        <v>81.528999999999996</v>
      </c>
      <c r="P330" s="244">
        <f>SUM(Q330:S330)</f>
        <v>139.92500000000001</v>
      </c>
      <c r="Q330" s="244">
        <v>0</v>
      </c>
      <c r="R330" s="244">
        <v>139.92500000000001</v>
      </c>
      <c r="S330" s="244">
        <v>0</v>
      </c>
      <c r="T330" s="279">
        <f t="shared" si="146"/>
        <v>1140.98</v>
      </c>
      <c r="U330" s="244">
        <v>83.766000000000005</v>
      </c>
      <c r="V330" s="279">
        <f t="shared" si="148"/>
        <v>1057.2139999999999</v>
      </c>
      <c r="W330" s="244">
        <v>264.16399999999999</v>
      </c>
      <c r="X330" s="244">
        <v>24.497</v>
      </c>
      <c r="Y330" s="244">
        <v>548.77599999999995</v>
      </c>
      <c r="Z330" s="244">
        <v>78.23</v>
      </c>
      <c r="AA330" s="244">
        <v>0</v>
      </c>
      <c r="AB330" s="244">
        <v>139.92500000000001</v>
      </c>
      <c r="AC330" s="244">
        <v>0</v>
      </c>
      <c r="AD330" s="244">
        <v>1.6220000000000001</v>
      </c>
    </row>
    <row r="331" spans="1:30" ht="13.5" thickBot="1">
      <c r="A331" s="388"/>
      <c r="B331" s="281" t="s">
        <v>155</v>
      </c>
      <c r="C331" s="335">
        <f>SUM(C319:C330)</f>
        <v>11072.146999999999</v>
      </c>
      <c r="D331" s="336">
        <f>SUM(E331:F331)</f>
        <v>54.58</v>
      </c>
      <c r="E331" s="337">
        <f>SUM(E319:E330)</f>
        <v>1.7470000000000001</v>
      </c>
      <c r="F331" s="337">
        <f>SUM(F319:F330)</f>
        <v>52.832999999999998</v>
      </c>
      <c r="G331" s="335">
        <f>SUM(G319:G330)</f>
        <v>11017.567000000001</v>
      </c>
      <c r="H331" s="337">
        <f t="shared" ref="H331:O331" si="154">SUM(H319:H330)</f>
        <v>2981.9490000000005</v>
      </c>
      <c r="I331" s="337">
        <f t="shared" si="154"/>
        <v>314.29000000000002</v>
      </c>
      <c r="J331" s="337">
        <f t="shared" si="154"/>
        <v>169.82500000000002</v>
      </c>
      <c r="K331" s="337">
        <f t="shared" si="154"/>
        <v>6115.0720000000001</v>
      </c>
      <c r="L331" s="337">
        <f t="shared" si="154"/>
        <v>1401.819</v>
      </c>
      <c r="M331" s="337">
        <f t="shared" si="154"/>
        <v>34.612000000000002</v>
      </c>
      <c r="N331" s="338">
        <f>SUM(N319:N330)</f>
        <v>3719.788</v>
      </c>
      <c r="O331" s="336">
        <f t="shared" si="154"/>
        <v>910.43600000000004</v>
      </c>
      <c r="P331" s="336">
        <f>SUM(Q331:S331)</f>
        <v>2809.3520000000003</v>
      </c>
      <c r="Q331" s="337">
        <f>SUM(Q319:Q330)</f>
        <v>89.829000000000008</v>
      </c>
      <c r="R331" s="337">
        <f>SUM(R319:R330)</f>
        <v>2719.5230000000001</v>
      </c>
      <c r="S331" s="337">
        <f>SUM(S319:S330)</f>
        <v>0</v>
      </c>
      <c r="T331" s="338">
        <f>SUM(T319:T330)</f>
        <v>14791.934999999999</v>
      </c>
      <c r="U331" s="337">
        <f>SUM(U319:U330)</f>
        <v>965.01600000000008</v>
      </c>
      <c r="V331" s="338">
        <f>SUM(W331:AC331)</f>
        <v>13792.307000000001</v>
      </c>
      <c r="W331" s="337">
        <f t="shared" ref="W331:AD331" si="155">SUM(W319:W330)</f>
        <v>3151.7740000000003</v>
      </c>
      <c r="X331" s="337">
        <f t="shared" si="155"/>
        <v>314.29000000000002</v>
      </c>
      <c r="Y331" s="337">
        <f t="shared" si="155"/>
        <v>6115.0720000000001</v>
      </c>
      <c r="Z331" s="337">
        <f t="shared" si="155"/>
        <v>1401.819</v>
      </c>
      <c r="AA331" s="337">
        <f t="shared" si="155"/>
        <v>89.829000000000008</v>
      </c>
      <c r="AB331" s="337">
        <f t="shared" si="155"/>
        <v>2719.5230000000001</v>
      </c>
      <c r="AC331" s="336">
        <f t="shared" si="155"/>
        <v>0</v>
      </c>
      <c r="AD331" s="336">
        <f t="shared" si="155"/>
        <v>34.612000000000002</v>
      </c>
    </row>
    <row r="332" spans="1:30">
      <c r="A332" s="386">
        <v>2020</v>
      </c>
      <c r="B332" s="260" t="s">
        <v>1</v>
      </c>
      <c r="C332" s="254">
        <f t="shared" ref="C332:C343" si="156">D332+G332</f>
        <v>865.11400000000003</v>
      </c>
      <c r="D332" s="115">
        <f t="shared" ref="D332:D340" si="157">SUM(E332:F332)</f>
        <v>4.1539999999999999</v>
      </c>
      <c r="E332" s="111">
        <v>0</v>
      </c>
      <c r="F332" s="111">
        <v>4.1539999999999999</v>
      </c>
      <c r="G332" s="254">
        <f t="shared" ref="G332:G343" si="158">SUM(H332:M332)</f>
        <v>860.96</v>
      </c>
      <c r="H332" s="111">
        <v>250.27600000000001</v>
      </c>
      <c r="I332" s="111">
        <v>19.617999999999999</v>
      </c>
      <c r="J332" s="111">
        <v>0</v>
      </c>
      <c r="K332" s="111">
        <v>492.048</v>
      </c>
      <c r="L332" s="111">
        <v>95.537000000000006</v>
      </c>
      <c r="M332" s="111">
        <v>3.4809999999999999</v>
      </c>
      <c r="N332" s="253">
        <f t="shared" ref="N332:N343" si="159">O332+P332</f>
        <v>248.214</v>
      </c>
      <c r="O332" s="111">
        <v>91.034000000000006</v>
      </c>
      <c r="P332" s="115">
        <f t="shared" ref="P332:P340" si="160">SUM(Q332:S332)</f>
        <v>157.18</v>
      </c>
      <c r="Q332" s="111">
        <v>0</v>
      </c>
      <c r="R332" s="111">
        <v>157.18</v>
      </c>
      <c r="S332" s="111">
        <v>0</v>
      </c>
      <c r="T332" s="254">
        <f t="shared" ref="T332:T343" si="161">U332+V332</f>
        <v>1113.3280000000002</v>
      </c>
      <c r="U332" s="111">
        <v>95.188000000000002</v>
      </c>
      <c r="V332" s="254">
        <f t="shared" ref="V332:V345" si="162">SUM(W332:AD332)</f>
        <v>1018.1400000000001</v>
      </c>
      <c r="W332" s="111">
        <v>250.27600000000001</v>
      </c>
      <c r="X332" s="111">
        <v>19.617999999999999</v>
      </c>
      <c r="Y332" s="111">
        <v>492.048</v>
      </c>
      <c r="Z332" s="111">
        <v>95.537000000000006</v>
      </c>
      <c r="AA332" s="111">
        <v>0</v>
      </c>
      <c r="AB332" s="111">
        <v>157.18</v>
      </c>
      <c r="AC332" s="111">
        <v>0</v>
      </c>
      <c r="AD332" s="111">
        <v>3.4809999999999999</v>
      </c>
    </row>
    <row r="333" spans="1:30">
      <c r="A333" s="387"/>
      <c r="B333" s="261" t="s">
        <v>2</v>
      </c>
      <c r="C333" s="254">
        <f t="shared" si="156"/>
        <v>761.16500000000008</v>
      </c>
      <c r="D333" s="115">
        <f t="shared" si="157"/>
        <v>4.7590000000000003</v>
      </c>
      <c r="E333" s="115">
        <v>0</v>
      </c>
      <c r="F333" s="115">
        <v>4.7590000000000003</v>
      </c>
      <c r="G333" s="254">
        <f t="shared" si="158"/>
        <v>756.40600000000006</v>
      </c>
      <c r="H333" s="115">
        <v>219.67400000000001</v>
      </c>
      <c r="I333" s="115">
        <v>6.7720000000000002</v>
      </c>
      <c r="J333" s="115">
        <v>0</v>
      </c>
      <c r="K333" s="115">
        <v>442.27300000000002</v>
      </c>
      <c r="L333" s="115">
        <v>84.168999999999997</v>
      </c>
      <c r="M333" s="115">
        <v>3.5179999999999998</v>
      </c>
      <c r="N333" s="254">
        <f t="shared" si="159"/>
        <v>324.53100000000001</v>
      </c>
      <c r="O333" s="115">
        <v>91.438999999999993</v>
      </c>
      <c r="P333" s="115">
        <f t="shared" si="160"/>
        <v>233.09200000000001</v>
      </c>
      <c r="Q333" s="115">
        <v>0</v>
      </c>
      <c r="R333" s="115">
        <v>233.09200000000001</v>
      </c>
      <c r="S333" s="115">
        <v>0</v>
      </c>
      <c r="T333" s="254">
        <f t="shared" si="161"/>
        <v>1085.6970000000001</v>
      </c>
      <c r="U333" s="115">
        <v>96.197999999999993</v>
      </c>
      <c r="V333" s="254">
        <f t="shared" si="162"/>
        <v>989.49900000000002</v>
      </c>
      <c r="W333" s="115">
        <v>219.67400000000001</v>
      </c>
      <c r="X333" s="115">
        <v>6.7720000000000002</v>
      </c>
      <c r="Y333" s="115">
        <v>442.27300000000002</v>
      </c>
      <c r="Z333" s="115">
        <v>84.168999999999997</v>
      </c>
      <c r="AA333" s="115">
        <v>0</v>
      </c>
      <c r="AB333" s="115">
        <v>233.09299999999999</v>
      </c>
      <c r="AC333" s="115">
        <v>0</v>
      </c>
      <c r="AD333" s="115">
        <v>3.5179999999999998</v>
      </c>
    </row>
    <row r="334" spans="1:30">
      <c r="A334" s="387"/>
      <c r="B334" s="261" t="s">
        <v>3</v>
      </c>
      <c r="C334" s="254">
        <f t="shared" si="156"/>
        <v>728.56099999999992</v>
      </c>
      <c r="D334" s="115">
        <f t="shared" si="157"/>
        <v>6.4039999999999999</v>
      </c>
      <c r="E334" s="115">
        <v>0</v>
      </c>
      <c r="F334" s="115">
        <v>6.4039999999999999</v>
      </c>
      <c r="G334" s="254">
        <f t="shared" si="158"/>
        <v>722.15699999999993</v>
      </c>
      <c r="H334" s="115">
        <v>179.31100000000001</v>
      </c>
      <c r="I334" s="115">
        <v>42.168999999999997</v>
      </c>
      <c r="J334" s="115">
        <v>0</v>
      </c>
      <c r="K334" s="115">
        <v>445.78100000000001</v>
      </c>
      <c r="L334" s="115">
        <v>51.011000000000003</v>
      </c>
      <c r="M334" s="115">
        <v>3.8849999999999998</v>
      </c>
      <c r="N334" s="254">
        <f t="shared" si="159"/>
        <v>300.858</v>
      </c>
      <c r="O334" s="115">
        <v>128.65899999999999</v>
      </c>
      <c r="P334" s="115">
        <f t="shared" si="160"/>
        <v>172.19900000000001</v>
      </c>
      <c r="Q334" s="240">
        <v>0</v>
      </c>
      <c r="R334" s="240">
        <v>172.19900000000001</v>
      </c>
      <c r="S334" s="240">
        <v>0</v>
      </c>
      <c r="T334" s="254">
        <f t="shared" si="161"/>
        <v>1029.4189999999999</v>
      </c>
      <c r="U334" s="115">
        <v>135.06299999999999</v>
      </c>
      <c r="V334" s="254">
        <f t="shared" si="162"/>
        <v>894.35599999999999</v>
      </c>
      <c r="W334" s="115">
        <v>179.31100000000001</v>
      </c>
      <c r="X334" s="115">
        <v>42.168999999999997</v>
      </c>
      <c r="Y334" s="115">
        <v>445.78100000000001</v>
      </c>
      <c r="Z334" s="115">
        <v>51.011000000000003</v>
      </c>
      <c r="AA334" s="115">
        <v>0</v>
      </c>
      <c r="AB334" s="240">
        <v>172.19900000000001</v>
      </c>
      <c r="AC334" s="115">
        <v>0</v>
      </c>
      <c r="AD334" s="115">
        <v>3.8849999999999998</v>
      </c>
    </row>
    <row r="335" spans="1:30">
      <c r="A335" s="387"/>
      <c r="B335" s="261" t="s">
        <v>4</v>
      </c>
      <c r="C335" s="254">
        <f t="shared" si="156"/>
        <v>800.75799999999992</v>
      </c>
      <c r="D335" s="115">
        <f t="shared" si="157"/>
        <v>7.2039999999999997</v>
      </c>
      <c r="E335" s="115">
        <v>0</v>
      </c>
      <c r="F335" s="115">
        <v>7.2039999999999997</v>
      </c>
      <c r="G335" s="254">
        <f t="shared" si="158"/>
        <v>793.55399999999997</v>
      </c>
      <c r="H335" s="115">
        <v>265.89299999999997</v>
      </c>
      <c r="I335" s="115">
        <v>5.726</v>
      </c>
      <c r="J335" s="115">
        <v>0</v>
      </c>
      <c r="K335" s="115">
        <v>487.86099999999999</v>
      </c>
      <c r="L335" s="115">
        <v>30.986999999999998</v>
      </c>
      <c r="M335" s="115">
        <v>3.0870000000000002</v>
      </c>
      <c r="N335" s="254">
        <f t="shared" si="159"/>
        <v>203.30199999999999</v>
      </c>
      <c r="O335" s="115">
        <v>129.28899999999999</v>
      </c>
      <c r="P335" s="115">
        <f t="shared" si="160"/>
        <v>74.013000000000005</v>
      </c>
      <c r="Q335" s="115">
        <v>0</v>
      </c>
      <c r="R335" s="115">
        <v>74.013000000000005</v>
      </c>
      <c r="S335" s="115">
        <v>0</v>
      </c>
      <c r="T335" s="254">
        <f t="shared" si="161"/>
        <v>1004.06</v>
      </c>
      <c r="U335" s="115">
        <v>136.49299999999999</v>
      </c>
      <c r="V335" s="254">
        <f t="shared" si="162"/>
        <v>867.56700000000001</v>
      </c>
      <c r="W335" s="115">
        <v>265.89299999999997</v>
      </c>
      <c r="X335" s="115">
        <v>5.726</v>
      </c>
      <c r="Y335" s="115">
        <v>487.86099999999999</v>
      </c>
      <c r="Z335" s="115">
        <v>30.986999999999998</v>
      </c>
      <c r="AA335" s="115">
        <v>0</v>
      </c>
      <c r="AB335" s="115">
        <v>74.013000000000005</v>
      </c>
      <c r="AC335" s="115">
        <v>0</v>
      </c>
      <c r="AD335" s="115">
        <v>3.0870000000000002</v>
      </c>
    </row>
    <row r="336" spans="1:30" s="355" customFormat="1">
      <c r="A336" s="387"/>
      <c r="B336" s="264" t="s">
        <v>5</v>
      </c>
      <c r="C336" s="257">
        <f t="shared" si="156"/>
        <v>0</v>
      </c>
      <c r="D336" s="237">
        <f t="shared" si="157"/>
        <v>0</v>
      </c>
      <c r="E336" s="237"/>
      <c r="F336" s="237"/>
      <c r="G336" s="257">
        <f t="shared" si="158"/>
        <v>0</v>
      </c>
      <c r="H336" s="237"/>
      <c r="I336" s="237"/>
      <c r="J336" s="237"/>
      <c r="K336" s="237"/>
      <c r="L336" s="237"/>
      <c r="M336" s="237"/>
      <c r="N336" s="257">
        <f t="shared" si="159"/>
        <v>0</v>
      </c>
      <c r="O336" s="237"/>
      <c r="P336" s="237">
        <f t="shared" si="160"/>
        <v>0</v>
      </c>
      <c r="Q336" s="237"/>
      <c r="R336" s="237"/>
      <c r="S336" s="237"/>
      <c r="T336" s="257">
        <f t="shared" si="161"/>
        <v>0</v>
      </c>
      <c r="U336" s="237"/>
      <c r="V336" s="257">
        <f t="shared" si="162"/>
        <v>0</v>
      </c>
      <c r="W336" s="237"/>
      <c r="X336" s="237"/>
      <c r="Y336" s="237"/>
      <c r="Z336" s="237"/>
      <c r="AA336" s="237"/>
      <c r="AB336" s="237"/>
      <c r="AC336" s="237"/>
      <c r="AD336" s="237"/>
    </row>
    <row r="337" spans="1:30" s="355" customFormat="1">
      <c r="A337" s="387"/>
      <c r="B337" s="264" t="s">
        <v>6</v>
      </c>
      <c r="C337" s="257">
        <f t="shared" si="156"/>
        <v>0</v>
      </c>
      <c r="D337" s="237">
        <f t="shared" si="157"/>
        <v>0</v>
      </c>
      <c r="E337" s="237"/>
      <c r="F337" s="237"/>
      <c r="G337" s="257">
        <f t="shared" si="158"/>
        <v>0</v>
      </c>
      <c r="H337" s="237"/>
      <c r="I337" s="237"/>
      <c r="J337" s="237"/>
      <c r="K337" s="237"/>
      <c r="L337" s="237"/>
      <c r="M337" s="237"/>
      <c r="N337" s="257">
        <f t="shared" si="159"/>
        <v>0</v>
      </c>
      <c r="O337" s="237"/>
      <c r="P337" s="237">
        <f t="shared" si="160"/>
        <v>0</v>
      </c>
      <c r="Q337" s="237"/>
      <c r="R337" s="237"/>
      <c r="S337" s="237"/>
      <c r="T337" s="257">
        <f t="shared" si="161"/>
        <v>0</v>
      </c>
      <c r="U337" s="237"/>
      <c r="V337" s="257">
        <f t="shared" si="162"/>
        <v>0</v>
      </c>
      <c r="W337" s="237"/>
      <c r="X337" s="237"/>
      <c r="Y337" s="237"/>
      <c r="Z337" s="237"/>
      <c r="AA337" s="237"/>
      <c r="AB337" s="237"/>
      <c r="AC337" s="237"/>
      <c r="AD337" s="237"/>
    </row>
    <row r="338" spans="1:30">
      <c r="A338" s="387"/>
      <c r="B338" s="261" t="s">
        <v>16</v>
      </c>
      <c r="C338" s="254">
        <f t="shared" si="156"/>
        <v>460.21800000000007</v>
      </c>
      <c r="D338" s="115">
        <f t="shared" si="157"/>
        <v>2.778</v>
      </c>
      <c r="E338" s="115">
        <v>0</v>
      </c>
      <c r="F338" s="115">
        <v>2.778</v>
      </c>
      <c r="G338" s="254">
        <f t="shared" si="158"/>
        <v>457.44000000000005</v>
      </c>
      <c r="H338" s="115">
        <v>87.373999999999995</v>
      </c>
      <c r="I338" s="115">
        <v>0</v>
      </c>
      <c r="J338" s="115">
        <v>0</v>
      </c>
      <c r="K338" s="115">
        <v>321.75</v>
      </c>
      <c r="L338" s="115">
        <v>46.265999999999998</v>
      </c>
      <c r="M338" s="115">
        <v>2.0499999999999998</v>
      </c>
      <c r="N338" s="254">
        <f t="shared" si="159"/>
        <v>180.68299999999999</v>
      </c>
      <c r="O338" s="115">
        <v>89.489000000000004</v>
      </c>
      <c r="P338" s="115">
        <f t="shared" si="160"/>
        <v>91.194000000000003</v>
      </c>
      <c r="Q338" s="115">
        <v>0</v>
      </c>
      <c r="R338" s="115">
        <v>91.194000000000003</v>
      </c>
      <c r="S338" s="115">
        <v>0</v>
      </c>
      <c r="T338" s="254">
        <f t="shared" si="161"/>
        <v>640.90100000000007</v>
      </c>
      <c r="U338" s="115">
        <v>92.266999999999996</v>
      </c>
      <c r="V338" s="254">
        <f t="shared" si="162"/>
        <v>548.63400000000001</v>
      </c>
      <c r="W338" s="115">
        <v>87.373999999999995</v>
      </c>
      <c r="X338" s="115">
        <v>0</v>
      </c>
      <c r="Y338" s="115">
        <v>321.75</v>
      </c>
      <c r="Z338" s="115">
        <v>46.265999999999998</v>
      </c>
      <c r="AA338" s="115">
        <v>0</v>
      </c>
      <c r="AB338" s="115">
        <v>91.194000000000003</v>
      </c>
      <c r="AC338" s="115">
        <v>0</v>
      </c>
      <c r="AD338" s="115">
        <v>2.0499999999999998</v>
      </c>
    </row>
    <row r="339" spans="1:30">
      <c r="A339" s="387"/>
      <c r="B339" s="261" t="s">
        <v>17</v>
      </c>
      <c r="C339" s="254">
        <f t="shared" si="156"/>
        <v>865.34600000000012</v>
      </c>
      <c r="D339" s="115">
        <f t="shared" si="157"/>
        <v>1.8009999999999999</v>
      </c>
      <c r="E339" s="115">
        <v>0</v>
      </c>
      <c r="F339" s="115">
        <v>1.8009999999999999</v>
      </c>
      <c r="G339" s="254">
        <f t="shared" si="158"/>
        <v>863.54500000000007</v>
      </c>
      <c r="H339" s="115">
        <v>157.066</v>
      </c>
      <c r="I339" s="115">
        <v>0</v>
      </c>
      <c r="J339" s="115">
        <v>0</v>
      </c>
      <c r="K339" s="115">
        <v>629.77800000000002</v>
      </c>
      <c r="L339" s="115">
        <v>74.516999999999996</v>
      </c>
      <c r="M339" s="115">
        <v>2.1840000000000002</v>
      </c>
      <c r="N339" s="254">
        <f t="shared" si="159"/>
        <v>249.53700000000001</v>
      </c>
      <c r="O339" s="115">
        <v>51.255000000000003</v>
      </c>
      <c r="P339" s="115">
        <f t="shared" si="160"/>
        <v>198.28200000000001</v>
      </c>
      <c r="Q339" s="115">
        <v>0</v>
      </c>
      <c r="R339" s="115">
        <v>198.28200000000001</v>
      </c>
      <c r="S339" s="115">
        <v>0</v>
      </c>
      <c r="T339" s="254">
        <f t="shared" si="161"/>
        <v>1114.883</v>
      </c>
      <c r="U339" s="115">
        <v>53.055999999999997</v>
      </c>
      <c r="V339" s="254">
        <f t="shared" si="162"/>
        <v>1061.827</v>
      </c>
      <c r="W339" s="115">
        <v>157.066</v>
      </c>
      <c r="X339" s="115">
        <v>0</v>
      </c>
      <c r="Y339" s="115">
        <v>629.77800000000002</v>
      </c>
      <c r="Z339" s="115">
        <v>74.516999999999996</v>
      </c>
      <c r="AA339" s="115">
        <v>0</v>
      </c>
      <c r="AB339" s="115">
        <v>198.28200000000001</v>
      </c>
      <c r="AC339" s="115">
        <v>0</v>
      </c>
      <c r="AD339" s="115">
        <v>2.1840000000000002</v>
      </c>
    </row>
    <row r="340" spans="1:30">
      <c r="A340" s="387"/>
      <c r="B340" s="261" t="s">
        <v>18</v>
      </c>
      <c r="C340" s="254">
        <f t="shared" si="156"/>
        <v>792.0870000000001</v>
      </c>
      <c r="D340" s="115">
        <f t="shared" si="157"/>
        <v>1.373</v>
      </c>
      <c r="E340" s="115">
        <v>0</v>
      </c>
      <c r="F340" s="115">
        <v>1.373</v>
      </c>
      <c r="G340" s="254">
        <f t="shared" si="158"/>
        <v>790.71400000000006</v>
      </c>
      <c r="H340" s="115">
        <v>133.87700000000001</v>
      </c>
      <c r="I340" s="115">
        <v>0</v>
      </c>
      <c r="J340" s="115">
        <v>0</v>
      </c>
      <c r="K340" s="115">
        <v>551.84100000000001</v>
      </c>
      <c r="L340" s="115">
        <v>104.996</v>
      </c>
      <c r="M340" s="115">
        <v>0</v>
      </c>
      <c r="N340" s="254">
        <f t="shared" si="159"/>
        <v>293.17899999999997</v>
      </c>
      <c r="O340" s="115">
        <v>47.198</v>
      </c>
      <c r="P340" s="115">
        <f t="shared" si="160"/>
        <v>245.98099999999999</v>
      </c>
      <c r="Q340" s="115">
        <v>0</v>
      </c>
      <c r="R340" s="115">
        <v>245.98099999999999</v>
      </c>
      <c r="S340" s="115">
        <v>0</v>
      </c>
      <c r="T340" s="254">
        <f t="shared" si="161"/>
        <v>1085.2660000000001</v>
      </c>
      <c r="U340" s="115">
        <v>48.570999999999998</v>
      </c>
      <c r="V340" s="254">
        <f t="shared" si="162"/>
        <v>1036.6950000000002</v>
      </c>
      <c r="W340" s="115">
        <v>133.87700000000001</v>
      </c>
      <c r="X340" s="115">
        <v>0</v>
      </c>
      <c r="Y340" s="115">
        <v>551.84100000000001</v>
      </c>
      <c r="Z340" s="115">
        <v>104.996</v>
      </c>
      <c r="AA340" s="115">
        <v>0</v>
      </c>
      <c r="AB340" s="115">
        <v>245.98099999999999</v>
      </c>
      <c r="AC340" s="115">
        <v>0</v>
      </c>
      <c r="AD340" s="115">
        <v>0</v>
      </c>
    </row>
    <row r="341" spans="1:30">
      <c r="A341" s="387"/>
      <c r="B341" s="261" t="s">
        <v>19</v>
      </c>
      <c r="C341" s="254">
        <f t="shared" si="156"/>
        <v>883.024</v>
      </c>
      <c r="D341" s="115">
        <f>SUM(E341:F341)</f>
        <v>1.4119999999999999</v>
      </c>
      <c r="E341" s="115">
        <v>0</v>
      </c>
      <c r="F341" s="115">
        <v>1.4119999999999999</v>
      </c>
      <c r="G341" s="254">
        <f t="shared" si="158"/>
        <v>881.61199999999997</v>
      </c>
      <c r="H341" s="115">
        <v>162.78299999999999</v>
      </c>
      <c r="I341" s="115">
        <v>0</v>
      </c>
      <c r="J341" s="115">
        <v>0</v>
      </c>
      <c r="K341" s="115">
        <v>605.26099999999997</v>
      </c>
      <c r="L341" s="115">
        <v>113.568</v>
      </c>
      <c r="M341" s="115">
        <v>0</v>
      </c>
      <c r="N341" s="254">
        <f t="shared" si="159"/>
        <v>310.21699999999998</v>
      </c>
      <c r="O341" s="115">
        <v>58.167000000000002</v>
      </c>
      <c r="P341" s="115">
        <f>SUM(Q341:S341)</f>
        <v>252.05</v>
      </c>
      <c r="Q341" s="115">
        <v>0</v>
      </c>
      <c r="R341" s="115">
        <v>252.05</v>
      </c>
      <c r="S341" s="115">
        <v>0</v>
      </c>
      <c r="T341" s="254">
        <f t="shared" si="161"/>
        <v>1193.241</v>
      </c>
      <c r="U341" s="115">
        <v>59.579000000000001</v>
      </c>
      <c r="V341" s="254">
        <f t="shared" si="162"/>
        <v>1133.662</v>
      </c>
      <c r="W341" s="115">
        <v>162.78299999999999</v>
      </c>
      <c r="X341" s="115">
        <v>0</v>
      </c>
      <c r="Y341" s="115">
        <v>605.26099999999997</v>
      </c>
      <c r="Z341" s="115">
        <v>113.568</v>
      </c>
      <c r="AA341" s="115">
        <v>0</v>
      </c>
      <c r="AB341" s="115">
        <v>252.05</v>
      </c>
      <c r="AC341" s="115">
        <v>0</v>
      </c>
      <c r="AD341" s="115">
        <v>0</v>
      </c>
    </row>
    <row r="342" spans="1:30">
      <c r="A342" s="387"/>
      <c r="B342" s="261" t="s">
        <v>20</v>
      </c>
      <c r="C342" s="254">
        <f t="shared" si="156"/>
        <v>815.97200000000009</v>
      </c>
      <c r="D342" s="115">
        <f>SUM(E342:F342)</f>
        <v>1.548</v>
      </c>
      <c r="E342" s="115">
        <v>0</v>
      </c>
      <c r="F342" s="115">
        <v>1.548</v>
      </c>
      <c r="G342" s="254">
        <f t="shared" si="158"/>
        <v>814.42400000000009</v>
      </c>
      <c r="H342" s="115">
        <v>212.44300000000001</v>
      </c>
      <c r="I342" s="115">
        <v>1.002</v>
      </c>
      <c r="J342" s="115">
        <v>0</v>
      </c>
      <c r="K342" s="115">
        <v>537.43100000000004</v>
      </c>
      <c r="L342" s="115">
        <v>63.548000000000002</v>
      </c>
      <c r="M342" s="115">
        <v>0</v>
      </c>
      <c r="N342" s="254">
        <f t="shared" si="159"/>
        <v>313.43599999999998</v>
      </c>
      <c r="O342" s="115">
        <v>79.942999999999998</v>
      </c>
      <c r="P342" s="115">
        <f>SUM(Q342:S342)</f>
        <v>233.49299999999999</v>
      </c>
      <c r="Q342" s="115">
        <v>0</v>
      </c>
      <c r="R342" s="115">
        <v>233.49299999999999</v>
      </c>
      <c r="S342" s="115">
        <v>0</v>
      </c>
      <c r="T342" s="254">
        <f t="shared" si="161"/>
        <v>1129.4080000000001</v>
      </c>
      <c r="U342" s="115">
        <v>81.491</v>
      </c>
      <c r="V342" s="254">
        <f t="shared" si="162"/>
        <v>1047.9170000000001</v>
      </c>
      <c r="W342" s="115">
        <v>212.44300000000001</v>
      </c>
      <c r="X342" s="115">
        <v>1.002</v>
      </c>
      <c r="Y342" s="115">
        <v>537.43100000000004</v>
      </c>
      <c r="Z342" s="115">
        <v>63.548000000000002</v>
      </c>
      <c r="AA342" s="115">
        <v>0</v>
      </c>
      <c r="AB342" s="115">
        <v>233.49299999999999</v>
      </c>
      <c r="AC342" s="115">
        <v>0</v>
      </c>
      <c r="AD342" s="115">
        <v>0</v>
      </c>
    </row>
    <row r="343" spans="1:30" ht="13.5" thickBot="1">
      <c r="A343" s="387"/>
      <c r="B343" s="280" t="s">
        <v>21</v>
      </c>
      <c r="C343" s="279">
        <f t="shared" si="156"/>
        <v>790.0619999999999</v>
      </c>
      <c r="D343" s="244">
        <f>SUM(E343:F343)</f>
        <v>1.9570000000000001</v>
      </c>
      <c r="E343" s="244">
        <v>0</v>
      </c>
      <c r="F343" s="244">
        <v>1.9570000000000001</v>
      </c>
      <c r="G343" s="279">
        <f t="shared" si="158"/>
        <v>788.1049999999999</v>
      </c>
      <c r="H343" s="244">
        <v>183.089</v>
      </c>
      <c r="I343" s="244">
        <v>11.372999999999999</v>
      </c>
      <c r="J343" s="244">
        <v>0</v>
      </c>
      <c r="K343" s="244">
        <v>557.98299999999995</v>
      </c>
      <c r="L343" s="244">
        <v>35.659999999999997</v>
      </c>
      <c r="M343" s="244">
        <v>0</v>
      </c>
      <c r="N343" s="279">
        <f t="shared" si="159"/>
        <v>304.89</v>
      </c>
      <c r="O343" s="244">
        <v>42.679000000000002</v>
      </c>
      <c r="P343" s="244">
        <f>SUM(Q343:S343)</f>
        <v>262.21100000000001</v>
      </c>
      <c r="Q343" s="244">
        <v>0</v>
      </c>
      <c r="R343" s="244">
        <v>262.21100000000001</v>
      </c>
      <c r="S343" s="244">
        <v>0</v>
      </c>
      <c r="T343" s="279">
        <f t="shared" si="161"/>
        <v>1094.9519999999998</v>
      </c>
      <c r="U343" s="244">
        <v>44.636000000000003</v>
      </c>
      <c r="V343" s="279">
        <f t="shared" si="162"/>
        <v>1050.3159999999998</v>
      </c>
      <c r="W343" s="244">
        <v>183.089</v>
      </c>
      <c r="X343" s="244">
        <v>11.372999999999999</v>
      </c>
      <c r="Y343" s="244">
        <v>557.98299999999995</v>
      </c>
      <c r="Z343" s="244">
        <v>35.659999999999997</v>
      </c>
      <c r="AA343" s="244">
        <v>0</v>
      </c>
      <c r="AB343" s="244">
        <v>262.21100000000001</v>
      </c>
      <c r="AC343" s="244">
        <v>0</v>
      </c>
      <c r="AD343" s="244">
        <v>0</v>
      </c>
    </row>
    <row r="344" spans="1:30" ht="10.5" customHeight="1" thickBot="1">
      <c r="A344" s="388"/>
      <c r="B344" s="281" t="s">
        <v>183</v>
      </c>
      <c r="C344" s="335">
        <f>SUM(C332:C343)</f>
        <v>7762.3070000000007</v>
      </c>
      <c r="D344" s="336">
        <f>SUM(E344:F344)</f>
        <v>33.39</v>
      </c>
      <c r="E344" s="337">
        <f>SUM(E332:E343)</f>
        <v>0</v>
      </c>
      <c r="F344" s="337">
        <f>SUM(F332:F343)</f>
        <v>33.39</v>
      </c>
      <c r="G344" s="335">
        <f>SUM(G332:G343)</f>
        <v>7728.9169999999995</v>
      </c>
      <c r="H344" s="337">
        <f t="shared" ref="H344:M344" si="163">SUM(H332:H343)</f>
        <v>1851.7859999999998</v>
      </c>
      <c r="I344" s="337">
        <f t="shared" si="163"/>
        <v>86.66</v>
      </c>
      <c r="J344" s="337">
        <f t="shared" si="163"/>
        <v>0</v>
      </c>
      <c r="K344" s="337">
        <f t="shared" si="163"/>
        <v>5072.0069999999996</v>
      </c>
      <c r="L344" s="337">
        <f t="shared" si="163"/>
        <v>700.25900000000001</v>
      </c>
      <c r="M344" s="337">
        <f t="shared" si="163"/>
        <v>18.205000000000002</v>
      </c>
      <c r="N344" s="338">
        <f>SUM(N332:N343)</f>
        <v>2728.8470000000002</v>
      </c>
      <c r="O344" s="336">
        <f t="shared" ref="O344" si="164">SUM(O332:O343)</f>
        <v>809.15199999999993</v>
      </c>
      <c r="P344" s="336">
        <f>SUM(Q344:S344)</f>
        <v>1919.6949999999999</v>
      </c>
      <c r="Q344" s="337">
        <f>SUM(Q332:Q343)</f>
        <v>0</v>
      </c>
      <c r="R344" s="337">
        <f>SUM(R332:R343)</f>
        <v>1919.6949999999999</v>
      </c>
      <c r="S344" s="337">
        <f>SUM(S332:S343)</f>
        <v>0</v>
      </c>
      <c r="T344" s="338">
        <f>SUM(T332:T343)</f>
        <v>10491.154999999999</v>
      </c>
      <c r="U344" s="337">
        <f>SUM(U332:U343)</f>
        <v>842.54199999999992</v>
      </c>
      <c r="V344" s="338">
        <f>SUM(W344:AC344)</f>
        <v>9630.4079999999994</v>
      </c>
      <c r="W344" s="337">
        <f t="shared" ref="W344:AD344" si="165">SUM(W332:W343)</f>
        <v>1851.7859999999998</v>
      </c>
      <c r="X344" s="337">
        <f t="shared" si="165"/>
        <v>86.66</v>
      </c>
      <c r="Y344" s="337">
        <f t="shared" si="165"/>
        <v>5072.0069999999996</v>
      </c>
      <c r="Z344" s="337">
        <f t="shared" si="165"/>
        <v>700.25900000000001</v>
      </c>
      <c r="AA344" s="337">
        <f t="shared" si="165"/>
        <v>0</v>
      </c>
      <c r="AB344" s="337">
        <f t="shared" si="165"/>
        <v>1919.6959999999999</v>
      </c>
      <c r="AC344" s="336">
        <f t="shared" si="165"/>
        <v>0</v>
      </c>
      <c r="AD344" s="336">
        <f t="shared" si="165"/>
        <v>18.205000000000002</v>
      </c>
    </row>
    <row r="345" spans="1:30" s="350" customFormat="1">
      <c r="A345" s="386">
        <v>2021</v>
      </c>
      <c r="B345" s="260" t="s">
        <v>1</v>
      </c>
      <c r="C345" s="253">
        <f t="shared" ref="C345" si="166">D345+G345</f>
        <v>786.024</v>
      </c>
      <c r="D345" s="111">
        <f t="shared" ref="D345" si="167">SUM(E345:F345)</f>
        <v>3.0630000000000002</v>
      </c>
      <c r="E345" s="111">
        <v>0</v>
      </c>
      <c r="F345" s="111">
        <v>3.0630000000000002</v>
      </c>
      <c r="G345" s="253">
        <f t="shared" ref="G345" si="168">SUM(H345:M345)</f>
        <v>782.96100000000001</v>
      </c>
      <c r="H345" s="111">
        <v>104.765</v>
      </c>
      <c r="I345" s="111">
        <v>1.2689999999999999</v>
      </c>
      <c r="J345" s="111">
        <v>0</v>
      </c>
      <c r="K345" s="111">
        <v>604.93200000000002</v>
      </c>
      <c r="L345" s="111">
        <v>71.995000000000005</v>
      </c>
      <c r="M345" s="111">
        <v>0</v>
      </c>
      <c r="N345" s="253">
        <f t="shared" ref="N345" si="169">O345+P345</f>
        <v>350.38400000000001</v>
      </c>
      <c r="O345" s="111">
        <v>93.239000000000004</v>
      </c>
      <c r="P345" s="111">
        <f t="shared" ref="P345" si="170">SUM(Q345:S345)</f>
        <v>257.14499999999998</v>
      </c>
      <c r="Q345" s="111">
        <v>0</v>
      </c>
      <c r="R345" s="111">
        <v>257.14499999999998</v>
      </c>
      <c r="S345" s="111">
        <v>0</v>
      </c>
      <c r="T345" s="253">
        <f t="shared" ref="T345" si="171">U345+V345</f>
        <v>1136.4079999999999</v>
      </c>
      <c r="U345" s="111">
        <v>96.302000000000007</v>
      </c>
      <c r="V345" s="253">
        <f t="shared" si="162"/>
        <v>1040.106</v>
      </c>
      <c r="W345" s="111">
        <v>104.765</v>
      </c>
      <c r="X345" s="111">
        <v>1.2689999999999999</v>
      </c>
      <c r="Y345" s="111">
        <v>604.93200000000002</v>
      </c>
      <c r="Z345" s="111">
        <v>71.995000000000005</v>
      </c>
      <c r="AA345" s="111">
        <v>0</v>
      </c>
      <c r="AB345" s="111">
        <v>257.14499999999998</v>
      </c>
      <c r="AC345" s="111">
        <v>0</v>
      </c>
      <c r="AD345" s="111">
        <v>0</v>
      </c>
    </row>
    <row r="346" spans="1:30" s="350" customFormat="1">
      <c r="A346" s="387"/>
      <c r="B346" s="261" t="s">
        <v>2</v>
      </c>
      <c r="C346" s="254">
        <f t="shared" ref="C346" si="172">D346+G346</f>
        <v>594.45399999999995</v>
      </c>
      <c r="D346" s="115">
        <f t="shared" ref="D346" si="173">SUM(E346:F346)</f>
        <v>4.3239999999999998</v>
      </c>
      <c r="E346" s="115">
        <v>0</v>
      </c>
      <c r="F346" s="115">
        <v>4.3239999999999998</v>
      </c>
      <c r="G346" s="254">
        <f t="shared" ref="G346" si="174">SUM(H346:M346)</f>
        <v>590.13</v>
      </c>
      <c r="H346" s="115">
        <v>79.91</v>
      </c>
      <c r="I346" s="115">
        <v>12.496</v>
      </c>
      <c r="J346" s="115">
        <v>0</v>
      </c>
      <c r="K346" s="115">
        <v>420.69</v>
      </c>
      <c r="L346" s="115">
        <v>77.034000000000006</v>
      </c>
      <c r="M346" s="115">
        <v>0</v>
      </c>
      <c r="N346" s="254">
        <f t="shared" ref="N346" si="175">O346+P346</f>
        <v>220.17699999999999</v>
      </c>
      <c r="O346" s="115">
        <v>65.751000000000005</v>
      </c>
      <c r="P346" s="115">
        <f t="shared" ref="P346" si="176">SUM(Q346:S346)</f>
        <v>154.42599999999999</v>
      </c>
      <c r="Q346" s="115">
        <v>0</v>
      </c>
      <c r="R346" s="115">
        <v>154.42599999999999</v>
      </c>
      <c r="S346" s="115">
        <v>0</v>
      </c>
      <c r="T346" s="254">
        <f t="shared" ref="T346" si="177">U346+V346</f>
        <v>814.63100000000009</v>
      </c>
      <c r="U346" s="115">
        <v>70.075000000000003</v>
      </c>
      <c r="V346" s="254">
        <f t="shared" ref="V346" si="178">SUM(W346:AD346)</f>
        <v>744.55600000000004</v>
      </c>
      <c r="W346" s="115">
        <v>79.91</v>
      </c>
      <c r="X346" s="115">
        <v>12.496</v>
      </c>
      <c r="Y346" s="115">
        <v>420.69</v>
      </c>
      <c r="Z346" s="115">
        <v>77.034000000000006</v>
      </c>
      <c r="AA346" s="115">
        <v>0</v>
      </c>
      <c r="AB346" s="115">
        <v>154.42599999999999</v>
      </c>
      <c r="AC346" s="115">
        <v>0</v>
      </c>
      <c r="AD346" s="115">
        <v>0</v>
      </c>
    </row>
    <row r="347" spans="1:30" s="350" customFormat="1">
      <c r="A347" s="387"/>
      <c r="B347" s="261" t="s">
        <v>3</v>
      </c>
      <c r="C347" s="254">
        <f t="shared" ref="C347:C356" si="179">D347+G347</f>
        <v>652.44299999999998</v>
      </c>
      <c r="D347" s="115">
        <f t="shared" ref="D347:D356" si="180">SUM(E347:F347)</f>
        <v>6.8390000000000004</v>
      </c>
      <c r="E347" s="115">
        <v>0</v>
      </c>
      <c r="F347" s="115">
        <v>6.8390000000000004</v>
      </c>
      <c r="G347" s="254">
        <f t="shared" ref="G347:G356" si="181">SUM(H347:M347)</f>
        <v>645.60399999999993</v>
      </c>
      <c r="H347" s="115">
        <v>184.73</v>
      </c>
      <c r="I347" s="115">
        <v>36.323</v>
      </c>
      <c r="J347" s="115">
        <v>0</v>
      </c>
      <c r="K347" s="115">
        <v>355.79899999999998</v>
      </c>
      <c r="L347" s="115">
        <v>68.751999999999995</v>
      </c>
      <c r="M347" s="115">
        <v>0</v>
      </c>
      <c r="N347" s="254">
        <f t="shared" ref="N347:N356" si="182">O347+P347</f>
        <v>187.11500000000001</v>
      </c>
      <c r="O347" s="115">
        <v>78.263000000000005</v>
      </c>
      <c r="P347" s="115">
        <f t="shared" ref="P347:P356" si="183">SUM(Q347:S347)</f>
        <v>108.852</v>
      </c>
      <c r="Q347" s="115">
        <v>0</v>
      </c>
      <c r="R347" s="115">
        <v>108.852</v>
      </c>
      <c r="S347" s="115">
        <v>0</v>
      </c>
      <c r="T347" s="254">
        <f t="shared" ref="T347:T356" si="184">U347+V347</f>
        <v>839.55799999999988</v>
      </c>
      <c r="U347" s="115">
        <v>85.102000000000004</v>
      </c>
      <c r="V347" s="254">
        <f t="shared" ref="V347:V356" si="185">SUM(W347:AD347)</f>
        <v>754.4559999999999</v>
      </c>
      <c r="W347" s="115">
        <v>184.73</v>
      </c>
      <c r="X347" s="115">
        <v>36.323</v>
      </c>
      <c r="Y347" s="115">
        <v>355.79899999999998</v>
      </c>
      <c r="Z347" s="115">
        <v>68.751999999999995</v>
      </c>
      <c r="AA347" s="115">
        <v>0</v>
      </c>
      <c r="AB347" s="115">
        <v>108.852</v>
      </c>
      <c r="AC347" s="115">
        <v>0</v>
      </c>
      <c r="AD347" s="115">
        <v>0</v>
      </c>
    </row>
    <row r="348" spans="1:30" s="350" customFormat="1">
      <c r="A348" s="387"/>
      <c r="B348" s="261" t="s">
        <v>4</v>
      </c>
      <c r="C348" s="254">
        <f t="shared" si="179"/>
        <v>514.97</v>
      </c>
      <c r="D348" s="115">
        <f t="shared" si="180"/>
        <v>6.4960000000000004</v>
      </c>
      <c r="E348" s="115">
        <v>0</v>
      </c>
      <c r="F348" s="115">
        <v>6.4960000000000004</v>
      </c>
      <c r="G348" s="254">
        <f t="shared" si="181"/>
        <v>508.47400000000005</v>
      </c>
      <c r="H348" s="115">
        <v>180.82300000000001</v>
      </c>
      <c r="I348" s="115">
        <v>21.829000000000001</v>
      </c>
      <c r="J348" s="115">
        <v>0</v>
      </c>
      <c r="K348" s="115">
        <v>226.977</v>
      </c>
      <c r="L348" s="115">
        <v>78.844999999999999</v>
      </c>
      <c r="M348" s="115">
        <v>0</v>
      </c>
      <c r="N348" s="254">
        <f t="shared" si="182"/>
        <v>265.108</v>
      </c>
      <c r="O348" s="115">
        <v>63.808999999999997</v>
      </c>
      <c r="P348" s="115">
        <f t="shared" si="183"/>
        <v>201.29900000000001</v>
      </c>
      <c r="Q348" s="115">
        <v>0</v>
      </c>
      <c r="R348" s="115">
        <v>201.29900000000001</v>
      </c>
      <c r="S348" s="115">
        <v>0</v>
      </c>
      <c r="T348" s="254">
        <f t="shared" si="184"/>
        <v>780.07799999999997</v>
      </c>
      <c r="U348" s="115">
        <v>70.305000000000007</v>
      </c>
      <c r="V348" s="254">
        <f t="shared" si="185"/>
        <v>709.77300000000002</v>
      </c>
      <c r="W348" s="115">
        <v>180.82300000000001</v>
      </c>
      <c r="X348" s="115">
        <v>21.829000000000001</v>
      </c>
      <c r="Y348" s="115">
        <v>226.977</v>
      </c>
      <c r="Z348" s="115">
        <v>78.844999999999999</v>
      </c>
      <c r="AA348" s="115">
        <v>0</v>
      </c>
      <c r="AB348" s="115">
        <v>201.29900000000001</v>
      </c>
      <c r="AC348" s="115">
        <v>0</v>
      </c>
      <c r="AD348" s="115">
        <v>0</v>
      </c>
    </row>
    <row r="349" spans="1:30" s="350" customFormat="1">
      <c r="A349" s="387"/>
      <c r="B349" s="261" t="s">
        <v>5</v>
      </c>
      <c r="C349" s="254">
        <f t="shared" si="179"/>
        <v>632.13499999999999</v>
      </c>
      <c r="D349" s="115">
        <f t="shared" si="180"/>
        <v>6.0609999999999999</v>
      </c>
      <c r="E349" s="115">
        <v>0</v>
      </c>
      <c r="F349" s="115">
        <v>6.0609999999999999</v>
      </c>
      <c r="G349" s="254">
        <f t="shared" si="181"/>
        <v>626.07399999999996</v>
      </c>
      <c r="H349" s="115">
        <v>200.93</v>
      </c>
      <c r="I349" s="115">
        <v>24.177</v>
      </c>
      <c r="J349" s="115">
        <v>0</v>
      </c>
      <c r="K349" s="115">
        <v>281.245</v>
      </c>
      <c r="L349" s="115">
        <v>119.72199999999999</v>
      </c>
      <c r="M349" s="115">
        <v>0</v>
      </c>
      <c r="N349" s="254">
        <f t="shared" si="182"/>
        <v>126.471</v>
      </c>
      <c r="O349" s="115">
        <v>50.921999999999997</v>
      </c>
      <c r="P349" s="115">
        <f t="shared" si="183"/>
        <v>75.549000000000007</v>
      </c>
      <c r="Q349" s="115">
        <v>0</v>
      </c>
      <c r="R349" s="115">
        <v>75.549000000000007</v>
      </c>
      <c r="S349" s="115">
        <v>0</v>
      </c>
      <c r="T349" s="254">
        <f t="shared" si="184"/>
        <v>758.60599999999988</v>
      </c>
      <c r="U349" s="115">
        <v>56.982999999999997</v>
      </c>
      <c r="V349" s="254">
        <f t="shared" si="185"/>
        <v>701.62299999999993</v>
      </c>
      <c r="W349" s="115">
        <v>200.93</v>
      </c>
      <c r="X349" s="115">
        <v>24.177</v>
      </c>
      <c r="Y349" s="115">
        <v>281.245</v>
      </c>
      <c r="Z349" s="115">
        <v>119.72199999999999</v>
      </c>
      <c r="AA349" s="115">
        <v>0</v>
      </c>
      <c r="AB349" s="115">
        <v>75.549000000000007</v>
      </c>
      <c r="AC349" s="115">
        <v>0</v>
      </c>
      <c r="AD349" s="115">
        <v>0</v>
      </c>
    </row>
    <row r="350" spans="1:30" s="350" customFormat="1">
      <c r="A350" s="387"/>
      <c r="B350" s="261" t="s">
        <v>6</v>
      </c>
      <c r="C350" s="254">
        <f t="shared" si="179"/>
        <v>0</v>
      </c>
      <c r="D350" s="115">
        <f t="shared" si="180"/>
        <v>0</v>
      </c>
      <c r="E350" s="115"/>
      <c r="F350" s="115"/>
      <c r="G350" s="254">
        <f t="shared" si="181"/>
        <v>0</v>
      </c>
      <c r="H350" s="115"/>
      <c r="I350" s="115"/>
      <c r="J350" s="115"/>
      <c r="K350" s="115"/>
      <c r="L350" s="115"/>
      <c r="M350" s="115"/>
      <c r="N350" s="254">
        <f t="shared" si="182"/>
        <v>0</v>
      </c>
      <c r="O350" s="115"/>
      <c r="P350" s="115">
        <f t="shared" si="183"/>
        <v>0</v>
      </c>
      <c r="Q350" s="115"/>
      <c r="R350" s="115"/>
      <c r="S350" s="115"/>
      <c r="T350" s="254">
        <f t="shared" si="184"/>
        <v>0</v>
      </c>
      <c r="U350" s="115"/>
      <c r="V350" s="254">
        <f t="shared" si="185"/>
        <v>0</v>
      </c>
      <c r="W350" s="115"/>
      <c r="X350" s="115"/>
      <c r="Y350" s="115"/>
      <c r="Z350" s="115"/>
      <c r="AA350" s="115"/>
      <c r="AB350" s="115"/>
      <c r="AC350" s="115"/>
      <c r="AD350" s="115"/>
    </row>
    <row r="351" spans="1:30" s="350" customFormat="1">
      <c r="A351" s="387"/>
      <c r="B351" s="261" t="s">
        <v>16</v>
      </c>
      <c r="C351" s="254">
        <f t="shared" si="179"/>
        <v>0</v>
      </c>
      <c r="D351" s="115">
        <f t="shared" si="180"/>
        <v>0</v>
      </c>
      <c r="E351" s="115"/>
      <c r="F351" s="115"/>
      <c r="G351" s="254">
        <f t="shared" si="181"/>
        <v>0</v>
      </c>
      <c r="H351" s="115"/>
      <c r="I351" s="115"/>
      <c r="J351" s="115"/>
      <c r="K351" s="115"/>
      <c r="L351" s="115"/>
      <c r="M351" s="115"/>
      <c r="N351" s="254">
        <f t="shared" si="182"/>
        <v>0</v>
      </c>
      <c r="O351" s="115"/>
      <c r="P351" s="115">
        <f t="shared" si="183"/>
        <v>0</v>
      </c>
      <c r="Q351" s="115"/>
      <c r="R351" s="115"/>
      <c r="S351" s="115"/>
      <c r="T351" s="254">
        <f t="shared" si="184"/>
        <v>0</v>
      </c>
      <c r="U351" s="115"/>
      <c r="V351" s="254">
        <f t="shared" si="185"/>
        <v>0</v>
      </c>
      <c r="W351" s="115"/>
      <c r="X351" s="115"/>
      <c r="Y351" s="115"/>
      <c r="Z351" s="115"/>
      <c r="AA351" s="115"/>
      <c r="AB351" s="115"/>
      <c r="AC351" s="115"/>
      <c r="AD351" s="115"/>
    </row>
    <row r="352" spans="1:30" s="350" customFormat="1">
      <c r="A352" s="387"/>
      <c r="B352" s="261" t="s">
        <v>17</v>
      </c>
      <c r="C352" s="254">
        <f t="shared" si="179"/>
        <v>0</v>
      </c>
      <c r="D352" s="115">
        <f t="shared" si="180"/>
        <v>0</v>
      </c>
      <c r="E352" s="115"/>
      <c r="F352" s="115"/>
      <c r="G352" s="254">
        <f t="shared" si="181"/>
        <v>0</v>
      </c>
      <c r="H352" s="115"/>
      <c r="I352" s="115"/>
      <c r="J352" s="115"/>
      <c r="K352" s="115"/>
      <c r="L352" s="115"/>
      <c r="M352" s="115"/>
      <c r="N352" s="254">
        <f t="shared" si="182"/>
        <v>0</v>
      </c>
      <c r="O352" s="115"/>
      <c r="P352" s="115">
        <f t="shared" si="183"/>
        <v>0</v>
      </c>
      <c r="Q352" s="115"/>
      <c r="R352" s="115"/>
      <c r="S352" s="115"/>
      <c r="T352" s="254">
        <f t="shared" si="184"/>
        <v>0</v>
      </c>
      <c r="U352" s="115"/>
      <c r="V352" s="254">
        <f t="shared" si="185"/>
        <v>0</v>
      </c>
      <c r="W352" s="115"/>
      <c r="X352" s="115"/>
      <c r="Y352" s="115"/>
      <c r="Z352" s="115"/>
      <c r="AA352" s="115"/>
      <c r="AB352" s="115"/>
      <c r="AC352" s="115"/>
      <c r="AD352" s="115"/>
    </row>
    <row r="353" spans="1:30" s="350" customFormat="1">
      <c r="A353" s="387"/>
      <c r="B353" s="261" t="s">
        <v>18</v>
      </c>
      <c r="C353" s="254">
        <f t="shared" si="179"/>
        <v>0</v>
      </c>
      <c r="D353" s="115">
        <f t="shared" si="180"/>
        <v>0</v>
      </c>
      <c r="E353" s="115"/>
      <c r="F353" s="115"/>
      <c r="G353" s="254">
        <f t="shared" si="181"/>
        <v>0</v>
      </c>
      <c r="H353" s="115"/>
      <c r="I353" s="115"/>
      <c r="J353" s="115"/>
      <c r="K353" s="115"/>
      <c r="L353" s="115"/>
      <c r="M353" s="115"/>
      <c r="N353" s="254">
        <f t="shared" si="182"/>
        <v>0</v>
      </c>
      <c r="O353" s="115"/>
      <c r="P353" s="115">
        <f t="shared" si="183"/>
        <v>0</v>
      </c>
      <c r="Q353" s="115"/>
      <c r="R353" s="115"/>
      <c r="S353" s="115"/>
      <c r="T353" s="254">
        <f t="shared" si="184"/>
        <v>0</v>
      </c>
      <c r="U353" s="115"/>
      <c r="V353" s="254">
        <f t="shared" si="185"/>
        <v>0</v>
      </c>
      <c r="W353" s="115"/>
      <c r="X353" s="115"/>
      <c r="Y353" s="115"/>
      <c r="Z353" s="115"/>
      <c r="AA353" s="115"/>
      <c r="AB353" s="115"/>
      <c r="AC353" s="115"/>
      <c r="AD353" s="115"/>
    </row>
    <row r="354" spans="1:30" s="350" customFormat="1">
      <c r="A354" s="387"/>
      <c r="B354" s="261" t="s">
        <v>19</v>
      </c>
      <c r="C354" s="254">
        <f t="shared" si="179"/>
        <v>0</v>
      </c>
      <c r="D354" s="115">
        <f t="shared" si="180"/>
        <v>0</v>
      </c>
      <c r="E354" s="115"/>
      <c r="F354" s="115"/>
      <c r="G354" s="254">
        <f t="shared" si="181"/>
        <v>0</v>
      </c>
      <c r="H354" s="115"/>
      <c r="I354" s="115"/>
      <c r="J354" s="115"/>
      <c r="K354" s="115"/>
      <c r="L354" s="115"/>
      <c r="M354" s="115"/>
      <c r="N354" s="254">
        <f t="shared" si="182"/>
        <v>0</v>
      </c>
      <c r="O354" s="115"/>
      <c r="P354" s="115">
        <f t="shared" si="183"/>
        <v>0</v>
      </c>
      <c r="Q354" s="115"/>
      <c r="R354" s="115"/>
      <c r="S354" s="115"/>
      <c r="T354" s="254">
        <f t="shared" si="184"/>
        <v>0</v>
      </c>
      <c r="U354" s="115"/>
      <c r="V354" s="254">
        <f t="shared" si="185"/>
        <v>0</v>
      </c>
      <c r="W354" s="115"/>
      <c r="X354" s="115"/>
      <c r="Y354" s="115"/>
      <c r="Z354" s="115"/>
      <c r="AA354" s="115"/>
      <c r="AB354" s="115"/>
      <c r="AC354" s="115"/>
      <c r="AD354" s="115"/>
    </row>
    <row r="355" spans="1:30" s="350" customFormat="1">
      <c r="A355" s="387"/>
      <c r="B355" s="261" t="s">
        <v>20</v>
      </c>
      <c r="C355" s="254">
        <f t="shared" si="179"/>
        <v>0</v>
      </c>
      <c r="D355" s="115">
        <f t="shared" si="180"/>
        <v>0</v>
      </c>
      <c r="E355" s="115"/>
      <c r="F355" s="115"/>
      <c r="G355" s="254">
        <f t="shared" si="181"/>
        <v>0</v>
      </c>
      <c r="H355" s="115"/>
      <c r="I355" s="115"/>
      <c r="J355" s="115"/>
      <c r="K355" s="115"/>
      <c r="L355" s="115"/>
      <c r="M355" s="115"/>
      <c r="N355" s="254">
        <f t="shared" si="182"/>
        <v>0</v>
      </c>
      <c r="O355" s="115"/>
      <c r="P355" s="115">
        <f t="shared" si="183"/>
        <v>0</v>
      </c>
      <c r="Q355" s="115"/>
      <c r="R355" s="115"/>
      <c r="S355" s="115"/>
      <c r="T355" s="254">
        <f t="shared" si="184"/>
        <v>0</v>
      </c>
      <c r="U355" s="115"/>
      <c r="V355" s="254">
        <f t="shared" si="185"/>
        <v>0</v>
      </c>
      <c r="W355" s="115"/>
      <c r="X355" s="115"/>
      <c r="Y355" s="115"/>
      <c r="Z355" s="115"/>
      <c r="AA355" s="115"/>
      <c r="AB355" s="115"/>
      <c r="AC355" s="115"/>
      <c r="AD355" s="115"/>
    </row>
    <row r="356" spans="1:30" s="350" customFormat="1" ht="13.5" thickBot="1">
      <c r="A356" s="387"/>
      <c r="B356" s="280" t="s">
        <v>21</v>
      </c>
      <c r="C356" s="254">
        <f t="shared" si="179"/>
        <v>0</v>
      </c>
      <c r="D356" s="115">
        <f t="shared" si="180"/>
        <v>0</v>
      </c>
      <c r="E356" s="115"/>
      <c r="F356" s="115"/>
      <c r="G356" s="254">
        <f t="shared" si="181"/>
        <v>0</v>
      </c>
      <c r="H356" s="115"/>
      <c r="I356" s="115"/>
      <c r="J356" s="115"/>
      <c r="K356" s="115"/>
      <c r="L356" s="115"/>
      <c r="M356" s="115"/>
      <c r="N356" s="254">
        <f t="shared" si="182"/>
        <v>0</v>
      </c>
      <c r="O356" s="115"/>
      <c r="P356" s="115">
        <f t="shared" si="183"/>
        <v>0</v>
      </c>
      <c r="Q356" s="115"/>
      <c r="R356" s="115"/>
      <c r="S356" s="115"/>
      <c r="T356" s="254">
        <f t="shared" si="184"/>
        <v>0</v>
      </c>
      <c r="U356" s="115"/>
      <c r="V356" s="254">
        <f t="shared" si="185"/>
        <v>0</v>
      </c>
      <c r="W356" s="115"/>
      <c r="X356" s="115"/>
      <c r="Y356" s="115"/>
      <c r="Z356" s="115"/>
      <c r="AA356" s="115"/>
      <c r="AB356" s="115"/>
      <c r="AC356" s="115"/>
      <c r="AD356" s="115"/>
    </row>
    <row r="357" spans="1:30" s="350" customFormat="1" ht="10.5" customHeight="1" thickBot="1">
      <c r="A357" s="388"/>
      <c r="B357" s="281" t="s">
        <v>196</v>
      </c>
      <c r="C357" s="335">
        <f>SUM(C345:C356)</f>
        <v>3180.0259999999998</v>
      </c>
      <c r="D357" s="336">
        <f>SUM(E357:F357)</f>
        <v>26.783000000000001</v>
      </c>
      <c r="E357" s="337">
        <f>SUM(E345:E356)</f>
        <v>0</v>
      </c>
      <c r="F357" s="337">
        <f>SUM(F345:F356)</f>
        <v>26.783000000000001</v>
      </c>
      <c r="G357" s="335">
        <f>SUM(G345:G356)</f>
        <v>3153.2429999999999</v>
      </c>
      <c r="H357" s="337">
        <f t="shared" ref="H357:M357" si="186">SUM(H345:H356)</f>
        <v>751.1579999999999</v>
      </c>
      <c r="I357" s="337">
        <f t="shared" si="186"/>
        <v>96.093999999999994</v>
      </c>
      <c r="J357" s="337">
        <f t="shared" si="186"/>
        <v>0</v>
      </c>
      <c r="K357" s="337">
        <f t="shared" si="186"/>
        <v>1889.643</v>
      </c>
      <c r="L357" s="337">
        <f t="shared" si="186"/>
        <v>416.34799999999996</v>
      </c>
      <c r="M357" s="337">
        <f t="shared" si="186"/>
        <v>0</v>
      </c>
      <c r="N357" s="338">
        <f>SUM(N345:N356)</f>
        <v>1149.2550000000001</v>
      </c>
      <c r="O357" s="336">
        <f t="shared" ref="O357" si="187">SUM(O345:O356)</f>
        <v>351.98400000000004</v>
      </c>
      <c r="P357" s="336">
        <f>SUM(Q357:S357)</f>
        <v>797.27099999999996</v>
      </c>
      <c r="Q357" s="337">
        <f>SUM(Q345:Q356)</f>
        <v>0</v>
      </c>
      <c r="R357" s="337">
        <f>SUM(R345:R356)</f>
        <v>797.27099999999996</v>
      </c>
      <c r="S357" s="337">
        <f>SUM(S345:S356)</f>
        <v>0</v>
      </c>
      <c r="T357" s="338">
        <f>SUM(T345:T356)</f>
        <v>4329.2809999999999</v>
      </c>
      <c r="U357" s="337">
        <f>SUM(U345:U356)</f>
        <v>378.767</v>
      </c>
      <c r="V357" s="338">
        <f>SUM(W357:AC357)</f>
        <v>3950.5140000000001</v>
      </c>
      <c r="W357" s="337">
        <f t="shared" ref="W357:AD357" si="188">SUM(W345:W356)</f>
        <v>751.1579999999999</v>
      </c>
      <c r="X357" s="337">
        <f t="shared" si="188"/>
        <v>96.093999999999994</v>
      </c>
      <c r="Y357" s="337">
        <f t="shared" si="188"/>
        <v>1889.643</v>
      </c>
      <c r="Z357" s="337">
        <f t="shared" si="188"/>
        <v>416.34799999999996</v>
      </c>
      <c r="AA357" s="337">
        <f t="shared" si="188"/>
        <v>0</v>
      </c>
      <c r="AB357" s="337">
        <f t="shared" si="188"/>
        <v>797.27099999999996</v>
      </c>
      <c r="AC357" s="336">
        <f t="shared" si="188"/>
        <v>0</v>
      </c>
      <c r="AD357" s="336">
        <f t="shared" si="188"/>
        <v>0</v>
      </c>
    </row>
  </sheetData>
  <mergeCells count="31">
    <mergeCell ref="A1:IQ1"/>
    <mergeCell ref="A2:IQ2"/>
    <mergeCell ref="A3:IQ3"/>
    <mergeCell ref="A7:A19"/>
    <mergeCell ref="A20:A32"/>
    <mergeCell ref="A5:AD5"/>
    <mergeCell ref="A150:A162"/>
    <mergeCell ref="A163:A175"/>
    <mergeCell ref="A176:A188"/>
    <mergeCell ref="A267:A279"/>
    <mergeCell ref="A33:A45"/>
    <mergeCell ref="A46:A58"/>
    <mergeCell ref="A59:A71"/>
    <mergeCell ref="A72:A84"/>
    <mergeCell ref="A85:A97"/>
    <mergeCell ref="A98:A110"/>
    <mergeCell ref="A254:A266"/>
    <mergeCell ref="A241:A253"/>
    <mergeCell ref="A111:A123"/>
    <mergeCell ref="A124:A136"/>
    <mergeCell ref="A137:A149"/>
    <mergeCell ref="A189:A201"/>
    <mergeCell ref="A202:A214"/>
    <mergeCell ref="A215:A227"/>
    <mergeCell ref="A228:A240"/>
    <mergeCell ref="A319:A331"/>
    <mergeCell ref="A345:A357"/>
    <mergeCell ref="A332:A344"/>
    <mergeCell ref="A280:A292"/>
    <mergeCell ref="A293:A305"/>
    <mergeCell ref="A306:A3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IQ73"/>
  <sheetViews>
    <sheetView workbookViewId="0">
      <selection sqref="A1:Z1"/>
    </sheetView>
  </sheetViews>
  <sheetFormatPr defaultRowHeight="12.75"/>
  <cols>
    <col min="1" max="1" width="6.5703125" style="1" customWidth="1"/>
    <col min="2" max="2" width="16.85546875" style="346" customWidth="1"/>
    <col min="3" max="3" width="9.28515625" style="1" customWidth="1"/>
    <col min="4" max="4" width="9" style="1" customWidth="1"/>
    <col min="5" max="11" width="9.28515625" style="1" customWidth="1"/>
    <col min="12" max="12" width="8.7109375" style="1" customWidth="1"/>
    <col min="13" max="20" width="8.7109375" style="23" customWidth="1"/>
    <col min="21" max="25" width="8.7109375" style="1" customWidth="1"/>
    <col min="26" max="26" width="9.85546875" style="1" customWidth="1"/>
    <col min="27" max="29" width="8.7109375" style="1" bestFit="1" customWidth="1"/>
    <col min="30" max="16384" width="9.140625" style="1"/>
  </cols>
  <sheetData>
    <row r="1" spans="1:29" ht="20.100000000000001" customHeight="1">
      <c r="A1" s="396" t="s">
        <v>65</v>
      </c>
      <c r="B1" s="396"/>
      <c r="C1" s="396"/>
      <c r="D1" s="396"/>
      <c r="E1" s="396"/>
      <c r="F1" s="396"/>
      <c r="G1" s="396"/>
      <c r="H1" s="396"/>
      <c r="I1" s="396"/>
      <c r="J1" s="389"/>
      <c r="K1" s="389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</row>
    <row r="4" spans="1:29" ht="13.5" thickBot="1"/>
    <row r="5" spans="1:29" s="19" customFormat="1" ht="21.75" thickBot="1">
      <c r="A5" s="397" t="s">
        <v>12</v>
      </c>
      <c r="B5" s="347" t="s">
        <v>128</v>
      </c>
      <c r="C5" s="352">
        <v>1995</v>
      </c>
      <c r="D5" s="352">
        <v>1996</v>
      </c>
      <c r="E5" s="352">
        <v>1997</v>
      </c>
      <c r="F5" s="352">
        <v>1998</v>
      </c>
      <c r="G5" s="352">
        <v>1999</v>
      </c>
      <c r="H5" s="352">
        <v>2000</v>
      </c>
      <c r="I5" s="352">
        <v>2001</v>
      </c>
      <c r="J5" s="352">
        <v>2002</v>
      </c>
      <c r="K5" s="353">
        <v>2003</v>
      </c>
      <c r="L5" s="352">
        <v>2004</v>
      </c>
      <c r="M5" s="352">
        <v>2005</v>
      </c>
      <c r="N5" s="352">
        <v>2006</v>
      </c>
      <c r="O5" s="352">
        <v>2007</v>
      </c>
      <c r="P5" s="352">
        <v>2008</v>
      </c>
      <c r="Q5" s="352">
        <v>2009</v>
      </c>
      <c r="R5" s="352">
        <v>2010</v>
      </c>
      <c r="S5" s="352">
        <v>2011</v>
      </c>
      <c r="T5" s="352">
        <v>2012</v>
      </c>
      <c r="U5" s="352">
        <v>2013</v>
      </c>
      <c r="V5" s="352">
        <v>2014</v>
      </c>
      <c r="W5" s="352">
        <v>2015</v>
      </c>
      <c r="X5" s="352">
        <v>2016</v>
      </c>
      <c r="Y5" s="352">
        <v>2017</v>
      </c>
      <c r="Z5" s="352">
        <v>2018</v>
      </c>
      <c r="AA5" s="352">
        <v>2019</v>
      </c>
      <c r="AB5" s="351" t="s">
        <v>194</v>
      </c>
      <c r="AC5" s="351" t="s">
        <v>197</v>
      </c>
    </row>
    <row r="6" spans="1:29" ht="53.25" customHeight="1" thickBot="1">
      <c r="A6" s="398"/>
      <c r="B6" s="344" t="s">
        <v>7</v>
      </c>
      <c r="C6" s="247">
        <v>4233</v>
      </c>
      <c r="D6" s="247">
        <v>6102</v>
      </c>
      <c r="E6" s="247">
        <v>7082</v>
      </c>
      <c r="F6" s="247">
        <v>7662</v>
      </c>
      <c r="G6" s="247">
        <v>7911</v>
      </c>
      <c r="H6" s="247">
        <v>6783</v>
      </c>
      <c r="I6" s="247">
        <v>7911.56</v>
      </c>
      <c r="J6" s="247">
        <v>9082.3860000000004</v>
      </c>
      <c r="K6" s="247">
        <v>9305.5499999999993</v>
      </c>
      <c r="L6" s="227">
        <v>9008.6560000000009</v>
      </c>
      <c r="M6" s="227">
        <v>9173.3019999999997</v>
      </c>
      <c r="N6" s="227">
        <v>8694.6360000000004</v>
      </c>
      <c r="O6" s="227">
        <v>9072.2509999999984</v>
      </c>
      <c r="P6" s="227">
        <v>10320.930999999999</v>
      </c>
      <c r="Q6" s="227">
        <v>10281.864</v>
      </c>
      <c r="R6" s="227">
        <v>10452.828000000001</v>
      </c>
      <c r="S6" s="227">
        <v>10836.829000000002</v>
      </c>
      <c r="T6" s="227">
        <v>9568.777</v>
      </c>
      <c r="U6" s="227">
        <v>9310.8159999999989</v>
      </c>
      <c r="V6" s="227">
        <v>9746.4589999999989</v>
      </c>
      <c r="W6" s="227">
        <v>9153.6170000000002</v>
      </c>
      <c r="X6" s="227">
        <v>9650.880000000001</v>
      </c>
      <c r="Y6" s="227">
        <v>11084.231</v>
      </c>
      <c r="Z6" s="227">
        <v>11671.671</v>
      </c>
      <c r="AA6" s="227">
        <v>11072.146999999999</v>
      </c>
      <c r="AB6" s="227"/>
      <c r="AC6" s="227">
        <v>3180.0259999999998</v>
      </c>
    </row>
    <row r="7" spans="1:29" ht="45" customHeight="1" thickBot="1">
      <c r="A7" s="398"/>
      <c r="B7" s="348" t="s">
        <v>24</v>
      </c>
      <c r="C7" s="26">
        <v>15</v>
      </c>
      <c r="D7" s="26">
        <v>91</v>
      </c>
      <c r="E7" s="26">
        <v>101</v>
      </c>
      <c r="F7" s="26">
        <v>92</v>
      </c>
      <c r="G7" s="26">
        <v>60</v>
      </c>
      <c r="H7" s="26">
        <v>74</v>
      </c>
      <c r="I7" s="26">
        <v>70.08</v>
      </c>
      <c r="J7" s="233">
        <v>99.927000000000007</v>
      </c>
      <c r="K7" s="233">
        <v>129.41699999999997</v>
      </c>
      <c r="L7" s="233">
        <v>103.47499999999999</v>
      </c>
      <c r="M7" s="233">
        <v>104.48599999999999</v>
      </c>
      <c r="N7" s="233">
        <v>101.827</v>
      </c>
      <c r="O7" s="233">
        <v>83.067999999999998</v>
      </c>
      <c r="P7" s="233">
        <v>67.421999999999997</v>
      </c>
      <c r="Q7" s="233">
        <v>93.429000000000002</v>
      </c>
      <c r="R7" s="233">
        <v>74.452000000000012</v>
      </c>
      <c r="S7" s="233">
        <v>85.395999999999987</v>
      </c>
      <c r="T7" s="233">
        <v>104.307</v>
      </c>
      <c r="U7" s="233">
        <v>92.663000000000011</v>
      </c>
      <c r="V7" s="233">
        <v>31.847999999999999</v>
      </c>
      <c r="W7" s="233">
        <v>70.257999999999996</v>
      </c>
      <c r="X7" s="233">
        <v>69.341000000000008</v>
      </c>
      <c r="Y7" s="233">
        <v>73.846999999999994</v>
      </c>
      <c r="Z7" s="233">
        <v>67.251999999999981</v>
      </c>
      <c r="AA7" s="233">
        <v>54.58</v>
      </c>
      <c r="AB7" s="233"/>
      <c r="AC7" s="233">
        <v>26.783000000000001</v>
      </c>
    </row>
    <row r="8" spans="1:29" ht="45" customHeight="1">
      <c r="A8" s="398"/>
      <c r="B8" s="15" t="s">
        <v>8</v>
      </c>
      <c r="C8" s="27"/>
      <c r="D8" s="27"/>
      <c r="E8" s="27"/>
      <c r="F8" s="27"/>
      <c r="G8" s="27"/>
      <c r="H8" s="27"/>
      <c r="I8" s="27"/>
      <c r="J8" s="234">
        <v>25.5</v>
      </c>
      <c r="K8" s="234">
        <v>37.238</v>
      </c>
      <c r="L8" s="234">
        <v>26.683000000000003</v>
      </c>
      <c r="M8" s="234">
        <v>22.323</v>
      </c>
      <c r="N8" s="234">
        <v>24.647999999999996</v>
      </c>
      <c r="O8" s="234">
        <v>18.324999999999999</v>
      </c>
      <c r="P8" s="234">
        <v>13.534999999999998</v>
      </c>
      <c r="Q8" s="234">
        <v>21.602999999999998</v>
      </c>
      <c r="R8" s="234">
        <v>13.042999999999999</v>
      </c>
      <c r="S8" s="234">
        <v>16.190000000000001</v>
      </c>
      <c r="T8" s="234">
        <v>24.041999999999991</v>
      </c>
      <c r="U8" s="234">
        <v>17.850999999999999</v>
      </c>
      <c r="V8" s="234">
        <v>4.4400000000000004</v>
      </c>
      <c r="W8" s="234">
        <v>11.805</v>
      </c>
      <c r="X8" s="234">
        <v>12.587</v>
      </c>
      <c r="Y8" s="234">
        <v>10.355</v>
      </c>
      <c r="Z8" s="234">
        <v>9.0490000000000013</v>
      </c>
      <c r="AA8" s="234">
        <v>1.7470000000000001</v>
      </c>
      <c r="AB8" s="234"/>
      <c r="AC8" s="234">
        <v>0</v>
      </c>
    </row>
    <row r="9" spans="1:29" ht="45" customHeight="1" thickBot="1">
      <c r="A9" s="398"/>
      <c r="B9" s="16" t="s">
        <v>9</v>
      </c>
      <c r="C9" s="28"/>
      <c r="D9" s="28"/>
      <c r="E9" s="28"/>
      <c r="F9" s="28"/>
      <c r="G9" s="28"/>
      <c r="H9" s="28"/>
      <c r="I9" s="28"/>
      <c r="J9" s="236">
        <v>74.427000000000007</v>
      </c>
      <c r="K9" s="236">
        <v>92.178999999999988</v>
      </c>
      <c r="L9" s="236">
        <v>76.791999999999987</v>
      </c>
      <c r="M9" s="236">
        <v>82.162999999999997</v>
      </c>
      <c r="N9" s="236">
        <v>77.179000000000002</v>
      </c>
      <c r="O9" s="236">
        <v>64.742999999999995</v>
      </c>
      <c r="P9" s="236">
        <v>53.887</v>
      </c>
      <c r="Q9" s="236">
        <v>71.826000000000008</v>
      </c>
      <c r="R9" s="236">
        <v>61.409000000000013</v>
      </c>
      <c r="S9" s="236">
        <v>69.205999999999989</v>
      </c>
      <c r="T9" s="236">
        <v>80.265000000000015</v>
      </c>
      <c r="U9" s="236">
        <v>74.812000000000012</v>
      </c>
      <c r="V9" s="236">
        <v>27.407999999999998</v>
      </c>
      <c r="W9" s="236">
        <v>58.452999999999996</v>
      </c>
      <c r="X9" s="236">
        <v>56.754000000000005</v>
      </c>
      <c r="Y9" s="236">
        <v>63.491999999999997</v>
      </c>
      <c r="Z9" s="236">
        <v>58.202999999999996</v>
      </c>
      <c r="AA9" s="236">
        <v>52.832999999999998</v>
      </c>
      <c r="AB9" s="236"/>
      <c r="AC9" s="236">
        <v>26.783000000000001</v>
      </c>
    </row>
    <row r="10" spans="1:29" ht="45" customHeight="1" thickBot="1">
      <c r="A10" s="398"/>
      <c r="B10" s="348" t="s">
        <v>25</v>
      </c>
      <c r="C10" s="34">
        <v>4218</v>
      </c>
      <c r="D10" s="34">
        <v>6011</v>
      </c>
      <c r="E10" s="34">
        <v>6981</v>
      </c>
      <c r="F10" s="34">
        <v>7570</v>
      </c>
      <c r="G10" s="34">
        <v>7851</v>
      </c>
      <c r="H10" s="34">
        <v>6709</v>
      </c>
      <c r="I10" s="34">
        <v>7841.4800000000005</v>
      </c>
      <c r="J10" s="248">
        <v>8199.7489999999998</v>
      </c>
      <c r="K10" s="248">
        <v>9176.1329999999998</v>
      </c>
      <c r="L10" s="248">
        <v>8905.1809999999987</v>
      </c>
      <c r="M10" s="248">
        <v>9068.8160000000007</v>
      </c>
      <c r="N10" s="248">
        <v>8592.8089999999993</v>
      </c>
      <c r="O10" s="248">
        <v>8989.1829999999991</v>
      </c>
      <c r="P10" s="248">
        <v>10253.509000000002</v>
      </c>
      <c r="Q10" s="248">
        <v>10188.435000000001</v>
      </c>
      <c r="R10" s="248">
        <v>10378.376</v>
      </c>
      <c r="S10" s="248">
        <v>10751.432999999999</v>
      </c>
      <c r="T10" s="248">
        <v>9464.4699999999993</v>
      </c>
      <c r="U10" s="248">
        <v>9218.1530000000002</v>
      </c>
      <c r="V10" s="248">
        <v>9714.6110000000008</v>
      </c>
      <c r="W10" s="248">
        <v>9083.3590000000004</v>
      </c>
      <c r="X10" s="248">
        <v>9581.5390000000007</v>
      </c>
      <c r="Y10" s="248">
        <v>11010.384000000002</v>
      </c>
      <c r="Z10" s="248">
        <v>11597.514999999999</v>
      </c>
      <c r="AA10" s="248">
        <v>11017.567000000001</v>
      </c>
      <c r="AB10" s="248"/>
      <c r="AC10" s="248">
        <v>3153.2429999999999</v>
      </c>
    </row>
    <row r="11" spans="1:29" ht="45" customHeight="1">
      <c r="A11" s="398"/>
      <c r="B11" s="15" t="s">
        <v>10</v>
      </c>
      <c r="C11" s="27"/>
      <c r="D11" s="27"/>
      <c r="E11" s="27"/>
      <c r="F11" s="27"/>
      <c r="G11" s="27"/>
      <c r="H11" s="27"/>
      <c r="I11" s="27"/>
      <c r="J11" s="234">
        <v>4656.4879999999994</v>
      </c>
      <c r="K11" s="234">
        <v>3901.4760000000001</v>
      </c>
      <c r="L11" s="234">
        <v>3634.7289999999994</v>
      </c>
      <c r="M11" s="234">
        <v>4606.5660000000007</v>
      </c>
      <c r="N11" s="234">
        <v>3452.6639999999993</v>
      </c>
      <c r="O11" s="234">
        <v>3514.8729999999996</v>
      </c>
      <c r="P11" s="234">
        <v>3585.2650000000003</v>
      </c>
      <c r="Q11" s="234">
        <v>3974.7329999999997</v>
      </c>
      <c r="R11" s="234">
        <v>4060.152</v>
      </c>
      <c r="S11" s="234">
        <v>3906.652</v>
      </c>
      <c r="T11" s="234">
        <v>2870.4439999999995</v>
      </c>
      <c r="U11" s="234">
        <v>2998.26</v>
      </c>
      <c r="V11" s="234">
        <v>2884.0990000000002</v>
      </c>
      <c r="W11" s="234">
        <v>2474.4960000000005</v>
      </c>
      <c r="X11" s="234">
        <v>2538.788</v>
      </c>
      <c r="Y11" s="234">
        <v>2868.05</v>
      </c>
      <c r="Z11" s="234">
        <v>2597.2750000000001</v>
      </c>
      <c r="AA11" s="234">
        <v>2981.9490000000005</v>
      </c>
      <c r="AB11" s="234"/>
      <c r="AC11" s="234">
        <v>751.1579999999999</v>
      </c>
    </row>
    <row r="12" spans="1:29" ht="45" customHeight="1">
      <c r="A12" s="398"/>
      <c r="B12" s="13" t="s">
        <v>13</v>
      </c>
      <c r="C12" s="29"/>
      <c r="D12" s="29"/>
      <c r="E12" s="29"/>
      <c r="F12" s="29"/>
      <c r="G12" s="29"/>
      <c r="H12" s="29"/>
      <c r="I12" s="29"/>
      <c r="J12" s="238">
        <v>191.56900000000002</v>
      </c>
      <c r="K12" s="238">
        <v>124.69199999999999</v>
      </c>
      <c r="L12" s="238">
        <v>165.37099999999998</v>
      </c>
      <c r="M12" s="238">
        <v>275.58100000000002</v>
      </c>
      <c r="N12" s="238">
        <v>283.27600000000001</v>
      </c>
      <c r="O12" s="238">
        <v>540.27700000000004</v>
      </c>
      <c r="P12" s="238">
        <v>524.72199999999998</v>
      </c>
      <c r="Q12" s="238">
        <v>481.57600000000002</v>
      </c>
      <c r="R12" s="238">
        <v>485.06200000000001</v>
      </c>
      <c r="S12" s="238">
        <v>536.54</v>
      </c>
      <c r="T12" s="238">
        <v>656.798</v>
      </c>
      <c r="U12" s="238">
        <v>414.13700000000006</v>
      </c>
      <c r="V12" s="238">
        <v>192.17599999999999</v>
      </c>
      <c r="W12" s="238">
        <v>388.77700000000004</v>
      </c>
      <c r="X12" s="238">
        <v>524.04700000000003</v>
      </c>
      <c r="Y12" s="238">
        <v>565.01400000000001</v>
      </c>
      <c r="Z12" s="238">
        <v>519.39</v>
      </c>
      <c r="AA12" s="238">
        <v>314.29000000000002</v>
      </c>
      <c r="AB12" s="238"/>
      <c r="AC12" s="238">
        <v>96.093999999999994</v>
      </c>
    </row>
    <row r="13" spans="1:29" ht="45" customHeight="1">
      <c r="A13" s="398"/>
      <c r="B13" s="13" t="s">
        <v>9</v>
      </c>
      <c r="C13" s="29"/>
      <c r="D13" s="29"/>
      <c r="E13" s="29"/>
      <c r="F13" s="29"/>
      <c r="G13" s="29"/>
      <c r="H13" s="29"/>
      <c r="I13" s="29"/>
      <c r="J13" s="238">
        <v>272.85899999999998</v>
      </c>
      <c r="K13" s="238">
        <v>345.572</v>
      </c>
      <c r="L13" s="238">
        <v>365.15</v>
      </c>
      <c r="M13" s="238">
        <v>276.03999999999996</v>
      </c>
      <c r="N13" s="238">
        <v>289.13400000000001</v>
      </c>
      <c r="O13" s="238">
        <v>278.03000000000003</v>
      </c>
      <c r="P13" s="238">
        <v>266.84800000000001</v>
      </c>
      <c r="Q13" s="238">
        <v>256.42900000000003</v>
      </c>
      <c r="R13" s="238">
        <v>263.322</v>
      </c>
      <c r="S13" s="238">
        <v>282.46600000000001</v>
      </c>
      <c r="T13" s="238">
        <v>226.80099999999999</v>
      </c>
      <c r="U13" s="238">
        <v>104.792</v>
      </c>
      <c r="V13" s="238">
        <v>131.96</v>
      </c>
      <c r="W13" s="238">
        <v>174.74300000000002</v>
      </c>
      <c r="X13" s="238">
        <v>74.266999999999996</v>
      </c>
      <c r="Y13" s="238">
        <v>200.46100000000001</v>
      </c>
      <c r="Z13" s="238">
        <v>194.52700000000002</v>
      </c>
      <c r="AA13" s="238">
        <v>169.82500000000002</v>
      </c>
      <c r="AB13" s="238"/>
      <c r="AC13" s="238">
        <v>0</v>
      </c>
    </row>
    <row r="14" spans="1:29" ht="45" customHeight="1">
      <c r="A14" s="398"/>
      <c r="B14" s="276" t="s">
        <v>11</v>
      </c>
      <c r="C14" s="277"/>
      <c r="D14" s="277"/>
      <c r="E14" s="277"/>
      <c r="F14" s="277"/>
      <c r="G14" s="277"/>
      <c r="H14" s="277"/>
      <c r="I14" s="277"/>
      <c r="J14" s="278">
        <v>3078.8329999999996</v>
      </c>
      <c r="K14" s="278">
        <v>4804.393</v>
      </c>
      <c r="L14" s="278">
        <v>4739.9309999999996</v>
      </c>
      <c r="M14" s="278">
        <v>3910.6289999999999</v>
      </c>
      <c r="N14" s="278">
        <v>4567.7350000000006</v>
      </c>
      <c r="O14" s="278">
        <v>4656.0029999999997</v>
      </c>
      <c r="P14" s="278">
        <v>5876.6740000000009</v>
      </c>
      <c r="Q14" s="278">
        <v>5475.697000000001</v>
      </c>
      <c r="R14" s="278">
        <v>5569.84</v>
      </c>
      <c r="S14" s="278">
        <v>6025.7749999999987</v>
      </c>
      <c r="T14" s="278">
        <v>5710.4269999999997</v>
      </c>
      <c r="U14" s="278">
        <v>5700.9639999999999</v>
      </c>
      <c r="V14" s="278">
        <v>6506.3760000000002</v>
      </c>
      <c r="W14" s="278">
        <v>6045.3430000000008</v>
      </c>
      <c r="X14" s="278">
        <v>6079.2710000000006</v>
      </c>
      <c r="Y14" s="278">
        <v>5789.9439999999995</v>
      </c>
      <c r="Z14" s="278">
        <v>6193.8579999999993</v>
      </c>
      <c r="AA14" s="278">
        <v>6115.0720000000001</v>
      </c>
      <c r="AB14" s="278"/>
      <c r="AC14" s="278">
        <v>1889.643</v>
      </c>
    </row>
    <row r="15" spans="1:29" ht="45" customHeight="1">
      <c r="A15" s="398"/>
      <c r="B15" s="13" t="s">
        <v>88</v>
      </c>
      <c r="C15" s="29"/>
      <c r="D15" s="29"/>
      <c r="E15" s="29"/>
      <c r="F15" s="29"/>
      <c r="G15" s="29"/>
      <c r="H15" s="29"/>
      <c r="I15" s="29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>
        <v>365.166</v>
      </c>
      <c r="Y15" s="238">
        <v>1586.915</v>
      </c>
      <c r="Z15" s="238">
        <v>2092.4649999999997</v>
      </c>
      <c r="AA15" s="238">
        <v>1401.819</v>
      </c>
      <c r="AB15" s="238"/>
      <c r="AC15" s="238">
        <v>416.34799999999996</v>
      </c>
    </row>
    <row r="16" spans="1:29" ht="45" customHeight="1" thickBot="1">
      <c r="A16" s="398"/>
      <c r="B16" s="14" t="s">
        <v>144</v>
      </c>
      <c r="C16" s="290"/>
      <c r="D16" s="290"/>
      <c r="E16" s="290"/>
      <c r="F16" s="290"/>
      <c r="G16" s="290"/>
      <c r="H16" s="290"/>
      <c r="I16" s="290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>
        <v>365.166</v>
      </c>
      <c r="Y16" s="291">
        <v>1586.915</v>
      </c>
      <c r="Z16" s="291"/>
      <c r="AA16" s="291">
        <v>34.612000000000002</v>
      </c>
      <c r="AB16" s="291"/>
      <c r="AC16" s="291">
        <v>0</v>
      </c>
    </row>
    <row r="17" spans="1:29" ht="45" customHeight="1" thickBot="1">
      <c r="A17" s="398"/>
      <c r="B17" s="344" t="s">
        <v>26</v>
      </c>
      <c r="C17" s="25">
        <v>934</v>
      </c>
      <c r="D17" s="25">
        <v>1390</v>
      </c>
      <c r="E17" s="25">
        <v>1243</v>
      </c>
      <c r="F17" s="25">
        <v>1349</v>
      </c>
      <c r="G17" s="25">
        <v>1119</v>
      </c>
      <c r="H17" s="25">
        <v>1767</v>
      </c>
      <c r="I17" s="25">
        <v>1525.1</v>
      </c>
      <c r="J17" s="226">
        <v>1109.5630000000001</v>
      </c>
      <c r="K17" s="226">
        <v>1234.0350000000001</v>
      </c>
      <c r="L17" s="226">
        <v>1184.1950000000002</v>
      </c>
      <c r="M17" s="226">
        <v>1396.9070000000004</v>
      </c>
      <c r="N17" s="226">
        <v>1521.7400000000002</v>
      </c>
      <c r="O17" s="226">
        <v>1474.846</v>
      </c>
      <c r="P17" s="226">
        <v>866.67000000000007</v>
      </c>
      <c r="Q17" s="226">
        <v>1623.231</v>
      </c>
      <c r="R17" s="226">
        <v>2003.8109999999999</v>
      </c>
      <c r="S17" s="226">
        <v>1559.5350000000001</v>
      </c>
      <c r="T17" s="226">
        <v>1396.963</v>
      </c>
      <c r="U17" s="226">
        <v>2945.6410000000001</v>
      </c>
      <c r="V17" s="226">
        <v>2776.741</v>
      </c>
      <c r="W17" s="226">
        <v>3366.6190000000001</v>
      </c>
      <c r="X17" s="226">
        <v>3478.4920000000002</v>
      </c>
      <c r="Y17" s="226">
        <v>3947.1549999999997</v>
      </c>
      <c r="Z17" s="226">
        <v>3580.1059999999998</v>
      </c>
      <c r="AA17" s="226">
        <v>3719.788</v>
      </c>
      <c r="AB17" s="226"/>
      <c r="AC17" s="226">
        <v>1149.2550000000001</v>
      </c>
    </row>
    <row r="18" spans="1:29" s="7" customFormat="1" ht="45" customHeight="1" thickBot="1">
      <c r="A18" s="398"/>
      <c r="B18" s="22" t="s">
        <v>24</v>
      </c>
      <c r="C18" s="26">
        <v>642</v>
      </c>
      <c r="D18" s="26">
        <v>708</v>
      </c>
      <c r="E18" s="26">
        <v>635</v>
      </c>
      <c r="F18" s="26">
        <v>695</v>
      </c>
      <c r="G18" s="26">
        <v>272</v>
      </c>
      <c r="H18" s="26">
        <v>369.6</v>
      </c>
      <c r="I18" s="26">
        <v>261.71000000000004</v>
      </c>
      <c r="J18" s="233">
        <v>577.91399999999999</v>
      </c>
      <c r="K18" s="233">
        <v>1135.2660000000001</v>
      </c>
      <c r="L18" s="233">
        <v>967.96400000000006</v>
      </c>
      <c r="M18" s="233">
        <v>941.798</v>
      </c>
      <c r="N18" s="233">
        <v>592.63599999999997</v>
      </c>
      <c r="O18" s="233">
        <v>502.43400000000003</v>
      </c>
      <c r="P18" s="233">
        <v>305.97500000000002</v>
      </c>
      <c r="Q18" s="233">
        <v>520.68299999999999</v>
      </c>
      <c r="R18" s="233">
        <v>764.8</v>
      </c>
      <c r="S18" s="233">
        <v>719.84899999999993</v>
      </c>
      <c r="T18" s="233">
        <v>1073.155</v>
      </c>
      <c r="U18" s="233">
        <v>1101.674</v>
      </c>
      <c r="V18" s="233">
        <v>161.53</v>
      </c>
      <c r="W18" s="233">
        <v>408.99099999999999</v>
      </c>
      <c r="X18" s="233">
        <v>312.80399999999997</v>
      </c>
      <c r="Y18" s="233">
        <v>340.827</v>
      </c>
      <c r="Z18" s="233">
        <v>280.39700000000005</v>
      </c>
      <c r="AA18" s="233">
        <v>910.43600000000004</v>
      </c>
      <c r="AB18" s="233"/>
      <c r="AC18" s="233">
        <v>351.98400000000004</v>
      </c>
    </row>
    <row r="19" spans="1:29" s="7" customFormat="1" ht="45" customHeight="1" thickBot="1">
      <c r="A19" s="398"/>
      <c r="B19" s="348" t="s">
        <v>25</v>
      </c>
      <c r="C19" s="26">
        <v>292</v>
      </c>
      <c r="D19" s="26">
        <v>682</v>
      </c>
      <c r="E19" s="26">
        <v>608</v>
      </c>
      <c r="F19" s="26">
        <v>654</v>
      </c>
      <c r="G19" s="26">
        <v>847</v>
      </c>
      <c r="H19" s="26">
        <v>1397.4</v>
      </c>
      <c r="I19" s="26">
        <v>1263.3900000000001</v>
      </c>
      <c r="J19" s="233">
        <v>531.649</v>
      </c>
      <c r="K19" s="233">
        <v>98.769000000000005</v>
      </c>
      <c r="L19" s="233">
        <v>216.23099999999999</v>
      </c>
      <c r="M19" s="233">
        <v>455.10900000000004</v>
      </c>
      <c r="N19" s="233">
        <v>929.10400000000004</v>
      </c>
      <c r="O19" s="233">
        <v>972.41200000000003</v>
      </c>
      <c r="P19" s="233">
        <v>560.69499999999994</v>
      </c>
      <c r="Q19" s="233">
        <v>1102.548</v>
      </c>
      <c r="R19" s="233">
        <v>1239.011</v>
      </c>
      <c r="S19" s="233">
        <v>839.68599999999992</v>
      </c>
      <c r="T19" s="233">
        <v>323.80799999999999</v>
      </c>
      <c r="U19" s="233">
        <v>1843.9670000000001</v>
      </c>
      <c r="V19" s="233">
        <v>2615.2110000000002</v>
      </c>
      <c r="W19" s="233">
        <v>2957.6280000000006</v>
      </c>
      <c r="X19" s="233">
        <v>3165.6879999999996</v>
      </c>
      <c r="Y19" s="233">
        <v>3606.328</v>
      </c>
      <c r="Z19" s="233">
        <v>3299.7089999999998</v>
      </c>
      <c r="AA19" s="233">
        <v>2809.3520000000003</v>
      </c>
      <c r="AB19" s="233"/>
      <c r="AC19" s="233">
        <v>797.27099999999996</v>
      </c>
    </row>
    <row r="20" spans="1:29" s="4" customFormat="1" ht="45" customHeight="1">
      <c r="A20" s="398"/>
      <c r="B20" s="12" t="s">
        <v>15</v>
      </c>
      <c r="C20" s="30"/>
      <c r="D20" s="30"/>
      <c r="E20" s="30"/>
      <c r="F20" s="30"/>
      <c r="G20" s="30"/>
      <c r="H20" s="30"/>
      <c r="I20" s="30"/>
      <c r="J20" s="239">
        <v>531.649</v>
      </c>
      <c r="K20" s="239">
        <v>98.769000000000005</v>
      </c>
      <c r="L20" s="239">
        <v>216.23099999999999</v>
      </c>
      <c r="M20" s="239">
        <v>455.10900000000004</v>
      </c>
      <c r="N20" s="239">
        <v>929.10400000000004</v>
      </c>
      <c r="O20" s="239">
        <v>972.41200000000003</v>
      </c>
      <c r="P20" s="239">
        <v>560.69499999999994</v>
      </c>
      <c r="Q20" s="239">
        <v>578.702</v>
      </c>
      <c r="R20" s="239">
        <v>791.45699999999999</v>
      </c>
      <c r="S20" s="239">
        <v>606.0379999999999</v>
      </c>
      <c r="T20" s="239">
        <v>296.18700000000001</v>
      </c>
      <c r="U20" s="239">
        <v>522.09500000000003</v>
      </c>
      <c r="V20" s="239">
        <v>136.464</v>
      </c>
      <c r="W20" s="239">
        <v>267.78899999999999</v>
      </c>
      <c r="X20" s="239">
        <v>68.787000000000006</v>
      </c>
      <c r="Y20" s="239">
        <v>533.803</v>
      </c>
      <c r="Z20" s="239">
        <v>11.391</v>
      </c>
      <c r="AA20" s="239">
        <v>89.829000000000008</v>
      </c>
      <c r="AB20" s="239"/>
      <c r="AC20" s="239">
        <v>0</v>
      </c>
    </row>
    <row r="21" spans="1:29" s="4" customFormat="1" ht="45" customHeight="1">
      <c r="A21" s="398"/>
      <c r="B21" s="13" t="s">
        <v>55</v>
      </c>
      <c r="C21" s="29"/>
      <c r="D21" s="29"/>
      <c r="E21" s="29"/>
      <c r="F21" s="29"/>
      <c r="G21" s="29"/>
      <c r="H21" s="29"/>
      <c r="I21" s="29"/>
      <c r="J21" s="238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238">
        <v>0</v>
      </c>
      <c r="S21" s="238">
        <v>0</v>
      </c>
      <c r="T21" s="238">
        <v>0</v>
      </c>
      <c r="U21" s="238">
        <v>1321.8720000000001</v>
      </c>
      <c r="V21" s="238">
        <v>2478.7470000000003</v>
      </c>
      <c r="W21" s="238">
        <v>2689.8390000000004</v>
      </c>
      <c r="X21" s="238">
        <v>3096.9009999999998</v>
      </c>
      <c r="Y21" s="238">
        <v>3072.5250000000001</v>
      </c>
      <c r="Z21" s="238">
        <v>3288.3179999999998</v>
      </c>
      <c r="AA21" s="238">
        <v>2719.5230000000001</v>
      </c>
      <c r="AB21" s="238"/>
      <c r="AC21" s="238">
        <v>797.27099999999996</v>
      </c>
    </row>
    <row r="22" spans="1:29" s="4" customFormat="1" ht="45" customHeight="1" thickBot="1">
      <c r="A22" s="398"/>
      <c r="B22" s="14" t="s">
        <v>47</v>
      </c>
      <c r="C22" s="29"/>
      <c r="D22" s="29"/>
      <c r="E22" s="29"/>
      <c r="F22" s="29"/>
      <c r="G22" s="29"/>
      <c r="H22" s="29"/>
      <c r="I22" s="29"/>
      <c r="J22" s="238">
        <v>0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523.846</v>
      </c>
      <c r="R22" s="238">
        <v>447.55400000000003</v>
      </c>
      <c r="S22" s="238">
        <v>233.64800000000002</v>
      </c>
      <c r="T22" s="238">
        <v>27.621000000000002</v>
      </c>
      <c r="U22" s="238">
        <v>0</v>
      </c>
      <c r="V22" s="238">
        <v>0</v>
      </c>
      <c r="W22" s="238">
        <v>0</v>
      </c>
      <c r="X22" s="238">
        <v>0</v>
      </c>
      <c r="Y22" s="238">
        <v>0</v>
      </c>
      <c r="Z22" s="238">
        <v>0</v>
      </c>
      <c r="AA22" s="238">
        <v>0</v>
      </c>
      <c r="AB22" s="238"/>
      <c r="AC22" s="238">
        <v>0</v>
      </c>
    </row>
    <row r="23" spans="1:29" s="5" customFormat="1" ht="42.75" thickBot="1">
      <c r="A23" s="398"/>
      <c r="B23" s="344" t="s">
        <v>14</v>
      </c>
      <c r="C23" s="25">
        <v>5006</v>
      </c>
      <c r="D23" s="25">
        <v>7492</v>
      </c>
      <c r="E23" s="25">
        <v>8165</v>
      </c>
      <c r="F23" s="25">
        <v>9010</v>
      </c>
      <c r="G23" s="25">
        <v>9030</v>
      </c>
      <c r="H23" s="25">
        <v>9232.4</v>
      </c>
      <c r="I23" s="25">
        <v>9436.44</v>
      </c>
      <c r="J23" s="226">
        <v>9370.9689999999991</v>
      </c>
      <c r="K23" s="226">
        <v>10539.606999999998</v>
      </c>
      <c r="L23" s="226">
        <v>10499.918</v>
      </c>
      <c r="M23" s="226">
        <v>10580.208999999999</v>
      </c>
      <c r="N23" s="226">
        <v>10215.376</v>
      </c>
      <c r="O23" s="226">
        <v>10547.097000000002</v>
      </c>
      <c r="P23" s="226">
        <v>11187.599999999999</v>
      </c>
      <c r="Q23" s="226">
        <v>11908.875000000002</v>
      </c>
      <c r="R23" s="226">
        <v>12456.639000000001</v>
      </c>
      <c r="S23" s="226">
        <v>12396.363000000001</v>
      </c>
      <c r="T23" s="226">
        <v>10971.739999999998</v>
      </c>
      <c r="U23" s="226">
        <v>12096.634</v>
      </c>
      <c r="V23" s="226">
        <v>12523.215000000002</v>
      </c>
      <c r="W23" s="226">
        <v>12520.236000000001</v>
      </c>
      <c r="X23" s="226">
        <v>13129.37</v>
      </c>
      <c r="Y23" s="226">
        <v>15031.476000000004</v>
      </c>
      <c r="Z23" s="226">
        <v>15251.778999999999</v>
      </c>
      <c r="AA23" s="226">
        <v>14791.934999999999</v>
      </c>
      <c r="AB23" s="226"/>
      <c r="AC23" s="226">
        <v>4329.2809999999999</v>
      </c>
    </row>
    <row r="24" spans="1:29" s="5" customFormat="1" ht="45" customHeight="1" thickBot="1">
      <c r="A24" s="398"/>
      <c r="B24" s="348" t="s">
        <v>24</v>
      </c>
      <c r="C24" s="34">
        <v>657</v>
      </c>
      <c r="D24" s="34">
        <v>799</v>
      </c>
      <c r="E24" s="34">
        <v>736</v>
      </c>
      <c r="F24" s="34">
        <v>786</v>
      </c>
      <c r="G24" s="34">
        <v>332</v>
      </c>
      <c r="H24" s="34">
        <v>442.20000000000005</v>
      </c>
      <c r="I24" s="34">
        <v>331.97</v>
      </c>
      <c r="J24" s="248">
        <v>639.57100000000003</v>
      </c>
      <c r="K24" s="248">
        <v>1363.4519999999998</v>
      </c>
      <c r="L24" s="248">
        <v>945.61599999999999</v>
      </c>
      <c r="M24" s="248">
        <v>1046.2840000000001</v>
      </c>
      <c r="N24" s="248">
        <v>694.46300000000008</v>
      </c>
      <c r="O24" s="248">
        <v>585.50200000000007</v>
      </c>
      <c r="P24" s="248">
        <v>373.43299999999999</v>
      </c>
      <c r="Q24" s="248">
        <v>614.11200000000008</v>
      </c>
      <c r="R24" s="248">
        <v>839.25199999999995</v>
      </c>
      <c r="S24" s="248">
        <v>805.24500000000012</v>
      </c>
      <c r="T24" s="248">
        <v>1183.462</v>
      </c>
      <c r="U24" s="248">
        <v>1034.5139999999999</v>
      </c>
      <c r="V24" s="248">
        <v>193.39300000000003</v>
      </c>
      <c r="W24" s="248">
        <v>479.24900000000008</v>
      </c>
      <c r="X24" s="248">
        <v>382.14300000000003</v>
      </c>
      <c r="Y24" s="248">
        <v>414.67299999999994</v>
      </c>
      <c r="Z24" s="248">
        <v>347.65100000000001</v>
      </c>
      <c r="AA24" s="248">
        <v>965.01600000000008</v>
      </c>
      <c r="AB24" s="248"/>
      <c r="AC24" s="248">
        <v>378.767</v>
      </c>
    </row>
    <row r="25" spans="1:29" s="5" customFormat="1" ht="45" customHeight="1" thickBot="1">
      <c r="A25" s="398"/>
      <c r="B25" s="348" t="s">
        <v>25</v>
      </c>
      <c r="C25" s="26">
        <v>4349</v>
      </c>
      <c r="D25" s="26">
        <v>6693</v>
      </c>
      <c r="E25" s="26">
        <v>7429</v>
      </c>
      <c r="F25" s="26">
        <v>8224</v>
      </c>
      <c r="G25" s="26">
        <v>8698</v>
      </c>
      <c r="H25" s="26">
        <v>8790.2000000000007</v>
      </c>
      <c r="I25" s="26">
        <v>9104.4700000000012</v>
      </c>
      <c r="J25" s="233">
        <v>8731.3979999999992</v>
      </c>
      <c r="K25" s="233">
        <v>9176.1549999999988</v>
      </c>
      <c r="L25" s="233">
        <v>9554.3019999999997</v>
      </c>
      <c r="M25" s="233">
        <v>9533.9249999999993</v>
      </c>
      <c r="N25" s="233">
        <v>9520.9129999999986</v>
      </c>
      <c r="O25" s="233">
        <v>9961.5950000000012</v>
      </c>
      <c r="P25" s="233">
        <v>10814.166999999999</v>
      </c>
      <c r="Q25" s="233">
        <v>11294.763000000001</v>
      </c>
      <c r="R25" s="233">
        <v>11617.387000000001</v>
      </c>
      <c r="S25" s="233">
        <v>11591.117999999999</v>
      </c>
      <c r="T25" s="233">
        <v>9788.2779999999984</v>
      </c>
      <c r="U25" s="233">
        <v>11062.119999999999</v>
      </c>
      <c r="V25" s="233">
        <v>12329.822000000002</v>
      </c>
      <c r="W25" s="233">
        <v>12040.987000000001</v>
      </c>
      <c r="X25" s="233">
        <v>12747.226999999999</v>
      </c>
      <c r="Y25" s="233">
        <v>14616.803000000002</v>
      </c>
      <c r="Z25" s="233">
        <v>14904.127999999999</v>
      </c>
      <c r="AA25" s="233">
        <v>13792.307000000001</v>
      </c>
      <c r="AB25" s="233"/>
      <c r="AC25" s="233">
        <v>3950.5140000000001</v>
      </c>
    </row>
    <row r="26" spans="1:29" s="5" customFormat="1" ht="45" customHeight="1">
      <c r="A26" s="398"/>
      <c r="B26" s="15" t="s">
        <v>10</v>
      </c>
      <c r="C26" s="31"/>
      <c r="D26" s="31"/>
      <c r="E26" s="31"/>
      <c r="F26" s="31"/>
      <c r="G26" s="31"/>
      <c r="H26" s="31"/>
      <c r="I26" s="31"/>
      <c r="J26" s="242">
        <v>4929.3470000000007</v>
      </c>
      <c r="K26" s="242">
        <v>4247.0679999999993</v>
      </c>
      <c r="L26" s="242">
        <v>4087.8499999999995</v>
      </c>
      <c r="M26" s="242">
        <v>4892.6059999999998</v>
      </c>
      <c r="N26" s="242">
        <v>3740.7979999999993</v>
      </c>
      <c r="O26" s="242">
        <v>3792.9030000000002</v>
      </c>
      <c r="P26" s="242">
        <v>3849.0769999999993</v>
      </c>
      <c r="Q26" s="242">
        <v>4231.1620000000003</v>
      </c>
      <c r="R26" s="242">
        <v>4323.4740000000002</v>
      </c>
      <c r="S26" s="242">
        <v>4189.1170000000002</v>
      </c>
      <c r="T26" s="242">
        <v>3097.2449999999994</v>
      </c>
      <c r="U26" s="242">
        <v>3103.0520000000006</v>
      </c>
      <c r="V26" s="242">
        <v>3016.0590000000002</v>
      </c>
      <c r="W26" s="242">
        <v>2649.239</v>
      </c>
      <c r="X26" s="242">
        <v>2613.0549999999998</v>
      </c>
      <c r="Y26" s="242">
        <v>3068.5110000000004</v>
      </c>
      <c r="Z26" s="242">
        <v>2791.8020000000001</v>
      </c>
      <c r="AA26" s="242">
        <v>3151.7740000000003</v>
      </c>
      <c r="AB26" s="242"/>
      <c r="AC26" s="242">
        <v>751.1579999999999</v>
      </c>
    </row>
    <row r="27" spans="1:29" s="5" customFormat="1" ht="45" customHeight="1">
      <c r="A27" s="398"/>
      <c r="B27" s="13" t="s">
        <v>13</v>
      </c>
      <c r="C27" s="32"/>
      <c r="D27" s="32"/>
      <c r="E27" s="32"/>
      <c r="F27" s="32"/>
      <c r="G27" s="32"/>
      <c r="H27" s="32"/>
      <c r="I27" s="32"/>
      <c r="J27" s="243">
        <v>191.56900000000002</v>
      </c>
      <c r="K27" s="243">
        <v>124.69199999999999</v>
      </c>
      <c r="L27" s="243">
        <v>500.79599999999999</v>
      </c>
      <c r="M27" s="243">
        <v>275.58100000000002</v>
      </c>
      <c r="N27" s="243">
        <v>283.27600000000001</v>
      </c>
      <c r="O27" s="243">
        <v>540.27700000000004</v>
      </c>
      <c r="P27" s="243">
        <v>527.72199999999998</v>
      </c>
      <c r="Q27" s="243">
        <v>481.57600000000002</v>
      </c>
      <c r="R27" s="243">
        <v>485.06200000000001</v>
      </c>
      <c r="S27" s="243">
        <v>536.54</v>
      </c>
      <c r="T27" s="243">
        <v>656.798</v>
      </c>
      <c r="U27" s="243">
        <v>414.13700000000006</v>
      </c>
      <c r="V27" s="243">
        <v>192.17599999999999</v>
      </c>
      <c r="W27" s="243">
        <v>388.77700000000004</v>
      </c>
      <c r="X27" s="243">
        <v>524.04700000000003</v>
      </c>
      <c r="Y27" s="243">
        <v>565.01400000000001</v>
      </c>
      <c r="Z27" s="243">
        <v>519.39</v>
      </c>
      <c r="AA27" s="243">
        <v>314.29000000000002</v>
      </c>
      <c r="AB27" s="243"/>
      <c r="AC27" s="243">
        <v>96.093999999999994</v>
      </c>
    </row>
    <row r="28" spans="1:29" s="5" customFormat="1" ht="45" customHeight="1">
      <c r="A28" s="398"/>
      <c r="B28" s="13" t="s">
        <v>11</v>
      </c>
      <c r="C28" s="32"/>
      <c r="D28" s="32"/>
      <c r="E28" s="32"/>
      <c r="F28" s="32"/>
      <c r="G28" s="32"/>
      <c r="H28" s="32"/>
      <c r="I28" s="32"/>
      <c r="J28" s="243">
        <v>3078.8329999999996</v>
      </c>
      <c r="K28" s="243">
        <v>4804.3950000000004</v>
      </c>
      <c r="L28" s="243">
        <v>4360.8510000000006</v>
      </c>
      <c r="M28" s="243">
        <v>3910.6289999999999</v>
      </c>
      <c r="N28" s="243">
        <v>4567.7350000000006</v>
      </c>
      <c r="O28" s="243">
        <v>4656.0029999999997</v>
      </c>
      <c r="P28" s="243">
        <v>5876.6740000000009</v>
      </c>
      <c r="Q28" s="243">
        <v>5475.697000000001</v>
      </c>
      <c r="R28" s="243">
        <v>5569.84</v>
      </c>
      <c r="S28" s="243">
        <v>6025.7749999999987</v>
      </c>
      <c r="T28" s="243">
        <v>5710.4269999999997</v>
      </c>
      <c r="U28" s="243">
        <v>5700.9639999999999</v>
      </c>
      <c r="V28" s="243">
        <v>6506.3760000000002</v>
      </c>
      <c r="W28" s="243">
        <v>6045.3430000000008</v>
      </c>
      <c r="X28" s="243">
        <v>6079.2710000000006</v>
      </c>
      <c r="Y28" s="243">
        <v>5790.0349999999999</v>
      </c>
      <c r="Z28" s="243">
        <v>6193.8579999999993</v>
      </c>
      <c r="AA28" s="243">
        <v>6115.0720000000001</v>
      </c>
      <c r="AB28" s="243"/>
      <c r="AC28" s="243">
        <v>1889.643</v>
      </c>
    </row>
    <row r="29" spans="1:29" ht="45" customHeight="1" thickBot="1">
      <c r="A29" s="398"/>
      <c r="B29" s="16" t="s">
        <v>88</v>
      </c>
      <c r="C29" s="28"/>
      <c r="D29" s="28"/>
      <c r="E29" s="28"/>
      <c r="F29" s="28"/>
      <c r="G29" s="28"/>
      <c r="H29" s="28"/>
      <c r="I29" s="28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>
        <v>365.166</v>
      </c>
      <c r="Y29" s="236">
        <v>1586.915</v>
      </c>
      <c r="Z29" s="236">
        <v>2092.4649999999997</v>
      </c>
      <c r="AA29" s="236">
        <v>1401.819</v>
      </c>
      <c r="AB29" s="236"/>
      <c r="AC29" s="236">
        <v>416.34799999999996</v>
      </c>
    </row>
    <row r="30" spans="1:29" s="5" customFormat="1" ht="45" customHeight="1">
      <c r="A30" s="398"/>
      <c r="B30" s="13" t="s">
        <v>15</v>
      </c>
      <c r="C30" s="33"/>
      <c r="D30" s="33"/>
      <c r="E30" s="33"/>
      <c r="F30" s="33"/>
      <c r="G30" s="33"/>
      <c r="H30" s="33"/>
      <c r="I30" s="33"/>
      <c r="J30" s="245">
        <v>531.649</v>
      </c>
      <c r="K30" s="245">
        <v>0</v>
      </c>
      <c r="L30" s="245">
        <v>604.80499999999995</v>
      </c>
      <c r="M30" s="245">
        <v>455.10900000000004</v>
      </c>
      <c r="N30" s="245">
        <v>929.10400000000004</v>
      </c>
      <c r="O30" s="245">
        <v>972.41200000000003</v>
      </c>
      <c r="P30" s="245">
        <v>560.69399999999996</v>
      </c>
      <c r="Q30" s="245">
        <v>578.702</v>
      </c>
      <c r="R30" s="245">
        <v>791.45699999999999</v>
      </c>
      <c r="S30" s="245">
        <v>606.0379999999999</v>
      </c>
      <c r="T30" s="245">
        <v>296.18700000000001</v>
      </c>
      <c r="U30" s="245">
        <v>522.09500000000003</v>
      </c>
      <c r="V30" s="245">
        <v>136.464</v>
      </c>
      <c r="W30" s="245">
        <v>267.78899999999999</v>
      </c>
      <c r="X30" s="245">
        <v>68.787000000000006</v>
      </c>
      <c r="Y30" s="245">
        <v>533.803</v>
      </c>
      <c r="Z30" s="245">
        <v>11.391</v>
      </c>
      <c r="AA30" s="245">
        <v>89.829000000000008</v>
      </c>
      <c r="AB30" s="245"/>
      <c r="AC30" s="245">
        <v>0</v>
      </c>
    </row>
    <row r="31" spans="1:29" s="4" customFormat="1" ht="45" customHeight="1">
      <c r="A31" s="398"/>
      <c r="B31" s="13" t="s">
        <v>55</v>
      </c>
      <c r="C31" s="29"/>
      <c r="D31" s="29"/>
      <c r="E31" s="29"/>
      <c r="F31" s="29"/>
      <c r="G31" s="29"/>
      <c r="H31" s="29"/>
      <c r="I31" s="29"/>
      <c r="J31" s="238">
        <v>0</v>
      </c>
      <c r="K31" s="238">
        <v>0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238">
        <v>0</v>
      </c>
      <c r="S31" s="238">
        <v>0</v>
      </c>
      <c r="T31" s="238">
        <v>0</v>
      </c>
      <c r="U31" s="238">
        <v>1321.8720000000001</v>
      </c>
      <c r="V31" s="238">
        <v>2478.7470000000003</v>
      </c>
      <c r="W31" s="238">
        <v>2689.8390000000004</v>
      </c>
      <c r="X31" s="238">
        <v>3096.9009999999998</v>
      </c>
      <c r="Y31" s="238">
        <v>3072.5250000000001</v>
      </c>
      <c r="Z31" s="238">
        <v>3288.3179999999998</v>
      </c>
      <c r="AA31" s="238">
        <v>2719.5230000000001</v>
      </c>
      <c r="AB31" s="238"/>
      <c r="AC31" s="238">
        <v>797.27099999999996</v>
      </c>
    </row>
    <row r="32" spans="1:29" s="5" customFormat="1" ht="45" customHeight="1">
      <c r="A32" s="398"/>
      <c r="B32" s="13" t="s">
        <v>46</v>
      </c>
      <c r="C32" s="293"/>
      <c r="D32" s="293"/>
      <c r="E32" s="293"/>
      <c r="F32" s="293"/>
      <c r="G32" s="293"/>
      <c r="H32" s="293"/>
      <c r="I32" s="293"/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527.62599999999998</v>
      </c>
      <c r="R32" s="115">
        <v>447.55400000000003</v>
      </c>
      <c r="S32" s="115">
        <v>233.64800000000002</v>
      </c>
      <c r="T32" s="115">
        <v>27.621000000000002</v>
      </c>
      <c r="U32" s="115">
        <v>0</v>
      </c>
      <c r="V32" s="115">
        <v>0</v>
      </c>
      <c r="W32" s="115">
        <v>0</v>
      </c>
      <c r="X32" s="115">
        <v>0</v>
      </c>
      <c r="Y32" s="115">
        <v>0</v>
      </c>
      <c r="Z32" s="115">
        <v>0</v>
      </c>
      <c r="AA32" s="115">
        <v>0</v>
      </c>
      <c r="AB32" s="115"/>
      <c r="AC32" s="115">
        <v>0</v>
      </c>
    </row>
    <row r="33" spans="1:251" s="5" customFormat="1" ht="45" customHeight="1" thickBot="1">
      <c r="A33" s="399"/>
      <c r="B33" s="14" t="s">
        <v>144</v>
      </c>
      <c r="C33" s="292"/>
      <c r="D33" s="292"/>
      <c r="E33" s="292"/>
      <c r="F33" s="292"/>
      <c r="G33" s="292"/>
      <c r="H33" s="292"/>
      <c r="I33" s="292"/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527.62599999999998</v>
      </c>
      <c r="R33" s="116">
        <v>447.55400000000003</v>
      </c>
      <c r="S33" s="116">
        <v>233.64800000000002</v>
      </c>
      <c r="T33" s="116">
        <v>27.621000000000002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6.9039999999999999</v>
      </c>
      <c r="AA33" s="116">
        <v>34.612000000000002</v>
      </c>
      <c r="AB33" s="116"/>
      <c r="AC33" s="116">
        <v>0</v>
      </c>
    </row>
    <row r="34" spans="1:251" s="228" customFormat="1">
      <c r="A34" s="390" t="s">
        <v>150</v>
      </c>
      <c r="B34" s="391"/>
      <c r="C34" s="391"/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391"/>
      <c r="T34" s="391"/>
      <c r="U34" s="391"/>
      <c r="V34" s="391"/>
      <c r="W34" s="391"/>
      <c r="X34" s="391"/>
      <c r="Y34" s="391"/>
      <c r="Z34" s="391"/>
      <c r="AA34" s="391"/>
      <c r="AB34" s="391"/>
      <c r="AC34" s="391"/>
      <c r="AD34" s="391"/>
      <c r="AE34" s="391"/>
      <c r="AF34" s="391"/>
      <c r="AG34" s="391"/>
      <c r="AH34" s="391"/>
      <c r="AI34" s="391"/>
      <c r="AJ34" s="391"/>
      <c r="AK34" s="391"/>
      <c r="AL34" s="391"/>
      <c r="AM34" s="391"/>
      <c r="AN34" s="391"/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391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391"/>
      <c r="BV34" s="391"/>
      <c r="BW34" s="391"/>
      <c r="BX34" s="391"/>
      <c r="BY34" s="391"/>
      <c r="BZ34" s="391"/>
      <c r="CA34" s="391"/>
      <c r="CB34" s="391"/>
      <c r="CC34" s="391"/>
      <c r="CD34" s="391"/>
      <c r="CE34" s="391"/>
      <c r="CF34" s="391"/>
      <c r="CG34" s="391"/>
      <c r="CH34" s="391"/>
      <c r="CI34" s="391"/>
      <c r="CJ34" s="391"/>
      <c r="CK34" s="391"/>
      <c r="CL34" s="391"/>
      <c r="CM34" s="391"/>
      <c r="CN34" s="391"/>
      <c r="CO34" s="391"/>
      <c r="CP34" s="391"/>
      <c r="CQ34" s="391"/>
      <c r="CR34" s="391"/>
      <c r="CS34" s="391"/>
      <c r="CT34" s="391"/>
      <c r="CU34" s="391"/>
      <c r="CV34" s="391"/>
      <c r="CW34" s="391"/>
      <c r="CX34" s="391"/>
      <c r="CY34" s="391"/>
      <c r="CZ34" s="391"/>
      <c r="DA34" s="391"/>
      <c r="DB34" s="391"/>
      <c r="DC34" s="391"/>
      <c r="DD34" s="391"/>
      <c r="DE34" s="391"/>
      <c r="DF34" s="391"/>
      <c r="DG34" s="391"/>
      <c r="DH34" s="391"/>
      <c r="DI34" s="391"/>
      <c r="DJ34" s="391"/>
      <c r="DK34" s="391"/>
      <c r="DL34" s="391"/>
      <c r="DM34" s="391"/>
      <c r="DN34" s="391"/>
      <c r="DO34" s="391"/>
      <c r="DP34" s="391"/>
      <c r="DQ34" s="391"/>
      <c r="DR34" s="391"/>
      <c r="DS34" s="391"/>
      <c r="DT34" s="391"/>
      <c r="DU34" s="391"/>
      <c r="DV34" s="391"/>
      <c r="DW34" s="391"/>
      <c r="DX34" s="391"/>
      <c r="DY34" s="391"/>
      <c r="DZ34" s="391"/>
      <c r="EA34" s="391"/>
      <c r="EB34" s="391"/>
      <c r="EC34" s="391"/>
      <c r="ED34" s="391"/>
      <c r="EE34" s="391"/>
      <c r="EF34" s="391"/>
      <c r="EG34" s="391"/>
      <c r="EH34" s="391"/>
      <c r="EI34" s="391"/>
      <c r="EJ34" s="391"/>
      <c r="EK34" s="391"/>
      <c r="EL34" s="391"/>
      <c r="EM34" s="391"/>
      <c r="EN34" s="391"/>
      <c r="EO34" s="391"/>
      <c r="EP34" s="391"/>
      <c r="EQ34" s="391"/>
      <c r="ER34" s="391"/>
      <c r="ES34" s="391"/>
      <c r="ET34" s="391"/>
      <c r="EU34" s="391"/>
      <c r="EV34" s="391"/>
      <c r="EW34" s="391"/>
      <c r="EX34" s="391"/>
      <c r="EY34" s="391"/>
      <c r="EZ34" s="391"/>
      <c r="FA34" s="391"/>
      <c r="FB34" s="391"/>
      <c r="FC34" s="391"/>
      <c r="FD34" s="391"/>
      <c r="FE34" s="391"/>
      <c r="FF34" s="391"/>
      <c r="FG34" s="391"/>
      <c r="FH34" s="391"/>
      <c r="FI34" s="391"/>
      <c r="FJ34" s="391"/>
      <c r="FK34" s="391"/>
      <c r="FL34" s="391"/>
      <c r="FM34" s="391"/>
      <c r="FN34" s="391"/>
      <c r="FO34" s="391"/>
      <c r="FP34" s="391"/>
      <c r="FQ34" s="391"/>
      <c r="FR34" s="391"/>
      <c r="FS34" s="391"/>
      <c r="FT34" s="391"/>
      <c r="FU34" s="391"/>
      <c r="FV34" s="391"/>
      <c r="FW34" s="391"/>
      <c r="FX34" s="391"/>
      <c r="FY34" s="391"/>
      <c r="FZ34" s="391"/>
      <c r="GA34" s="391"/>
      <c r="GB34" s="391"/>
      <c r="GC34" s="391"/>
      <c r="GD34" s="391"/>
      <c r="GE34" s="391"/>
      <c r="GF34" s="391"/>
      <c r="GG34" s="391"/>
      <c r="GH34" s="391"/>
      <c r="GI34" s="391"/>
      <c r="GJ34" s="391"/>
      <c r="GK34" s="391"/>
      <c r="GL34" s="391"/>
      <c r="GM34" s="391"/>
      <c r="GN34" s="391"/>
      <c r="GO34" s="391"/>
      <c r="GP34" s="391"/>
      <c r="GQ34" s="391"/>
      <c r="GR34" s="391"/>
      <c r="GS34" s="391"/>
      <c r="GT34" s="391"/>
      <c r="GU34" s="391"/>
      <c r="GV34" s="391"/>
      <c r="GW34" s="391"/>
      <c r="GX34" s="391"/>
      <c r="GY34" s="391"/>
      <c r="GZ34" s="391"/>
      <c r="HA34" s="391"/>
      <c r="HB34" s="391"/>
      <c r="HC34" s="391"/>
      <c r="HD34" s="391"/>
      <c r="HE34" s="391"/>
      <c r="HF34" s="391"/>
      <c r="HG34" s="391"/>
      <c r="HH34" s="391"/>
      <c r="HI34" s="391"/>
      <c r="HJ34" s="391"/>
      <c r="HK34" s="391"/>
      <c r="HL34" s="391"/>
      <c r="HM34" s="391"/>
      <c r="HN34" s="391"/>
      <c r="HO34" s="391"/>
      <c r="HP34" s="391"/>
      <c r="HQ34" s="391"/>
      <c r="HR34" s="391"/>
      <c r="HS34" s="391"/>
      <c r="HT34" s="391"/>
      <c r="HU34" s="391"/>
      <c r="HV34" s="391"/>
      <c r="HW34" s="391"/>
      <c r="HX34" s="391"/>
      <c r="HY34" s="391"/>
      <c r="HZ34" s="391"/>
      <c r="IA34" s="391"/>
      <c r="IB34" s="391"/>
      <c r="IC34" s="391"/>
      <c r="ID34" s="391"/>
      <c r="IE34" s="391"/>
      <c r="IF34" s="391"/>
      <c r="IG34" s="391"/>
      <c r="IH34" s="391"/>
      <c r="II34" s="391"/>
      <c r="IJ34" s="391"/>
      <c r="IK34" s="391"/>
      <c r="IL34" s="391"/>
      <c r="IM34" s="391"/>
      <c r="IN34" s="391"/>
      <c r="IO34" s="391"/>
      <c r="IP34" s="391"/>
      <c r="IQ34" s="391"/>
    </row>
    <row r="35" spans="1:251" ht="12.75" customHeight="1">
      <c r="A35" s="395" t="s">
        <v>23</v>
      </c>
      <c r="B35" s="395"/>
      <c r="C35" s="395"/>
      <c r="D35" s="395"/>
      <c r="E35" s="395"/>
      <c r="F35" s="395"/>
      <c r="G35" s="395"/>
      <c r="H35" s="395"/>
      <c r="I35" s="395"/>
      <c r="J35" s="391"/>
      <c r="K35" s="391"/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</row>
    <row r="36" spans="1:251" ht="6.95" customHeight="1">
      <c r="J36" s="228"/>
      <c r="K36" s="228"/>
    </row>
    <row r="38" spans="1:251" ht="20.100000000000001" customHeight="1">
      <c r="A38" s="396" t="s">
        <v>156</v>
      </c>
      <c r="B38" s="396"/>
      <c r="C38" s="396"/>
      <c r="D38" s="396"/>
      <c r="E38" s="396"/>
      <c r="F38" s="396"/>
      <c r="G38" s="396"/>
      <c r="H38" s="396"/>
      <c r="I38" s="396"/>
      <c r="J38" s="389"/>
      <c r="K38" s="389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</row>
    <row r="41" spans="1:251" ht="13.5" thickBot="1"/>
    <row r="42" spans="1:251" ht="13.5" customHeight="1" thickBot="1">
      <c r="C42" s="20"/>
      <c r="D42" s="20"/>
      <c r="E42" s="20"/>
      <c r="F42" s="20"/>
      <c r="G42" s="20"/>
      <c r="H42" s="20"/>
      <c r="I42" s="20"/>
      <c r="J42" s="127"/>
      <c r="K42" s="127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1" ht="32.25" thickBot="1">
      <c r="A43" s="397" t="s">
        <v>186</v>
      </c>
      <c r="B43" s="349" t="s">
        <v>185</v>
      </c>
      <c r="C43" s="17" t="s">
        <v>157</v>
      </c>
      <c r="D43" s="17" t="s">
        <v>158</v>
      </c>
      <c r="E43" s="17" t="s">
        <v>159</v>
      </c>
      <c r="F43" s="17" t="s">
        <v>160</v>
      </c>
      <c r="G43" s="17" t="s">
        <v>161</v>
      </c>
      <c r="H43" s="17" t="s">
        <v>162</v>
      </c>
      <c r="I43" s="17" t="s">
        <v>163</v>
      </c>
      <c r="J43" s="329" t="s">
        <v>168</v>
      </c>
      <c r="K43" s="17" t="s">
        <v>164</v>
      </c>
      <c r="L43" s="17" t="s">
        <v>165</v>
      </c>
      <c r="M43" s="17" t="s">
        <v>166</v>
      </c>
      <c r="N43" s="17" t="s">
        <v>167</v>
      </c>
      <c r="O43" s="17" t="s">
        <v>169</v>
      </c>
      <c r="P43" s="17" t="s">
        <v>170</v>
      </c>
      <c r="Q43" s="17" t="s">
        <v>171</v>
      </c>
      <c r="R43" s="17" t="s">
        <v>172</v>
      </c>
      <c r="S43" s="17" t="s">
        <v>173</v>
      </c>
      <c r="T43" s="17" t="s">
        <v>174</v>
      </c>
      <c r="U43" s="17" t="s">
        <v>175</v>
      </c>
      <c r="V43" s="17" t="s">
        <v>176</v>
      </c>
      <c r="W43" s="17" t="s">
        <v>177</v>
      </c>
      <c r="X43" s="17" t="s">
        <v>178</v>
      </c>
      <c r="Y43" s="17" t="s">
        <v>179</v>
      </c>
      <c r="Z43" s="17" t="s">
        <v>184</v>
      </c>
    </row>
    <row r="44" spans="1:251" ht="53.25" customHeight="1" thickBot="1">
      <c r="A44" s="398"/>
      <c r="B44" s="344" t="s">
        <v>7</v>
      </c>
      <c r="C44" s="330">
        <f>(D6-C6)/C6</f>
        <v>0.44153082919914954</v>
      </c>
      <c r="D44" s="330">
        <f t="shared" ref="D44:X44" si="0">(E6-D6)/D6</f>
        <v>0.16060308095706327</v>
      </c>
      <c r="E44" s="330">
        <f t="shared" si="0"/>
        <v>8.1897768991810227E-2</v>
      </c>
      <c r="F44" s="330">
        <f t="shared" si="0"/>
        <v>3.2498042286609241E-2</v>
      </c>
      <c r="G44" s="330">
        <f t="shared" si="0"/>
        <v>-0.14258627227910503</v>
      </c>
      <c r="H44" s="330">
        <f t="shared" si="0"/>
        <v>0.16638065752616843</v>
      </c>
      <c r="I44" s="330">
        <f t="shared" si="0"/>
        <v>0.14798927139527476</v>
      </c>
      <c r="J44" s="330">
        <f t="shared" si="0"/>
        <v>2.4571076366936929E-2</v>
      </c>
      <c r="K44" s="330">
        <f t="shared" si="0"/>
        <v>-3.1905045913460078E-2</v>
      </c>
      <c r="L44" s="330">
        <f t="shared" si="0"/>
        <v>1.827642214332513E-2</v>
      </c>
      <c r="M44" s="330">
        <f t="shared" si="0"/>
        <v>-5.2180338115980406E-2</v>
      </c>
      <c r="N44" s="330">
        <f t="shared" si="0"/>
        <v>4.3430800323325545E-2</v>
      </c>
      <c r="O44" s="330">
        <f t="shared" si="0"/>
        <v>0.13763728538815787</v>
      </c>
      <c r="P44" s="330">
        <f t="shared" si="0"/>
        <v>-3.7852205387284444E-3</v>
      </c>
      <c r="Q44" s="330">
        <f t="shared" si="0"/>
        <v>1.6627724311467432E-2</v>
      </c>
      <c r="R44" s="330">
        <f t="shared" si="0"/>
        <v>3.6736565453865708E-2</v>
      </c>
      <c r="S44" s="330">
        <f t="shared" si="0"/>
        <v>-0.1170131963879841</v>
      </c>
      <c r="T44" s="330">
        <f t="shared" si="0"/>
        <v>-2.6958617595540281E-2</v>
      </c>
      <c r="U44" s="330">
        <f t="shared" si="0"/>
        <v>4.6788917319384261E-2</v>
      </c>
      <c r="V44" s="330">
        <f t="shared" si="0"/>
        <v>-6.082639859255539E-2</v>
      </c>
      <c r="W44" s="330">
        <f t="shared" si="0"/>
        <v>5.4324208670736479E-2</v>
      </c>
      <c r="X44" s="330">
        <f t="shared" si="0"/>
        <v>0.14852023856891791</v>
      </c>
      <c r="Y44" s="330">
        <f>(Z6-Y6)/Y6</f>
        <v>5.2997812838797793E-2</v>
      </c>
      <c r="Z44" s="330">
        <f>(AA6-Z6)/Z6</f>
        <v>-5.1365738461956412E-2</v>
      </c>
    </row>
    <row r="45" spans="1:251" ht="45" customHeight="1" thickBot="1">
      <c r="A45" s="398"/>
      <c r="B45" s="348" t="s">
        <v>24</v>
      </c>
      <c r="C45" s="331">
        <f t="shared" ref="C45:Z45" si="1">(D7-C7)/C7</f>
        <v>5.0666666666666664</v>
      </c>
      <c r="D45" s="331">
        <f t="shared" si="1"/>
        <v>0.10989010989010989</v>
      </c>
      <c r="E45" s="331">
        <f t="shared" si="1"/>
        <v>-8.9108910891089105E-2</v>
      </c>
      <c r="F45" s="331">
        <f t="shared" si="1"/>
        <v>-0.34782608695652173</v>
      </c>
      <c r="G45" s="331">
        <f t="shared" si="1"/>
        <v>0.23333333333333334</v>
      </c>
      <c r="H45" s="331">
        <f t="shared" si="1"/>
        <v>-5.2972972972972994E-2</v>
      </c>
      <c r="I45" s="331">
        <f t="shared" si="1"/>
        <v>0.42589897260273984</v>
      </c>
      <c r="J45" s="331">
        <f t="shared" si="1"/>
        <v>0.29511543426701459</v>
      </c>
      <c r="K45" s="331">
        <f t="shared" si="1"/>
        <v>-0.20045279986400538</v>
      </c>
      <c r="L45" s="331">
        <f t="shared" si="1"/>
        <v>9.7704759603768621E-3</v>
      </c>
      <c r="M45" s="331">
        <f t="shared" si="1"/>
        <v>-2.5448385429626859E-2</v>
      </c>
      <c r="N45" s="331">
        <f t="shared" si="1"/>
        <v>-0.18422422343779155</v>
      </c>
      <c r="O45" s="331">
        <f t="shared" si="1"/>
        <v>-0.18835171185053212</v>
      </c>
      <c r="P45" s="331">
        <f t="shared" si="1"/>
        <v>0.38573462667971886</v>
      </c>
      <c r="Q45" s="331">
        <f t="shared" si="1"/>
        <v>-0.20311680527459341</v>
      </c>
      <c r="R45" s="331">
        <f t="shared" si="1"/>
        <v>0.14699403642615338</v>
      </c>
      <c r="S45" s="331">
        <f t="shared" si="1"/>
        <v>0.2214506534263902</v>
      </c>
      <c r="T45" s="331">
        <f t="shared" si="1"/>
        <v>-0.11163200935699417</v>
      </c>
      <c r="U45" s="331">
        <f t="shared" si="1"/>
        <v>-0.65630294723891958</v>
      </c>
      <c r="V45" s="331">
        <f t="shared" si="1"/>
        <v>1.2060411956794774</v>
      </c>
      <c r="W45" s="331">
        <f t="shared" si="1"/>
        <v>-1.3051894446183886E-2</v>
      </c>
      <c r="X45" s="331">
        <f t="shared" si="1"/>
        <v>6.4983198973190257E-2</v>
      </c>
      <c r="Y45" s="331">
        <f t="shared" si="1"/>
        <v>-8.9306268365675165E-2</v>
      </c>
      <c r="Z45" s="331">
        <f t="shared" si="1"/>
        <v>-0.18842562302979818</v>
      </c>
    </row>
    <row r="46" spans="1:251" ht="45" customHeight="1">
      <c r="A46" s="398"/>
      <c r="B46" s="15" t="s">
        <v>8</v>
      </c>
      <c r="C46" s="332"/>
      <c r="D46" s="332"/>
      <c r="E46" s="332"/>
      <c r="F46" s="332"/>
      <c r="G46" s="332"/>
      <c r="H46" s="332"/>
      <c r="I46" s="332"/>
      <c r="J46" s="332">
        <f t="shared" ref="J46:Z46" si="2">(K8-J8)/J8</f>
        <v>0.46031372549019606</v>
      </c>
      <c r="K46" s="332">
        <f t="shared" si="2"/>
        <v>-0.2834470164885331</v>
      </c>
      <c r="L46" s="332">
        <f t="shared" si="2"/>
        <v>-0.1633999175505004</v>
      </c>
      <c r="M46" s="332">
        <f t="shared" si="2"/>
        <v>0.10415266765219709</v>
      </c>
      <c r="N46" s="332">
        <f t="shared" si="2"/>
        <v>-0.25653197013956497</v>
      </c>
      <c r="O46" s="332">
        <f t="shared" si="2"/>
        <v>-0.2613915416098227</v>
      </c>
      <c r="P46" s="332">
        <f t="shared" si="2"/>
        <v>0.59608422608053202</v>
      </c>
      <c r="Q46" s="332">
        <f t="shared" si="2"/>
        <v>-0.39624126278757577</v>
      </c>
      <c r="R46" s="332">
        <f t="shared" si="2"/>
        <v>0.24127884689105283</v>
      </c>
      <c r="S46" s="332">
        <f t="shared" si="2"/>
        <v>0.4849907350216176</v>
      </c>
      <c r="T46" s="332">
        <f t="shared" si="2"/>
        <v>-0.25750769486731528</v>
      </c>
      <c r="U46" s="332">
        <f t="shared" si="2"/>
        <v>-0.75127443840681185</v>
      </c>
      <c r="V46" s="332">
        <f t="shared" si="2"/>
        <v>1.6587837837837835</v>
      </c>
      <c r="W46" s="332">
        <f t="shared" si="2"/>
        <v>6.6243117323168149E-2</v>
      </c>
      <c r="X46" s="332">
        <f t="shared" si="2"/>
        <v>-0.17732581234607128</v>
      </c>
      <c r="Y46" s="332">
        <f t="shared" si="2"/>
        <v>-0.12612264606470294</v>
      </c>
      <c r="Z46" s="332">
        <f t="shared" si="2"/>
        <v>-0.80693999336943312</v>
      </c>
    </row>
    <row r="47" spans="1:251" ht="45" customHeight="1" thickBot="1">
      <c r="A47" s="398"/>
      <c r="B47" s="16" t="s">
        <v>9</v>
      </c>
      <c r="C47" s="334"/>
      <c r="D47" s="334"/>
      <c r="E47" s="334"/>
      <c r="F47" s="334"/>
      <c r="G47" s="334"/>
      <c r="H47" s="334"/>
      <c r="I47" s="334"/>
      <c r="J47" s="334">
        <f t="shared" ref="J47:Z47" si="3">(K9-J9)/J9</f>
        <v>0.23851559245972537</v>
      </c>
      <c r="K47" s="334">
        <f t="shared" si="3"/>
        <v>-0.16692522157975245</v>
      </c>
      <c r="L47" s="334">
        <f t="shared" si="3"/>
        <v>6.9942181477237339E-2</v>
      </c>
      <c r="M47" s="334">
        <f t="shared" si="3"/>
        <v>-6.0659907744361752E-2</v>
      </c>
      <c r="N47" s="334">
        <f t="shared" si="3"/>
        <v>-0.16113191412171712</v>
      </c>
      <c r="O47" s="334">
        <f t="shared" si="3"/>
        <v>-0.16767835905039921</v>
      </c>
      <c r="P47" s="334">
        <f t="shared" si="3"/>
        <v>0.33290032846512158</v>
      </c>
      <c r="Q47" s="334">
        <f t="shared" si="3"/>
        <v>-0.14503104725308374</v>
      </c>
      <c r="R47" s="334">
        <f t="shared" si="3"/>
        <v>0.12696835968669046</v>
      </c>
      <c r="S47" s="334">
        <f t="shared" si="3"/>
        <v>0.15979828338583399</v>
      </c>
      <c r="T47" s="334">
        <f t="shared" si="3"/>
        <v>-6.7937457173114085E-2</v>
      </c>
      <c r="U47" s="334">
        <f t="shared" si="3"/>
        <v>-0.63364166176549219</v>
      </c>
      <c r="V47" s="334">
        <f t="shared" si="3"/>
        <v>1.1326984821949797</v>
      </c>
      <c r="W47" s="334">
        <f t="shared" si="3"/>
        <v>-2.9066087283800508E-2</v>
      </c>
      <c r="X47" s="334">
        <f t="shared" si="3"/>
        <v>0.11872290939845635</v>
      </c>
      <c r="Y47" s="334">
        <f t="shared" si="3"/>
        <v>-8.3301833301833328E-2</v>
      </c>
      <c r="Z47" s="334">
        <f t="shared" si="3"/>
        <v>-9.2263285397659878E-2</v>
      </c>
    </row>
    <row r="48" spans="1:251" ht="45" customHeight="1" thickBot="1">
      <c r="A48" s="398"/>
      <c r="B48" s="348" t="s">
        <v>25</v>
      </c>
      <c r="C48" s="331">
        <f t="shared" ref="C48:Z48" si="4">(D10-C10)/C10</f>
        <v>0.42508297771455666</v>
      </c>
      <c r="D48" s="331">
        <f t="shared" si="4"/>
        <v>0.16137082016303445</v>
      </c>
      <c r="E48" s="331">
        <f t="shared" si="4"/>
        <v>8.4371866494771519E-2</v>
      </c>
      <c r="F48" s="331">
        <f t="shared" si="4"/>
        <v>3.7120211360634085E-2</v>
      </c>
      <c r="G48" s="331">
        <f t="shared" si="4"/>
        <v>-0.14545917717488219</v>
      </c>
      <c r="H48" s="331">
        <f t="shared" si="4"/>
        <v>0.16880011924280824</v>
      </c>
      <c r="I48" s="331">
        <f t="shared" si="4"/>
        <v>4.5688951575467811E-2</v>
      </c>
      <c r="J48" s="331">
        <f t="shared" si="4"/>
        <v>0.11907486436475068</v>
      </c>
      <c r="K48" s="331">
        <f t="shared" si="4"/>
        <v>-2.9527906799084225E-2</v>
      </c>
      <c r="L48" s="331">
        <f t="shared" si="4"/>
        <v>1.8375258178357303E-2</v>
      </c>
      <c r="M48" s="331">
        <f t="shared" si="4"/>
        <v>-5.2488329237245675E-2</v>
      </c>
      <c r="N48" s="331">
        <f t="shared" si="4"/>
        <v>4.6128570994653763E-2</v>
      </c>
      <c r="O48" s="331">
        <f t="shared" si="4"/>
        <v>0.14064971199273649</v>
      </c>
      <c r="P48" s="331">
        <f t="shared" si="4"/>
        <v>-6.3465102532216542E-3</v>
      </c>
      <c r="Q48" s="331">
        <f t="shared" si="4"/>
        <v>1.8642804316855225E-2</v>
      </c>
      <c r="R48" s="331">
        <f t="shared" si="4"/>
        <v>3.5945604591700944E-2</v>
      </c>
      <c r="S48" s="331">
        <f t="shared" si="4"/>
        <v>-0.11970153187951782</v>
      </c>
      <c r="T48" s="331">
        <f t="shared" si="4"/>
        <v>-2.6025440410292294E-2</v>
      </c>
      <c r="U48" s="331">
        <f t="shared" si="4"/>
        <v>5.3856558900682222E-2</v>
      </c>
      <c r="V48" s="331">
        <f t="shared" si="4"/>
        <v>-6.4979647666798021E-2</v>
      </c>
      <c r="W48" s="331">
        <f t="shared" si="4"/>
        <v>5.4845349611305716E-2</v>
      </c>
      <c r="X48" s="331">
        <f t="shared" si="4"/>
        <v>0.14912479091302566</v>
      </c>
      <c r="Y48" s="331">
        <f t="shared" si="4"/>
        <v>5.332520645964732E-2</v>
      </c>
      <c r="Z48" s="331">
        <f t="shared" si="4"/>
        <v>-5.0006229782845593E-2</v>
      </c>
    </row>
    <row r="49" spans="1:26" ht="45" customHeight="1">
      <c r="A49" s="398"/>
      <c r="B49" s="15" t="s">
        <v>10</v>
      </c>
      <c r="C49" s="332"/>
      <c r="D49" s="332"/>
      <c r="E49" s="332"/>
      <c r="F49" s="332"/>
      <c r="G49" s="332"/>
      <c r="H49" s="332"/>
      <c r="I49" s="332"/>
      <c r="J49" s="332">
        <f t="shared" ref="J49:Z49" si="5">(K11-J11)/J11</f>
        <v>-0.16214194044954036</v>
      </c>
      <c r="K49" s="332">
        <f t="shared" si="5"/>
        <v>-6.8370790951937349E-2</v>
      </c>
      <c r="L49" s="332">
        <f t="shared" si="5"/>
        <v>0.26737536691181146</v>
      </c>
      <c r="M49" s="332">
        <f t="shared" si="5"/>
        <v>-0.25049071260457384</v>
      </c>
      <c r="N49" s="332">
        <f t="shared" si="5"/>
        <v>1.80176814193331E-2</v>
      </c>
      <c r="O49" s="332">
        <f t="shared" si="5"/>
        <v>2.0026897131134109E-2</v>
      </c>
      <c r="P49" s="332">
        <f t="shared" si="5"/>
        <v>0.1086301849375149</v>
      </c>
      <c r="Q49" s="332">
        <f t="shared" si="5"/>
        <v>2.1490500116611688E-2</v>
      </c>
      <c r="R49" s="332">
        <f t="shared" si="5"/>
        <v>-3.7806466358894938E-2</v>
      </c>
      <c r="S49" s="332">
        <f t="shared" si="5"/>
        <v>-0.26524195142029555</v>
      </c>
      <c r="T49" s="332">
        <f t="shared" si="5"/>
        <v>4.452830293850036E-2</v>
      </c>
      <c r="U49" s="332">
        <f t="shared" si="5"/>
        <v>-3.8075750602015852E-2</v>
      </c>
      <c r="V49" s="332">
        <f t="shared" si="5"/>
        <v>-0.14202113034261293</v>
      </c>
      <c r="W49" s="332">
        <f t="shared" si="5"/>
        <v>2.5981856507345111E-2</v>
      </c>
      <c r="X49" s="332">
        <f t="shared" si="5"/>
        <v>0.12969259347373635</v>
      </c>
      <c r="Y49" s="332">
        <f t="shared" si="5"/>
        <v>-9.4410836631160566E-2</v>
      </c>
      <c r="Z49" s="332">
        <f t="shared" si="5"/>
        <v>0.14810676574486739</v>
      </c>
    </row>
    <row r="50" spans="1:26" ht="45" customHeight="1">
      <c r="A50" s="398"/>
      <c r="B50" s="13" t="s">
        <v>13</v>
      </c>
      <c r="C50" s="333"/>
      <c r="D50" s="333"/>
      <c r="E50" s="333"/>
      <c r="F50" s="333"/>
      <c r="G50" s="333"/>
      <c r="H50" s="333"/>
      <c r="I50" s="333"/>
      <c r="J50" s="333">
        <f t="shared" ref="J50:Z50" si="6">(K12-J12)/J12</f>
        <v>-0.34910136817543558</v>
      </c>
      <c r="K50" s="333">
        <f t="shared" si="6"/>
        <v>0.32623584512238146</v>
      </c>
      <c r="L50" s="333">
        <f t="shared" si="6"/>
        <v>0.66644091164714525</v>
      </c>
      <c r="M50" s="333">
        <f t="shared" si="6"/>
        <v>2.7922824868187548E-2</v>
      </c>
      <c r="N50" s="333">
        <f t="shared" si="6"/>
        <v>0.90724593682486343</v>
      </c>
      <c r="O50" s="333">
        <f t="shared" si="6"/>
        <v>-2.8790786948176699E-2</v>
      </c>
      <c r="P50" s="333">
        <f t="shared" si="6"/>
        <v>-8.2226397978357985E-2</v>
      </c>
      <c r="Q50" s="333">
        <f t="shared" si="6"/>
        <v>7.238732827217282E-3</v>
      </c>
      <c r="R50" s="333">
        <f t="shared" si="6"/>
        <v>0.10612663948113839</v>
      </c>
      <c r="S50" s="333">
        <f t="shared" si="6"/>
        <v>0.22413613150930042</v>
      </c>
      <c r="T50" s="333">
        <f t="shared" si="6"/>
        <v>-0.36946062564136911</v>
      </c>
      <c r="U50" s="333">
        <f t="shared" si="6"/>
        <v>-0.53596032230880131</v>
      </c>
      <c r="V50" s="333">
        <f t="shared" si="6"/>
        <v>1.0230257680459582</v>
      </c>
      <c r="W50" s="333">
        <f t="shared" si="6"/>
        <v>0.34793724937431991</v>
      </c>
      <c r="X50" s="333">
        <f t="shared" si="6"/>
        <v>7.817428589420411E-2</v>
      </c>
      <c r="Y50" s="333">
        <f t="shared" si="6"/>
        <v>-8.0748441631534829E-2</v>
      </c>
      <c r="Z50" s="333">
        <f t="shared" si="6"/>
        <v>-0.39488630893933263</v>
      </c>
    </row>
    <row r="51" spans="1:26" ht="45" customHeight="1">
      <c r="A51" s="398"/>
      <c r="B51" s="13" t="s">
        <v>9</v>
      </c>
      <c r="C51" s="333"/>
      <c r="D51" s="333"/>
      <c r="E51" s="333"/>
      <c r="F51" s="333"/>
      <c r="G51" s="333"/>
      <c r="H51" s="333"/>
      <c r="I51" s="333"/>
      <c r="J51" s="333">
        <f t="shared" ref="J51:Z51" si="7">(K13-J13)/J13</f>
        <v>0.26648562077849741</v>
      </c>
      <c r="K51" s="333">
        <f t="shared" si="7"/>
        <v>5.6653895570242883E-2</v>
      </c>
      <c r="L51" s="333">
        <f t="shared" si="7"/>
        <v>-0.24403669724770646</v>
      </c>
      <c r="M51" s="333">
        <f t="shared" si="7"/>
        <v>4.743515432546027E-2</v>
      </c>
      <c r="N51" s="333">
        <f t="shared" si="7"/>
        <v>-3.840433847281878E-2</v>
      </c>
      <c r="O51" s="333">
        <f t="shared" si="7"/>
        <v>-4.021868143725503E-2</v>
      </c>
      <c r="P51" s="333">
        <f t="shared" si="7"/>
        <v>-3.9044699604269033E-2</v>
      </c>
      <c r="Q51" s="333">
        <f t="shared" si="7"/>
        <v>2.6880735018270051E-2</v>
      </c>
      <c r="R51" s="333">
        <f t="shared" si="7"/>
        <v>7.2701863118159529E-2</v>
      </c>
      <c r="S51" s="333">
        <f t="shared" si="7"/>
        <v>-0.19706796570206686</v>
      </c>
      <c r="T51" s="333">
        <f t="shared" si="7"/>
        <v>-0.53795618185104999</v>
      </c>
      <c r="U51" s="333">
        <f t="shared" si="7"/>
        <v>0.25925643178868624</v>
      </c>
      <c r="V51" s="333">
        <f t="shared" si="7"/>
        <v>0.32421188238860271</v>
      </c>
      <c r="W51" s="333">
        <f t="shared" si="7"/>
        <v>-0.574992989704881</v>
      </c>
      <c r="X51" s="333">
        <f t="shared" si="7"/>
        <v>1.6991934506577622</v>
      </c>
      <c r="Y51" s="333">
        <f t="shared" si="7"/>
        <v>-2.9601767924933017E-2</v>
      </c>
      <c r="Z51" s="333">
        <f t="shared" si="7"/>
        <v>-0.12698494296421575</v>
      </c>
    </row>
    <row r="52" spans="1:26" ht="45" customHeight="1">
      <c r="A52" s="398"/>
      <c r="B52" s="276" t="s">
        <v>11</v>
      </c>
      <c r="C52" s="333"/>
      <c r="D52" s="333"/>
      <c r="E52" s="333"/>
      <c r="F52" s="333"/>
      <c r="G52" s="333"/>
      <c r="H52" s="333"/>
      <c r="I52" s="333"/>
      <c r="J52" s="333">
        <f t="shared" ref="J52:Z52" si="8">(K14-J14)/J14</f>
        <v>0.56045910901955398</v>
      </c>
      <c r="K52" s="333">
        <f t="shared" si="8"/>
        <v>-1.3417303705171588E-2</v>
      </c>
      <c r="L52" s="333">
        <f t="shared" si="8"/>
        <v>-0.1749607747454551</v>
      </c>
      <c r="M52" s="333">
        <f t="shared" si="8"/>
        <v>0.1680307694746806</v>
      </c>
      <c r="N52" s="333">
        <f t="shared" si="8"/>
        <v>1.9324238380728984E-2</v>
      </c>
      <c r="O52" s="333">
        <f t="shared" si="8"/>
        <v>0.26217143760431455</v>
      </c>
      <c r="P52" s="333">
        <f t="shared" si="8"/>
        <v>-6.8231962501237906E-2</v>
      </c>
      <c r="Q52" s="333">
        <f t="shared" si="8"/>
        <v>1.7192879737501748E-2</v>
      </c>
      <c r="R52" s="333">
        <f t="shared" si="8"/>
        <v>8.1857827154819277E-2</v>
      </c>
      <c r="S52" s="333">
        <f t="shared" si="8"/>
        <v>-5.2333185357899874E-2</v>
      </c>
      <c r="T52" s="333">
        <f t="shared" si="8"/>
        <v>-1.657144027933417E-3</v>
      </c>
      <c r="U52" s="333">
        <f t="shared" si="8"/>
        <v>0.14127645780608336</v>
      </c>
      <c r="V52" s="333">
        <f t="shared" si="8"/>
        <v>-7.0858646964147079E-2</v>
      </c>
      <c r="W52" s="333">
        <f t="shared" si="8"/>
        <v>5.6122539283544179E-3</v>
      </c>
      <c r="X52" s="333">
        <f t="shared" si="8"/>
        <v>-4.7592384021044813E-2</v>
      </c>
      <c r="Y52" s="333">
        <f t="shared" si="8"/>
        <v>6.9761296482314814E-2</v>
      </c>
      <c r="Z52" s="333">
        <f t="shared" si="8"/>
        <v>-1.2720020381481002E-2</v>
      </c>
    </row>
    <row r="53" spans="1:26" ht="45" customHeight="1">
      <c r="A53" s="398"/>
      <c r="B53" s="13" t="s">
        <v>88</v>
      </c>
      <c r="C53" s="333"/>
      <c r="D53" s="333"/>
      <c r="E53" s="333"/>
      <c r="F53" s="333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>
        <f t="shared" ref="X53:Z54" si="9">(Y15-X15)/X15</f>
        <v>3.3457359118866488</v>
      </c>
      <c r="Y53" s="333">
        <f t="shared" si="9"/>
        <v>0.31857408871930742</v>
      </c>
      <c r="Z53" s="333">
        <f t="shared" si="9"/>
        <v>-0.33006334634032103</v>
      </c>
    </row>
    <row r="54" spans="1:26" ht="45" customHeight="1" thickBot="1">
      <c r="A54" s="398"/>
      <c r="B54" s="14" t="s">
        <v>144</v>
      </c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4"/>
      <c r="V54" s="334"/>
      <c r="W54" s="334"/>
      <c r="X54" s="334">
        <f t="shared" si="9"/>
        <v>3.3457359118866488</v>
      </c>
      <c r="Y54" s="334">
        <f t="shared" si="9"/>
        <v>-1</v>
      </c>
      <c r="Z54" s="334" t="e">
        <f t="shared" si="9"/>
        <v>#DIV/0!</v>
      </c>
    </row>
    <row r="55" spans="1:26" ht="45" customHeight="1" thickBot="1">
      <c r="A55" s="398"/>
      <c r="B55" s="344" t="s">
        <v>26</v>
      </c>
      <c r="C55" s="330">
        <f t="shared" ref="C55:Z55" si="10">(D17-C17)/C17</f>
        <v>0.48822269807280516</v>
      </c>
      <c r="D55" s="330">
        <f t="shared" si="10"/>
        <v>-0.10575539568345324</v>
      </c>
      <c r="E55" s="330">
        <f t="shared" si="10"/>
        <v>8.527755430410297E-2</v>
      </c>
      <c r="F55" s="330">
        <f t="shared" si="10"/>
        <v>-0.17049666419570053</v>
      </c>
      <c r="G55" s="330">
        <f t="shared" si="10"/>
        <v>0.579088471849866</v>
      </c>
      <c r="H55" s="330">
        <f t="shared" si="10"/>
        <v>-0.13689869835880028</v>
      </c>
      <c r="I55" s="330">
        <f t="shared" si="10"/>
        <v>-0.27246541210412423</v>
      </c>
      <c r="J55" s="330">
        <f t="shared" si="10"/>
        <v>0.11218110192931809</v>
      </c>
      <c r="K55" s="330">
        <f t="shared" si="10"/>
        <v>-4.0387833408290622E-2</v>
      </c>
      <c r="L55" s="330">
        <f t="shared" si="10"/>
        <v>0.17962582176077435</v>
      </c>
      <c r="M55" s="330">
        <f t="shared" si="10"/>
        <v>8.9363858868199406E-2</v>
      </c>
      <c r="N55" s="330">
        <f t="shared" si="10"/>
        <v>-3.0816039533691844E-2</v>
      </c>
      <c r="O55" s="330">
        <f t="shared" si="10"/>
        <v>-0.41236576564604027</v>
      </c>
      <c r="P55" s="330">
        <f t="shared" si="10"/>
        <v>0.87295164249368251</v>
      </c>
      <c r="Q55" s="330">
        <f t="shared" si="10"/>
        <v>0.23445831184840601</v>
      </c>
      <c r="R55" s="330">
        <f t="shared" si="10"/>
        <v>-0.2217155210745923</v>
      </c>
      <c r="S55" s="330">
        <f t="shared" si="10"/>
        <v>-0.1042438932117587</v>
      </c>
      <c r="T55" s="330">
        <f t="shared" si="10"/>
        <v>1.1086034490534109</v>
      </c>
      <c r="U55" s="330">
        <f t="shared" si="10"/>
        <v>-5.7338962894663704E-2</v>
      </c>
      <c r="V55" s="330">
        <f t="shared" si="10"/>
        <v>0.21243536937726643</v>
      </c>
      <c r="W55" s="330">
        <f t="shared" si="10"/>
        <v>3.32300744456085E-2</v>
      </c>
      <c r="X55" s="330">
        <f t="shared" si="10"/>
        <v>0.13473165958122069</v>
      </c>
      <c r="Y55" s="330">
        <f t="shared" si="10"/>
        <v>-9.2990774367867485E-2</v>
      </c>
      <c r="Z55" s="330">
        <f t="shared" si="10"/>
        <v>3.9016163208575462E-2</v>
      </c>
    </row>
    <row r="56" spans="1:26" s="7" customFormat="1" ht="45" customHeight="1" thickBot="1">
      <c r="A56" s="398"/>
      <c r="B56" s="22" t="s">
        <v>24</v>
      </c>
      <c r="C56" s="332">
        <f t="shared" ref="C56:Z56" si="11">(D18-C18)/C18</f>
        <v>0.10280373831775701</v>
      </c>
      <c r="D56" s="332">
        <f t="shared" si="11"/>
        <v>-0.10310734463276836</v>
      </c>
      <c r="E56" s="332">
        <f t="shared" si="11"/>
        <v>9.4488188976377951E-2</v>
      </c>
      <c r="F56" s="332">
        <f t="shared" si="11"/>
        <v>-0.6086330935251798</v>
      </c>
      <c r="G56" s="332">
        <f t="shared" si="11"/>
        <v>0.35882352941176476</v>
      </c>
      <c r="H56" s="332">
        <f t="shared" si="11"/>
        <v>-0.29191017316017309</v>
      </c>
      <c r="I56" s="332">
        <f t="shared" si="11"/>
        <v>1.208222842077108</v>
      </c>
      <c r="J56" s="332">
        <f t="shared" si="11"/>
        <v>0.96442031167267117</v>
      </c>
      <c r="K56" s="332">
        <f t="shared" si="11"/>
        <v>-0.14736810580075507</v>
      </c>
      <c r="L56" s="332">
        <f t="shared" si="11"/>
        <v>-2.7031997057741872E-2</v>
      </c>
      <c r="M56" s="332">
        <f t="shared" si="11"/>
        <v>-0.37073979770608989</v>
      </c>
      <c r="N56" s="332">
        <f t="shared" si="11"/>
        <v>-0.15220472600382012</v>
      </c>
      <c r="O56" s="332">
        <f t="shared" si="11"/>
        <v>-0.39101454121337331</v>
      </c>
      <c r="P56" s="332">
        <f t="shared" si="11"/>
        <v>0.70171746057684437</v>
      </c>
      <c r="Q56" s="332">
        <f t="shared" si="11"/>
        <v>0.46883996596777688</v>
      </c>
      <c r="R56" s="332">
        <f t="shared" si="11"/>
        <v>-5.877484309623434E-2</v>
      </c>
      <c r="S56" s="332">
        <f t="shared" si="11"/>
        <v>0.49080571064209311</v>
      </c>
      <c r="T56" s="332">
        <f t="shared" si="11"/>
        <v>2.6574912291327912E-2</v>
      </c>
      <c r="U56" s="332">
        <f t="shared" si="11"/>
        <v>-0.85337767797007102</v>
      </c>
      <c r="V56" s="332">
        <f t="shared" si="11"/>
        <v>1.5319816752306072</v>
      </c>
      <c r="W56" s="332">
        <f t="shared" si="11"/>
        <v>-0.23518121425654848</v>
      </c>
      <c r="X56" s="332">
        <f t="shared" si="11"/>
        <v>8.9586450301147133E-2</v>
      </c>
      <c r="Y56" s="332">
        <f t="shared" si="11"/>
        <v>-0.17730402814331009</v>
      </c>
      <c r="Z56" s="332">
        <f t="shared" si="11"/>
        <v>2.2469534267485027</v>
      </c>
    </row>
    <row r="57" spans="1:26" s="7" customFormat="1" ht="45" customHeight="1" thickBot="1">
      <c r="A57" s="398"/>
      <c r="B57" s="348" t="s">
        <v>25</v>
      </c>
      <c r="C57" s="334">
        <f t="shared" ref="C57:Z57" si="12">(D19-C19)/C19</f>
        <v>1.3356164383561644</v>
      </c>
      <c r="D57" s="334">
        <f t="shared" si="12"/>
        <v>-0.10850439882697947</v>
      </c>
      <c r="E57" s="334">
        <f t="shared" si="12"/>
        <v>7.5657894736842105E-2</v>
      </c>
      <c r="F57" s="334">
        <f t="shared" si="12"/>
        <v>0.29510703363914376</v>
      </c>
      <c r="G57" s="334">
        <f t="shared" si="12"/>
        <v>0.64982290436835899</v>
      </c>
      <c r="H57" s="334">
        <f t="shared" si="12"/>
        <v>-9.5899527694289388E-2</v>
      </c>
      <c r="I57" s="334">
        <f t="shared" si="12"/>
        <v>-0.57918853244049739</v>
      </c>
      <c r="J57" s="334">
        <f t="shared" si="12"/>
        <v>-0.81422141299993045</v>
      </c>
      <c r="K57" s="334">
        <f t="shared" si="12"/>
        <v>1.1892597879901587</v>
      </c>
      <c r="L57" s="334">
        <f t="shared" si="12"/>
        <v>1.1047352137297615</v>
      </c>
      <c r="M57" s="334">
        <f t="shared" si="12"/>
        <v>1.0414977510882009</v>
      </c>
      <c r="N57" s="334">
        <f t="shared" si="12"/>
        <v>4.6612650467547222E-2</v>
      </c>
      <c r="O57" s="334">
        <f t="shared" si="12"/>
        <v>-0.42339769562695656</v>
      </c>
      <c r="P57" s="334">
        <f t="shared" si="12"/>
        <v>0.96639527728979235</v>
      </c>
      <c r="Q57" s="334">
        <f t="shared" si="12"/>
        <v>0.12377057506793351</v>
      </c>
      <c r="R57" s="334">
        <f t="shared" si="12"/>
        <v>-0.32229334525682179</v>
      </c>
      <c r="S57" s="334">
        <f t="shared" si="12"/>
        <v>-0.6143701335975591</v>
      </c>
      <c r="T57" s="334">
        <f t="shared" si="12"/>
        <v>4.6946307688506774</v>
      </c>
      <c r="U57" s="334">
        <f t="shared" si="12"/>
        <v>0.41825260430365624</v>
      </c>
      <c r="V57" s="334">
        <f t="shared" si="12"/>
        <v>0.13093283868873309</v>
      </c>
      <c r="W57" s="334">
        <f t="shared" si="12"/>
        <v>7.0346913134443884E-2</v>
      </c>
      <c r="X57" s="334">
        <f t="shared" si="12"/>
        <v>0.13919249149000165</v>
      </c>
      <c r="Y57" s="334">
        <f t="shared" si="12"/>
        <v>-8.5022493794241719E-2</v>
      </c>
      <c r="Z57" s="334">
        <f t="shared" si="12"/>
        <v>-0.14860613466217765</v>
      </c>
    </row>
    <row r="58" spans="1:26" s="4" customFormat="1" ht="45" customHeight="1">
      <c r="A58" s="398"/>
      <c r="B58" s="12" t="s">
        <v>15</v>
      </c>
      <c r="C58" s="332"/>
      <c r="D58" s="332"/>
      <c r="E58" s="332"/>
      <c r="F58" s="332"/>
      <c r="G58" s="332"/>
      <c r="H58" s="332"/>
      <c r="I58" s="332"/>
      <c r="J58" s="332">
        <f t="shared" ref="J58:Z58" si="13">(K20-J20)/J20</f>
        <v>-0.81422141299993045</v>
      </c>
      <c r="K58" s="332">
        <f t="shared" si="13"/>
        <v>1.1892597879901587</v>
      </c>
      <c r="L58" s="332">
        <f t="shared" si="13"/>
        <v>1.1047352137297615</v>
      </c>
      <c r="M58" s="332">
        <f t="shared" si="13"/>
        <v>1.0414977510882009</v>
      </c>
      <c r="N58" s="332">
        <f t="shared" si="13"/>
        <v>4.6612650467547222E-2</v>
      </c>
      <c r="O58" s="332">
        <f t="shared" si="13"/>
        <v>-0.42339769562695656</v>
      </c>
      <c r="P58" s="332">
        <f t="shared" si="13"/>
        <v>3.2115499513996136E-2</v>
      </c>
      <c r="Q58" s="332">
        <f t="shared" si="13"/>
        <v>0.36764172233723058</v>
      </c>
      <c r="R58" s="332">
        <f t="shared" si="13"/>
        <v>-0.23427551970606122</v>
      </c>
      <c r="S58" s="332">
        <f t="shared" si="13"/>
        <v>-0.51127322049112423</v>
      </c>
      <c r="T58" s="332">
        <f t="shared" si="13"/>
        <v>0.7627208486530469</v>
      </c>
      <c r="U58" s="332">
        <f t="shared" si="13"/>
        <v>-0.73862228138557162</v>
      </c>
      <c r="V58" s="332">
        <f t="shared" si="13"/>
        <v>0.96234171649665834</v>
      </c>
      <c r="W58" s="332">
        <f t="shared" si="13"/>
        <v>-0.74312985223440842</v>
      </c>
      <c r="X58" s="332">
        <f t="shared" si="13"/>
        <v>6.7602308575748316</v>
      </c>
      <c r="Y58" s="332">
        <f t="shared" si="13"/>
        <v>-0.97866066695016707</v>
      </c>
      <c r="Z58" s="332">
        <f t="shared" si="13"/>
        <v>6.8859626020542537</v>
      </c>
    </row>
    <row r="59" spans="1:26" s="4" customFormat="1" ht="45" customHeight="1">
      <c r="A59" s="398"/>
      <c r="B59" s="13" t="s">
        <v>55</v>
      </c>
      <c r="C59" s="333"/>
      <c r="D59" s="333"/>
      <c r="E59" s="333"/>
      <c r="F59" s="333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>
        <f t="shared" ref="U59:Z59" si="14">(V21-U21)/U21</f>
        <v>0.87517929118704396</v>
      </c>
      <c r="V59" s="333">
        <f t="shared" si="14"/>
        <v>8.5160768727102876E-2</v>
      </c>
      <c r="W59" s="333">
        <f t="shared" si="14"/>
        <v>0.15133322105895533</v>
      </c>
      <c r="X59" s="333">
        <f t="shared" si="14"/>
        <v>-7.8710943617505864E-3</v>
      </c>
      <c r="Y59" s="333">
        <f t="shared" si="14"/>
        <v>7.0233114457978266E-2</v>
      </c>
      <c r="Z59" s="333">
        <f t="shared" si="14"/>
        <v>-0.17297445076783927</v>
      </c>
    </row>
    <row r="60" spans="1:26" s="4" customFormat="1" ht="45" customHeight="1" thickBot="1">
      <c r="A60" s="398"/>
      <c r="B60" s="14" t="s">
        <v>47</v>
      </c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>
        <f>(R22-Q22)/Q22</f>
        <v>-0.14563822192018261</v>
      </c>
      <c r="R60" s="334">
        <f>(S22-R22)/R22</f>
        <v>-0.47794456087980441</v>
      </c>
      <c r="S60" s="334">
        <f>(T22-S22)/S22</f>
        <v>-0.88178370882695334</v>
      </c>
      <c r="T60" s="334">
        <f>(U22-T22)/T22</f>
        <v>-1</v>
      </c>
      <c r="U60" s="334"/>
      <c r="V60" s="334"/>
      <c r="W60" s="334"/>
      <c r="X60" s="334"/>
      <c r="Y60" s="334"/>
      <c r="Z60" s="334"/>
    </row>
    <row r="61" spans="1:26" s="5" customFormat="1" ht="42.75" thickBot="1">
      <c r="A61" s="398"/>
      <c r="B61" s="344" t="s">
        <v>14</v>
      </c>
      <c r="C61" s="330">
        <f t="shared" ref="C61:Z61" si="15">(D23-C23)/C23</f>
        <v>0.49660407510986815</v>
      </c>
      <c r="D61" s="330">
        <f t="shared" si="15"/>
        <v>8.9829151094500806E-2</v>
      </c>
      <c r="E61" s="330">
        <f t="shared" si="15"/>
        <v>0.10349050826699327</v>
      </c>
      <c r="F61" s="330">
        <f t="shared" si="15"/>
        <v>2.2197558268590455E-3</v>
      </c>
      <c r="G61" s="330">
        <f t="shared" si="15"/>
        <v>2.2414174972314467E-2</v>
      </c>
      <c r="H61" s="330">
        <f t="shared" si="15"/>
        <v>2.2100428924223484E-2</v>
      </c>
      <c r="I61" s="330">
        <f t="shared" si="15"/>
        <v>-6.9381037764243043E-3</v>
      </c>
      <c r="J61" s="330">
        <f t="shared" si="15"/>
        <v>0.12470834126118645</v>
      </c>
      <c r="K61" s="330">
        <f t="shared" si="15"/>
        <v>-3.7657001821793253E-3</v>
      </c>
      <c r="L61" s="330">
        <f t="shared" si="15"/>
        <v>7.6468216227973647E-3</v>
      </c>
      <c r="M61" s="330">
        <f t="shared" si="15"/>
        <v>-3.4482589143560276E-2</v>
      </c>
      <c r="N61" s="330">
        <f t="shared" si="15"/>
        <v>3.2472715639639826E-2</v>
      </c>
      <c r="O61" s="330">
        <f t="shared" si="15"/>
        <v>6.0727895078617068E-2</v>
      </c>
      <c r="P61" s="330">
        <f t="shared" si="15"/>
        <v>6.4470932103400491E-2</v>
      </c>
      <c r="Q61" s="330">
        <f t="shared" si="15"/>
        <v>4.599628428377988E-2</v>
      </c>
      <c r="R61" s="330">
        <f t="shared" si="15"/>
        <v>-4.8388654435598429E-3</v>
      </c>
      <c r="S61" s="330">
        <f t="shared" si="15"/>
        <v>-0.11492265917027462</v>
      </c>
      <c r="T61" s="330">
        <f t="shared" si="15"/>
        <v>0.10252649078450658</v>
      </c>
      <c r="U61" s="330">
        <f t="shared" si="15"/>
        <v>3.5264438024660574E-2</v>
      </c>
      <c r="V61" s="330">
        <f t="shared" si="15"/>
        <v>-2.3787821258368385E-4</v>
      </c>
      <c r="W61" s="330">
        <f t="shared" si="15"/>
        <v>4.865195831771861E-2</v>
      </c>
      <c r="X61" s="330">
        <f t="shared" si="15"/>
        <v>0.1448741257196654</v>
      </c>
      <c r="Y61" s="330">
        <f t="shared" si="15"/>
        <v>1.4656112280656561E-2</v>
      </c>
      <c r="Z61" s="330">
        <f t="shared" si="15"/>
        <v>-3.0150187725641656E-2</v>
      </c>
    </row>
    <row r="62" spans="1:26" s="5" customFormat="1" ht="45" customHeight="1" thickBot="1">
      <c r="A62" s="398"/>
      <c r="B62" s="348" t="s">
        <v>24</v>
      </c>
      <c r="C62" s="331">
        <f t="shared" ref="C62:Z62" si="16">(D24-C24)/C24</f>
        <v>0.21613394216133941</v>
      </c>
      <c r="D62" s="331">
        <f t="shared" si="16"/>
        <v>-7.8848560700876091E-2</v>
      </c>
      <c r="E62" s="331">
        <f t="shared" si="16"/>
        <v>6.7934782608695649E-2</v>
      </c>
      <c r="F62" s="331">
        <f t="shared" si="16"/>
        <v>-0.57760814249363868</v>
      </c>
      <c r="G62" s="331">
        <f t="shared" si="16"/>
        <v>0.33192771084337364</v>
      </c>
      <c r="H62" s="331">
        <f t="shared" si="16"/>
        <v>-0.24927634554500228</v>
      </c>
      <c r="I62" s="331">
        <f t="shared" si="16"/>
        <v>0.92659276440642224</v>
      </c>
      <c r="J62" s="331">
        <f t="shared" si="16"/>
        <v>1.1318227374286822</v>
      </c>
      <c r="K62" s="331">
        <f t="shared" si="16"/>
        <v>-0.30645449931497393</v>
      </c>
      <c r="L62" s="331">
        <f t="shared" si="16"/>
        <v>0.10645758955009234</v>
      </c>
      <c r="M62" s="331">
        <f t="shared" si="16"/>
        <v>-0.33625765088637499</v>
      </c>
      <c r="N62" s="331">
        <f t="shared" si="16"/>
        <v>-0.15689964764141504</v>
      </c>
      <c r="O62" s="331">
        <f t="shared" si="16"/>
        <v>-0.36220029991357849</v>
      </c>
      <c r="P62" s="331">
        <f t="shared" si="16"/>
        <v>0.6445038333516323</v>
      </c>
      <c r="Q62" s="331">
        <f t="shared" si="16"/>
        <v>0.36661065082590771</v>
      </c>
      <c r="R62" s="331">
        <f t="shared" si="16"/>
        <v>-4.0520606444786354E-2</v>
      </c>
      <c r="S62" s="331">
        <f t="shared" si="16"/>
        <v>0.46969183292041528</v>
      </c>
      <c r="T62" s="331">
        <f t="shared" si="16"/>
        <v>-0.12585786446882122</v>
      </c>
      <c r="U62" s="331">
        <f t="shared" si="16"/>
        <v>-0.81305907894914897</v>
      </c>
      <c r="V62" s="331">
        <f t="shared" si="16"/>
        <v>1.4781093421168294</v>
      </c>
      <c r="W62" s="331">
        <f t="shared" si="16"/>
        <v>-0.20262118439475102</v>
      </c>
      <c r="X62" s="331">
        <f t="shared" si="16"/>
        <v>8.5125201822354238E-2</v>
      </c>
      <c r="Y62" s="331">
        <f t="shared" si="16"/>
        <v>-0.16162614879676263</v>
      </c>
      <c r="Z62" s="331">
        <f t="shared" si="16"/>
        <v>1.7758182775254494</v>
      </c>
    </row>
    <row r="63" spans="1:26" s="5" customFormat="1" ht="45" customHeight="1" thickBot="1">
      <c r="A63" s="398"/>
      <c r="B63" s="348" t="s">
        <v>25</v>
      </c>
      <c r="C63" s="331">
        <f t="shared" ref="C63:Z63" si="17">(D25-C25)/C25</f>
        <v>0.53897447689123934</v>
      </c>
      <c r="D63" s="331">
        <f t="shared" si="17"/>
        <v>0.10996563573883161</v>
      </c>
      <c r="E63" s="331">
        <f t="shared" si="17"/>
        <v>0.10701305693902274</v>
      </c>
      <c r="F63" s="331">
        <f t="shared" si="17"/>
        <v>5.7636186770428019E-2</v>
      </c>
      <c r="G63" s="331">
        <f t="shared" si="17"/>
        <v>1.0600137962750141E-2</v>
      </c>
      <c r="H63" s="331">
        <f t="shared" si="17"/>
        <v>3.5752315078155267E-2</v>
      </c>
      <c r="I63" s="331">
        <f t="shared" si="17"/>
        <v>-4.0976794915025462E-2</v>
      </c>
      <c r="J63" s="331">
        <f t="shared" si="17"/>
        <v>5.0937661987232701E-2</v>
      </c>
      <c r="K63" s="331">
        <f t="shared" si="17"/>
        <v>4.1209744168445375E-2</v>
      </c>
      <c r="L63" s="331">
        <f t="shared" si="17"/>
        <v>-2.1327565320837052E-3</v>
      </c>
      <c r="M63" s="331">
        <f t="shared" si="17"/>
        <v>-1.3648104007531658E-3</v>
      </c>
      <c r="N63" s="331">
        <f t="shared" si="17"/>
        <v>4.6285687097445655E-2</v>
      </c>
      <c r="O63" s="331">
        <f t="shared" si="17"/>
        <v>8.5585892620609269E-2</v>
      </c>
      <c r="P63" s="331">
        <f t="shared" si="17"/>
        <v>4.4441333299180728E-2</v>
      </c>
      <c r="Q63" s="331">
        <f t="shared" si="17"/>
        <v>2.85640344998828E-2</v>
      </c>
      <c r="R63" s="331">
        <f t="shared" si="17"/>
        <v>-2.2611797300031455E-3</v>
      </c>
      <c r="S63" s="331">
        <f t="shared" si="17"/>
        <v>-0.15553633394121261</v>
      </c>
      <c r="T63" s="331">
        <f t="shared" si="17"/>
        <v>0.13013954037676503</v>
      </c>
      <c r="U63" s="331">
        <f t="shared" si="17"/>
        <v>0.11459846756317985</v>
      </c>
      <c r="V63" s="331">
        <f t="shared" si="17"/>
        <v>-2.3425723420824801E-2</v>
      </c>
      <c r="W63" s="331">
        <f t="shared" si="17"/>
        <v>5.8652999127064745E-2</v>
      </c>
      <c r="X63" s="331">
        <f t="shared" si="17"/>
        <v>0.14666531003174282</v>
      </c>
      <c r="Y63" s="331">
        <f t="shared" si="17"/>
        <v>1.9657171270625804E-2</v>
      </c>
      <c r="Z63" s="331">
        <f t="shared" si="17"/>
        <v>-7.4598191856645235E-2</v>
      </c>
    </row>
    <row r="64" spans="1:26" s="5" customFormat="1" ht="45" customHeight="1">
      <c r="A64" s="398"/>
      <c r="B64" s="15" t="s">
        <v>10</v>
      </c>
      <c r="C64" s="332"/>
      <c r="D64" s="332"/>
      <c r="E64" s="332"/>
      <c r="F64" s="332"/>
      <c r="G64" s="332"/>
      <c r="H64" s="332"/>
      <c r="I64" s="332"/>
      <c r="J64" s="332">
        <f t="shared" ref="J64:Z64" si="18">(K26-J26)/J26</f>
        <v>-0.13841163951330698</v>
      </c>
      <c r="K64" s="332">
        <f t="shared" si="18"/>
        <v>-3.7488921769088669E-2</v>
      </c>
      <c r="L64" s="332">
        <f t="shared" si="18"/>
        <v>0.19686534486343688</v>
      </c>
      <c r="M64" s="332">
        <f t="shared" si="18"/>
        <v>-0.2354180982486635</v>
      </c>
      <c r="N64" s="332">
        <f t="shared" si="18"/>
        <v>1.3928846198057456E-2</v>
      </c>
      <c r="O64" s="332">
        <f t="shared" si="18"/>
        <v>1.4810291747508192E-2</v>
      </c>
      <c r="P64" s="332">
        <f t="shared" si="18"/>
        <v>9.9266655356596137E-2</v>
      </c>
      <c r="Q64" s="332">
        <f t="shared" si="18"/>
        <v>2.1817174572847813E-2</v>
      </c>
      <c r="R64" s="332">
        <f t="shared" si="18"/>
        <v>-3.1076166989786446E-2</v>
      </c>
      <c r="S64" s="332">
        <f t="shared" si="18"/>
        <v>-0.26064490440348187</v>
      </c>
      <c r="T64" s="332">
        <f t="shared" si="18"/>
        <v>1.8748920411530746E-3</v>
      </c>
      <c r="U64" s="332">
        <f t="shared" si="18"/>
        <v>-2.8034657492043438E-2</v>
      </c>
      <c r="V64" s="332">
        <f t="shared" si="18"/>
        <v>-0.12162228921914331</v>
      </c>
      <c r="W64" s="332">
        <f t="shared" si="18"/>
        <v>-1.3658261863123786E-2</v>
      </c>
      <c r="X64" s="332">
        <f t="shared" si="18"/>
        <v>0.17430019651327683</v>
      </c>
      <c r="Y64" s="332">
        <f t="shared" si="18"/>
        <v>-9.0176962050975293E-2</v>
      </c>
      <c r="Z64" s="332">
        <f t="shared" si="18"/>
        <v>0.12893894337778974</v>
      </c>
    </row>
    <row r="65" spans="1:251" s="5" customFormat="1" ht="45" customHeight="1">
      <c r="A65" s="398"/>
      <c r="B65" s="13" t="s">
        <v>13</v>
      </c>
      <c r="C65" s="333"/>
      <c r="D65" s="333"/>
      <c r="E65" s="333"/>
      <c r="F65" s="333"/>
      <c r="G65" s="333"/>
      <c r="H65" s="333"/>
      <c r="I65" s="333"/>
      <c r="J65" s="333">
        <f t="shared" ref="J65:Z65" si="19">(K27-J27)/J27</f>
        <v>-0.34910136817543558</v>
      </c>
      <c r="K65" s="333">
        <f t="shared" si="19"/>
        <v>3.0162640746800116</v>
      </c>
      <c r="L65" s="333">
        <f t="shared" si="19"/>
        <v>-0.4497140552240832</v>
      </c>
      <c r="M65" s="333">
        <f t="shared" si="19"/>
        <v>2.7922824868187548E-2</v>
      </c>
      <c r="N65" s="333">
        <f t="shared" si="19"/>
        <v>0.90724593682486343</v>
      </c>
      <c r="O65" s="333">
        <f t="shared" si="19"/>
        <v>-2.3238079725770414E-2</v>
      </c>
      <c r="P65" s="333">
        <f t="shared" si="19"/>
        <v>-8.7443767741348585E-2</v>
      </c>
      <c r="Q65" s="333">
        <f t="shared" si="19"/>
        <v>7.238732827217282E-3</v>
      </c>
      <c r="R65" s="333">
        <f t="shared" si="19"/>
        <v>0.10612663948113839</v>
      </c>
      <c r="S65" s="333">
        <f t="shared" si="19"/>
        <v>0.22413613150930042</v>
      </c>
      <c r="T65" s="333">
        <f t="shared" si="19"/>
        <v>-0.36946062564136911</v>
      </c>
      <c r="U65" s="333">
        <f t="shared" si="19"/>
        <v>-0.53596032230880131</v>
      </c>
      <c r="V65" s="333">
        <f t="shared" si="19"/>
        <v>1.0230257680459582</v>
      </c>
      <c r="W65" s="333">
        <f t="shared" si="19"/>
        <v>0.34793724937431991</v>
      </c>
      <c r="X65" s="333">
        <f t="shared" si="19"/>
        <v>7.817428589420411E-2</v>
      </c>
      <c r="Y65" s="333">
        <f t="shared" si="19"/>
        <v>-8.0748441631534829E-2</v>
      </c>
      <c r="Z65" s="333">
        <f t="shared" si="19"/>
        <v>-0.39488630893933263</v>
      </c>
    </row>
    <row r="66" spans="1:251" s="5" customFormat="1" ht="45" customHeight="1">
      <c r="A66" s="398"/>
      <c r="B66" s="13" t="s">
        <v>11</v>
      </c>
      <c r="C66" s="333"/>
      <c r="D66" s="333"/>
      <c r="E66" s="333"/>
      <c r="F66" s="333"/>
      <c r="G66" s="333"/>
      <c r="H66" s="333"/>
      <c r="I66" s="333"/>
      <c r="J66" s="333">
        <f t="shared" ref="J66:Z66" si="20">(K28-J28)/J28</f>
        <v>0.56045975861633324</v>
      </c>
      <c r="K66" s="333">
        <f t="shared" si="20"/>
        <v>-9.2320469070507283E-2</v>
      </c>
      <c r="L66" s="333">
        <f t="shared" si="20"/>
        <v>-0.10324177551583409</v>
      </c>
      <c r="M66" s="333">
        <f t="shared" si="20"/>
        <v>0.1680307694746806</v>
      </c>
      <c r="N66" s="333">
        <f t="shared" si="20"/>
        <v>1.9324238380728984E-2</v>
      </c>
      <c r="O66" s="333">
        <f t="shared" si="20"/>
        <v>0.26217143760431455</v>
      </c>
      <c r="P66" s="333">
        <f t="shared" si="20"/>
        <v>-6.8231962501237906E-2</v>
      </c>
      <c r="Q66" s="333">
        <f t="shared" si="20"/>
        <v>1.7192879737501748E-2</v>
      </c>
      <c r="R66" s="333">
        <f t="shared" si="20"/>
        <v>8.1857827154819277E-2</v>
      </c>
      <c r="S66" s="333">
        <f t="shared" si="20"/>
        <v>-5.2333185357899874E-2</v>
      </c>
      <c r="T66" s="333">
        <f t="shared" si="20"/>
        <v>-1.657144027933417E-3</v>
      </c>
      <c r="U66" s="333">
        <f t="shared" si="20"/>
        <v>0.14127645780608336</v>
      </c>
      <c r="V66" s="333">
        <f t="shared" si="20"/>
        <v>-7.0858646964147079E-2</v>
      </c>
      <c r="W66" s="333">
        <f t="shared" si="20"/>
        <v>5.6122539283544179E-3</v>
      </c>
      <c r="X66" s="333">
        <f t="shared" si="20"/>
        <v>-4.7577415120990785E-2</v>
      </c>
      <c r="Y66" s="333">
        <f t="shared" si="20"/>
        <v>6.9744483409858393E-2</v>
      </c>
      <c r="Z66" s="333">
        <f t="shared" si="20"/>
        <v>-1.2720020381481002E-2</v>
      </c>
    </row>
    <row r="67" spans="1:251" ht="45" customHeight="1" thickBot="1">
      <c r="A67" s="398"/>
      <c r="B67" s="16" t="s">
        <v>88</v>
      </c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  <c r="V67" s="334"/>
      <c r="W67" s="334"/>
      <c r="X67" s="334">
        <f>(Y29-X29)/X29</f>
        <v>3.3457359118866488</v>
      </c>
      <c r="Y67" s="334">
        <f>(Z29-Y29)/Y29</f>
        <v>0.31857408871930742</v>
      </c>
      <c r="Z67" s="334">
        <f>(AA29-Z29)/Z29</f>
        <v>-0.33006334634032103</v>
      </c>
    </row>
    <row r="68" spans="1:251" s="5" customFormat="1" ht="45" customHeight="1">
      <c r="A68" s="398"/>
      <c r="B68" s="13" t="s">
        <v>15</v>
      </c>
      <c r="C68" s="332"/>
      <c r="D68" s="332"/>
      <c r="E68" s="332"/>
      <c r="F68" s="332"/>
      <c r="G68" s="332"/>
      <c r="H68" s="332"/>
      <c r="I68" s="332"/>
      <c r="J68" s="332">
        <f t="shared" ref="J68:Z68" si="21">(K30-J30)/J30</f>
        <v>-1</v>
      </c>
      <c r="K68" s="332" t="e">
        <f t="shared" si="21"/>
        <v>#DIV/0!</v>
      </c>
      <c r="L68" s="332">
        <f t="shared" si="21"/>
        <v>-0.2475111812898371</v>
      </c>
      <c r="M68" s="332">
        <f t="shared" si="21"/>
        <v>1.0414977510882009</v>
      </c>
      <c r="N68" s="332">
        <f t="shared" si="21"/>
        <v>4.6612650467547222E-2</v>
      </c>
      <c r="O68" s="332">
        <f t="shared" si="21"/>
        <v>-0.42339872399764716</v>
      </c>
      <c r="P68" s="332">
        <f t="shared" si="21"/>
        <v>3.2117340296133078E-2</v>
      </c>
      <c r="Q68" s="332">
        <f t="shared" si="21"/>
        <v>0.36764172233723058</v>
      </c>
      <c r="R68" s="332">
        <f t="shared" si="21"/>
        <v>-0.23427551970606122</v>
      </c>
      <c r="S68" s="332">
        <f t="shared" si="21"/>
        <v>-0.51127322049112423</v>
      </c>
      <c r="T68" s="332">
        <f t="shared" si="21"/>
        <v>0.7627208486530469</v>
      </c>
      <c r="U68" s="332">
        <f t="shared" si="21"/>
        <v>-0.73862228138557162</v>
      </c>
      <c r="V68" s="332">
        <f t="shared" si="21"/>
        <v>0.96234171649665834</v>
      </c>
      <c r="W68" s="332">
        <f t="shared" si="21"/>
        <v>-0.74312985223440842</v>
      </c>
      <c r="X68" s="332">
        <f t="shared" si="21"/>
        <v>6.7602308575748316</v>
      </c>
      <c r="Y68" s="332">
        <f t="shared" si="21"/>
        <v>-0.97866066695016707</v>
      </c>
      <c r="Z68" s="332">
        <f t="shared" si="21"/>
        <v>6.8859626020542537</v>
      </c>
    </row>
    <row r="69" spans="1:251" s="4" customFormat="1" ht="45" customHeight="1">
      <c r="A69" s="398"/>
      <c r="B69" s="13" t="s">
        <v>55</v>
      </c>
      <c r="C69" s="333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>
        <f t="shared" ref="U69:Z69" si="22">(V31-U31)/U31</f>
        <v>0.87517929118704396</v>
      </c>
      <c r="V69" s="333">
        <f t="shared" si="22"/>
        <v>8.5160768727102876E-2</v>
      </c>
      <c r="W69" s="333">
        <f t="shared" si="22"/>
        <v>0.15133322105895533</v>
      </c>
      <c r="X69" s="333">
        <f t="shared" si="22"/>
        <v>-7.8710943617505864E-3</v>
      </c>
      <c r="Y69" s="333">
        <f t="shared" si="22"/>
        <v>7.0233114457978266E-2</v>
      </c>
      <c r="Z69" s="333">
        <f t="shared" si="22"/>
        <v>-0.17297445076783927</v>
      </c>
    </row>
    <row r="70" spans="1:251" s="5" customFormat="1" ht="45" customHeight="1">
      <c r="A70" s="398"/>
      <c r="B70" s="13" t="s">
        <v>46</v>
      </c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>
        <f t="shared" ref="Q70:T71" si="23">(R32-Q32)/Q32</f>
        <v>-0.15175901111772344</v>
      </c>
      <c r="R70" s="333">
        <f t="shared" si="23"/>
        <v>-0.47794456087980441</v>
      </c>
      <c r="S70" s="333">
        <f t="shared" si="23"/>
        <v>-0.88178370882695334</v>
      </c>
      <c r="T70" s="333">
        <f t="shared" si="23"/>
        <v>-1</v>
      </c>
      <c r="U70" s="333"/>
      <c r="V70" s="333"/>
      <c r="W70" s="333"/>
      <c r="X70" s="333"/>
      <c r="Y70" s="333"/>
      <c r="Z70" s="333"/>
    </row>
    <row r="71" spans="1:251" s="5" customFormat="1" ht="45" customHeight="1" thickBot="1">
      <c r="A71" s="399"/>
      <c r="B71" s="14" t="s">
        <v>144</v>
      </c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>
        <f t="shared" si="23"/>
        <v>-0.15175901111772344</v>
      </c>
      <c r="R71" s="334">
        <f t="shared" si="23"/>
        <v>-0.47794456087980441</v>
      </c>
      <c r="S71" s="334">
        <f t="shared" si="23"/>
        <v>-0.88178370882695334</v>
      </c>
      <c r="T71" s="334">
        <f t="shared" si="23"/>
        <v>-1</v>
      </c>
      <c r="U71" s="334"/>
      <c r="V71" s="334"/>
      <c r="W71" s="334"/>
      <c r="X71" s="334"/>
      <c r="Y71" s="334"/>
      <c r="Z71" s="334"/>
    </row>
    <row r="72" spans="1:251" s="228" customFormat="1">
      <c r="A72" s="390" t="s">
        <v>150</v>
      </c>
      <c r="B72" s="391"/>
      <c r="C72" s="391"/>
      <c r="D72" s="391"/>
      <c r="E72" s="391"/>
      <c r="F72" s="391"/>
      <c r="G72" s="391"/>
      <c r="H72" s="391"/>
      <c r="I72" s="391"/>
      <c r="J72" s="391"/>
      <c r="K72" s="391"/>
      <c r="L72" s="391"/>
      <c r="M72" s="391"/>
      <c r="N72" s="391"/>
      <c r="O72" s="391"/>
      <c r="P72" s="391"/>
      <c r="Q72" s="391"/>
      <c r="R72" s="391"/>
      <c r="S72" s="391"/>
      <c r="T72" s="391"/>
      <c r="U72" s="391"/>
      <c r="V72" s="391"/>
      <c r="W72" s="391"/>
      <c r="X72" s="391"/>
      <c r="Y72" s="391"/>
      <c r="Z72" s="391"/>
      <c r="AA72" s="391"/>
      <c r="AB72" s="391"/>
      <c r="AC72" s="391"/>
      <c r="AD72" s="391"/>
      <c r="AE72" s="391"/>
      <c r="AF72" s="391"/>
      <c r="AG72" s="391"/>
      <c r="AH72" s="391"/>
      <c r="AI72" s="391"/>
      <c r="AJ72" s="391"/>
      <c r="AK72" s="391"/>
      <c r="AL72" s="391"/>
      <c r="AM72" s="391"/>
      <c r="AN72" s="391"/>
      <c r="AO72" s="391"/>
      <c r="AP72" s="391"/>
      <c r="AQ72" s="391"/>
      <c r="AR72" s="391"/>
      <c r="AS72" s="391"/>
      <c r="AT72" s="391"/>
      <c r="AU72" s="391"/>
      <c r="AV72" s="391"/>
      <c r="AW72" s="391"/>
      <c r="AX72" s="391"/>
      <c r="AY72" s="391"/>
      <c r="AZ72" s="391"/>
      <c r="BA72" s="391"/>
      <c r="BB72" s="391"/>
      <c r="BC72" s="391"/>
      <c r="BD72" s="391"/>
      <c r="BE72" s="391"/>
      <c r="BF72" s="391"/>
      <c r="BG72" s="391"/>
      <c r="BH72" s="391"/>
      <c r="BI72" s="391"/>
      <c r="BJ72" s="391"/>
      <c r="BK72" s="391"/>
      <c r="BL72" s="391"/>
      <c r="BM72" s="391"/>
      <c r="BN72" s="391"/>
      <c r="BO72" s="391"/>
      <c r="BP72" s="391"/>
      <c r="BQ72" s="391"/>
      <c r="BR72" s="391"/>
      <c r="BS72" s="391"/>
      <c r="BT72" s="391"/>
      <c r="BU72" s="391"/>
      <c r="BV72" s="391"/>
      <c r="BW72" s="391"/>
      <c r="BX72" s="391"/>
      <c r="BY72" s="391"/>
      <c r="BZ72" s="391"/>
      <c r="CA72" s="391"/>
      <c r="CB72" s="391"/>
      <c r="CC72" s="391"/>
      <c r="CD72" s="391"/>
      <c r="CE72" s="391"/>
      <c r="CF72" s="391"/>
      <c r="CG72" s="391"/>
      <c r="CH72" s="391"/>
      <c r="CI72" s="391"/>
      <c r="CJ72" s="391"/>
      <c r="CK72" s="391"/>
      <c r="CL72" s="391"/>
      <c r="CM72" s="391"/>
      <c r="CN72" s="391"/>
      <c r="CO72" s="391"/>
      <c r="CP72" s="391"/>
      <c r="CQ72" s="391"/>
      <c r="CR72" s="391"/>
      <c r="CS72" s="391"/>
      <c r="CT72" s="391"/>
      <c r="CU72" s="391"/>
      <c r="CV72" s="391"/>
      <c r="CW72" s="391"/>
      <c r="CX72" s="391"/>
      <c r="CY72" s="391"/>
      <c r="CZ72" s="391"/>
      <c r="DA72" s="391"/>
      <c r="DB72" s="391"/>
      <c r="DC72" s="391"/>
      <c r="DD72" s="391"/>
      <c r="DE72" s="391"/>
      <c r="DF72" s="391"/>
      <c r="DG72" s="391"/>
      <c r="DH72" s="391"/>
      <c r="DI72" s="391"/>
      <c r="DJ72" s="391"/>
      <c r="DK72" s="391"/>
      <c r="DL72" s="391"/>
      <c r="DM72" s="391"/>
      <c r="DN72" s="391"/>
      <c r="DO72" s="391"/>
      <c r="DP72" s="391"/>
      <c r="DQ72" s="391"/>
      <c r="DR72" s="391"/>
      <c r="DS72" s="391"/>
      <c r="DT72" s="391"/>
      <c r="DU72" s="391"/>
      <c r="DV72" s="391"/>
      <c r="DW72" s="391"/>
      <c r="DX72" s="391"/>
      <c r="DY72" s="391"/>
      <c r="DZ72" s="391"/>
      <c r="EA72" s="391"/>
      <c r="EB72" s="391"/>
      <c r="EC72" s="391"/>
      <c r="ED72" s="391"/>
      <c r="EE72" s="391"/>
      <c r="EF72" s="391"/>
      <c r="EG72" s="391"/>
      <c r="EH72" s="391"/>
      <c r="EI72" s="391"/>
      <c r="EJ72" s="391"/>
      <c r="EK72" s="391"/>
      <c r="EL72" s="391"/>
      <c r="EM72" s="391"/>
      <c r="EN72" s="391"/>
      <c r="EO72" s="391"/>
      <c r="EP72" s="391"/>
      <c r="EQ72" s="391"/>
      <c r="ER72" s="391"/>
      <c r="ES72" s="391"/>
      <c r="ET72" s="391"/>
      <c r="EU72" s="391"/>
      <c r="EV72" s="391"/>
      <c r="EW72" s="391"/>
      <c r="EX72" s="391"/>
      <c r="EY72" s="391"/>
      <c r="EZ72" s="391"/>
      <c r="FA72" s="391"/>
      <c r="FB72" s="391"/>
      <c r="FC72" s="391"/>
      <c r="FD72" s="391"/>
      <c r="FE72" s="391"/>
      <c r="FF72" s="391"/>
      <c r="FG72" s="391"/>
      <c r="FH72" s="391"/>
      <c r="FI72" s="391"/>
      <c r="FJ72" s="391"/>
      <c r="FK72" s="391"/>
      <c r="FL72" s="391"/>
      <c r="FM72" s="391"/>
      <c r="FN72" s="391"/>
      <c r="FO72" s="391"/>
      <c r="FP72" s="391"/>
      <c r="FQ72" s="391"/>
      <c r="FR72" s="391"/>
      <c r="FS72" s="391"/>
      <c r="FT72" s="391"/>
      <c r="FU72" s="391"/>
      <c r="FV72" s="391"/>
      <c r="FW72" s="391"/>
      <c r="FX72" s="391"/>
      <c r="FY72" s="391"/>
      <c r="FZ72" s="391"/>
      <c r="GA72" s="391"/>
      <c r="GB72" s="391"/>
      <c r="GC72" s="391"/>
      <c r="GD72" s="391"/>
      <c r="GE72" s="391"/>
      <c r="GF72" s="391"/>
      <c r="GG72" s="391"/>
      <c r="GH72" s="391"/>
      <c r="GI72" s="391"/>
      <c r="GJ72" s="391"/>
      <c r="GK72" s="391"/>
      <c r="GL72" s="391"/>
      <c r="GM72" s="391"/>
      <c r="GN72" s="391"/>
      <c r="GO72" s="391"/>
      <c r="GP72" s="391"/>
      <c r="GQ72" s="391"/>
      <c r="GR72" s="391"/>
      <c r="GS72" s="391"/>
      <c r="GT72" s="391"/>
      <c r="GU72" s="391"/>
      <c r="GV72" s="391"/>
      <c r="GW72" s="391"/>
      <c r="GX72" s="391"/>
      <c r="GY72" s="391"/>
      <c r="GZ72" s="391"/>
      <c r="HA72" s="391"/>
      <c r="HB72" s="391"/>
      <c r="HC72" s="391"/>
      <c r="HD72" s="391"/>
      <c r="HE72" s="391"/>
      <c r="HF72" s="391"/>
      <c r="HG72" s="391"/>
      <c r="HH72" s="391"/>
      <c r="HI72" s="391"/>
      <c r="HJ72" s="391"/>
      <c r="HK72" s="391"/>
      <c r="HL72" s="391"/>
      <c r="HM72" s="391"/>
      <c r="HN72" s="391"/>
      <c r="HO72" s="391"/>
      <c r="HP72" s="391"/>
      <c r="HQ72" s="391"/>
      <c r="HR72" s="391"/>
      <c r="HS72" s="391"/>
      <c r="HT72" s="391"/>
      <c r="HU72" s="391"/>
      <c r="HV72" s="391"/>
      <c r="HW72" s="391"/>
      <c r="HX72" s="391"/>
      <c r="HY72" s="391"/>
      <c r="HZ72" s="391"/>
      <c r="IA72" s="391"/>
      <c r="IB72" s="391"/>
      <c r="IC72" s="391"/>
      <c r="ID72" s="391"/>
      <c r="IE72" s="391"/>
      <c r="IF72" s="391"/>
      <c r="IG72" s="391"/>
      <c r="IH72" s="391"/>
      <c r="II72" s="391"/>
      <c r="IJ72" s="391"/>
      <c r="IK72" s="391"/>
      <c r="IL72" s="391"/>
      <c r="IM72" s="391"/>
      <c r="IN72" s="391"/>
      <c r="IO72" s="391"/>
      <c r="IP72" s="391"/>
      <c r="IQ72" s="391"/>
    </row>
    <row r="73" spans="1:251" ht="12.75" customHeight="1">
      <c r="A73" s="395" t="s">
        <v>23</v>
      </c>
      <c r="B73" s="395"/>
      <c r="C73" s="395"/>
      <c r="D73" s="395"/>
      <c r="E73" s="395"/>
      <c r="F73" s="395"/>
      <c r="G73" s="395"/>
      <c r="H73" s="395"/>
      <c r="I73" s="395"/>
      <c r="J73" s="391"/>
      <c r="K73" s="391"/>
      <c r="L73" s="395"/>
      <c r="M73" s="395"/>
      <c r="N73" s="395"/>
      <c r="O73" s="395"/>
      <c r="P73" s="395"/>
      <c r="Q73" s="395"/>
      <c r="R73" s="395"/>
      <c r="S73" s="395"/>
      <c r="T73" s="395"/>
      <c r="U73" s="395"/>
      <c r="V73" s="395"/>
      <c r="W73" s="395"/>
      <c r="X73" s="395"/>
      <c r="Y73" s="395"/>
      <c r="Z73" s="395"/>
    </row>
  </sheetData>
  <mergeCells count="8">
    <mergeCell ref="A72:IQ72"/>
    <mergeCell ref="A73:Z73"/>
    <mergeCell ref="A1:Z1"/>
    <mergeCell ref="A35:Z35"/>
    <mergeCell ref="A34:IQ34"/>
    <mergeCell ref="A38:Z38"/>
    <mergeCell ref="A5:A33"/>
    <mergeCell ref="A43:A7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O67"/>
  <sheetViews>
    <sheetView workbookViewId="0">
      <pane xSplit="2" topLeftCell="C1" activePane="topRight" state="frozen"/>
      <selection pane="topRight"/>
    </sheetView>
  </sheetViews>
  <sheetFormatPr defaultRowHeight="12.75"/>
  <cols>
    <col min="1" max="1" width="6" customWidth="1"/>
    <col min="2" max="2" width="34" customWidth="1"/>
    <col min="3" max="5" width="7.28515625" style="39" bestFit="1" customWidth="1"/>
    <col min="6" max="6" width="6.7109375" style="39" bestFit="1" customWidth="1"/>
    <col min="7" max="8" width="7.28515625" style="39" bestFit="1" customWidth="1"/>
    <col min="9" max="9" width="7.140625" style="39" bestFit="1" customWidth="1"/>
    <col min="10" max="11" width="7.28515625" style="39" bestFit="1" customWidth="1"/>
    <col min="12" max="12" width="7" style="39" bestFit="1" customWidth="1"/>
    <col min="13" max="13" width="6.85546875" style="39" customWidth="1"/>
    <col min="14" max="14" width="7.140625" style="39" bestFit="1" customWidth="1"/>
    <col min="15" max="15" width="8.7109375" style="45" bestFit="1" customWidth="1"/>
    <col min="16" max="16" width="7" style="39" bestFit="1" customWidth="1"/>
    <col min="17" max="19" width="7.28515625" style="39" bestFit="1" customWidth="1"/>
    <col min="20" max="20" width="7.140625" style="39" bestFit="1" customWidth="1"/>
    <col min="21" max="21" width="6.7109375" style="39" bestFit="1" customWidth="1"/>
    <col min="22" max="22" width="7.28515625" style="39" bestFit="1" customWidth="1"/>
    <col min="23" max="23" width="7" style="39" bestFit="1" customWidth="1"/>
    <col min="24" max="27" width="7.28515625" style="39" bestFit="1" customWidth="1"/>
    <col min="28" max="28" width="8.7109375" style="45" bestFit="1" customWidth="1"/>
    <col min="29" max="30" width="7.28515625" style="39" bestFit="1" customWidth="1"/>
    <col min="31" max="31" width="6.7109375" style="39" bestFit="1" customWidth="1"/>
    <col min="32" max="32" width="7" style="39" bestFit="1" customWidth="1"/>
    <col min="33" max="38" width="7.28515625" style="39" bestFit="1" customWidth="1"/>
    <col min="39" max="39" width="7" style="39" bestFit="1" customWidth="1"/>
    <col min="40" max="40" width="7.28515625" style="39" bestFit="1" customWidth="1"/>
    <col min="41" max="41" width="9.140625" style="45" bestFit="1" customWidth="1"/>
    <col min="42" max="44" width="7" style="39" bestFit="1" customWidth="1"/>
    <col min="45" max="48" width="7.28515625" style="39" bestFit="1" customWidth="1"/>
    <col min="49" max="49" width="8.28515625" style="39" bestFit="1" customWidth="1"/>
    <col min="50" max="50" width="7" style="39" bestFit="1" customWidth="1"/>
    <col min="51" max="52" width="7.28515625" style="39" bestFit="1" customWidth="1"/>
    <col min="53" max="53" width="7" style="39" bestFit="1" customWidth="1"/>
    <col min="54" max="54" width="8.85546875" style="45" bestFit="1" customWidth="1"/>
    <col min="55" max="57" width="7.28515625" style="39" bestFit="1" customWidth="1"/>
    <col min="58" max="58" width="7" style="39" bestFit="1" customWidth="1"/>
    <col min="59" max="60" width="7.28515625" style="39" bestFit="1" customWidth="1"/>
    <col min="61" max="61" width="7" style="39" bestFit="1" customWidth="1"/>
    <col min="62" max="62" width="8.28515625" style="39" bestFit="1" customWidth="1"/>
    <col min="63" max="66" width="7.28515625" style="39" bestFit="1" customWidth="1"/>
    <col min="67" max="67" width="8.7109375" style="45" bestFit="1" customWidth="1"/>
    <col min="68" max="68" width="7.28515625" style="39" bestFit="1" customWidth="1"/>
    <col min="69" max="69" width="7" style="39" bestFit="1" customWidth="1"/>
    <col min="70" max="72" width="7.28515625" style="39" bestFit="1" customWidth="1"/>
    <col min="73" max="74" width="7" style="39" bestFit="1" customWidth="1"/>
    <col min="75" max="79" width="7.28515625" style="39" bestFit="1" customWidth="1"/>
    <col min="80" max="80" width="8.85546875" style="45" bestFit="1" customWidth="1"/>
    <col min="81" max="81" width="7" style="39" bestFit="1" customWidth="1"/>
    <col min="82" max="84" width="7.28515625" style="39" bestFit="1" customWidth="1"/>
    <col min="85" max="85" width="7" style="39" bestFit="1" customWidth="1"/>
    <col min="86" max="91" width="7.28515625" style="39" bestFit="1" customWidth="1"/>
    <col min="92" max="92" width="7" style="39" bestFit="1" customWidth="1"/>
    <col min="93" max="93" width="9.140625" style="45" bestFit="1" customWidth="1"/>
    <col min="94" max="94" width="7" style="39" bestFit="1" customWidth="1"/>
    <col min="95" max="96" width="7.28515625" style="39" bestFit="1" customWidth="1"/>
    <col min="97" max="97" width="7" style="39" bestFit="1" customWidth="1"/>
    <col min="98" max="98" width="7.28515625" style="39" bestFit="1" customWidth="1"/>
    <col min="99" max="99" width="7" style="39" bestFit="1" customWidth="1"/>
    <col min="100" max="100" width="8" style="39" bestFit="1" customWidth="1"/>
    <col min="101" max="101" width="8.28515625" style="39" bestFit="1" customWidth="1"/>
    <col min="102" max="102" width="7.28515625" style="39" bestFit="1" customWidth="1"/>
    <col min="103" max="103" width="7" style="39" bestFit="1" customWidth="1"/>
    <col min="104" max="105" width="7.28515625" style="39" bestFit="1" customWidth="1"/>
    <col min="106" max="106" width="8.7109375" style="45" bestFit="1" customWidth="1"/>
    <col min="107" max="110" width="7.28515625" style="39" bestFit="1" customWidth="1"/>
    <col min="111" max="111" width="7.140625" style="39" bestFit="1" customWidth="1"/>
    <col min="112" max="112" width="8.28515625" style="39" bestFit="1" customWidth="1"/>
    <col min="113" max="113" width="7.7109375" style="39" bestFit="1" customWidth="1"/>
    <col min="114" max="115" width="8" style="39" bestFit="1" customWidth="1"/>
    <col min="116" max="116" width="8.28515625" style="39" bestFit="1" customWidth="1"/>
    <col min="117" max="117" width="7.140625" style="39" bestFit="1" customWidth="1"/>
    <col min="118" max="118" width="8.28515625" style="39" bestFit="1" customWidth="1"/>
    <col min="119" max="119" width="8.85546875" style="45" bestFit="1" customWidth="1"/>
    <col min="120" max="120" width="8" style="39" bestFit="1" customWidth="1"/>
    <col min="121" max="121" width="8.28515625" style="39" bestFit="1" customWidth="1"/>
    <col min="122" max="122" width="8" style="39" bestFit="1" customWidth="1"/>
    <col min="123" max="123" width="7.28515625" style="39" bestFit="1" customWidth="1"/>
    <col min="124" max="124" width="7" style="39" bestFit="1" customWidth="1"/>
    <col min="125" max="125" width="8.28515625" style="39" bestFit="1" customWidth="1"/>
    <col min="126" max="128" width="8" style="39" bestFit="1" customWidth="1"/>
    <col min="129" max="129" width="7.7109375" style="39" bestFit="1" customWidth="1"/>
    <col min="130" max="130" width="7" style="39" bestFit="1" customWidth="1"/>
    <col min="131" max="131" width="7.28515625" style="39" bestFit="1" customWidth="1"/>
    <col min="132" max="132" width="9.140625" style="45" bestFit="1" customWidth="1"/>
    <col min="133" max="133" width="8.28515625" style="39" bestFit="1" customWidth="1"/>
    <col min="134" max="134" width="7.28515625" style="39" bestFit="1" customWidth="1"/>
    <col min="135" max="135" width="8" style="39" bestFit="1" customWidth="1"/>
    <col min="136" max="136" width="7.7109375" style="39" bestFit="1" customWidth="1"/>
    <col min="137" max="137" width="8" style="39" bestFit="1" customWidth="1"/>
    <col min="138" max="138" width="8.28515625" style="39" bestFit="1" customWidth="1"/>
    <col min="139" max="139" width="8" style="39" bestFit="1" customWidth="1"/>
    <col min="140" max="140" width="7.7109375" style="39" bestFit="1" customWidth="1"/>
    <col min="141" max="142" width="8.28515625" style="39" bestFit="1" customWidth="1"/>
    <col min="143" max="144" width="7.28515625" style="39" bestFit="1" customWidth="1"/>
    <col min="145" max="145" width="8.85546875" style="45" bestFit="1" customWidth="1"/>
    <col min="146" max="147" width="7.28515625" style="39" bestFit="1" customWidth="1"/>
    <col min="148" max="148" width="8.28515625" style="39" bestFit="1" customWidth="1"/>
    <col min="149" max="149" width="6.85546875" style="39" customWidth="1"/>
    <col min="150" max="151" width="7.28515625" style="39" bestFit="1" customWidth="1"/>
    <col min="152" max="152" width="6.42578125" style="39" customWidth="1"/>
    <col min="153" max="155" width="7.28515625" style="39" bestFit="1" customWidth="1"/>
    <col min="156" max="156" width="6.85546875" style="39" customWidth="1"/>
    <col min="157" max="157" width="7.28515625" style="39" bestFit="1" customWidth="1"/>
    <col min="158" max="158" width="8.85546875" style="45" bestFit="1" customWidth="1"/>
    <col min="159" max="159" width="7.28515625" style="39" bestFit="1" customWidth="1"/>
    <col min="160" max="161" width="7" style="39" bestFit="1" customWidth="1"/>
    <col min="162" max="162" width="7.28515625" style="39" bestFit="1" customWidth="1"/>
    <col min="163" max="163" width="7" style="39" bestFit="1" customWidth="1"/>
    <col min="164" max="164" width="8" style="39" bestFit="1" customWidth="1"/>
    <col min="165" max="166" width="7.7109375" style="39" bestFit="1" customWidth="1"/>
    <col min="167" max="167" width="8.28515625" style="39" bestFit="1" customWidth="1"/>
    <col min="168" max="168" width="7.7109375" style="39" bestFit="1" customWidth="1"/>
    <col min="169" max="170" width="8" style="39" bestFit="1" customWidth="1"/>
    <col min="171" max="171" width="9.140625" style="45" bestFit="1" customWidth="1"/>
    <col min="172" max="172" width="7.7109375" style="39" bestFit="1" customWidth="1"/>
    <col min="173" max="173" width="7.28515625" style="39" bestFit="1" customWidth="1"/>
    <col min="174" max="176" width="8.28515625" style="39" bestFit="1" customWidth="1"/>
    <col min="177" max="177" width="7.28515625" style="39" bestFit="1" customWidth="1"/>
    <col min="178" max="178" width="7.140625" style="39" bestFit="1" customWidth="1"/>
    <col min="179" max="180" width="8.28515625" style="39" bestFit="1" customWidth="1"/>
    <col min="181" max="181" width="8" style="39" bestFit="1" customWidth="1"/>
    <col min="182" max="182" width="7" style="39" bestFit="1" customWidth="1"/>
    <col min="183" max="183" width="7.7109375" style="39" bestFit="1" customWidth="1"/>
    <col min="184" max="184" width="8.85546875" style="45" bestFit="1" customWidth="1"/>
    <col min="185" max="185" width="8" style="39" bestFit="1" customWidth="1"/>
    <col min="186" max="186" width="7.28515625" style="39" bestFit="1" customWidth="1"/>
    <col min="187" max="187" width="8" style="39" bestFit="1" customWidth="1"/>
    <col min="188" max="190" width="8.28515625" style="39" bestFit="1" customWidth="1"/>
    <col min="191" max="192" width="8" style="39" bestFit="1" customWidth="1"/>
    <col min="193" max="193" width="8.28515625" style="39" bestFit="1" customWidth="1"/>
    <col min="194" max="194" width="8" style="39" bestFit="1" customWidth="1"/>
    <col min="195" max="195" width="7.42578125" style="39" bestFit="1" customWidth="1"/>
    <col min="196" max="196" width="8.28515625" style="39" bestFit="1" customWidth="1"/>
    <col min="197" max="197" width="9.140625" style="45" bestFit="1" customWidth="1"/>
    <col min="198" max="198" width="8" style="39" bestFit="1" customWidth="1"/>
    <col min="199" max="199" width="7.42578125" style="39" bestFit="1" customWidth="1"/>
    <col min="200" max="200" width="8.28515625" style="39" bestFit="1" customWidth="1"/>
    <col min="201" max="201" width="7.42578125" style="39" bestFit="1" customWidth="1"/>
    <col min="202" max="202" width="8" style="39" bestFit="1" customWidth="1"/>
    <col min="203" max="203" width="7.7109375" style="39" bestFit="1" customWidth="1"/>
    <col min="204" max="204" width="8" style="39" bestFit="1" customWidth="1"/>
    <col min="205" max="205" width="7.7109375" style="39" bestFit="1" customWidth="1"/>
    <col min="206" max="207" width="8" style="39" bestFit="1" customWidth="1"/>
    <col min="208" max="208" width="8.28515625" style="39" bestFit="1" customWidth="1"/>
    <col min="209" max="209" width="8" style="39" bestFit="1" customWidth="1"/>
    <col min="210" max="210" width="8.85546875" style="45" bestFit="1" customWidth="1"/>
    <col min="211" max="211" width="8" style="39" bestFit="1" customWidth="1"/>
    <col min="212" max="212" width="8.28515625" style="39" bestFit="1" customWidth="1"/>
    <col min="213" max="213" width="7.7109375" style="39" bestFit="1" customWidth="1"/>
    <col min="214" max="215" width="8" style="39" bestFit="1" customWidth="1"/>
    <col min="216" max="218" width="8.28515625" style="39" bestFit="1" customWidth="1"/>
    <col min="219" max="219" width="8" style="39" bestFit="1" customWidth="1"/>
    <col min="220" max="220" width="8.28515625" style="39" bestFit="1" customWidth="1"/>
    <col min="221" max="221" width="7.7109375" style="39" bestFit="1" customWidth="1"/>
    <col min="222" max="222" width="8.28515625" style="39" bestFit="1" customWidth="1"/>
    <col min="223" max="223" width="8.85546875" style="45" bestFit="1" customWidth="1"/>
    <col min="224" max="224" width="8.28515625" style="39" bestFit="1" customWidth="1"/>
    <col min="225" max="225" width="7.7109375" style="39" bestFit="1" customWidth="1"/>
    <col min="226" max="228" width="8" style="39" bestFit="1" customWidth="1"/>
    <col min="229" max="231" width="8.28515625" style="39" bestFit="1" customWidth="1"/>
    <col min="232" max="232" width="8" style="39" bestFit="1" customWidth="1"/>
    <col min="233" max="233" width="8.28515625" style="39" bestFit="1" customWidth="1"/>
    <col min="234" max="234" width="7.7109375" style="39" bestFit="1" customWidth="1"/>
    <col min="235" max="235" width="8" style="39" bestFit="1" customWidth="1"/>
    <col min="236" max="236" width="9.140625" style="45" bestFit="1" customWidth="1"/>
    <col min="237" max="237" width="7.7109375" style="39" bestFit="1" customWidth="1"/>
    <col min="238" max="238" width="8.28515625" style="39" bestFit="1" customWidth="1"/>
    <col min="239" max="241" width="8" style="39" bestFit="1" customWidth="1"/>
    <col min="242" max="242" width="8.28515625" style="39" bestFit="1" customWidth="1"/>
    <col min="243" max="244" width="7.7109375" style="39" bestFit="1" customWidth="1"/>
    <col min="245" max="245" width="8.28515625" style="39" bestFit="1" customWidth="1"/>
    <col min="246" max="247" width="7.7109375" style="39" bestFit="1" customWidth="1"/>
    <col min="248" max="248" width="8" style="39" bestFit="1" customWidth="1"/>
    <col min="249" max="249" width="8.5703125" style="45" bestFit="1" customWidth="1"/>
    <col min="254" max="255" width="9.140625" style="355"/>
    <col min="263" max="275" width="9.140625" style="350"/>
  </cols>
  <sheetData>
    <row r="1" spans="1:275" s="1" customFormat="1" ht="20.100000000000001" customHeight="1">
      <c r="A1" s="2" t="s">
        <v>53</v>
      </c>
      <c r="B1" s="9"/>
      <c r="C1" s="40"/>
      <c r="D1" s="41"/>
      <c r="E1" s="42"/>
      <c r="F1" s="19"/>
      <c r="G1" s="19"/>
      <c r="H1" s="19"/>
      <c r="I1" s="19"/>
      <c r="J1" s="19"/>
      <c r="K1" s="19"/>
      <c r="L1" s="19"/>
      <c r="M1" s="19"/>
      <c r="N1" s="19"/>
      <c r="O1" s="43"/>
      <c r="P1" s="40"/>
      <c r="Q1" s="41"/>
      <c r="R1" s="42"/>
      <c r="S1" s="19"/>
      <c r="T1" s="19"/>
      <c r="U1" s="19"/>
      <c r="V1" s="19"/>
      <c r="W1" s="19"/>
      <c r="X1" s="19"/>
      <c r="Y1" s="19"/>
      <c r="Z1" s="19"/>
      <c r="AA1" s="19"/>
      <c r="AB1" s="43"/>
      <c r="AC1" s="40"/>
      <c r="AD1" s="41"/>
      <c r="AE1" s="42"/>
      <c r="AF1" s="19"/>
      <c r="AG1" s="19"/>
      <c r="AH1" s="19"/>
      <c r="AI1" s="19"/>
      <c r="AJ1" s="19"/>
      <c r="AK1" s="19"/>
      <c r="AL1" s="19"/>
      <c r="AM1" s="19"/>
      <c r="AN1" s="19"/>
      <c r="AO1" s="43"/>
      <c r="AP1" s="40"/>
      <c r="AQ1" s="41"/>
      <c r="AR1" s="42"/>
      <c r="AS1" s="19"/>
      <c r="AT1" s="19"/>
      <c r="AU1" s="19"/>
      <c r="AV1" s="19"/>
      <c r="AW1" s="19"/>
      <c r="AX1" s="19"/>
      <c r="AY1" s="19"/>
      <c r="AZ1" s="19"/>
      <c r="BA1" s="19"/>
      <c r="BB1" s="43"/>
      <c r="BC1" s="40"/>
      <c r="BD1" s="41"/>
      <c r="BE1" s="42"/>
      <c r="BF1" s="19"/>
      <c r="BG1" s="19"/>
      <c r="BH1" s="19"/>
      <c r="BI1" s="19"/>
      <c r="BJ1" s="19"/>
      <c r="BK1" s="19"/>
      <c r="BL1" s="19"/>
      <c r="BM1" s="19"/>
      <c r="BN1" s="19"/>
      <c r="BO1" s="43"/>
      <c r="BP1" s="40"/>
      <c r="BQ1" s="41"/>
      <c r="BR1" s="42"/>
      <c r="BS1" s="19"/>
      <c r="BT1" s="19"/>
      <c r="BU1" s="19"/>
      <c r="BV1" s="19"/>
      <c r="BW1" s="19"/>
      <c r="BX1" s="19"/>
      <c r="BY1" s="19"/>
      <c r="BZ1" s="19"/>
      <c r="CA1" s="19"/>
      <c r="CB1" s="43"/>
      <c r="CC1" s="40"/>
      <c r="CD1" s="41"/>
      <c r="CE1" s="42"/>
      <c r="CF1" s="19"/>
      <c r="CG1" s="19"/>
      <c r="CH1" s="19"/>
      <c r="CI1" s="19"/>
      <c r="CJ1" s="19"/>
      <c r="CK1" s="19"/>
      <c r="CL1" s="19"/>
      <c r="CM1" s="19"/>
      <c r="CN1" s="19"/>
      <c r="CO1" s="43"/>
      <c r="CP1" s="40"/>
      <c r="CQ1" s="41"/>
      <c r="CR1" s="42"/>
      <c r="CS1" s="19"/>
      <c r="CT1" s="19"/>
      <c r="CU1" s="19"/>
      <c r="CV1" s="19"/>
      <c r="CW1" s="19"/>
      <c r="CX1" s="19"/>
      <c r="CY1" s="19"/>
      <c r="CZ1" s="19"/>
      <c r="DA1" s="19"/>
      <c r="DB1" s="43"/>
      <c r="DC1" s="40"/>
      <c r="DD1" s="41"/>
      <c r="DE1" s="42"/>
      <c r="DF1" s="19"/>
      <c r="DG1" s="19"/>
      <c r="DH1" s="19"/>
      <c r="DI1" s="19"/>
      <c r="DJ1" s="19"/>
      <c r="DK1" s="19"/>
      <c r="DL1" s="19"/>
      <c r="DM1" s="19"/>
      <c r="DN1" s="19"/>
      <c r="DO1" s="43"/>
      <c r="DP1" s="40"/>
      <c r="DQ1" s="41"/>
      <c r="DR1" s="42"/>
      <c r="DS1" s="19"/>
      <c r="DT1" s="19"/>
      <c r="DU1" s="19"/>
      <c r="DV1" s="19"/>
      <c r="DW1" s="19"/>
      <c r="DX1" s="19"/>
      <c r="DY1" s="19"/>
      <c r="DZ1" s="19"/>
      <c r="EA1" s="19"/>
      <c r="EB1" s="43"/>
      <c r="EC1" s="40"/>
      <c r="ED1" s="41"/>
      <c r="EE1" s="42"/>
      <c r="EF1" s="19"/>
      <c r="EG1" s="19"/>
      <c r="EH1" s="19"/>
      <c r="EI1" s="19"/>
      <c r="EJ1" s="19"/>
      <c r="EK1" s="19"/>
      <c r="EL1" s="19"/>
      <c r="EM1" s="19"/>
      <c r="EN1" s="19"/>
      <c r="EO1" s="43"/>
      <c r="EP1" s="40"/>
      <c r="EQ1" s="41"/>
      <c r="ER1" s="42"/>
      <c r="ES1" s="19"/>
      <c r="ET1" s="19"/>
      <c r="EU1" s="19"/>
      <c r="EV1" s="19"/>
      <c r="EW1" s="19"/>
      <c r="EX1" s="19"/>
      <c r="EY1" s="19"/>
      <c r="EZ1" s="19"/>
      <c r="FA1" s="19"/>
      <c r="FB1" s="43"/>
      <c r="FC1" s="40"/>
      <c r="FD1" s="41"/>
      <c r="FE1" s="42"/>
      <c r="FF1" s="19"/>
      <c r="FG1" s="19"/>
      <c r="FH1" s="19"/>
      <c r="FI1" s="19"/>
      <c r="FJ1" s="19"/>
      <c r="FK1" s="19"/>
      <c r="FL1" s="19"/>
      <c r="FM1" s="19"/>
      <c r="FN1" s="19"/>
      <c r="FO1" s="43"/>
      <c r="FP1" s="40"/>
      <c r="FQ1" s="41"/>
      <c r="FR1" s="42"/>
      <c r="FS1" s="19"/>
      <c r="FT1" s="19"/>
      <c r="FU1" s="19"/>
      <c r="FV1" s="19"/>
      <c r="FW1" s="19"/>
      <c r="FX1" s="19"/>
      <c r="FY1" s="19"/>
      <c r="FZ1" s="19"/>
      <c r="GA1" s="19"/>
      <c r="GB1" s="43"/>
      <c r="GC1" s="40"/>
      <c r="GD1" s="41"/>
      <c r="GE1" s="42"/>
      <c r="GF1" s="19"/>
      <c r="GG1" s="19"/>
      <c r="GH1" s="19"/>
      <c r="GI1" s="19"/>
      <c r="GJ1" s="19"/>
      <c r="GK1" s="19"/>
      <c r="GL1" s="19"/>
      <c r="GM1" s="19"/>
      <c r="GN1" s="19"/>
      <c r="GO1" s="43"/>
      <c r="GP1" s="40"/>
      <c r="GQ1" s="41"/>
      <c r="GR1" s="42"/>
      <c r="GS1" s="19"/>
      <c r="GT1" s="19"/>
      <c r="GU1" s="19"/>
      <c r="GV1" s="19"/>
      <c r="GW1" s="19"/>
      <c r="GX1" s="19"/>
      <c r="GY1" s="19"/>
      <c r="GZ1" s="19"/>
      <c r="HA1" s="19"/>
      <c r="HB1" s="43"/>
      <c r="HC1" s="40"/>
      <c r="HD1" s="41"/>
      <c r="HE1" s="42"/>
      <c r="HF1" s="19"/>
      <c r="HG1" s="19"/>
      <c r="HH1" s="19"/>
      <c r="HI1" s="19"/>
      <c r="HJ1" s="19"/>
      <c r="HK1" s="19"/>
      <c r="HL1" s="19"/>
      <c r="HM1" s="19"/>
      <c r="HN1" s="19"/>
      <c r="HO1" s="43"/>
      <c r="HP1" s="40"/>
      <c r="HQ1" s="41"/>
      <c r="HR1" s="42"/>
      <c r="HS1" s="19"/>
      <c r="HT1" s="19"/>
      <c r="HU1" s="19"/>
      <c r="HV1" s="19"/>
      <c r="HW1" s="19"/>
      <c r="HX1" s="19"/>
      <c r="HY1" s="19"/>
      <c r="HZ1" s="19"/>
      <c r="IA1" s="19"/>
      <c r="IB1" s="43"/>
      <c r="IC1" s="40"/>
      <c r="ID1" s="41"/>
      <c r="IE1" s="42"/>
      <c r="IF1" s="19"/>
      <c r="IG1" s="19"/>
      <c r="IH1" s="19"/>
      <c r="II1" s="19"/>
      <c r="IJ1" s="19"/>
      <c r="IK1" s="19"/>
      <c r="IL1" s="19"/>
      <c r="IM1" s="19"/>
      <c r="IN1" s="19"/>
      <c r="IO1" s="43"/>
      <c r="IT1" s="356"/>
      <c r="IU1" s="356"/>
    </row>
    <row r="2" spans="1:275" s="228" customFormat="1">
      <c r="A2" s="390" t="s">
        <v>150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  <c r="HY2" s="391"/>
      <c r="HZ2" s="391"/>
      <c r="IA2" s="391"/>
      <c r="IB2" s="391"/>
      <c r="IC2" s="391"/>
      <c r="ID2" s="391"/>
      <c r="IE2" s="391"/>
      <c r="IF2" s="391"/>
      <c r="IG2" s="391"/>
      <c r="IH2" s="391"/>
      <c r="II2" s="391"/>
      <c r="IJ2" s="391"/>
      <c r="IK2" s="391"/>
      <c r="IL2" s="391"/>
      <c r="IM2" s="391"/>
      <c r="IN2" s="391"/>
      <c r="IO2" s="391"/>
      <c r="IP2" s="391"/>
      <c r="IQ2" s="391"/>
      <c r="IT2" s="357"/>
      <c r="IU2" s="357"/>
    </row>
    <row r="3" spans="1:275" s="1" customFormat="1" ht="6.95" customHeight="1" thickBot="1">
      <c r="B3" s="8"/>
      <c r="C3" s="19"/>
      <c r="D3" s="41"/>
      <c r="E3" s="42"/>
      <c r="F3" s="19"/>
      <c r="G3" s="19"/>
      <c r="H3" s="19"/>
      <c r="I3" s="19"/>
      <c r="J3" s="19"/>
      <c r="K3" s="19"/>
      <c r="L3" s="19"/>
      <c r="M3" s="19"/>
      <c r="N3" s="19"/>
      <c r="O3" s="43"/>
      <c r="P3" s="19"/>
      <c r="Q3" s="41"/>
      <c r="R3" s="42"/>
      <c r="S3" s="19"/>
      <c r="T3" s="19"/>
      <c r="U3" s="19"/>
      <c r="V3" s="19"/>
      <c r="W3" s="19"/>
      <c r="X3" s="19"/>
      <c r="Y3" s="19"/>
      <c r="Z3" s="19"/>
      <c r="AA3" s="19"/>
      <c r="AB3" s="43"/>
      <c r="AC3" s="19"/>
      <c r="AD3" s="41"/>
      <c r="AE3" s="42"/>
      <c r="AF3" s="19"/>
      <c r="AG3" s="19"/>
      <c r="AH3" s="19"/>
      <c r="AI3" s="19"/>
      <c r="AJ3" s="19"/>
      <c r="AK3" s="19"/>
      <c r="AL3" s="19"/>
      <c r="AM3" s="19"/>
      <c r="AN3" s="19"/>
      <c r="AO3" s="43"/>
      <c r="AP3" s="19"/>
      <c r="AQ3" s="41"/>
      <c r="AR3" s="42"/>
      <c r="AS3" s="19"/>
      <c r="AT3" s="19"/>
      <c r="AU3" s="19"/>
      <c r="AV3" s="19"/>
      <c r="AW3" s="19"/>
      <c r="AX3" s="19"/>
      <c r="AY3" s="19"/>
      <c r="AZ3" s="19"/>
      <c r="BA3" s="19"/>
      <c r="BB3" s="43"/>
      <c r="BC3" s="19"/>
      <c r="BD3" s="41"/>
      <c r="BE3" s="42"/>
      <c r="BF3" s="19"/>
      <c r="BG3" s="19"/>
      <c r="BH3" s="19"/>
      <c r="BI3" s="19"/>
      <c r="BJ3" s="19"/>
      <c r="BK3" s="19"/>
      <c r="BL3" s="19"/>
      <c r="BM3" s="19"/>
      <c r="BN3" s="19"/>
      <c r="BO3" s="43"/>
      <c r="BP3" s="19"/>
      <c r="BQ3" s="41"/>
      <c r="BR3" s="42"/>
      <c r="BS3" s="19"/>
      <c r="BT3" s="19"/>
      <c r="BU3" s="19"/>
      <c r="BV3" s="19"/>
      <c r="BW3" s="19"/>
      <c r="BX3" s="19"/>
      <c r="BY3" s="19"/>
      <c r="BZ3" s="19"/>
      <c r="CA3" s="19"/>
      <c r="CB3" s="43"/>
      <c r="CC3" s="19"/>
      <c r="CD3" s="41"/>
      <c r="CE3" s="42"/>
      <c r="CF3" s="19"/>
      <c r="CG3" s="19"/>
      <c r="CH3" s="19"/>
      <c r="CI3" s="19"/>
      <c r="CJ3" s="19"/>
      <c r="CK3" s="19"/>
      <c r="CL3" s="19"/>
      <c r="CM3" s="19"/>
      <c r="CN3" s="19"/>
      <c r="CO3" s="43"/>
      <c r="CP3" s="19"/>
      <c r="CQ3" s="41"/>
      <c r="CR3" s="42"/>
      <c r="CS3" s="19"/>
      <c r="CT3" s="19"/>
      <c r="CU3" s="19"/>
      <c r="CV3" s="19"/>
      <c r="CW3" s="19"/>
      <c r="CX3" s="19"/>
      <c r="CY3" s="19"/>
      <c r="CZ3" s="19"/>
      <c r="DA3" s="19"/>
      <c r="DB3" s="43"/>
      <c r="DC3" s="19"/>
      <c r="DD3" s="41"/>
      <c r="DE3" s="42"/>
      <c r="DF3" s="19"/>
      <c r="DG3" s="19"/>
      <c r="DH3" s="19"/>
      <c r="DI3" s="19"/>
      <c r="DJ3" s="19"/>
      <c r="DK3" s="19"/>
      <c r="DL3" s="19"/>
      <c r="DM3" s="19"/>
      <c r="DN3" s="19"/>
      <c r="DO3" s="43"/>
      <c r="DP3" s="19"/>
      <c r="DQ3" s="41"/>
      <c r="DR3" s="42"/>
      <c r="DS3" s="19"/>
      <c r="DT3" s="19"/>
      <c r="DU3" s="19"/>
      <c r="DV3" s="19"/>
      <c r="DW3" s="19"/>
      <c r="DX3" s="19"/>
      <c r="DY3" s="19"/>
      <c r="DZ3" s="19"/>
      <c r="EA3" s="19"/>
      <c r="EB3" s="43"/>
      <c r="EC3" s="19"/>
      <c r="ED3" s="41"/>
      <c r="EE3" s="42"/>
      <c r="EF3" s="19"/>
      <c r="EG3" s="19"/>
      <c r="EH3" s="19"/>
      <c r="EI3" s="19"/>
      <c r="EJ3" s="19"/>
      <c r="EK3" s="19"/>
      <c r="EL3" s="19"/>
      <c r="EM3" s="19"/>
      <c r="EN3" s="19"/>
      <c r="EO3" s="43"/>
      <c r="EP3" s="19"/>
      <c r="EQ3" s="41"/>
      <c r="ER3" s="42"/>
      <c r="ES3" s="19"/>
      <c r="ET3" s="19"/>
      <c r="EU3" s="19"/>
      <c r="EV3" s="19"/>
      <c r="EW3" s="19"/>
      <c r="EX3" s="19"/>
      <c r="EY3" s="19"/>
      <c r="EZ3" s="19"/>
      <c r="FA3" s="19"/>
      <c r="FB3" s="43"/>
      <c r="FC3" s="19"/>
      <c r="FD3" s="41"/>
      <c r="FE3" s="42"/>
      <c r="FF3" s="19"/>
      <c r="FG3" s="19"/>
      <c r="FH3" s="19"/>
      <c r="FI3" s="19"/>
      <c r="FJ3" s="19"/>
      <c r="FK3" s="19"/>
      <c r="FL3" s="19"/>
      <c r="FM3" s="19"/>
      <c r="FN3" s="19"/>
      <c r="FO3" s="43"/>
      <c r="FP3" s="19"/>
      <c r="FQ3" s="41"/>
      <c r="FR3" s="42"/>
      <c r="FS3" s="19"/>
      <c r="FT3" s="19"/>
      <c r="FU3" s="19"/>
      <c r="FV3" s="19"/>
      <c r="FW3" s="19"/>
      <c r="FX3" s="19"/>
      <c r="FY3" s="19"/>
      <c r="FZ3" s="19"/>
      <c r="GA3" s="19"/>
      <c r="GB3" s="43"/>
      <c r="GC3" s="19"/>
      <c r="GD3" s="41"/>
      <c r="GE3" s="42"/>
      <c r="GF3" s="19"/>
      <c r="GG3" s="19"/>
      <c r="GH3" s="19"/>
      <c r="GI3" s="19"/>
      <c r="GJ3" s="19"/>
      <c r="GK3" s="19"/>
      <c r="GL3" s="19"/>
      <c r="GM3" s="19"/>
      <c r="GN3" s="19"/>
      <c r="GO3" s="43"/>
      <c r="GP3" s="19"/>
      <c r="GQ3" s="41"/>
      <c r="GR3" s="42"/>
      <c r="GS3" s="19"/>
      <c r="GT3" s="19"/>
      <c r="GU3" s="19"/>
      <c r="GV3" s="19"/>
      <c r="GW3" s="19"/>
      <c r="GX3" s="19"/>
      <c r="GY3" s="19"/>
      <c r="GZ3" s="19"/>
      <c r="HA3" s="19"/>
      <c r="HB3" s="43"/>
      <c r="HC3" s="19"/>
      <c r="HD3" s="41"/>
      <c r="HE3" s="42"/>
      <c r="HF3" s="19"/>
      <c r="HG3" s="19"/>
      <c r="HH3" s="19"/>
      <c r="HI3" s="19"/>
      <c r="HJ3" s="19"/>
      <c r="HK3" s="19"/>
      <c r="HL3" s="19"/>
      <c r="HM3" s="19"/>
      <c r="HN3" s="19"/>
      <c r="HO3" s="43"/>
      <c r="HP3" s="19"/>
      <c r="HQ3" s="41"/>
      <c r="HR3" s="42"/>
      <c r="HS3" s="19"/>
      <c r="HT3" s="19"/>
      <c r="HU3" s="19"/>
      <c r="HV3" s="19"/>
      <c r="HW3" s="19"/>
      <c r="HX3" s="19"/>
      <c r="HY3" s="19"/>
      <c r="HZ3" s="19"/>
      <c r="IA3" s="19"/>
      <c r="IB3" s="43"/>
      <c r="IC3" s="19"/>
      <c r="ID3" s="41"/>
      <c r="IE3" s="42"/>
      <c r="IF3" s="19"/>
      <c r="IG3" s="19"/>
      <c r="IH3" s="19"/>
      <c r="II3" s="19"/>
      <c r="IJ3" s="19"/>
      <c r="IK3" s="19"/>
      <c r="IL3" s="19"/>
      <c r="IM3" s="19"/>
      <c r="IN3" s="19"/>
      <c r="IO3" s="43"/>
      <c r="IT3" s="356"/>
      <c r="IU3" s="356"/>
    </row>
    <row r="4" spans="1:275" s="1" customFormat="1" ht="13.5" customHeight="1" thickBot="1">
      <c r="B4" s="8"/>
      <c r="C4" s="402">
        <v>2001</v>
      </c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0">
        <v>2002</v>
      </c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>
        <v>2003</v>
      </c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>
        <v>2004</v>
      </c>
      <c r="AQ4" s="400"/>
      <c r="AR4" s="400"/>
      <c r="AS4" s="400"/>
      <c r="AT4" s="400"/>
      <c r="AU4" s="400"/>
      <c r="AV4" s="400"/>
      <c r="AW4" s="400"/>
      <c r="AX4" s="400"/>
      <c r="AY4" s="400"/>
      <c r="AZ4" s="400"/>
      <c r="BA4" s="400"/>
      <c r="BB4" s="400"/>
      <c r="BC4" s="400">
        <v>2005</v>
      </c>
      <c r="BD4" s="400"/>
      <c r="BE4" s="400"/>
      <c r="BF4" s="400"/>
      <c r="BG4" s="400"/>
      <c r="BH4" s="400"/>
      <c r="BI4" s="400"/>
      <c r="BJ4" s="400"/>
      <c r="BK4" s="400"/>
      <c r="BL4" s="400"/>
      <c r="BM4" s="400"/>
      <c r="BN4" s="400"/>
      <c r="BO4" s="400"/>
      <c r="BP4" s="400">
        <v>2006</v>
      </c>
      <c r="BQ4" s="400"/>
      <c r="BR4" s="400"/>
      <c r="BS4" s="400"/>
      <c r="BT4" s="400"/>
      <c r="BU4" s="400"/>
      <c r="BV4" s="400"/>
      <c r="BW4" s="400"/>
      <c r="BX4" s="400"/>
      <c r="BY4" s="400"/>
      <c r="BZ4" s="400"/>
      <c r="CA4" s="400"/>
      <c r="CB4" s="400"/>
      <c r="CC4" s="400">
        <v>2007</v>
      </c>
      <c r="CD4" s="400"/>
      <c r="CE4" s="400"/>
      <c r="CF4" s="400"/>
      <c r="CG4" s="400"/>
      <c r="CH4" s="400"/>
      <c r="CI4" s="400"/>
      <c r="CJ4" s="400"/>
      <c r="CK4" s="400"/>
      <c r="CL4" s="400"/>
      <c r="CM4" s="400"/>
      <c r="CN4" s="400"/>
      <c r="CO4" s="400"/>
      <c r="CP4" s="400">
        <v>2008</v>
      </c>
      <c r="CQ4" s="400"/>
      <c r="CR4" s="400"/>
      <c r="CS4" s="400"/>
      <c r="CT4" s="400"/>
      <c r="CU4" s="400"/>
      <c r="CV4" s="400"/>
      <c r="CW4" s="400"/>
      <c r="CX4" s="400"/>
      <c r="CY4" s="400"/>
      <c r="CZ4" s="400"/>
      <c r="DA4" s="400"/>
      <c r="DB4" s="400"/>
      <c r="DC4" s="400">
        <v>2009</v>
      </c>
      <c r="DD4" s="400"/>
      <c r="DE4" s="400"/>
      <c r="DF4" s="400"/>
      <c r="DG4" s="400"/>
      <c r="DH4" s="400"/>
      <c r="DI4" s="400"/>
      <c r="DJ4" s="400"/>
      <c r="DK4" s="400"/>
      <c r="DL4" s="400"/>
      <c r="DM4" s="400"/>
      <c r="DN4" s="400"/>
      <c r="DO4" s="400"/>
      <c r="DP4" s="400">
        <v>2010</v>
      </c>
      <c r="DQ4" s="400"/>
      <c r="DR4" s="400"/>
      <c r="DS4" s="400"/>
      <c r="DT4" s="400"/>
      <c r="DU4" s="400"/>
      <c r="DV4" s="400"/>
      <c r="DW4" s="400"/>
      <c r="DX4" s="400"/>
      <c r="DY4" s="400"/>
      <c r="DZ4" s="400"/>
      <c r="EA4" s="400"/>
      <c r="EB4" s="400"/>
      <c r="EC4" s="400">
        <v>2011</v>
      </c>
      <c r="ED4" s="400"/>
      <c r="EE4" s="400"/>
      <c r="EF4" s="400"/>
      <c r="EG4" s="400"/>
      <c r="EH4" s="400"/>
      <c r="EI4" s="400"/>
      <c r="EJ4" s="400"/>
      <c r="EK4" s="400"/>
      <c r="EL4" s="400"/>
      <c r="EM4" s="400"/>
      <c r="EN4" s="400"/>
      <c r="EO4" s="400"/>
      <c r="EP4" s="400">
        <v>2012</v>
      </c>
      <c r="EQ4" s="400"/>
      <c r="ER4" s="400"/>
      <c r="ES4" s="400"/>
      <c r="ET4" s="400"/>
      <c r="EU4" s="400"/>
      <c r="EV4" s="400"/>
      <c r="EW4" s="400"/>
      <c r="EX4" s="400"/>
      <c r="EY4" s="400"/>
      <c r="EZ4" s="400"/>
      <c r="FA4" s="400"/>
      <c r="FB4" s="400"/>
      <c r="FC4" s="400">
        <v>2013</v>
      </c>
      <c r="FD4" s="400"/>
      <c r="FE4" s="400"/>
      <c r="FF4" s="400"/>
      <c r="FG4" s="400"/>
      <c r="FH4" s="400"/>
      <c r="FI4" s="400"/>
      <c r="FJ4" s="400"/>
      <c r="FK4" s="400"/>
      <c r="FL4" s="400"/>
      <c r="FM4" s="400"/>
      <c r="FN4" s="400"/>
      <c r="FO4" s="400"/>
      <c r="FP4" s="400">
        <v>2014</v>
      </c>
      <c r="FQ4" s="400"/>
      <c r="FR4" s="400"/>
      <c r="FS4" s="400"/>
      <c r="FT4" s="400"/>
      <c r="FU4" s="400"/>
      <c r="FV4" s="400"/>
      <c r="FW4" s="400"/>
      <c r="FX4" s="400"/>
      <c r="FY4" s="400"/>
      <c r="FZ4" s="400"/>
      <c r="GA4" s="400"/>
      <c r="GB4" s="400"/>
      <c r="GC4" s="400">
        <v>2015</v>
      </c>
      <c r="GD4" s="400"/>
      <c r="GE4" s="400"/>
      <c r="GF4" s="400"/>
      <c r="GG4" s="400"/>
      <c r="GH4" s="400"/>
      <c r="GI4" s="400"/>
      <c r="GJ4" s="400"/>
      <c r="GK4" s="400"/>
      <c r="GL4" s="400"/>
      <c r="GM4" s="400"/>
      <c r="GN4" s="400"/>
      <c r="GO4" s="400"/>
      <c r="GP4" s="400">
        <v>2016</v>
      </c>
      <c r="GQ4" s="400"/>
      <c r="GR4" s="400"/>
      <c r="GS4" s="400"/>
      <c r="GT4" s="400"/>
      <c r="GU4" s="400"/>
      <c r="GV4" s="400"/>
      <c r="GW4" s="400"/>
      <c r="GX4" s="400"/>
      <c r="GY4" s="400"/>
      <c r="GZ4" s="400"/>
      <c r="HA4" s="400"/>
      <c r="HB4" s="400"/>
      <c r="HC4" s="400">
        <v>2017</v>
      </c>
      <c r="HD4" s="400"/>
      <c r="HE4" s="400"/>
      <c r="HF4" s="400"/>
      <c r="HG4" s="400"/>
      <c r="HH4" s="400"/>
      <c r="HI4" s="400"/>
      <c r="HJ4" s="400"/>
      <c r="HK4" s="400"/>
      <c r="HL4" s="400"/>
      <c r="HM4" s="400"/>
      <c r="HN4" s="400"/>
      <c r="HO4" s="400"/>
      <c r="HP4" s="400">
        <v>2018</v>
      </c>
      <c r="HQ4" s="400"/>
      <c r="HR4" s="400"/>
      <c r="HS4" s="400"/>
      <c r="HT4" s="400"/>
      <c r="HU4" s="400"/>
      <c r="HV4" s="400"/>
      <c r="HW4" s="400"/>
      <c r="HX4" s="400"/>
      <c r="HY4" s="400"/>
      <c r="HZ4" s="400"/>
      <c r="IA4" s="400"/>
      <c r="IB4" s="400"/>
      <c r="IC4" s="400">
        <v>2019</v>
      </c>
      <c r="ID4" s="400"/>
      <c r="IE4" s="400"/>
      <c r="IF4" s="400"/>
      <c r="IG4" s="400"/>
      <c r="IH4" s="400"/>
      <c r="II4" s="400"/>
      <c r="IJ4" s="400"/>
      <c r="IK4" s="400"/>
      <c r="IL4" s="400"/>
      <c r="IM4" s="400"/>
      <c r="IN4" s="400"/>
      <c r="IO4" s="400"/>
      <c r="IP4" s="400">
        <v>2020</v>
      </c>
      <c r="IQ4" s="400"/>
      <c r="IR4" s="400"/>
      <c r="IS4" s="400"/>
      <c r="IT4" s="400"/>
      <c r="IU4" s="400"/>
      <c r="IV4" s="400"/>
      <c r="IW4" s="400"/>
      <c r="IX4" s="400"/>
      <c r="IY4" s="400"/>
      <c r="IZ4" s="400"/>
      <c r="JA4" s="400"/>
      <c r="JB4" s="400"/>
      <c r="JC4" s="400">
        <v>2021</v>
      </c>
      <c r="JD4" s="400"/>
      <c r="JE4" s="400"/>
      <c r="JF4" s="400"/>
      <c r="JG4" s="400"/>
      <c r="JH4" s="400"/>
      <c r="JI4" s="400"/>
      <c r="JJ4" s="400"/>
      <c r="JK4" s="400"/>
      <c r="JL4" s="400"/>
      <c r="JM4" s="400"/>
      <c r="JN4" s="400"/>
      <c r="JO4" s="400"/>
    </row>
    <row r="5" spans="1:275" s="1" customFormat="1" ht="79.5" thickBot="1">
      <c r="B5" s="8"/>
      <c r="C5" s="37" t="s">
        <v>1</v>
      </c>
      <c r="D5" s="37" t="s">
        <v>2</v>
      </c>
      <c r="E5" s="37" t="s">
        <v>3</v>
      </c>
      <c r="F5" s="37" t="s">
        <v>4</v>
      </c>
      <c r="G5" s="37" t="s">
        <v>5</v>
      </c>
      <c r="H5" s="37" t="s">
        <v>6</v>
      </c>
      <c r="I5" s="37" t="s">
        <v>16</v>
      </c>
      <c r="J5" s="37" t="s">
        <v>17</v>
      </c>
      <c r="K5" s="37" t="s">
        <v>18</v>
      </c>
      <c r="L5" s="37" t="s">
        <v>19</v>
      </c>
      <c r="M5" s="37" t="s">
        <v>20</v>
      </c>
      <c r="N5" s="37" t="s">
        <v>21</v>
      </c>
      <c r="O5" s="38" t="s">
        <v>68</v>
      </c>
      <c r="P5" s="37" t="s">
        <v>1</v>
      </c>
      <c r="Q5" s="37" t="s">
        <v>2</v>
      </c>
      <c r="R5" s="37" t="s">
        <v>3</v>
      </c>
      <c r="S5" s="37" t="s">
        <v>4</v>
      </c>
      <c r="T5" s="37" t="s">
        <v>5</v>
      </c>
      <c r="U5" s="37" t="s">
        <v>6</v>
      </c>
      <c r="V5" s="37" t="s">
        <v>16</v>
      </c>
      <c r="W5" s="37" t="s">
        <v>17</v>
      </c>
      <c r="X5" s="37" t="s">
        <v>18</v>
      </c>
      <c r="Y5" s="37" t="s">
        <v>19</v>
      </c>
      <c r="Z5" s="37" t="s">
        <v>20</v>
      </c>
      <c r="AA5" s="37" t="s">
        <v>21</v>
      </c>
      <c r="AB5" s="38" t="s">
        <v>67</v>
      </c>
      <c r="AC5" s="37" t="s">
        <v>1</v>
      </c>
      <c r="AD5" s="37" t="s">
        <v>2</v>
      </c>
      <c r="AE5" s="37" t="s">
        <v>3</v>
      </c>
      <c r="AF5" s="37" t="s">
        <v>4</v>
      </c>
      <c r="AG5" s="37" t="s">
        <v>5</v>
      </c>
      <c r="AH5" s="37" t="s">
        <v>6</v>
      </c>
      <c r="AI5" s="37" t="s">
        <v>16</v>
      </c>
      <c r="AJ5" s="37" t="s">
        <v>17</v>
      </c>
      <c r="AK5" s="37" t="s">
        <v>18</v>
      </c>
      <c r="AL5" s="37" t="s">
        <v>19</v>
      </c>
      <c r="AM5" s="37" t="s">
        <v>20</v>
      </c>
      <c r="AN5" s="37" t="s">
        <v>21</v>
      </c>
      <c r="AO5" s="38" t="s">
        <v>70</v>
      </c>
      <c r="AP5" s="37" t="s">
        <v>1</v>
      </c>
      <c r="AQ5" s="37" t="s">
        <v>2</v>
      </c>
      <c r="AR5" s="37" t="s">
        <v>3</v>
      </c>
      <c r="AS5" s="37" t="s">
        <v>4</v>
      </c>
      <c r="AT5" s="37" t="s">
        <v>5</v>
      </c>
      <c r="AU5" s="37" t="s">
        <v>6</v>
      </c>
      <c r="AV5" s="37" t="s">
        <v>16</v>
      </c>
      <c r="AW5" s="37" t="s">
        <v>17</v>
      </c>
      <c r="AX5" s="37" t="s">
        <v>18</v>
      </c>
      <c r="AY5" s="37" t="s">
        <v>19</v>
      </c>
      <c r="AZ5" s="37" t="s">
        <v>20</v>
      </c>
      <c r="BA5" s="37" t="s">
        <v>21</v>
      </c>
      <c r="BB5" s="38" t="s">
        <v>72</v>
      </c>
      <c r="BC5" s="37" t="s">
        <v>1</v>
      </c>
      <c r="BD5" s="37" t="s">
        <v>2</v>
      </c>
      <c r="BE5" s="37" t="s">
        <v>3</v>
      </c>
      <c r="BF5" s="37" t="s">
        <v>4</v>
      </c>
      <c r="BG5" s="37" t="s">
        <v>5</v>
      </c>
      <c r="BH5" s="37" t="s">
        <v>6</v>
      </c>
      <c r="BI5" s="37" t="s">
        <v>16</v>
      </c>
      <c r="BJ5" s="37" t="s">
        <v>17</v>
      </c>
      <c r="BK5" s="37" t="s">
        <v>18</v>
      </c>
      <c r="BL5" s="37" t="s">
        <v>19</v>
      </c>
      <c r="BM5" s="37" t="s">
        <v>20</v>
      </c>
      <c r="BN5" s="37" t="s">
        <v>21</v>
      </c>
      <c r="BO5" s="38" t="s">
        <v>73</v>
      </c>
      <c r="BP5" s="37" t="s">
        <v>1</v>
      </c>
      <c r="BQ5" s="37" t="s">
        <v>2</v>
      </c>
      <c r="BR5" s="37" t="s">
        <v>3</v>
      </c>
      <c r="BS5" s="37" t="s">
        <v>4</v>
      </c>
      <c r="BT5" s="37" t="s">
        <v>5</v>
      </c>
      <c r="BU5" s="37" t="s">
        <v>6</v>
      </c>
      <c r="BV5" s="37" t="s">
        <v>16</v>
      </c>
      <c r="BW5" s="37" t="s">
        <v>17</v>
      </c>
      <c r="BX5" s="37" t="s">
        <v>18</v>
      </c>
      <c r="BY5" s="37" t="s">
        <v>19</v>
      </c>
      <c r="BZ5" s="37" t="s">
        <v>20</v>
      </c>
      <c r="CA5" s="37" t="s">
        <v>21</v>
      </c>
      <c r="CB5" s="38" t="s">
        <v>74</v>
      </c>
      <c r="CC5" s="37" t="s">
        <v>1</v>
      </c>
      <c r="CD5" s="37" t="s">
        <v>2</v>
      </c>
      <c r="CE5" s="37" t="s">
        <v>3</v>
      </c>
      <c r="CF5" s="37" t="s">
        <v>4</v>
      </c>
      <c r="CG5" s="37" t="s">
        <v>5</v>
      </c>
      <c r="CH5" s="37" t="s">
        <v>6</v>
      </c>
      <c r="CI5" s="37" t="s">
        <v>16</v>
      </c>
      <c r="CJ5" s="37" t="s">
        <v>17</v>
      </c>
      <c r="CK5" s="37" t="s">
        <v>18</v>
      </c>
      <c r="CL5" s="37" t="s">
        <v>19</v>
      </c>
      <c r="CM5" s="37" t="s">
        <v>20</v>
      </c>
      <c r="CN5" s="37" t="s">
        <v>21</v>
      </c>
      <c r="CO5" s="38" t="s">
        <v>75</v>
      </c>
      <c r="CP5" s="37" t="s">
        <v>1</v>
      </c>
      <c r="CQ5" s="37" t="s">
        <v>2</v>
      </c>
      <c r="CR5" s="37" t="s">
        <v>3</v>
      </c>
      <c r="CS5" s="37" t="s">
        <v>4</v>
      </c>
      <c r="CT5" s="37" t="s">
        <v>5</v>
      </c>
      <c r="CU5" s="37" t="s">
        <v>6</v>
      </c>
      <c r="CV5" s="37" t="s">
        <v>16</v>
      </c>
      <c r="CW5" s="37" t="s">
        <v>17</v>
      </c>
      <c r="CX5" s="37" t="s">
        <v>18</v>
      </c>
      <c r="CY5" s="37" t="s">
        <v>19</v>
      </c>
      <c r="CZ5" s="37" t="s">
        <v>20</v>
      </c>
      <c r="DA5" s="37" t="s">
        <v>21</v>
      </c>
      <c r="DB5" s="38" t="s">
        <v>76</v>
      </c>
      <c r="DC5" s="37" t="s">
        <v>1</v>
      </c>
      <c r="DD5" s="37" t="s">
        <v>2</v>
      </c>
      <c r="DE5" s="37" t="s">
        <v>3</v>
      </c>
      <c r="DF5" s="37" t="s">
        <v>4</v>
      </c>
      <c r="DG5" s="37" t="s">
        <v>5</v>
      </c>
      <c r="DH5" s="37" t="s">
        <v>6</v>
      </c>
      <c r="DI5" s="37" t="s">
        <v>16</v>
      </c>
      <c r="DJ5" s="37" t="s">
        <v>17</v>
      </c>
      <c r="DK5" s="37" t="s">
        <v>18</v>
      </c>
      <c r="DL5" s="37" t="s">
        <v>19</v>
      </c>
      <c r="DM5" s="37" t="s">
        <v>20</v>
      </c>
      <c r="DN5" s="37" t="s">
        <v>21</v>
      </c>
      <c r="DO5" s="38" t="s">
        <v>77</v>
      </c>
      <c r="DP5" s="37" t="s">
        <v>1</v>
      </c>
      <c r="DQ5" s="37" t="s">
        <v>2</v>
      </c>
      <c r="DR5" s="37" t="s">
        <v>3</v>
      </c>
      <c r="DS5" s="37" t="s">
        <v>4</v>
      </c>
      <c r="DT5" s="37" t="s">
        <v>5</v>
      </c>
      <c r="DU5" s="37" t="s">
        <v>6</v>
      </c>
      <c r="DV5" s="37" t="s">
        <v>16</v>
      </c>
      <c r="DW5" s="37" t="s">
        <v>17</v>
      </c>
      <c r="DX5" s="37" t="s">
        <v>18</v>
      </c>
      <c r="DY5" s="37" t="s">
        <v>19</v>
      </c>
      <c r="DZ5" s="37" t="s">
        <v>20</v>
      </c>
      <c r="EA5" s="37" t="s">
        <v>21</v>
      </c>
      <c r="EB5" s="38" t="s">
        <v>78</v>
      </c>
      <c r="EC5" s="37" t="s">
        <v>1</v>
      </c>
      <c r="ED5" s="37" t="s">
        <v>2</v>
      </c>
      <c r="EE5" s="37" t="s">
        <v>3</v>
      </c>
      <c r="EF5" s="37" t="s">
        <v>4</v>
      </c>
      <c r="EG5" s="37" t="s">
        <v>5</v>
      </c>
      <c r="EH5" s="37" t="s">
        <v>6</v>
      </c>
      <c r="EI5" s="37" t="s">
        <v>16</v>
      </c>
      <c r="EJ5" s="37" t="s">
        <v>17</v>
      </c>
      <c r="EK5" s="37" t="s">
        <v>18</v>
      </c>
      <c r="EL5" s="37" t="s">
        <v>19</v>
      </c>
      <c r="EM5" s="37" t="s">
        <v>20</v>
      </c>
      <c r="EN5" s="37" t="s">
        <v>21</v>
      </c>
      <c r="EO5" s="38" t="s">
        <v>79</v>
      </c>
      <c r="EP5" s="37" t="s">
        <v>1</v>
      </c>
      <c r="EQ5" s="37" t="s">
        <v>2</v>
      </c>
      <c r="ER5" s="37" t="s">
        <v>3</v>
      </c>
      <c r="ES5" s="37" t="s">
        <v>4</v>
      </c>
      <c r="ET5" s="37" t="s">
        <v>5</v>
      </c>
      <c r="EU5" s="37" t="s">
        <v>6</v>
      </c>
      <c r="EV5" s="37" t="s">
        <v>16</v>
      </c>
      <c r="EW5" s="37" t="s">
        <v>17</v>
      </c>
      <c r="EX5" s="37" t="s">
        <v>18</v>
      </c>
      <c r="EY5" s="37" t="s">
        <v>19</v>
      </c>
      <c r="EZ5" s="37" t="s">
        <v>20</v>
      </c>
      <c r="FA5" s="37" t="s">
        <v>21</v>
      </c>
      <c r="FB5" s="38" t="s">
        <v>80</v>
      </c>
      <c r="FC5" s="37" t="s">
        <v>1</v>
      </c>
      <c r="FD5" s="37" t="s">
        <v>2</v>
      </c>
      <c r="FE5" s="37" t="s">
        <v>3</v>
      </c>
      <c r="FF5" s="37" t="s">
        <v>4</v>
      </c>
      <c r="FG5" s="37" t="s">
        <v>5</v>
      </c>
      <c r="FH5" s="37" t="s">
        <v>6</v>
      </c>
      <c r="FI5" s="37" t="s">
        <v>16</v>
      </c>
      <c r="FJ5" s="37" t="s">
        <v>17</v>
      </c>
      <c r="FK5" s="37" t="s">
        <v>18</v>
      </c>
      <c r="FL5" s="37" t="s">
        <v>19</v>
      </c>
      <c r="FM5" s="37" t="s">
        <v>20</v>
      </c>
      <c r="FN5" s="37" t="s">
        <v>21</v>
      </c>
      <c r="FO5" s="38" t="s">
        <v>81</v>
      </c>
      <c r="FP5" s="37" t="s">
        <v>1</v>
      </c>
      <c r="FQ5" s="37" t="s">
        <v>2</v>
      </c>
      <c r="FR5" s="37" t="s">
        <v>3</v>
      </c>
      <c r="FS5" s="37" t="s">
        <v>4</v>
      </c>
      <c r="FT5" s="37" t="s">
        <v>5</v>
      </c>
      <c r="FU5" s="37" t="s">
        <v>6</v>
      </c>
      <c r="FV5" s="37" t="s">
        <v>16</v>
      </c>
      <c r="FW5" s="37" t="s">
        <v>17</v>
      </c>
      <c r="FX5" s="37" t="s">
        <v>18</v>
      </c>
      <c r="FY5" s="37" t="s">
        <v>19</v>
      </c>
      <c r="FZ5" s="37" t="s">
        <v>20</v>
      </c>
      <c r="GA5" s="37" t="s">
        <v>21</v>
      </c>
      <c r="GB5" s="38" t="s">
        <v>82</v>
      </c>
      <c r="GC5" s="37" t="s">
        <v>1</v>
      </c>
      <c r="GD5" s="37" t="s">
        <v>2</v>
      </c>
      <c r="GE5" s="37" t="s">
        <v>3</v>
      </c>
      <c r="GF5" s="37" t="s">
        <v>4</v>
      </c>
      <c r="GG5" s="37" t="s">
        <v>5</v>
      </c>
      <c r="GH5" s="37" t="s">
        <v>6</v>
      </c>
      <c r="GI5" s="37" t="s">
        <v>16</v>
      </c>
      <c r="GJ5" s="37" t="s">
        <v>17</v>
      </c>
      <c r="GK5" s="37" t="s">
        <v>18</v>
      </c>
      <c r="GL5" s="37" t="s">
        <v>19</v>
      </c>
      <c r="GM5" s="37" t="s">
        <v>20</v>
      </c>
      <c r="GN5" s="37" t="s">
        <v>21</v>
      </c>
      <c r="GO5" s="38" t="s">
        <v>86</v>
      </c>
      <c r="GP5" s="37" t="s">
        <v>1</v>
      </c>
      <c r="GQ5" s="37" t="s">
        <v>2</v>
      </c>
      <c r="GR5" s="37" t="s">
        <v>3</v>
      </c>
      <c r="GS5" s="37" t="s">
        <v>4</v>
      </c>
      <c r="GT5" s="37" t="s">
        <v>5</v>
      </c>
      <c r="GU5" s="37" t="s">
        <v>6</v>
      </c>
      <c r="GV5" s="37" t="s">
        <v>16</v>
      </c>
      <c r="GW5" s="37" t="s">
        <v>17</v>
      </c>
      <c r="GX5" s="37" t="s">
        <v>18</v>
      </c>
      <c r="GY5" s="37" t="s">
        <v>19</v>
      </c>
      <c r="GZ5" s="37" t="s">
        <v>20</v>
      </c>
      <c r="HA5" s="37" t="s">
        <v>21</v>
      </c>
      <c r="HB5" s="38" t="s">
        <v>85</v>
      </c>
      <c r="HC5" s="37" t="s">
        <v>1</v>
      </c>
      <c r="HD5" s="37" t="s">
        <v>2</v>
      </c>
      <c r="HE5" s="37" t="s">
        <v>3</v>
      </c>
      <c r="HF5" s="37" t="s">
        <v>4</v>
      </c>
      <c r="HG5" s="37" t="s">
        <v>5</v>
      </c>
      <c r="HH5" s="37" t="s">
        <v>6</v>
      </c>
      <c r="HI5" s="37" t="s">
        <v>16</v>
      </c>
      <c r="HJ5" s="37" t="s">
        <v>17</v>
      </c>
      <c r="HK5" s="37" t="s">
        <v>18</v>
      </c>
      <c r="HL5" s="37" t="s">
        <v>19</v>
      </c>
      <c r="HM5" s="37" t="s">
        <v>20</v>
      </c>
      <c r="HN5" s="37" t="s">
        <v>21</v>
      </c>
      <c r="HO5" s="38" t="s">
        <v>83</v>
      </c>
      <c r="HP5" s="37" t="s">
        <v>1</v>
      </c>
      <c r="HQ5" s="37" t="s">
        <v>2</v>
      </c>
      <c r="HR5" s="37" t="s">
        <v>3</v>
      </c>
      <c r="HS5" s="37" t="s">
        <v>4</v>
      </c>
      <c r="HT5" s="37" t="s">
        <v>5</v>
      </c>
      <c r="HU5" s="37" t="s">
        <v>6</v>
      </c>
      <c r="HV5" s="37" t="s">
        <v>16</v>
      </c>
      <c r="HW5" s="37" t="s">
        <v>17</v>
      </c>
      <c r="HX5" s="37" t="s">
        <v>18</v>
      </c>
      <c r="HY5" s="37" t="s">
        <v>19</v>
      </c>
      <c r="HZ5" s="37" t="s">
        <v>20</v>
      </c>
      <c r="IA5" s="37" t="s">
        <v>21</v>
      </c>
      <c r="IB5" s="38" t="s">
        <v>84</v>
      </c>
      <c r="IC5" s="37" t="s">
        <v>1</v>
      </c>
      <c r="ID5" s="37" t="s">
        <v>2</v>
      </c>
      <c r="IE5" s="37" t="s">
        <v>3</v>
      </c>
      <c r="IF5" s="37" t="s">
        <v>4</v>
      </c>
      <c r="IG5" s="37" t="s">
        <v>5</v>
      </c>
      <c r="IH5" s="37" t="s">
        <v>6</v>
      </c>
      <c r="II5" s="37" t="s">
        <v>16</v>
      </c>
      <c r="IJ5" s="37" t="s">
        <v>17</v>
      </c>
      <c r="IK5" s="37" t="s">
        <v>18</v>
      </c>
      <c r="IL5" s="37" t="s">
        <v>19</v>
      </c>
      <c r="IM5" s="37" t="s">
        <v>20</v>
      </c>
      <c r="IN5" s="37" t="s">
        <v>21</v>
      </c>
      <c r="IO5" s="38" t="s">
        <v>147</v>
      </c>
      <c r="IP5" s="37" t="s">
        <v>1</v>
      </c>
      <c r="IQ5" s="37" t="s">
        <v>2</v>
      </c>
      <c r="IR5" s="37" t="s">
        <v>3</v>
      </c>
      <c r="IS5" s="37" t="s">
        <v>4</v>
      </c>
      <c r="IT5" s="358" t="s">
        <v>5</v>
      </c>
      <c r="IU5" s="358" t="s">
        <v>6</v>
      </c>
      <c r="IV5" s="37" t="s">
        <v>16</v>
      </c>
      <c r="IW5" s="37" t="s">
        <v>17</v>
      </c>
      <c r="IX5" s="37" t="s">
        <v>18</v>
      </c>
      <c r="IY5" s="37" t="s">
        <v>19</v>
      </c>
      <c r="IZ5" s="37" t="s">
        <v>20</v>
      </c>
      <c r="JA5" s="37" t="s">
        <v>21</v>
      </c>
      <c r="JB5" s="38" t="s">
        <v>187</v>
      </c>
      <c r="JC5" s="37" t="s">
        <v>1</v>
      </c>
      <c r="JD5" s="37" t="s">
        <v>2</v>
      </c>
      <c r="JE5" s="37" t="s">
        <v>3</v>
      </c>
      <c r="JF5" s="37" t="s">
        <v>4</v>
      </c>
      <c r="JG5" s="37" t="s">
        <v>5</v>
      </c>
      <c r="JH5" s="37" t="s">
        <v>6</v>
      </c>
      <c r="JI5" s="37" t="s">
        <v>16</v>
      </c>
      <c r="JJ5" s="37" t="s">
        <v>17</v>
      </c>
      <c r="JK5" s="37" t="s">
        <v>18</v>
      </c>
      <c r="JL5" s="37" t="s">
        <v>19</v>
      </c>
      <c r="JM5" s="37" t="s">
        <v>20</v>
      </c>
      <c r="JN5" s="37" t="s">
        <v>21</v>
      </c>
      <c r="JO5" s="38" t="s">
        <v>193</v>
      </c>
    </row>
    <row r="6" spans="1:275" s="1" customFormat="1" ht="13.5" thickBot="1">
      <c r="A6" s="397" t="s">
        <v>12</v>
      </c>
      <c r="B6" s="401" t="s">
        <v>27</v>
      </c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401"/>
      <c r="AQ6" s="401"/>
      <c r="AR6" s="401"/>
      <c r="AS6" s="401"/>
      <c r="AT6" s="401"/>
      <c r="AU6" s="401"/>
      <c r="AV6" s="401"/>
      <c r="AW6" s="401"/>
      <c r="AX6" s="401"/>
      <c r="AY6" s="401"/>
      <c r="AZ6" s="401"/>
      <c r="BA6" s="401"/>
      <c r="BB6" s="401"/>
      <c r="BC6" s="401"/>
      <c r="BD6" s="401"/>
      <c r="BE6" s="401"/>
      <c r="BF6" s="401"/>
      <c r="BG6" s="401"/>
      <c r="BH6" s="401"/>
      <c r="BI6" s="401"/>
      <c r="BJ6" s="401"/>
      <c r="BK6" s="401"/>
      <c r="BL6" s="401"/>
      <c r="BM6" s="401"/>
      <c r="BN6" s="401"/>
      <c r="BO6" s="401"/>
      <c r="BP6" s="401"/>
      <c r="BQ6" s="401"/>
      <c r="BR6" s="401"/>
      <c r="BS6" s="401"/>
      <c r="BT6" s="401"/>
      <c r="BU6" s="401"/>
      <c r="BV6" s="401"/>
      <c r="BW6" s="401"/>
      <c r="BX6" s="401"/>
      <c r="BY6" s="401"/>
      <c r="BZ6" s="401"/>
      <c r="CA6" s="401"/>
      <c r="CB6" s="401"/>
      <c r="CC6" s="401"/>
      <c r="CD6" s="401"/>
      <c r="CE6" s="401"/>
      <c r="CF6" s="401"/>
      <c r="CG6" s="401"/>
      <c r="CH6" s="401"/>
      <c r="CI6" s="401"/>
      <c r="CJ6" s="401"/>
      <c r="CK6" s="401"/>
      <c r="CL6" s="401"/>
      <c r="CM6" s="401"/>
      <c r="CN6" s="401"/>
      <c r="CO6" s="401"/>
      <c r="CP6" s="401"/>
      <c r="CQ6" s="401"/>
      <c r="CR6" s="401"/>
      <c r="CS6" s="401"/>
      <c r="CT6" s="401"/>
      <c r="CU6" s="401"/>
      <c r="CV6" s="401"/>
      <c r="CW6" s="401"/>
      <c r="CX6" s="401"/>
      <c r="CY6" s="401"/>
      <c r="CZ6" s="401"/>
      <c r="DA6" s="401"/>
      <c r="DB6" s="401"/>
      <c r="DC6" s="401"/>
      <c r="DD6" s="401"/>
      <c r="DE6" s="401"/>
      <c r="DF6" s="401"/>
      <c r="DG6" s="401"/>
      <c r="DH6" s="401"/>
      <c r="DI6" s="401"/>
      <c r="DJ6" s="401"/>
      <c r="DK6" s="401"/>
      <c r="DL6" s="401"/>
      <c r="DM6" s="401"/>
      <c r="DN6" s="401"/>
      <c r="DO6" s="401"/>
      <c r="DP6" s="401"/>
      <c r="DQ6" s="401"/>
      <c r="DR6" s="401"/>
      <c r="DS6" s="401"/>
      <c r="DT6" s="401"/>
      <c r="DU6" s="401"/>
      <c r="DV6" s="401"/>
      <c r="DW6" s="401"/>
      <c r="DX6" s="401"/>
      <c r="DY6" s="401"/>
      <c r="DZ6" s="401"/>
      <c r="EA6" s="401"/>
      <c r="EB6" s="401"/>
      <c r="EC6" s="401"/>
      <c r="ED6" s="401"/>
      <c r="EE6" s="401"/>
      <c r="EF6" s="401"/>
      <c r="EG6" s="401"/>
      <c r="EH6" s="401"/>
      <c r="EI6" s="401"/>
      <c r="EJ6" s="401"/>
      <c r="EK6" s="401"/>
      <c r="EL6" s="401"/>
      <c r="EM6" s="401"/>
      <c r="EN6" s="401"/>
      <c r="EO6" s="401"/>
      <c r="EP6" s="401"/>
      <c r="EQ6" s="401"/>
      <c r="ER6" s="401"/>
      <c r="ES6" s="401"/>
      <c r="ET6" s="401"/>
      <c r="EU6" s="401"/>
      <c r="EV6" s="401"/>
      <c r="EW6" s="401"/>
      <c r="EX6" s="401"/>
      <c r="EY6" s="401"/>
      <c r="EZ6" s="401"/>
      <c r="FA6" s="401"/>
      <c r="FB6" s="401"/>
      <c r="FC6" s="401"/>
      <c r="FD6" s="401"/>
      <c r="FE6" s="401"/>
      <c r="FF6" s="401"/>
      <c r="FG6" s="401"/>
      <c r="FH6" s="401"/>
      <c r="FI6" s="401"/>
      <c r="FJ6" s="401"/>
      <c r="FK6" s="401"/>
      <c r="FL6" s="401"/>
      <c r="FM6" s="401"/>
      <c r="FN6" s="401"/>
      <c r="FO6" s="401"/>
      <c r="FP6" s="401"/>
      <c r="FQ6" s="401"/>
      <c r="FR6" s="401"/>
      <c r="FS6" s="401"/>
      <c r="FT6" s="401"/>
      <c r="FU6" s="401"/>
      <c r="FV6" s="401"/>
      <c r="FW6" s="401"/>
      <c r="FX6" s="401"/>
      <c r="FY6" s="401"/>
      <c r="FZ6" s="401"/>
      <c r="GA6" s="401"/>
      <c r="GB6" s="401"/>
      <c r="IT6" s="356"/>
      <c r="IU6" s="356"/>
    </row>
    <row r="7" spans="1:275" s="1" customFormat="1" ht="13.5" thickBot="1">
      <c r="A7" s="398"/>
      <c r="B7" s="11" t="s">
        <v>28</v>
      </c>
      <c r="C7" s="128">
        <f t="shared" ref="C7:L7" si="0">C8+C14+C24</f>
        <v>872.94</v>
      </c>
      <c r="D7" s="128">
        <f t="shared" si="0"/>
        <v>736.57999999999993</v>
      </c>
      <c r="E7" s="128">
        <f t="shared" si="0"/>
        <v>722.39999999999986</v>
      </c>
      <c r="F7" s="128">
        <f t="shared" si="0"/>
        <v>719.1</v>
      </c>
      <c r="G7" s="128">
        <f t="shared" si="0"/>
        <v>763.88999999999987</v>
      </c>
      <c r="H7" s="128">
        <f t="shared" si="0"/>
        <v>749.43</v>
      </c>
      <c r="I7" s="128">
        <f t="shared" si="0"/>
        <v>791.16000000000008</v>
      </c>
      <c r="J7" s="128">
        <f t="shared" si="0"/>
        <v>833.34000000000015</v>
      </c>
      <c r="K7" s="128">
        <f t="shared" si="0"/>
        <v>775.19999999999993</v>
      </c>
      <c r="L7" s="128">
        <f t="shared" si="0"/>
        <v>835.51</v>
      </c>
      <c r="M7" s="129"/>
      <c r="N7" s="128">
        <f t="shared" ref="N7:BY7" si="1">N8+N14+N24</f>
        <v>871.39999999999986</v>
      </c>
      <c r="O7" s="130">
        <f t="shared" si="1"/>
        <v>8670.9500000000007</v>
      </c>
      <c r="P7" s="128">
        <f t="shared" si="1"/>
        <v>812.95</v>
      </c>
      <c r="Q7" s="128">
        <f t="shared" si="1"/>
        <v>774.75799999999992</v>
      </c>
      <c r="R7" s="128">
        <f t="shared" si="1"/>
        <v>808.49299999999982</v>
      </c>
      <c r="S7" s="128">
        <f t="shared" si="1"/>
        <v>786.60599999999999</v>
      </c>
      <c r="T7" s="128">
        <f t="shared" si="1"/>
        <v>782.81</v>
      </c>
      <c r="U7" s="128">
        <f t="shared" si="1"/>
        <v>811.69</v>
      </c>
      <c r="V7" s="128">
        <f t="shared" si="1"/>
        <v>975.84999999999991</v>
      </c>
      <c r="W7" s="128">
        <f t="shared" si="1"/>
        <v>982.1</v>
      </c>
      <c r="X7" s="128">
        <f t="shared" si="1"/>
        <v>882.86699999999985</v>
      </c>
      <c r="Y7" s="128">
        <f t="shared" si="1"/>
        <v>875.04000000000008</v>
      </c>
      <c r="Z7" s="128">
        <f t="shared" si="1"/>
        <v>820.9899999999999</v>
      </c>
      <c r="AA7" s="128">
        <f t="shared" si="1"/>
        <v>877.78000000000009</v>
      </c>
      <c r="AB7" s="130">
        <f t="shared" si="1"/>
        <v>10191.933999999997</v>
      </c>
      <c r="AC7" s="128">
        <f t="shared" si="1"/>
        <v>923.33999999999992</v>
      </c>
      <c r="AD7" s="128">
        <f t="shared" si="1"/>
        <v>785.65899999999999</v>
      </c>
      <c r="AE7" s="128">
        <f t="shared" si="1"/>
        <v>906.21100000000001</v>
      </c>
      <c r="AF7" s="128">
        <f t="shared" si="1"/>
        <v>821.24000000000012</v>
      </c>
      <c r="AG7" s="128">
        <f t="shared" si="1"/>
        <v>883.3</v>
      </c>
      <c r="AH7" s="128">
        <f t="shared" si="1"/>
        <v>890.57400000000007</v>
      </c>
      <c r="AI7" s="128">
        <f t="shared" si="1"/>
        <v>994.62400000000002</v>
      </c>
      <c r="AJ7" s="128">
        <f t="shared" si="1"/>
        <v>872.0200000000001</v>
      </c>
      <c r="AK7" s="128">
        <f t="shared" si="1"/>
        <v>869.05599999999993</v>
      </c>
      <c r="AL7" s="128">
        <f t="shared" si="1"/>
        <v>842.7650000000001</v>
      </c>
      <c r="AM7" s="128">
        <f t="shared" si="1"/>
        <v>819.49799999999993</v>
      </c>
      <c r="AN7" s="128">
        <f t="shared" si="1"/>
        <v>930.58500000000004</v>
      </c>
      <c r="AO7" s="130">
        <f t="shared" si="1"/>
        <v>10538.872000000003</v>
      </c>
      <c r="AP7" s="128">
        <f t="shared" si="1"/>
        <v>976.17399999999998</v>
      </c>
      <c r="AQ7" s="128">
        <f t="shared" si="1"/>
        <v>868.81000000000006</v>
      </c>
      <c r="AR7" s="128">
        <f t="shared" si="1"/>
        <v>835.21800000000007</v>
      </c>
      <c r="AS7" s="128">
        <f t="shared" si="1"/>
        <v>775.44199999999978</v>
      </c>
      <c r="AT7" s="128">
        <f t="shared" si="1"/>
        <v>783.72899999999993</v>
      </c>
      <c r="AU7" s="128">
        <f t="shared" si="1"/>
        <v>732.95300000000009</v>
      </c>
      <c r="AV7" s="128">
        <f t="shared" si="1"/>
        <v>884.36500000000001</v>
      </c>
      <c r="AW7" s="128">
        <f t="shared" si="1"/>
        <v>1004.7800000000001</v>
      </c>
      <c r="AX7" s="128">
        <f t="shared" si="1"/>
        <v>886.13900000000012</v>
      </c>
      <c r="AY7" s="128">
        <f t="shared" si="1"/>
        <v>768.5859999999999</v>
      </c>
      <c r="AZ7" s="128">
        <f t="shared" si="1"/>
        <v>822.8420000000001</v>
      </c>
      <c r="BA7" s="128">
        <f t="shared" si="1"/>
        <v>971.43799999999999</v>
      </c>
      <c r="BB7" s="130">
        <f t="shared" si="1"/>
        <v>10310.475999999999</v>
      </c>
      <c r="BC7" s="128">
        <f t="shared" si="1"/>
        <v>975.52699999999982</v>
      </c>
      <c r="BD7" s="128">
        <f t="shared" si="1"/>
        <v>828.47300000000007</v>
      </c>
      <c r="BE7" s="128">
        <f t="shared" si="1"/>
        <v>859.76400000000001</v>
      </c>
      <c r="BF7" s="128">
        <f t="shared" si="1"/>
        <v>791.87599999999986</v>
      </c>
      <c r="BG7" s="128">
        <f t="shared" si="1"/>
        <v>808.89599999999996</v>
      </c>
      <c r="BH7" s="128">
        <f t="shared" si="1"/>
        <v>809.92900000000009</v>
      </c>
      <c r="BI7" s="128">
        <f t="shared" si="1"/>
        <v>927.81399999999985</v>
      </c>
      <c r="BJ7" s="128">
        <f t="shared" si="1"/>
        <v>1039.7299999999998</v>
      </c>
      <c r="BK7" s="128">
        <f t="shared" si="1"/>
        <v>927.80600000000004</v>
      </c>
      <c r="BL7" s="128">
        <f t="shared" si="1"/>
        <v>872.45999999999992</v>
      </c>
      <c r="BM7" s="128">
        <f t="shared" si="1"/>
        <v>840.80800000000011</v>
      </c>
      <c r="BN7" s="128">
        <f t="shared" si="1"/>
        <v>896.92799999999988</v>
      </c>
      <c r="BO7" s="130">
        <f t="shared" si="1"/>
        <v>10580.011</v>
      </c>
      <c r="BP7" s="128">
        <f t="shared" si="1"/>
        <v>950.40600000000018</v>
      </c>
      <c r="BQ7" s="128">
        <f t="shared" si="1"/>
        <v>841.53699999999981</v>
      </c>
      <c r="BR7" s="128">
        <f t="shared" si="1"/>
        <v>889.8</v>
      </c>
      <c r="BS7" s="128">
        <f t="shared" si="1"/>
        <v>805.35399999999993</v>
      </c>
      <c r="BT7" s="128">
        <f t="shared" si="1"/>
        <v>840.84299999999996</v>
      </c>
      <c r="BU7" s="128">
        <f t="shared" si="1"/>
        <v>910.4369999999999</v>
      </c>
      <c r="BV7" s="128">
        <f t="shared" si="1"/>
        <v>825.197</v>
      </c>
      <c r="BW7" s="128">
        <f t="shared" si="1"/>
        <v>673.68300000000011</v>
      </c>
      <c r="BX7" s="128">
        <f t="shared" si="1"/>
        <v>893.43700000000001</v>
      </c>
      <c r="BY7" s="128">
        <f t="shared" si="1"/>
        <v>888.23700000000008</v>
      </c>
      <c r="BZ7" s="128">
        <f t="shared" ref="BZ7:EK7" si="2">BZ8+BZ14+BZ24</f>
        <v>852.36899999999991</v>
      </c>
      <c r="CA7" s="128">
        <f t="shared" si="2"/>
        <v>847.07899999999995</v>
      </c>
      <c r="CB7" s="130">
        <f t="shared" si="2"/>
        <v>10218.379000000001</v>
      </c>
      <c r="CC7" s="128">
        <f t="shared" si="2"/>
        <v>866.9129999999999</v>
      </c>
      <c r="CD7" s="128">
        <f t="shared" si="2"/>
        <v>776.72199999999998</v>
      </c>
      <c r="CE7" s="128">
        <f t="shared" si="2"/>
        <v>876.39800000000014</v>
      </c>
      <c r="CF7" s="128">
        <f t="shared" si="2"/>
        <v>857.55499999999984</v>
      </c>
      <c r="CG7" s="128">
        <f t="shared" si="2"/>
        <v>854.18500000000017</v>
      </c>
      <c r="CH7" s="128">
        <f t="shared" si="2"/>
        <v>850.67900000000009</v>
      </c>
      <c r="CI7" s="128">
        <f t="shared" si="2"/>
        <v>945.96600000000001</v>
      </c>
      <c r="CJ7" s="128">
        <f t="shared" si="2"/>
        <v>936.65900000000011</v>
      </c>
      <c r="CK7" s="128">
        <f t="shared" si="2"/>
        <v>945.85799999999983</v>
      </c>
      <c r="CL7" s="128">
        <f t="shared" si="2"/>
        <v>899.71999999999991</v>
      </c>
      <c r="CM7" s="128">
        <f t="shared" si="2"/>
        <v>823.34299999999996</v>
      </c>
      <c r="CN7" s="131">
        <f t="shared" si="2"/>
        <v>913.09700000000009</v>
      </c>
      <c r="CO7" s="130">
        <f t="shared" si="2"/>
        <v>10547.094999999999</v>
      </c>
      <c r="CP7" s="128">
        <f t="shared" si="2"/>
        <v>934.68100000000004</v>
      </c>
      <c r="CQ7" s="128">
        <f t="shared" si="2"/>
        <v>862.55399999999997</v>
      </c>
      <c r="CR7" s="131">
        <f t="shared" si="2"/>
        <v>929.04599999999994</v>
      </c>
      <c r="CS7" s="128">
        <f t="shared" si="2"/>
        <v>878.91800000000001</v>
      </c>
      <c r="CT7" s="128">
        <f t="shared" si="2"/>
        <v>846.85900000000004</v>
      </c>
      <c r="CU7" s="131">
        <f t="shared" si="2"/>
        <v>834.29100000000005</v>
      </c>
      <c r="CV7" s="128">
        <f t="shared" si="2"/>
        <v>1019.6399999999998</v>
      </c>
      <c r="CW7" s="128">
        <f t="shared" si="2"/>
        <v>1037.0060000000001</v>
      </c>
      <c r="CX7" s="128">
        <f t="shared" si="2"/>
        <v>995.86599999999999</v>
      </c>
      <c r="CY7" s="128">
        <f t="shared" si="2"/>
        <v>968.17499999999995</v>
      </c>
      <c r="CZ7" s="128">
        <f t="shared" si="2"/>
        <v>904.649</v>
      </c>
      <c r="DA7" s="128">
        <f t="shared" si="2"/>
        <v>975.95200000000011</v>
      </c>
      <c r="DB7" s="130">
        <f t="shared" si="2"/>
        <v>11187.636999999997</v>
      </c>
      <c r="DC7" s="128">
        <f t="shared" si="2"/>
        <v>930.596</v>
      </c>
      <c r="DD7" s="128">
        <f t="shared" si="2"/>
        <v>864.79500000000007</v>
      </c>
      <c r="DE7" s="128">
        <f t="shared" si="2"/>
        <v>954.86400000000003</v>
      </c>
      <c r="DF7" s="128">
        <f t="shared" si="2"/>
        <v>926.00300000000016</v>
      </c>
      <c r="DG7" s="128">
        <f t="shared" si="2"/>
        <v>929.41000000000008</v>
      </c>
      <c r="DH7" s="128">
        <f t="shared" si="2"/>
        <v>1056.098</v>
      </c>
      <c r="DI7" s="128">
        <f t="shared" si="2"/>
        <v>1112.7199999999998</v>
      </c>
      <c r="DJ7" s="128">
        <f t="shared" si="2"/>
        <v>1104.5940000000001</v>
      </c>
      <c r="DK7" s="128">
        <f t="shared" si="2"/>
        <v>1068.6210000000001</v>
      </c>
      <c r="DL7" s="128">
        <f t="shared" si="2"/>
        <v>1045.5830000000001</v>
      </c>
      <c r="DM7" s="128">
        <f t="shared" si="2"/>
        <v>915.08699999999988</v>
      </c>
      <c r="DN7" s="128">
        <f t="shared" si="2"/>
        <v>1000.5039999999999</v>
      </c>
      <c r="DO7" s="130">
        <f t="shared" si="2"/>
        <v>11908.874999999998</v>
      </c>
      <c r="DP7" s="128">
        <f t="shared" si="2"/>
        <v>1076.3210000000001</v>
      </c>
      <c r="DQ7" s="128">
        <f t="shared" si="2"/>
        <v>1005.8869999999999</v>
      </c>
      <c r="DR7" s="128">
        <f t="shared" si="2"/>
        <v>1038.0510000000002</v>
      </c>
      <c r="DS7" s="128">
        <f t="shared" si="2"/>
        <v>889.47700000000009</v>
      </c>
      <c r="DT7" s="128">
        <f t="shared" si="2"/>
        <v>962.16599999999994</v>
      </c>
      <c r="DU7" s="128">
        <f t="shared" si="2"/>
        <v>1039.778</v>
      </c>
      <c r="DV7" s="128">
        <f t="shared" si="2"/>
        <v>1176.922</v>
      </c>
      <c r="DW7" s="128">
        <f t="shared" si="2"/>
        <v>1157.3530000000001</v>
      </c>
      <c r="DX7" s="128">
        <f t="shared" si="2"/>
        <v>1124.855</v>
      </c>
      <c r="DY7" s="128">
        <f t="shared" si="2"/>
        <v>1013.8140000000001</v>
      </c>
      <c r="DZ7" s="128">
        <f t="shared" si="2"/>
        <v>975.51599999999996</v>
      </c>
      <c r="EA7" s="128">
        <f t="shared" si="2"/>
        <v>998.49900000000002</v>
      </c>
      <c r="EB7" s="130">
        <f t="shared" si="2"/>
        <v>12458.639000000003</v>
      </c>
      <c r="EC7" s="128">
        <f t="shared" si="2"/>
        <v>1038.7619999999999</v>
      </c>
      <c r="ED7" s="128">
        <f t="shared" si="2"/>
        <v>943.55299999999988</v>
      </c>
      <c r="EE7" s="128">
        <f t="shared" si="2"/>
        <v>1034.51</v>
      </c>
      <c r="EF7" s="128">
        <f t="shared" si="2"/>
        <v>1010.1800000000001</v>
      </c>
      <c r="EG7" s="128">
        <f t="shared" si="2"/>
        <v>1013.5759999999999</v>
      </c>
      <c r="EH7" s="128">
        <f t="shared" si="2"/>
        <v>1068.8790000000001</v>
      </c>
      <c r="EI7" s="128">
        <f t="shared" si="2"/>
        <v>1172.299</v>
      </c>
      <c r="EJ7" s="128">
        <f t="shared" si="2"/>
        <v>1171.588</v>
      </c>
      <c r="EK7" s="128">
        <f t="shared" si="2"/>
        <v>1085.4669999999999</v>
      </c>
      <c r="EL7" s="128">
        <f t="shared" ref="EL7:GW7" si="3">EL8+EL14+EL24</f>
        <v>1049.338</v>
      </c>
      <c r="EM7" s="128">
        <f t="shared" si="3"/>
        <v>892.02900000000011</v>
      </c>
      <c r="EN7" s="128">
        <f t="shared" si="3"/>
        <v>988.62700000000007</v>
      </c>
      <c r="EO7" s="130">
        <f t="shared" si="3"/>
        <v>12186.341999999997</v>
      </c>
      <c r="EP7" s="128">
        <f t="shared" si="3"/>
        <v>959.79600000000005</v>
      </c>
      <c r="EQ7" s="128">
        <f t="shared" si="3"/>
        <v>960.38700000000017</v>
      </c>
      <c r="ER7" s="128">
        <f t="shared" si="3"/>
        <v>1042.4569999999999</v>
      </c>
      <c r="ES7" s="128">
        <f t="shared" si="3"/>
        <v>912.17000000000007</v>
      </c>
      <c r="ET7" s="128">
        <f t="shared" si="3"/>
        <v>855.59</v>
      </c>
      <c r="EU7" s="128">
        <f t="shared" si="3"/>
        <v>840.44999999999993</v>
      </c>
      <c r="EV7" s="128">
        <f t="shared" si="3"/>
        <v>911.41399999999999</v>
      </c>
      <c r="EW7" s="128">
        <f t="shared" si="3"/>
        <v>897.8069999999999</v>
      </c>
      <c r="EX7" s="128">
        <f t="shared" si="3"/>
        <v>854.84799999999996</v>
      </c>
      <c r="EY7" s="128">
        <f t="shared" si="3"/>
        <v>892.99600000000009</v>
      </c>
      <c r="EZ7" s="128">
        <f t="shared" si="3"/>
        <v>868.11199999999997</v>
      </c>
      <c r="FA7" s="128">
        <f t="shared" si="3"/>
        <v>949.62599999999998</v>
      </c>
      <c r="FB7" s="130">
        <f t="shared" si="3"/>
        <v>10718.846000000001</v>
      </c>
      <c r="FC7" s="128">
        <f t="shared" si="3"/>
        <v>878.077</v>
      </c>
      <c r="FD7" s="128">
        <f t="shared" si="3"/>
        <v>819.68700000000013</v>
      </c>
      <c r="FE7" s="128">
        <f t="shared" si="3"/>
        <v>961.38799999999992</v>
      </c>
      <c r="FF7" s="128">
        <f t="shared" si="3"/>
        <v>930.05500000000006</v>
      </c>
      <c r="FG7" s="128">
        <f t="shared" si="3"/>
        <v>926.14599999999996</v>
      </c>
      <c r="FH7" s="128">
        <f t="shared" si="3"/>
        <v>1000.814</v>
      </c>
      <c r="FI7" s="128">
        <f t="shared" si="3"/>
        <v>1121.9380000000001</v>
      </c>
      <c r="FJ7" s="128">
        <f t="shared" si="3"/>
        <v>1146.201</v>
      </c>
      <c r="FK7" s="128">
        <f t="shared" si="3"/>
        <v>1082.6030000000001</v>
      </c>
      <c r="FL7" s="128">
        <f t="shared" si="3"/>
        <v>1112.287</v>
      </c>
      <c r="FM7" s="128">
        <f t="shared" si="3"/>
        <v>1036.194</v>
      </c>
      <c r="FN7" s="128">
        <f t="shared" si="3"/>
        <v>1092.1669999999999</v>
      </c>
      <c r="FO7" s="130">
        <f t="shared" si="3"/>
        <v>12002.765000000001</v>
      </c>
      <c r="FP7" s="128">
        <f t="shared" si="3"/>
        <v>1139.318</v>
      </c>
      <c r="FQ7" s="128">
        <f t="shared" si="3"/>
        <v>993.60200000000009</v>
      </c>
      <c r="FR7" s="128">
        <f t="shared" si="3"/>
        <v>1022.332</v>
      </c>
      <c r="FS7" s="128">
        <f t="shared" si="3"/>
        <v>1038.76</v>
      </c>
      <c r="FT7" s="128">
        <f t="shared" si="3"/>
        <v>1060.9499999999998</v>
      </c>
      <c r="FU7" s="128">
        <f t="shared" si="3"/>
        <v>997.03899999999999</v>
      </c>
      <c r="FV7" s="128">
        <f t="shared" si="3"/>
        <v>1111.2160000000001</v>
      </c>
      <c r="FW7" s="128">
        <f t="shared" si="3"/>
        <v>1095.6720000000003</v>
      </c>
      <c r="FX7" s="128">
        <f t="shared" si="3"/>
        <v>1003.47</v>
      </c>
      <c r="FY7" s="128">
        <f t="shared" si="3"/>
        <v>1017.289</v>
      </c>
      <c r="FZ7" s="128">
        <f t="shared" si="3"/>
        <v>941.28499999999997</v>
      </c>
      <c r="GA7" s="128">
        <f t="shared" si="3"/>
        <v>1103.182</v>
      </c>
      <c r="GB7" s="130">
        <f t="shared" si="3"/>
        <v>12392.154999999999</v>
      </c>
      <c r="GC7" s="128">
        <f t="shared" si="3"/>
        <v>1032.127</v>
      </c>
      <c r="GD7" s="128">
        <f t="shared" si="3"/>
        <v>892.58199999999999</v>
      </c>
      <c r="GE7" s="128">
        <f t="shared" si="3"/>
        <v>1123.807</v>
      </c>
      <c r="GF7" s="128">
        <f t="shared" si="3"/>
        <v>1048.26</v>
      </c>
      <c r="GG7" s="128">
        <f t="shared" si="3"/>
        <v>1052.4880000000003</v>
      </c>
      <c r="GH7" s="128">
        <f t="shared" si="3"/>
        <v>1027.954</v>
      </c>
      <c r="GI7" s="128">
        <f t="shared" si="3"/>
        <v>1108.8820000000001</v>
      </c>
      <c r="GJ7" s="128">
        <f t="shared" si="3"/>
        <v>1102.9739999999999</v>
      </c>
      <c r="GK7" s="128">
        <f t="shared" si="3"/>
        <v>1040.6689999999999</v>
      </c>
      <c r="GL7" s="128">
        <f t="shared" si="3"/>
        <v>1062.4010000000001</v>
      </c>
      <c r="GM7" s="128">
        <f t="shared" si="3"/>
        <v>961.85899999999992</v>
      </c>
      <c r="GN7" s="128">
        <f t="shared" si="3"/>
        <v>1066.2329999999999</v>
      </c>
      <c r="GO7" s="130">
        <f t="shared" si="3"/>
        <v>12520.236000000001</v>
      </c>
      <c r="GP7" s="128">
        <f t="shared" si="3"/>
        <v>1050.175</v>
      </c>
      <c r="GQ7" s="128">
        <f t="shared" si="3"/>
        <v>930.26400000000001</v>
      </c>
      <c r="GR7" s="128">
        <f t="shared" si="3"/>
        <v>1075.7860000000001</v>
      </c>
      <c r="GS7" s="128">
        <f t="shared" si="3"/>
        <v>968.73300000000017</v>
      </c>
      <c r="GT7" s="128">
        <f t="shared" si="3"/>
        <v>1123.5830000000001</v>
      </c>
      <c r="GU7" s="128">
        <f t="shared" si="3"/>
        <v>1133.9160000000002</v>
      </c>
      <c r="GV7" s="128">
        <f t="shared" si="3"/>
        <v>1162.0700000000002</v>
      </c>
      <c r="GW7" s="128">
        <f t="shared" si="3"/>
        <v>1190.1270000000002</v>
      </c>
      <c r="GX7" s="128">
        <f t="shared" ref="GX7:HX7" si="4">GX8+GX14+GX24</f>
        <v>1160.605</v>
      </c>
      <c r="GY7" s="128">
        <f t="shared" si="4"/>
        <v>1150.0929999999998</v>
      </c>
      <c r="GZ7" s="128">
        <f t="shared" si="4"/>
        <v>1028.0330000000001</v>
      </c>
      <c r="HA7" s="128">
        <f t="shared" si="4"/>
        <v>1155.99</v>
      </c>
      <c r="HB7" s="130">
        <f t="shared" si="4"/>
        <v>13055.107999999997</v>
      </c>
      <c r="HC7" s="128">
        <f t="shared" si="4"/>
        <v>1189.896</v>
      </c>
      <c r="HD7" s="128">
        <f t="shared" si="4"/>
        <v>1050.0650000000001</v>
      </c>
      <c r="HE7" s="128">
        <f t="shared" si="4"/>
        <v>1170.134</v>
      </c>
      <c r="HF7" s="128">
        <f t="shared" si="4"/>
        <v>1104.2820000000002</v>
      </c>
      <c r="HG7" s="128">
        <f t="shared" si="4"/>
        <v>1180.3600000000001</v>
      </c>
      <c r="HH7" s="128">
        <f t="shared" si="4"/>
        <v>1284.9639999999999</v>
      </c>
      <c r="HI7" s="128">
        <f t="shared" si="4"/>
        <v>1527.674</v>
      </c>
      <c r="HJ7" s="128">
        <f t="shared" si="4"/>
        <v>1486.2979999999998</v>
      </c>
      <c r="HK7" s="128">
        <f t="shared" si="4"/>
        <v>1331.0660000000003</v>
      </c>
      <c r="HL7" s="128">
        <f t="shared" si="4"/>
        <v>1282.4769999999999</v>
      </c>
      <c r="HM7" s="128">
        <f t="shared" si="4"/>
        <v>1121.299</v>
      </c>
      <c r="HN7" s="128">
        <f t="shared" si="4"/>
        <v>1302.962</v>
      </c>
      <c r="HO7" s="130">
        <f t="shared" si="4"/>
        <v>15031.477000000001</v>
      </c>
      <c r="HP7" s="128">
        <f t="shared" si="4"/>
        <v>1254.2539999999999</v>
      </c>
      <c r="HQ7" s="128">
        <f t="shared" si="4"/>
        <v>1141.6859999999999</v>
      </c>
      <c r="HR7" s="128">
        <f t="shared" si="4"/>
        <v>1210.597</v>
      </c>
      <c r="HS7" s="128">
        <f t="shared" si="4"/>
        <v>1144.5649999999998</v>
      </c>
      <c r="HT7" s="128">
        <f t="shared" si="4"/>
        <v>1242.8159999999998</v>
      </c>
      <c r="HU7" s="128">
        <f t="shared" si="4"/>
        <v>1253.539</v>
      </c>
      <c r="HV7" s="128">
        <f t="shared" si="4"/>
        <v>1402.6399999999999</v>
      </c>
      <c r="HW7" s="128">
        <f t="shared" si="4"/>
        <v>1493.7049999999999</v>
      </c>
      <c r="HX7" s="128">
        <f t="shared" si="4"/>
        <v>1361.5700000000002</v>
      </c>
      <c r="HY7" s="128">
        <f>HY8+HY14+HY24+HY28</f>
        <v>1266.752</v>
      </c>
      <c r="HZ7" s="128">
        <f t="shared" ref="HZ7:IO7" si="5">HZ8+HZ14+HZ24+HZ28</f>
        <v>1114.127</v>
      </c>
      <c r="IA7" s="128">
        <f t="shared" si="5"/>
        <v>1365.1080000000004</v>
      </c>
      <c r="IB7" s="130">
        <f t="shared" si="5"/>
        <v>15245.030333333336</v>
      </c>
      <c r="IC7" s="128">
        <f t="shared" si="5"/>
        <v>1341.6009999999999</v>
      </c>
      <c r="ID7" s="128">
        <f t="shared" si="5"/>
        <v>1026.463</v>
      </c>
      <c r="IE7" s="128">
        <f t="shared" si="5"/>
        <v>1213.4039999999998</v>
      </c>
      <c r="IF7" s="128">
        <f t="shared" si="5"/>
        <v>1196.644</v>
      </c>
      <c r="IG7" s="128">
        <f t="shared" si="5"/>
        <v>1132.5550000000001</v>
      </c>
      <c r="IH7" s="128">
        <f t="shared" si="5"/>
        <v>1200.7459999999999</v>
      </c>
      <c r="II7" s="128">
        <f t="shared" si="5"/>
        <v>1378.2809999999999</v>
      </c>
      <c r="IJ7" s="128">
        <f t="shared" si="5"/>
        <v>1457.134</v>
      </c>
      <c r="IK7" s="128">
        <f t="shared" si="5"/>
        <v>1326.3460000000002</v>
      </c>
      <c r="IL7" s="128">
        <f t="shared" si="5"/>
        <v>1251.317</v>
      </c>
      <c r="IM7" s="128">
        <f t="shared" si="5"/>
        <v>1126.4010000000001</v>
      </c>
      <c r="IN7" s="128">
        <f t="shared" si="5"/>
        <v>1140.98</v>
      </c>
      <c r="IO7" s="130">
        <f t="shared" si="5"/>
        <v>14760.144333333332</v>
      </c>
      <c r="IP7" s="128">
        <f t="shared" ref="IP7:JB7" si="6">IP8+IP14+IP24+IP28</f>
        <v>1113.327</v>
      </c>
      <c r="IQ7" s="128">
        <f t="shared" si="6"/>
        <v>1085.6979999999999</v>
      </c>
      <c r="IR7" s="128">
        <f t="shared" si="6"/>
        <v>1029.4189999999999</v>
      </c>
      <c r="IS7" s="128">
        <f t="shared" si="6"/>
        <v>1004.061</v>
      </c>
      <c r="IT7" s="359">
        <f t="shared" si="6"/>
        <v>0</v>
      </c>
      <c r="IU7" s="359">
        <f t="shared" si="6"/>
        <v>0</v>
      </c>
      <c r="IV7" s="128">
        <f t="shared" si="6"/>
        <v>640.90199999999993</v>
      </c>
      <c r="IW7" s="128">
        <f t="shared" si="6"/>
        <v>1114.883</v>
      </c>
      <c r="IX7" s="128">
        <f t="shared" si="6"/>
        <v>1085.2660000000001</v>
      </c>
      <c r="IY7" s="128">
        <f t="shared" si="6"/>
        <v>1193.242</v>
      </c>
      <c r="IZ7" s="128">
        <f t="shared" si="6"/>
        <v>1129.4079999999999</v>
      </c>
      <c r="JA7" s="128">
        <f t="shared" si="6"/>
        <v>1094.9589999999998</v>
      </c>
      <c r="JB7" s="130">
        <f t="shared" si="6"/>
        <v>10474.477083333333</v>
      </c>
      <c r="JC7" s="128">
        <f t="shared" ref="JC7:JO7" si="7">JC8+JC14+JC24+JC28</f>
        <v>1136.4160000000002</v>
      </c>
      <c r="JD7" s="128">
        <f t="shared" si="7"/>
        <v>814.63100000000009</v>
      </c>
      <c r="JE7" s="128">
        <f t="shared" si="7"/>
        <v>839.55800000000011</v>
      </c>
      <c r="JF7" s="128">
        <f t="shared" si="7"/>
        <v>780.077</v>
      </c>
      <c r="JG7" s="128">
        <f t="shared" si="7"/>
        <v>758.60500000000002</v>
      </c>
      <c r="JH7" s="128">
        <f t="shared" si="7"/>
        <v>0</v>
      </c>
      <c r="JI7" s="128">
        <f t="shared" si="7"/>
        <v>0</v>
      </c>
      <c r="JJ7" s="128">
        <f t="shared" si="7"/>
        <v>0</v>
      </c>
      <c r="JK7" s="128">
        <f t="shared" si="7"/>
        <v>0</v>
      </c>
      <c r="JL7" s="128">
        <f t="shared" si="7"/>
        <v>0</v>
      </c>
      <c r="JM7" s="128">
        <f t="shared" si="7"/>
        <v>0</v>
      </c>
      <c r="JN7" s="128">
        <f t="shared" si="7"/>
        <v>0</v>
      </c>
      <c r="JO7" s="130">
        <f t="shared" si="7"/>
        <v>4329.2870000000003</v>
      </c>
    </row>
    <row r="8" spans="1:275" s="1" customFormat="1" ht="13.5" thickBot="1">
      <c r="A8" s="398"/>
      <c r="B8" s="21" t="s">
        <v>29</v>
      </c>
      <c r="C8" s="132">
        <f>SUM(C9:C13)</f>
        <v>25.94</v>
      </c>
      <c r="D8" s="132">
        <f>SUM(D9:D13)</f>
        <v>48.079999999999991</v>
      </c>
      <c r="E8" s="132">
        <f>SUM(E9:E13)</f>
        <v>61.6</v>
      </c>
      <c r="F8" s="132">
        <f>SUM(F9:F13)</f>
        <v>40.200000000000003</v>
      </c>
      <c r="G8" s="132">
        <f>SUM(G9:G13)</f>
        <v>28.799999999999997</v>
      </c>
      <c r="H8" s="132">
        <f t="shared" ref="H8:O8" si="8">SUM(H9:H13)</f>
        <v>28.7</v>
      </c>
      <c r="I8" s="132">
        <f t="shared" si="8"/>
        <v>19.27</v>
      </c>
      <c r="J8" s="132">
        <f t="shared" si="8"/>
        <v>11.23</v>
      </c>
      <c r="K8" s="132">
        <f t="shared" si="8"/>
        <v>10.8</v>
      </c>
      <c r="L8" s="132">
        <f t="shared" si="8"/>
        <v>12.329999999999998</v>
      </c>
      <c r="M8" s="133"/>
      <c r="N8" s="132">
        <f t="shared" si="8"/>
        <v>34.299999999999997</v>
      </c>
      <c r="O8" s="134">
        <f t="shared" si="8"/>
        <v>321.25</v>
      </c>
      <c r="P8" s="132">
        <f>SUM(P9:P13)</f>
        <v>56.35</v>
      </c>
      <c r="Q8" s="132">
        <f>SUM(Q9:Q13)</f>
        <v>54.212000000000003</v>
      </c>
      <c r="R8" s="132">
        <f>SUM(R9:R13)</f>
        <v>65.664000000000001</v>
      </c>
      <c r="S8" s="132">
        <f>SUM(S9:S13)</f>
        <v>75.664999999999992</v>
      </c>
      <c r="T8" s="132">
        <f>SUM(T9:T13)</f>
        <v>56.81</v>
      </c>
      <c r="U8" s="132">
        <f t="shared" ref="U8:AB8" si="9">SUM(U9:U13)</f>
        <v>49.55</v>
      </c>
      <c r="V8" s="132">
        <f t="shared" si="9"/>
        <v>39.600000000000009</v>
      </c>
      <c r="W8" s="132">
        <f t="shared" si="9"/>
        <v>62.510000000000005</v>
      </c>
      <c r="X8" s="132">
        <f t="shared" si="9"/>
        <v>66.61999999999999</v>
      </c>
      <c r="Y8" s="132">
        <f t="shared" si="9"/>
        <v>43.38000000000001</v>
      </c>
      <c r="Z8" s="132">
        <f t="shared" si="9"/>
        <v>38.28</v>
      </c>
      <c r="AA8" s="132">
        <f t="shared" si="9"/>
        <v>69.2</v>
      </c>
      <c r="AB8" s="135">
        <f t="shared" si="9"/>
        <v>677.84099999999989</v>
      </c>
      <c r="AC8" s="132">
        <f>SUM(AC9:AC13)</f>
        <v>94.539999999999992</v>
      </c>
      <c r="AD8" s="132">
        <f>SUM(AD9:AD13)</f>
        <v>123.51700000000001</v>
      </c>
      <c r="AE8" s="132">
        <f>SUM(AE9:AE13)</f>
        <v>148.03799999999998</v>
      </c>
      <c r="AF8" s="132">
        <f>SUM(AF9:AF13)</f>
        <v>150.09900000000002</v>
      </c>
      <c r="AG8" s="132">
        <f>SUM(AG9:AG13)</f>
        <v>146.72</v>
      </c>
      <c r="AH8" s="132">
        <f t="shared" ref="AH8:AO8" si="10">SUM(AH9:AH13)</f>
        <v>125.59500000000001</v>
      </c>
      <c r="AI8" s="132">
        <f t="shared" si="10"/>
        <v>121.35799999999999</v>
      </c>
      <c r="AJ8" s="132">
        <f t="shared" si="10"/>
        <v>104.47000000000001</v>
      </c>
      <c r="AK8" s="132">
        <f t="shared" si="10"/>
        <v>97.169999999999987</v>
      </c>
      <c r="AL8" s="132">
        <f t="shared" si="10"/>
        <v>98.215000000000003</v>
      </c>
      <c r="AM8" s="132">
        <f t="shared" si="10"/>
        <v>95.165000000000006</v>
      </c>
      <c r="AN8" s="132">
        <f t="shared" si="10"/>
        <v>57.562000000000005</v>
      </c>
      <c r="AO8" s="134">
        <f t="shared" si="10"/>
        <v>1362.4489999999998</v>
      </c>
      <c r="AP8" s="132">
        <f>SUM(AP9:AP13)</f>
        <v>82.89800000000001</v>
      </c>
      <c r="AQ8" s="132">
        <f>SUM(AQ9:AQ13)</f>
        <v>125.82299999999999</v>
      </c>
      <c r="AR8" s="132">
        <f>SUM(AR9:AR13)</f>
        <v>149.29499999999999</v>
      </c>
      <c r="AS8" s="132">
        <f>SUM(AS9:AS13)</f>
        <v>132.50700000000001</v>
      </c>
      <c r="AT8" s="132">
        <f>SUM(AT9:AT13)</f>
        <v>133.02500000000001</v>
      </c>
      <c r="AU8" s="132">
        <f t="shared" ref="AU8:BB8" si="11">SUM(AU9:AU13)</f>
        <v>112.54600000000001</v>
      </c>
      <c r="AV8" s="132">
        <f t="shared" si="11"/>
        <v>95.112000000000009</v>
      </c>
      <c r="AW8" s="132">
        <f t="shared" si="11"/>
        <v>90.11</v>
      </c>
      <c r="AX8" s="132">
        <f t="shared" si="11"/>
        <v>75.618999999999986</v>
      </c>
      <c r="AY8" s="132">
        <f t="shared" si="11"/>
        <v>19.980999999999998</v>
      </c>
      <c r="AZ8" s="132">
        <f t="shared" si="11"/>
        <v>38.253999999999998</v>
      </c>
      <c r="BA8" s="132">
        <f t="shared" si="11"/>
        <v>66.388999999999996</v>
      </c>
      <c r="BB8" s="134">
        <f t="shared" si="11"/>
        <v>1121.5589999999997</v>
      </c>
      <c r="BC8" s="132">
        <f>SUM(BC9:BC13)</f>
        <v>93.692000000000007</v>
      </c>
      <c r="BD8" s="132">
        <f>SUM(BD9:BD13)</f>
        <v>125.294</v>
      </c>
      <c r="BE8" s="132">
        <f>SUM(BE9:BE13)</f>
        <v>138.36500000000001</v>
      </c>
      <c r="BF8" s="132">
        <f>SUM(BF9:BF13)</f>
        <v>131.47799999999998</v>
      </c>
      <c r="BG8" s="132">
        <f>SUM(BG9:BG13)</f>
        <v>115.57300000000002</v>
      </c>
      <c r="BH8" s="132">
        <f t="shared" ref="BH8:BO8" si="12">SUM(BH9:BH13)</f>
        <v>105.21499999999999</v>
      </c>
      <c r="BI8" s="132">
        <f t="shared" si="12"/>
        <v>89.908999999999992</v>
      </c>
      <c r="BJ8" s="132">
        <f t="shared" si="12"/>
        <v>41.985000000000007</v>
      </c>
      <c r="BK8" s="132">
        <f t="shared" si="12"/>
        <v>38.372999999999998</v>
      </c>
      <c r="BL8" s="132">
        <f t="shared" si="12"/>
        <v>49.391000000000005</v>
      </c>
      <c r="BM8" s="132">
        <f t="shared" si="12"/>
        <v>55.225000000000001</v>
      </c>
      <c r="BN8" s="132">
        <f t="shared" si="12"/>
        <v>61.783999999999999</v>
      </c>
      <c r="BO8" s="134">
        <f t="shared" si="12"/>
        <v>1046.2839999999999</v>
      </c>
      <c r="BP8" s="132">
        <f>SUM(BP9:BP13)</f>
        <v>62.665999999999997</v>
      </c>
      <c r="BQ8" s="132">
        <f>SUM(BQ9:BQ13)</f>
        <v>59.183000000000007</v>
      </c>
      <c r="BR8" s="132">
        <f>SUM(BR9:BR13)</f>
        <v>59.779000000000003</v>
      </c>
      <c r="BS8" s="132">
        <f>SUM(BS9:BS13)</f>
        <v>74.881</v>
      </c>
      <c r="BT8" s="132">
        <f>SUM(BT9:BT13)</f>
        <v>66.686999999999998</v>
      </c>
      <c r="BU8" s="132">
        <f t="shared" ref="BU8:CB8" si="13">SUM(BU9:BU13)</f>
        <v>53.182000000000009</v>
      </c>
      <c r="BV8" s="132">
        <f t="shared" si="13"/>
        <v>78.022000000000006</v>
      </c>
      <c r="BW8" s="132">
        <f t="shared" si="13"/>
        <v>63.668999999999997</v>
      </c>
      <c r="BX8" s="132">
        <f t="shared" si="13"/>
        <v>48.823</v>
      </c>
      <c r="BY8" s="132">
        <f t="shared" si="13"/>
        <v>43.038999999999994</v>
      </c>
      <c r="BZ8" s="132">
        <f t="shared" si="13"/>
        <v>46.734999999999999</v>
      </c>
      <c r="CA8" s="132">
        <f t="shared" si="13"/>
        <v>37.797000000000004</v>
      </c>
      <c r="CB8" s="134">
        <f t="shared" si="13"/>
        <v>694.46299999999985</v>
      </c>
      <c r="CC8" s="132">
        <f>SUM(CC9:CC13)</f>
        <v>40.001999999999995</v>
      </c>
      <c r="CD8" s="132">
        <f>SUM(CD9:CD13)</f>
        <v>59.27000000000001</v>
      </c>
      <c r="CE8" s="132">
        <f>SUM(CE9:CE13)</f>
        <v>71.238</v>
      </c>
      <c r="CF8" s="132">
        <f>SUM(CF9:CF13)</f>
        <v>64.317000000000007</v>
      </c>
      <c r="CG8" s="132">
        <f>SUM(CG9:CG13)</f>
        <v>51.869</v>
      </c>
      <c r="CH8" s="132">
        <f t="shared" ref="CH8:CO8" si="14">SUM(CH9:CH13)</f>
        <v>40.585999999999999</v>
      </c>
      <c r="CI8" s="132">
        <f t="shared" si="14"/>
        <v>56.621000000000002</v>
      </c>
      <c r="CJ8" s="132">
        <f t="shared" si="14"/>
        <v>56.625</v>
      </c>
      <c r="CK8" s="132">
        <f t="shared" si="14"/>
        <v>42.487000000000002</v>
      </c>
      <c r="CL8" s="132">
        <f t="shared" si="14"/>
        <v>33.549999999999997</v>
      </c>
      <c r="CM8" s="132">
        <f t="shared" si="14"/>
        <v>23.893000000000001</v>
      </c>
      <c r="CN8" s="132">
        <f t="shared" si="14"/>
        <v>45.044000000000004</v>
      </c>
      <c r="CO8" s="134">
        <f t="shared" si="14"/>
        <v>585.50199999999995</v>
      </c>
      <c r="CP8" s="132">
        <f t="shared" ref="CP8:CU8" si="15">SUM(CP9:CP13)</f>
        <v>44.283999999999999</v>
      </c>
      <c r="CQ8" s="132">
        <f t="shared" si="15"/>
        <v>58.991000000000007</v>
      </c>
      <c r="CR8" s="132">
        <f t="shared" si="15"/>
        <v>62.623999999999995</v>
      </c>
      <c r="CS8" s="132">
        <f t="shared" si="15"/>
        <v>49.896999999999998</v>
      </c>
      <c r="CT8" s="132">
        <f t="shared" si="15"/>
        <v>35.120000000000005</v>
      </c>
      <c r="CU8" s="132">
        <f t="shared" si="15"/>
        <v>20.957000000000001</v>
      </c>
      <c r="CV8" s="132">
        <f t="shared" ref="CV8:DB8" si="16">SUM(CV9:CV13)</f>
        <v>19.943999999999999</v>
      </c>
      <c r="CW8" s="132">
        <f t="shared" si="16"/>
        <v>22.445</v>
      </c>
      <c r="CX8" s="132">
        <f t="shared" si="16"/>
        <v>26.283000000000001</v>
      </c>
      <c r="CY8" s="132">
        <f t="shared" si="16"/>
        <v>18.320999999999998</v>
      </c>
      <c r="CZ8" s="132">
        <f t="shared" si="16"/>
        <v>3.9649999999999999</v>
      </c>
      <c r="DA8" s="132">
        <f t="shared" si="16"/>
        <v>10.638</v>
      </c>
      <c r="DB8" s="134">
        <f t="shared" si="16"/>
        <v>373.46899999999999</v>
      </c>
      <c r="DC8" s="132">
        <f>SUM(DC9:DC13)</f>
        <v>17.511000000000003</v>
      </c>
      <c r="DD8" s="132">
        <f>SUM(DD9:DD13)</f>
        <v>33.999000000000002</v>
      </c>
      <c r="DE8" s="132">
        <f>SUM(DE9:DE13)</f>
        <v>66.533000000000001</v>
      </c>
      <c r="DF8" s="132">
        <f>SUM(DF9:DF13)</f>
        <v>67.646999999999991</v>
      </c>
      <c r="DG8" s="132">
        <f>SUM(DG9:DG13)</f>
        <v>73.918000000000006</v>
      </c>
      <c r="DH8" s="132">
        <f t="shared" ref="DH8:DO8" si="17">SUM(DH9:DH13)</f>
        <v>57.542000000000002</v>
      </c>
      <c r="DI8" s="132">
        <f t="shared" si="17"/>
        <v>55.394000000000005</v>
      </c>
      <c r="DJ8" s="132">
        <f t="shared" si="17"/>
        <v>62.837000000000003</v>
      </c>
      <c r="DK8" s="132">
        <f t="shared" si="17"/>
        <v>48.797999999999995</v>
      </c>
      <c r="DL8" s="132">
        <f t="shared" si="17"/>
        <v>47.715000000000011</v>
      </c>
      <c r="DM8" s="132">
        <f t="shared" si="17"/>
        <v>30.965</v>
      </c>
      <c r="DN8" s="132">
        <f t="shared" si="17"/>
        <v>51.253</v>
      </c>
      <c r="DO8" s="134">
        <f t="shared" si="17"/>
        <v>614.11199999999997</v>
      </c>
      <c r="DP8" s="132">
        <f>SUM(DP9:DP13)</f>
        <v>85.001999999999995</v>
      </c>
      <c r="DQ8" s="132">
        <f>SUM(DQ9:DQ13)</f>
        <v>112.119</v>
      </c>
      <c r="DR8" s="132">
        <f>SUM(DR9:DR13)</f>
        <v>125.26200000000001</v>
      </c>
      <c r="DS8" s="132">
        <f>SUM(DS9:DS13)</f>
        <v>102.95099999999999</v>
      </c>
      <c r="DT8" s="132">
        <f>SUM(DT9:DT13)</f>
        <v>64.001999999999995</v>
      </c>
      <c r="DU8" s="132">
        <f t="shared" ref="DU8:EB8" si="18">SUM(DU9:DU13)</f>
        <v>46.289999999999992</v>
      </c>
      <c r="DV8" s="132">
        <f t="shared" si="18"/>
        <v>42.700999999999993</v>
      </c>
      <c r="DW8" s="132">
        <f t="shared" si="18"/>
        <v>57.361000000000004</v>
      </c>
      <c r="DX8" s="132">
        <f t="shared" si="18"/>
        <v>45.413999999999994</v>
      </c>
      <c r="DY8" s="132">
        <f t="shared" si="18"/>
        <v>34.246000000000002</v>
      </c>
      <c r="DZ8" s="132">
        <f t="shared" si="18"/>
        <v>54.149000000000008</v>
      </c>
      <c r="EA8" s="132">
        <f t="shared" si="18"/>
        <v>69.754999999999995</v>
      </c>
      <c r="EB8" s="134">
        <f t="shared" si="18"/>
        <v>839.25200000000018</v>
      </c>
      <c r="EC8" s="132">
        <f>SUM(EC9:EC13)</f>
        <v>21.125</v>
      </c>
      <c r="ED8" s="132">
        <f>SUM(ED9:ED13)</f>
        <v>58.478000000000002</v>
      </c>
      <c r="EE8" s="132">
        <f>SUM(EE9:EE13)</f>
        <v>83.643999999999991</v>
      </c>
      <c r="EF8" s="132">
        <f>SUM(EF9:EF13)</f>
        <v>72.457999999999998</v>
      </c>
      <c r="EG8" s="132">
        <f>SUM(EG9:EG13)</f>
        <v>97.647000000000006</v>
      </c>
      <c r="EH8" s="132">
        <f t="shared" ref="EH8:EO8" si="19">SUM(EH9:EH13)</f>
        <v>77.862000000000009</v>
      </c>
      <c r="EI8" s="132">
        <f t="shared" si="19"/>
        <v>64.650000000000006</v>
      </c>
      <c r="EJ8" s="132">
        <f t="shared" si="19"/>
        <v>71.121000000000009</v>
      </c>
      <c r="EK8" s="132">
        <f t="shared" si="19"/>
        <v>70.451999999999998</v>
      </c>
      <c r="EL8" s="132">
        <f t="shared" si="19"/>
        <v>66.272000000000006</v>
      </c>
      <c r="EM8" s="132">
        <f t="shared" si="19"/>
        <v>53.771999999999998</v>
      </c>
      <c r="EN8" s="132">
        <f t="shared" si="19"/>
        <v>140.25</v>
      </c>
      <c r="EO8" s="134">
        <f t="shared" si="19"/>
        <v>877.73099999999999</v>
      </c>
      <c r="EP8" s="132">
        <f>SUM(EP9:EP13)</f>
        <v>89.827000000000012</v>
      </c>
      <c r="EQ8" s="132">
        <f>SUM(EQ9:EQ13)</f>
        <v>98.11</v>
      </c>
      <c r="ER8" s="132">
        <f>SUM(ER9:ER13)</f>
        <v>143.84399999999997</v>
      </c>
      <c r="ES8" s="132">
        <f>SUM(ES9:ES13)</f>
        <v>146.06800000000001</v>
      </c>
      <c r="ET8" s="132">
        <f>SUM(ET9:ET13)</f>
        <v>144.078</v>
      </c>
      <c r="EU8" s="132">
        <f t="shared" ref="EU8:FB8" si="20">SUM(EU9:EU13)</f>
        <v>119.04499999999999</v>
      </c>
      <c r="EV8" s="132">
        <f t="shared" si="20"/>
        <v>92.86999999999999</v>
      </c>
      <c r="EW8" s="132">
        <f t="shared" si="20"/>
        <v>67.484999999999999</v>
      </c>
      <c r="EX8" s="132">
        <f t="shared" si="20"/>
        <v>52.540000000000006</v>
      </c>
      <c r="EY8" s="132">
        <f t="shared" si="20"/>
        <v>55.376000000000005</v>
      </c>
      <c r="EZ8" s="132">
        <f t="shared" si="20"/>
        <v>63.315000000000005</v>
      </c>
      <c r="FA8" s="132">
        <f t="shared" si="20"/>
        <v>104.90100000000001</v>
      </c>
      <c r="FB8" s="134">
        <f t="shared" si="20"/>
        <v>1177.4590000000001</v>
      </c>
      <c r="FC8" s="132">
        <f>SUM(FC9:FC13)</f>
        <v>123.604</v>
      </c>
      <c r="FD8" s="132">
        <f>SUM(FD9:FD13)</f>
        <v>132.59899999999999</v>
      </c>
      <c r="FE8" s="132">
        <f>SUM(FE9:FE13)</f>
        <v>128.73699999999999</v>
      </c>
      <c r="FF8" s="132">
        <f>SUM(FF9:FF13)</f>
        <v>125.89700000000002</v>
      </c>
      <c r="FG8" s="132">
        <f>SUM(FG9:FG13)</f>
        <v>119.25700000000001</v>
      </c>
      <c r="FH8" s="132">
        <f t="shared" ref="FH8:FO8" si="21">SUM(FH9:FH13)</f>
        <v>73.257000000000005</v>
      </c>
      <c r="FI8" s="132">
        <f t="shared" si="21"/>
        <v>56.569999999999993</v>
      </c>
      <c r="FJ8" s="132">
        <f t="shared" si="21"/>
        <v>58.088000000000001</v>
      </c>
      <c r="FK8" s="132">
        <f t="shared" si="21"/>
        <v>51.177</v>
      </c>
      <c r="FL8" s="132">
        <f t="shared" si="21"/>
        <v>62.132999999999996</v>
      </c>
      <c r="FM8" s="132">
        <f t="shared" si="21"/>
        <v>50.279999999999994</v>
      </c>
      <c r="FN8" s="132">
        <f t="shared" si="21"/>
        <v>63.914999999999999</v>
      </c>
      <c r="FO8" s="134">
        <f t="shared" si="21"/>
        <v>1045.5139999999999</v>
      </c>
      <c r="FP8" s="132">
        <f>SUM(FP9:FP13)</f>
        <v>45.485000000000007</v>
      </c>
      <c r="FQ8" s="132">
        <f t="shared" ref="FQ8:GB8" si="22">SUM(FQ9:FQ13)</f>
        <v>25.421000000000003</v>
      </c>
      <c r="FR8" s="132">
        <f t="shared" si="22"/>
        <v>27.928999999999995</v>
      </c>
      <c r="FS8" s="132">
        <f t="shared" si="22"/>
        <v>13.376000000000001</v>
      </c>
      <c r="FT8" s="132">
        <f>SUM(FT9:FT13)</f>
        <v>13.444000000000001</v>
      </c>
      <c r="FU8" s="132">
        <f t="shared" si="22"/>
        <v>8.6539999999999999</v>
      </c>
      <c r="FV8" s="132">
        <f t="shared" si="22"/>
        <v>7.0230000000000006</v>
      </c>
      <c r="FW8" s="132">
        <f t="shared" si="22"/>
        <v>5.2929999999999993</v>
      </c>
      <c r="FX8" s="132">
        <f t="shared" si="22"/>
        <v>5.4369999999999994</v>
      </c>
      <c r="FY8" s="132">
        <f t="shared" si="22"/>
        <v>6.32</v>
      </c>
      <c r="FZ8" s="132">
        <f t="shared" si="22"/>
        <v>13.198</v>
      </c>
      <c r="GA8" s="132">
        <f t="shared" si="22"/>
        <v>21.812999999999999</v>
      </c>
      <c r="GB8" s="134">
        <f t="shared" si="22"/>
        <v>193.393</v>
      </c>
      <c r="GC8" s="132">
        <f>SUM(GC9:GC13)</f>
        <v>40.633000000000003</v>
      </c>
      <c r="GD8" s="132">
        <f>SUM(GD9:GD13)</f>
        <v>53.489000000000004</v>
      </c>
      <c r="GE8" s="132">
        <f>SUM(GE9:GE13)</f>
        <v>59.306999999999995</v>
      </c>
      <c r="GF8" s="132">
        <f>SUM(GF9:GF13)</f>
        <v>48.420999999999992</v>
      </c>
      <c r="GG8" s="132">
        <f>SUM(GG9:GG13)</f>
        <v>37.055999999999997</v>
      </c>
      <c r="GH8" s="132">
        <f t="shared" ref="GH8:GO8" si="23">SUM(GH9:GH13)</f>
        <v>50.135999999999996</v>
      </c>
      <c r="GI8" s="132">
        <f t="shared" si="23"/>
        <v>52.335999999999999</v>
      </c>
      <c r="GJ8" s="132">
        <f t="shared" si="23"/>
        <v>63.013999999999996</v>
      </c>
      <c r="GK8" s="132">
        <f t="shared" si="23"/>
        <v>52.747</v>
      </c>
      <c r="GL8" s="132">
        <f t="shared" si="23"/>
        <v>6.68</v>
      </c>
      <c r="GM8" s="132">
        <f t="shared" si="23"/>
        <v>8.020999999999999</v>
      </c>
      <c r="GN8" s="132">
        <f t="shared" si="23"/>
        <v>7.4090000000000007</v>
      </c>
      <c r="GO8" s="134">
        <f t="shared" si="23"/>
        <v>479.24899999999997</v>
      </c>
      <c r="GP8" s="132">
        <f>SUM(GP9:GP13)</f>
        <v>34.954000000000001</v>
      </c>
      <c r="GQ8" s="132">
        <f>SUM(GQ9:GQ13)</f>
        <v>41.713000000000001</v>
      </c>
      <c r="GR8" s="132">
        <f>SUM(GR9:GR13)</f>
        <v>51.45</v>
      </c>
      <c r="GS8" s="132">
        <f>SUM(GS9:GS13)</f>
        <v>63.392000000000003</v>
      </c>
      <c r="GT8" s="132">
        <f>SUM(GT9:GT13)</f>
        <v>51.497</v>
      </c>
      <c r="GU8" s="132">
        <f t="shared" ref="GU8:HB8" si="24">SUM(GU9:GU13)</f>
        <v>10.985000000000001</v>
      </c>
      <c r="GV8" s="132">
        <f t="shared" si="24"/>
        <v>17.085000000000001</v>
      </c>
      <c r="GW8" s="132">
        <f t="shared" si="24"/>
        <v>12.800999999999998</v>
      </c>
      <c r="GX8" s="132">
        <f t="shared" si="24"/>
        <v>9.5220000000000002</v>
      </c>
      <c r="GY8" s="132">
        <f t="shared" si="24"/>
        <v>16.670999999999999</v>
      </c>
      <c r="GZ8" s="132">
        <f t="shared" si="24"/>
        <v>21.768999999999998</v>
      </c>
      <c r="HA8" s="132">
        <f t="shared" si="24"/>
        <v>50.308999999999997</v>
      </c>
      <c r="HB8" s="134">
        <f t="shared" si="24"/>
        <v>382.14800000000002</v>
      </c>
      <c r="HC8" s="132">
        <f>SUM(HC9:HC13)</f>
        <v>54.153999999999996</v>
      </c>
      <c r="HD8" s="132">
        <f>SUM(HD9:HD13)</f>
        <v>40.583999999999996</v>
      </c>
      <c r="HE8" s="132">
        <f>SUM(HE9:HE13)</f>
        <v>58.874000000000009</v>
      </c>
      <c r="HF8" s="132">
        <f>SUM(HF9:HF13)</f>
        <v>49.902999999999999</v>
      </c>
      <c r="HG8" s="132">
        <f>SUM(HG9:HG13)</f>
        <v>40.627000000000002</v>
      </c>
      <c r="HH8" s="132">
        <f t="shared" ref="HH8:HO8" si="25">SUM(HH9:HH13)</f>
        <v>24.398</v>
      </c>
      <c r="HI8" s="132">
        <f t="shared" si="25"/>
        <v>18.7</v>
      </c>
      <c r="HJ8" s="132">
        <f t="shared" si="25"/>
        <v>22.117999999999999</v>
      </c>
      <c r="HK8" s="132">
        <f t="shared" si="25"/>
        <v>39.091999999999999</v>
      </c>
      <c r="HL8" s="132">
        <f t="shared" si="25"/>
        <v>22.714999999999996</v>
      </c>
      <c r="HM8" s="132">
        <f t="shared" si="25"/>
        <v>17.68</v>
      </c>
      <c r="HN8" s="132">
        <f t="shared" si="25"/>
        <v>25.827000000000002</v>
      </c>
      <c r="HO8" s="134">
        <f t="shared" si="25"/>
        <v>414.67200000000003</v>
      </c>
      <c r="HP8" s="132">
        <f>SUM(HP9:HP13)</f>
        <v>53.119</v>
      </c>
      <c r="HQ8" s="132">
        <f>SUM(HQ9:HQ13)</f>
        <v>49.935000000000002</v>
      </c>
      <c r="HR8" s="132">
        <f>SUM(HR9:HR13)</f>
        <v>42.546999999999997</v>
      </c>
      <c r="HS8" s="132">
        <f>SUM(HS9:HS13)</f>
        <v>26.42</v>
      </c>
      <c r="HT8" s="132">
        <f>SUM(HT9:HT13)</f>
        <v>20.54</v>
      </c>
      <c r="HU8" s="132">
        <f t="shared" ref="HU8:IB8" si="26">SUM(HU9:HU13)</f>
        <v>11.256</v>
      </c>
      <c r="HV8" s="132">
        <f t="shared" si="26"/>
        <v>16.024000000000001</v>
      </c>
      <c r="HW8" s="132">
        <f t="shared" si="26"/>
        <v>10.523</v>
      </c>
      <c r="HX8" s="132">
        <f t="shared" si="26"/>
        <v>19.229000000000003</v>
      </c>
      <c r="HY8" s="132">
        <f t="shared" si="26"/>
        <v>20.100000000000001</v>
      </c>
      <c r="HZ8" s="132">
        <f t="shared" si="26"/>
        <v>26.033000000000005</v>
      </c>
      <c r="IA8" s="132">
        <f t="shared" si="26"/>
        <v>51.938000000000002</v>
      </c>
      <c r="IB8" s="134">
        <f t="shared" si="26"/>
        <v>347.66399999999999</v>
      </c>
      <c r="IC8" s="132">
        <f>SUM(IC9:IC13)</f>
        <v>81.013999999999996</v>
      </c>
      <c r="ID8" s="132">
        <f>SUM(ID9:ID13)</f>
        <v>66.546000000000006</v>
      </c>
      <c r="IE8" s="132">
        <f>SUM(IE9:IE13)</f>
        <v>122.8</v>
      </c>
      <c r="IF8" s="132">
        <f>SUM(IF9:IF13)</f>
        <v>128.06399999999999</v>
      </c>
      <c r="IG8" s="132">
        <f>SUM(IG9:IG13)</f>
        <v>113.104</v>
      </c>
      <c r="IH8" s="132">
        <f t="shared" ref="IH8:IO8" si="27">SUM(IH9:IH13)</f>
        <v>81.457999999999998</v>
      </c>
      <c r="II8" s="132">
        <f t="shared" si="27"/>
        <v>62.889000000000003</v>
      </c>
      <c r="IJ8" s="132">
        <f t="shared" si="27"/>
        <v>58.781999999999996</v>
      </c>
      <c r="IK8" s="132">
        <f t="shared" si="27"/>
        <v>54.91</v>
      </c>
      <c r="IL8" s="132">
        <f t="shared" si="27"/>
        <v>59.708999999999996</v>
      </c>
      <c r="IM8" s="132">
        <f t="shared" si="27"/>
        <v>51.972999999999999</v>
      </c>
      <c r="IN8" s="132">
        <f t="shared" si="27"/>
        <v>83.765999999999991</v>
      </c>
      <c r="IO8" s="134">
        <f t="shared" si="27"/>
        <v>965.0150000000001</v>
      </c>
      <c r="IP8" s="132">
        <f>SUM(IP9:IP13)</f>
        <v>95.186999999999998</v>
      </c>
      <c r="IQ8" s="132">
        <f>SUM(IQ9:IQ13)</f>
        <v>96.197999999999993</v>
      </c>
      <c r="IR8" s="132">
        <f>SUM(IR9:IR13)</f>
        <v>135.06299999999999</v>
      </c>
      <c r="IS8" s="132">
        <f>SUM(IS9:IS13)</f>
        <v>136.494</v>
      </c>
      <c r="IT8" s="360">
        <f>SUM(IT9:IT13)</f>
        <v>0</v>
      </c>
      <c r="IU8" s="360">
        <f t="shared" ref="IU8:JB8" si="28">SUM(IU9:IU13)</f>
        <v>0</v>
      </c>
      <c r="IV8" s="132">
        <f t="shared" si="28"/>
        <v>92.268000000000015</v>
      </c>
      <c r="IW8" s="132">
        <f t="shared" si="28"/>
        <v>53.056000000000004</v>
      </c>
      <c r="IX8" s="132">
        <f t="shared" si="28"/>
        <v>48.570999999999998</v>
      </c>
      <c r="IY8" s="132">
        <f t="shared" si="28"/>
        <v>59.579000000000001</v>
      </c>
      <c r="IZ8" s="132">
        <f t="shared" si="28"/>
        <v>81.491</v>
      </c>
      <c r="JA8" s="132">
        <f t="shared" si="28"/>
        <v>44.643000000000001</v>
      </c>
      <c r="JB8" s="134">
        <f t="shared" si="28"/>
        <v>842.54999999999984</v>
      </c>
      <c r="JC8" s="132">
        <f>SUM(JC9:JC13)</f>
        <v>96.301000000000002</v>
      </c>
      <c r="JD8" s="132">
        <f>SUM(JD9:JD13)</f>
        <v>70.075000000000003</v>
      </c>
      <c r="JE8" s="132">
        <f>SUM(JE9:JE13)</f>
        <v>85.10199999999999</v>
      </c>
      <c r="JF8" s="132">
        <f>SUM(JF9:JF13)</f>
        <v>70.304000000000002</v>
      </c>
      <c r="JG8" s="132">
        <f>SUM(JG9:JG13)</f>
        <v>56.983000000000004</v>
      </c>
      <c r="JH8" s="132">
        <f t="shared" ref="JH8:JO8" si="29">SUM(JH9:JH13)</f>
        <v>0</v>
      </c>
      <c r="JI8" s="132">
        <f t="shared" si="29"/>
        <v>0</v>
      </c>
      <c r="JJ8" s="132">
        <f t="shared" si="29"/>
        <v>0</v>
      </c>
      <c r="JK8" s="132">
        <f t="shared" si="29"/>
        <v>0</v>
      </c>
      <c r="JL8" s="132">
        <f t="shared" si="29"/>
        <v>0</v>
      </c>
      <c r="JM8" s="132">
        <f t="shared" si="29"/>
        <v>0</v>
      </c>
      <c r="JN8" s="132">
        <f t="shared" si="29"/>
        <v>0</v>
      </c>
      <c r="JO8" s="134">
        <f t="shared" si="29"/>
        <v>378.76500000000004</v>
      </c>
    </row>
    <row r="9" spans="1:275" s="1" customFormat="1">
      <c r="A9" s="398"/>
      <c r="B9" s="15" t="s">
        <v>30</v>
      </c>
      <c r="C9" s="136">
        <v>14.3</v>
      </c>
      <c r="D9" s="137">
        <v>23.06</v>
      </c>
      <c r="E9" s="137">
        <v>20</v>
      </c>
      <c r="F9" s="136">
        <v>7.2</v>
      </c>
      <c r="G9" s="136">
        <v>7.01</v>
      </c>
      <c r="H9" s="136">
        <v>22.48</v>
      </c>
      <c r="I9" s="136">
        <v>15.63</v>
      </c>
      <c r="J9" s="136">
        <v>8.4</v>
      </c>
      <c r="K9" s="136">
        <v>8.1300000000000008</v>
      </c>
      <c r="L9" s="136">
        <v>8.6</v>
      </c>
      <c r="M9" s="138"/>
      <c r="N9" s="136">
        <v>7.98</v>
      </c>
      <c r="O9" s="139">
        <f>SUM(C9:N9)</f>
        <v>142.79</v>
      </c>
      <c r="P9" s="136">
        <v>28.54</v>
      </c>
      <c r="Q9" s="137">
        <v>17.827000000000002</v>
      </c>
      <c r="R9" s="137">
        <v>23.065999999999999</v>
      </c>
      <c r="S9" s="136">
        <v>29.832000000000001</v>
      </c>
      <c r="T9" s="136">
        <v>20.3</v>
      </c>
      <c r="U9" s="136">
        <v>33.049999999999997</v>
      </c>
      <c r="V9" s="136">
        <v>31.44</v>
      </c>
      <c r="W9" s="136">
        <v>57.65</v>
      </c>
      <c r="X9" s="136">
        <v>62.634999999999998</v>
      </c>
      <c r="Y9" s="136">
        <v>38.450000000000003</v>
      </c>
      <c r="Z9" s="136">
        <v>32.090000000000003</v>
      </c>
      <c r="AA9" s="136">
        <v>49.18</v>
      </c>
      <c r="AB9" s="139">
        <f>SUM(P9:AA9)</f>
        <v>424.06</v>
      </c>
      <c r="AC9" s="136">
        <v>55.22</v>
      </c>
      <c r="AD9" s="137">
        <v>82.882000000000005</v>
      </c>
      <c r="AE9" s="137">
        <v>109.336</v>
      </c>
      <c r="AF9" s="136">
        <v>102.42100000000001</v>
      </c>
      <c r="AG9" s="136">
        <v>101.42</v>
      </c>
      <c r="AH9" s="136">
        <v>82.433000000000007</v>
      </c>
      <c r="AI9" s="136">
        <v>93.587999999999994</v>
      </c>
      <c r="AJ9" s="136">
        <v>91</v>
      </c>
      <c r="AK9" s="136">
        <v>88.403999999999996</v>
      </c>
      <c r="AL9" s="136">
        <v>89.027000000000001</v>
      </c>
      <c r="AM9" s="136">
        <v>85.415999999999997</v>
      </c>
      <c r="AN9" s="136">
        <v>45.289000000000001</v>
      </c>
      <c r="AO9" s="139">
        <f>SUM(AC9:AN9)</f>
        <v>1026.4359999999999</v>
      </c>
      <c r="AP9" s="136">
        <v>57.164999999999999</v>
      </c>
      <c r="AQ9" s="137">
        <v>91.106999999999999</v>
      </c>
      <c r="AR9" s="137">
        <v>105.78400000000001</v>
      </c>
      <c r="AS9" s="136">
        <v>93.185000000000002</v>
      </c>
      <c r="AT9" s="136">
        <v>93.606999999999999</v>
      </c>
      <c r="AU9" s="136">
        <v>90.852000000000004</v>
      </c>
      <c r="AV9" s="136">
        <v>85.269000000000005</v>
      </c>
      <c r="AW9" s="136">
        <v>83.343999999999994</v>
      </c>
      <c r="AX9" s="136">
        <v>70.53</v>
      </c>
      <c r="AY9" s="136">
        <v>14.276</v>
      </c>
      <c r="AZ9" s="136">
        <v>25.834</v>
      </c>
      <c r="BA9" s="136">
        <v>42.079000000000001</v>
      </c>
      <c r="BB9" s="139">
        <f>SUM(AP9:BA9)</f>
        <v>853.0319999999997</v>
      </c>
      <c r="BC9" s="136">
        <v>63.377000000000002</v>
      </c>
      <c r="BD9" s="137">
        <v>88.617000000000004</v>
      </c>
      <c r="BE9" s="137">
        <v>93.774000000000001</v>
      </c>
      <c r="BF9" s="136">
        <v>89.072999999999993</v>
      </c>
      <c r="BG9" s="136">
        <v>77.519000000000005</v>
      </c>
      <c r="BH9" s="136">
        <v>83.727999999999994</v>
      </c>
      <c r="BI9" s="136">
        <v>79.763000000000005</v>
      </c>
      <c r="BJ9" s="136">
        <v>35.511000000000003</v>
      </c>
      <c r="BK9" s="136">
        <v>33.226999999999997</v>
      </c>
      <c r="BL9" s="136">
        <v>42.274000000000001</v>
      </c>
      <c r="BM9" s="136">
        <v>43.822000000000003</v>
      </c>
      <c r="BN9" s="136">
        <v>44.298000000000002</v>
      </c>
      <c r="BO9" s="139">
        <f>SUM(BC9:BN9)</f>
        <v>774.98299999999995</v>
      </c>
      <c r="BP9" s="136">
        <v>30.937999999999999</v>
      </c>
      <c r="BQ9" s="137">
        <v>26.875</v>
      </c>
      <c r="BR9" s="137">
        <v>19.661000000000001</v>
      </c>
      <c r="BS9" s="136">
        <v>32.551000000000002</v>
      </c>
      <c r="BT9" s="136">
        <v>33.259</v>
      </c>
      <c r="BU9" s="136">
        <v>40.514000000000003</v>
      </c>
      <c r="BV9" s="136">
        <v>70.245000000000005</v>
      </c>
      <c r="BW9" s="136">
        <v>58.491999999999997</v>
      </c>
      <c r="BX9" s="136">
        <v>44.478999999999999</v>
      </c>
      <c r="BY9" s="136">
        <v>36.988999999999997</v>
      </c>
      <c r="BZ9" s="136">
        <v>33.738</v>
      </c>
      <c r="CA9" s="136">
        <v>28.83</v>
      </c>
      <c r="CB9" s="139">
        <f>SUM(BP9:CA9)</f>
        <v>456.57099999999997</v>
      </c>
      <c r="CC9" s="136">
        <v>27.181999999999999</v>
      </c>
      <c r="CD9" s="137">
        <v>35.725000000000001</v>
      </c>
      <c r="CE9" s="137">
        <v>31.655999999999999</v>
      </c>
      <c r="CF9" s="136">
        <v>23.356000000000002</v>
      </c>
      <c r="CG9" s="136">
        <v>18.742000000000001</v>
      </c>
      <c r="CH9" s="136">
        <v>28.774000000000001</v>
      </c>
      <c r="CI9" s="136">
        <v>49.999000000000002</v>
      </c>
      <c r="CJ9" s="136">
        <v>51.783999999999999</v>
      </c>
      <c r="CK9" s="136">
        <v>38.856999999999999</v>
      </c>
      <c r="CL9" s="136">
        <v>29.776</v>
      </c>
      <c r="CM9" s="136">
        <v>18.927</v>
      </c>
      <c r="CN9" s="136">
        <v>29.608000000000001</v>
      </c>
      <c r="CO9" s="139">
        <f>SUM(CC9:CN9)</f>
        <v>384.38599999999997</v>
      </c>
      <c r="CP9" s="136">
        <v>31.417000000000002</v>
      </c>
      <c r="CQ9" s="137">
        <v>36.877000000000002</v>
      </c>
      <c r="CR9" s="137">
        <v>22.667999999999999</v>
      </c>
      <c r="CS9" s="136">
        <v>14.725</v>
      </c>
      <c r="CT9" s="136">
        <v>16.949000000000002</v>
      </c>
      <c r="CU9" s="136">
        <v>13.731999999999999</v>
      </c>
      <c r="CV9" s="136">
        <v>15.593</v>
      </c>
      <c r="CW9" s="136">
        <v>19.233000000000001</v>
      </c>
      <c r="CX9" s="136">
        <v>23.372</v>
      </c>
      <c r="CY9" s="136">
        <v>13.757999999999999</v>
      </c>
      <c r="CZ9" s="136">
        <v>0</v>
      </c>
      <c r="DA9" s="136">
        <v>0</v>
      </c>
      <c r="DB9" s="139">
        <f>SUM(CP9:DA9)</f>
        <v>208.32399999999998</v>
      </c>
      <c r="DC9" s="136">
        <v>0.46700000000000003</v>
      </c>
      <c r="DD9" s="137">
        <v>9.0690000000000008</v>
      </c>
      <c r="DE9" s="137">
        <v>30.699000000000002</v>
      </c>
      <c r="DF9" s="136">
        <v>31.085000000000001</v>
      </c>
      <c r="DG9" s="136">
        <v>38.387</v>
      </c>
      <c r="DH9" s="136">
        <v>36.311</v>
      </c>
      <c r="DI9" s="136">
        <v>45.712000000000003</v>
      </c>
      <c r="DJ9" s="136">
        <v>57.000999999999998</v>
      </c>
      <c r="DK9" s="136">
        <v>43.732999999999997</v>
      </c>
      <c r="DL9" s="136">
        <v>42.402000000000001</v>
      </c>
      <c r="DM9" s="136">
        <v>19.318000000000001</v>
      </c>
      <c r="DN9" s="136">
        <v>27.004999999999999</v>
      </c>
      <c r="DO9" s="139">
        <f>SUM(DC9:DN9)</f>
        <v>381.18899999999996</v>
      </c>
      <c r="DP9" s="136">
        <v>53.960999999999999</v>
      </c>
      <c r="DQ9" s="137">
        <v>75.578000000000003</v>
      </c>
      <c r="DR9" s="137">
        <v>88.269000000000005</v>
      </c>
      <c r="DS9" s="136">
        <v>79.058999999999997</v>
      </c>
      <c r="DT9" s="136">
        <v>50.296999999999997</v>
      </c>
      <c r="DU9" s="136">
        <v>38.984999999999999</v>
      </c>
      <c r="DV9" s="136">
        <v>38.69</v>
      </c>
      <c r="DW9" s="136">
        <v>54.804000000000002</v>
      </c>
      <c r="DX9" s="136">
        <v>42.988</v>
      </c>
      <c r="DY9" s="136">
        <v>31.22</v>
      </c>
      <c r="DZ9" s="136">
        <v>50.682000000000002</v>
      </c>
      <c r="EA9" s="136">
        <v>61.094999999999999</v>
      </c>
      <c r="EB9" s="139">
        <f>SUM(DP9:EA9)</f>
        <v>665.62800000000016</v>
      </c>
      <c r="EC9" s="136">
        <v>8.4819999999999993</v>
      </c>
      <c r="ED9" s="137">
        <v>28.614000000000001</v>
      </c>
      <c r="EE9" s="137">
        <v>43.094000000000001</v>
      </c>
      <c r="EF9" s="136">
        <v>33.03</v>
      </c>
      <c r="EG9" s="136">
        <v>61.935000000000002</v>
      </c>
      <c r="EH9" s="136">
        <v>60.261000000000003</v>
      </c>
      <c r="EI9" s="136">
        <v>58.478000000000002</v>
      </c>
      <c r="EJ9" s="136">
        <v>67.756</v>
      </c>
      <c r="EK9" s="136">
        <v>67.626000000000005</v>
      </c>
      <c r="EL9" s="136">
        <v>61.366999999999997</v>
      </c>
      <c r="EM9" s="136">
        <v>42.378999999999998</v>
      </c>
      <c r="EN9" s="136">
        <v>50.524999999999999</v>
      </c>
      <c r="EO9" s="139">
        <f>SUM(EC9:EN9)</f>
        <v>583.54699999999991</v>
      </c>
      <c r="EP9" s="136">
        <v>60.308999999999997</v>
      </c>
      <c r="EQ9" s="137">
        <v>65.19</v>
      </c>
      <c r="ER9" s="137">
        <v>100.529</v>
      </c>
      <c r="ES9" s="136">
        <v>100.855</v>
      </c>
      <c r="ET9" s="136">
        <v>99.66</v>
      </c>
      <c r="EU9" s="136">
        <v>84.472999999999999</v>
      </c>
      <c r="EV9" s="136">
        <v>78.27</v>
      </c>
      <c r="EW9" s="136">
        <v>59.697000000000003</v>
      </c>
      <c r="EX9" s="136">
        <v>47.499000000000002</v>
      </c>
      <c r="EY9" s="136">
        <v>48.762999999999998</v>
      </c>
      <c r="EZ9" s="136">
        <v>54.106999999999999</v>
      </c>
      <c r="FA9" s="136">
        <v>73.745000000000005</v>
      </c>
      <c r="FB9" s="139">
        <f>SUM(EP9:FA9)</f>
        <v>873.09700000000009</v>
      </c>
      <c r="FC9" s="136">
        <v>91.989000000000004</v>
      </c>
      <c r="FD9" s="137">
        <v>93.534999999999997</v>
      </c>
      <c r="FE9" s="137">
        <v>88.608999999999995</v>
      </c>
      <c r="FF9" s="136">
        <v>83.149000000000001</v>
      </c>
      <c r="FG9" s="136">
        <v>82.677000000000007</v>
      </c>
      <c r="FH9" s="136">
        <v>54.991</v>
      </c>
      <c r="FI9" s="136">
        <v>47.802999999999997</v>
      </c>
      <c r="FJ9" s="136">
        <v>52.887</v>
      </c>
      <c r="FK9" s="136">
        <v>46.667999999999999</v>
      </c>
      <c r="FL9" s="136">
        <v>56.366</v>
      </c>
      <c r="FM9" s="136">
        <v>45.432000000000002</v>
      </c>
      <c r="FN9" s="136">
        <v>56.582999999999998</v>
      </c>
      <c r="FO9" s="139">
        <f>SUM(FC9:FN9)</f>
        <v>800.68899999999985</v>
      </c>
      <c r="FP9" s="136">
        <v>38.518000000000001</v>
      </c>
      <c r="FQ9" s="137">
        <v>19.835999999999999</v>
      </c>
      <c r="FR9" s="137">
        <v>8.6389999999999993</v>
      </c>
      <c r="FS9" s="136">
        <v>4.0670000000000002</v>
      </c>
      <c r="FT9" s="136">
        <v>8.9</v>
      </c>
      <c r="FU9" s="136">
        <v>6.7460000000000004</v>
      </c>
      <c r="FV9" s="136">
        <v>5.9210000000000003</v>
      </c>
      <c r="FW9" s="136">
        <v>3.9089999999999998</v>
      </c>
      <c r="FX9" s="136">
        <v>3.9710000000000001</v>
      </c>
      <c r="FY9" s="136">
        <v>2.6110000000000002</v>
      </c>
      <c r="FZ9" s="136">
        <v>4.6459999999999999</v>
      </c>
      <c r="GA9" s="136">
        <v>4.6159999999999997</v>
      </c>
      <c r="GB9" s="139">
        <f>SUM(FP9:GA9)</f>
        <v>112.38000000000002</v>
      </c>
      <c r="GC9" s="136">
        <v>16.855</v>
      </c>
      <c r="GD9" s="137">
        <v>25.742000000000001</v>
      </c>
      <c r="GE9" s="137">
        <v>22.620999999999999</v>
      </c>
      <c r="GF9" s="136">
        <v>15.385999999999999</v>
      </c>
      <c r="GG9" s="136">
        <v>7.8540000000000001</v>
      </c>
      <c r="GH9" s="136">
        <v>37.963000000000001</v>
      </c>
      <c r="GI9" s="136">
        <v>46.679000000000002</v>
      </c>
      <c r="GJ9" s="136">
        <v>59.975999999999999</v>
      </c>
      <c r="GK9" s="136">
        <v>49.726999999999997</v>
      </c>
      <c r="GL9" s="136">
        <v>2.2349999999999999</v>
      </c>
      <c r="GM9" s="136">
        <v>3.1040000000000001</v>
      </c>
      <c r="GN9" s="136">
        <v>2.5609999999999999</v>
      </c>
      <c r="GO9" s="139">
        <f>SUM(GC9:GN9)</f>
        <v>290.70299999999997</v>
      </c>
      <c r="GP9" s="136">
        <v>15.781000000000001</v>
      </c>
      <c r="GQ9" s="137">
        <v>14.923</v>
      </c>
      <c r="GR9" s="137">
        <v>13.598000000000001</v>
      </c>
      <c r="GS9" s="136">
        <v>27.597999999999999</v>
      </c>
      <c r="GT9" s="136">
        <v>30.327999999999999</v>
      </c>
      <c r="GU9" s="136">
        <v>3.532</v>
      </c>
      <c r="GV9" s="136">
        <v>13.359</v>
      </c>
      <c r="GW9" s="136">
        <v>10.086</v>
      </c>
      <c r="GX9" s="136">
        <v>6.8689999999999998</v>
      </c>
      <c r="GY9" s="136">
        <v>13.786</v>
      </c>
      <c r="GZ9" s="136">
        <v>16.975999999999999</v>
      </c>
      <c r="HA9" s="136">
        <v>35.271000000000001</v>
      </c>
      <c r="HB9" s="139">
        <f>SUM(GP9:HA9)</f>
        <v>202.10700000000003</v>
      </c>
      <c r="HC9" s="136">
        <v>35.561999999999998</v>
      </c>
      <c r="HD9" s="137">
        <v>19.591999999999999</v>
      </c>
      <c r="HE9" s="137">
        <v>19.292000000000002</v>
      </c>
      <c r="HF9" s="136">
        <v>12.685</v>
      </c>
      <c r="HG9" s="136">
        <v>14.618</v>
      </c>
      <c r="HH9" s="136">
        <v>15.015000000000001</v>
      </c>
      <c r="HI9" s="136">
        <v>14.371</v>
      </c>
      <c r="HJ9" s="136">
        <v>19.155000000000001</v>
      </c>
      <c r="HK9" s="136">
        <v>36.543999999999997</v>
      </c>
      <c r="HL9" s="136">
        <v>19.271999999999998</v>
      </c>
      <c r="HM9" s="136">
        <v>13.420999999999999</v>
      </c>
      <c r="HN9" s="136">
        <v>18.262</v>
      </c>
      <c r="HO9" s="139">
        <f>SUM(HC9:HN9)</f>
        <v>237.78899999999999</v>
      </c>
      <c r="HP9" s="136">
        <v>33.573999999999998</v>
      </c>
      <c r="HQ9" s="137">
        <v>21.67</v>
      </c>
      <c r="HR9" s="137">
        <v>10.933999999999999</v>
      </c>
      <c r="HS9" s="136">
        <v>6.26</v>
      </c>
      <c r="HT9" s="136">
        <v>6.093</v>
      </c>
      <c r="HU9" s="136">
        <v>2.927</v>
      </c>
      <c r="HV9" s="136">
        <v>12.585000000000001</v>
      </c>
      <c r="HW9" s="136">
        <v>8.0869999999999997</v>
      </c>
      <c r="HX9" s="136">
        <v>15.952999999999999</v>
      </c>
      <c r="HY9" s="136">
        <v>15.879</v>
      </c>
      <c r="HZ9" s="136">
        <v>20.693000000000001</v>
      </c>
      <c r="IA9" s="136">
        <v>31.928999999999998</v>
      </c>
      <c r="IB9" s="139">
        <f>SUM(HP9:IA9)</f>
        <v>186.58400000000003</v>
      </c>
      <c r="IC9" s="136">
        <v>51.548999999999999</v>
      </c>
      <c r="ID9" s="137">
        <v>40.947000000000003</v>
      </c>
      <c r="IE9" s="137">
        <v>89.906999999999996</v>
      </c>
      <c r="IF9" s="136">
        <v>94.263000000000005</v>
      </c>
      <c r="IG9" s="136">
        <v>78.902000000000001</v>
      </c>
      <c r="IH9" s="136">
        <v>56.960999999999999</v>
      </c>
      <c r="II9" s="136">
        <v>52.334000000000003</v>
      </c>
      <c r="IJ9" s="136">
        <v>52.820999999999998</v>
      </c>
      <c r="IK9" s="136">
        <v>50.893999999999998</v>
      </c>
      <c r="IL9" s="136">
        <v>54.201000000000001</v>
      </c>
      <c r="IM9" s="136">
        <v>46.667000000000002</v>
      </c>
      <c r="IN9" s="136">
        <v>77.543000000000006</v>
      </c>
      <c r="IO9" s="139">
        <f>SUM(IC9:IN9)</f>
        <v>746.98900000000015</v>
      </c>
      <c r="IP9" s="136">
        <v>77.08</v>
      </c>
      <c r="IQ9" s="137">
        <v>69.516999999999996</v>
      </c>
      <c r="IR9" s="137">
        <v>103.29300000000001</v>
      </c>
      <c r="IS9" s="136">
        <v>103.099</v>
      </c>
      <c r="IT9" s="361"/>
      <c r="IU9" s="361"/>
      <c r="IV9" s="136">
        <v>85.216999999999999</v>
      </c>
      <c r="IW9" s="136">
        <v>48.889000000000003</v>
      </c>
      <c r="IX9" s="136">
        <v>45.192</v>
      </c>
      <c r="IY9" s="136">
        <v>56.454000000000001</v>
      </c>
      <c r="IZ9" s="136">
        <v>77.158000000000001</v>
      </c>
      <c r="JA9" s="136">
        <v>36.472999999999999</v>
      </c>
      <c r="JB9" s="139">
        <f>SUM(IP9:JA9)</f>
        <v>702.37199999999984</v>
      </c>
      <c r="JC9" s="136">
        <v>79.363</v>
      </c>
      <c r="JD9" s="137">
        <v>43.488</v>
      </c>
      <c r="JE9" s="137">
        <v>53.454999999999998</v>
      </c>
      <c r="JF9" s="136">
        <v>37.386000000000003</v>
      </c>
      <c r="JG9" s="136">
        <v>31.241</v>
      </c>
      <c r="JH9" s="136"/>
      <c r="JI9" s="136"/>
      <c r="JJ9" s="136"/>
      <c r="JK9" s="136"/>
      <c r="JL9" s="136"/>
      <c r="JM9" s="136"/>
      <c r="JN9" s="136"/>
      <c r="JO9" s="139">
        <f>SUM(JC9:JN9)</f>
        <v>244.93299999999999</v>
      </c>
    </row>
    <row r="10" spans="1:275" s="1" customFormat="1">
      <c r="A10" s="398"/>
      <c r="B10" s="13" t="s">
        <v>31</v>
      </c>
      <c r="C10" s="99">
        <v>4.04</v>
      </c>
      <c r="D10" s="140">
        <v>9.7799999999999994</v>
      </c>
      <c r="E10" s="140">
        <v>20.7</v>
      </c>
      <c r="F10" s="99">
        <v>14.9</v>
      </c>
      <c r="G10" s="99">
        <v>4.9800000000000004</v>
      </c>
      <c r="H10" s="99">
        <v>1.32</v>
      </c>
      <c r="I10" s="99">
        <v>0.63</v>
      </c>
      <c r="J10" s="99">
        <v>0.5</v>
      </c>
      <c r="K10" s="99">
        <v>0.41</v>
      </c>
      <c r="L10" s="99">
        <v>0.45</v>
      </c>
      <c r="M10" s="141"/>
      <c r="N10" s="99">
        <v>12.42</v>
      </c>
      <c r="O10" s="142">
        <f>SUM(C10:N10)</f>
        <v>70.13</v>
      </c>
      <c r="P10" s="99">
        <v>10.32</v>
      </c>
      <c r="Q10" s="140">
        <v>16.481999999999999</v>
      </c>
      <c r="R10" s="140">
        <v>20.305</v>
      </c>
      <c r="S10" s="99">
        <v>19.527000000000001</v>
      </c>
      <c r="T10" s="99">
        <v>12.6</v>
      </c>
      <c r="U10" s="99">
        <v>4.05</v>
      </c>
      <c r="V10" s="99">
        <v>1.87</v>
      </c>
      <c r="W10" s="99">
        <v>0.95</v>
      </c>
      <c r="X10" s="99">
        <v>0.219</v>
      </c>
      <c r="Y10" s="99">
        <v>0.52</v>
      </c>
      <c r="Z10" s="99">
        <v>0.64</v>
      </c>
      <c r="AA10" s="99">
        <v>6.47</v>
      </c>
      <c r="AB10" s="142">
        <f>SUM(P10:AA10)</f>
        <v>93.952999999999989</v>
      </c>
      <c r="AC10" s="99">
        <v>17</v>
      </c>
      <c r="AD10" s="140">
        <v>17.215</v>
      </c>
      <c r="AE10" s="140">
        <v>12.478999999999999</v>
      </c>
      <c r="AF10" s="99">
        <v>19.306000000000001</v>
      </c>
      <c r="AG10" s="99">
        <v>18.29</v>
      </c>
      <c r="AH10" s="99">
        <v>17.844000000000001</v>
      </c>
      <c r="AI10" s="99">
        <v>8.4559999999999995</v>
      </c>
      <c r="AJ10" s="99">
        <v>3.43</v>
      </c>
      <c r="AK10" s="99">
        <v>1.518</v>
      </c>
      <c r="AL10" s="99">
        <v>1.345</v>
      </c>
      <c r="AM10" s="99">
        <v>1.492</v>
      </c>
      <c r="AN10" s="99">
        <v>3.117</v>
      </c>
      <c r="AO10" s="142">
        <f>SUM(AC10:AN10)</f>
        <v>121.492</v>
      </c>
      <c r="AP10" s="99">
        <v>10.803000000000001</v>
      </c>
      <c r="AQ10" s="140">
        <v>15.342000000000001</v>
      </c>
      <c r="AR10" s="140">
        <v>18.989999999999998</v>
      </c>
      <c r="AS10" s="99">
        <v>15.811</v>
      </c>
      <c r="AT10" s="99">
        <v>18.266999999999999</v>
      </c>
      <c r="AU10" s="99">
        <v>7.0860000000000003</v>
      </c>
      <c r="AV10" s="99">
        <v>2.4209999999999998</v>
      </c>
      <c r="AW10" s="99">
        <v>1.25</v>
      </c>
      <c r="AX10" s="99">
        <v>0.73399999999999999</v>
      </c>
      <c r="AY10" s="99">
        <v>0.68</v>
      </c>
      <c r="AZ10" s="99">
        <v>3.5259999999999998</v>
      </c>
      <c r="BA10" s="99">
        <v>10.210000000000001</v>
      </c>
      <c r="BB10" s="142">
        <f>SUM(AP10:BA10)</f>
        <v>105.12</v>
      </c>
      <c r="BC10" s="99">
        <v>13.602</v>
      </c>
      <c r="BD10" s="140">
        <v>15.645</v>
      </c>
      <c r="BE10" s="140">
        <v>19.106999999999999</v>
      </c>
      <c r="BF10" s="99">
        <v>18.263999999999999</v>
      </c>
      <c r="BG10" s="99">
        <v>16.96</v>
      </c>
      <c r="BH10" s="99">
        <v>6.4640000000000004</v>
      </c>
      <c r="BI10" s="99">
        <v>2.4470000000000001</v>
      </c>
      <c r="BJ10" s="99">
        <v>1.1919999999999999</v>
      </c>
      <c r="BK10" s="99">
        <v>0.72399999999999998</v>
      </c>
      <c r="BL10" s="99">
        <v>0.64300000000000002</v>
      </c>
      <c r="BM10" s="99">
        <v>2.335</v>
      </c>
      <c r="BN10" s="99">
        <v>7.7560000000000002</v>
      </c>
      <c r="BO10" s="142">
        <f>SUM(BC10:BN10)</f>
        <v>105.139</v>
      </c>
      <c r="BP10" s="99">
        <v>13.744999999999999</v>
      </c>
      <c r="BQ10" s="140">
        <v>11.233000000000001</v>
      </c>
      <c r="BR10" s="140">
        <v>17.038</v>
      </c>
      <c r="BS10" s="99">
        <v>17.111000000000001</v>
      </c>
      <c r="BT10" s="99">
        <v>11.497</v>
      </c>
      <c r="BU10" s="99">
        <v>2.9140000000000001</v>
      </c>
      <c r="BV10" s="99">
        <v>1.4750000000000001</v>
      </c>
      <c r="BW10" s="99">
        <v>0.83199999999999996</v>
      </c>
      <c r="BX10" s="99">
        <v>0.61299999999999999</v>
      </c>
      <c r="BY10" s="99">
        <v>0.78100000000000003</v>
      </c>
      <c r="BZ10" s="99">
        <v>4.7309999999999999</v>
      </c>
      <c r="CA10" s="99">
        <v>2.3090000000000002</v>
      </c>
      <c r="CB10" s="142">
        <f>SUM(BP10:CA10)</f>
        <v>84.278999999999996</v>
      </c>
      <c r="CC10" s="99">
        <v>3.8519999999999999</v>
      </c>
      <c r="CD10" s="140">
        <v>9.9359999999999999</v>
      </c>
      <c r="CE10" s="140">
        <v>18.042000000000002</v>
      </c>
      <c r="CF10" s="99">
        <v>18.349</v>
      </c>
      <c r="CG10" s="99">
        <v>12.661</v>
      </c>
      <c r="CH10" s="99">
        <v>3.7429999999999999</v>
      </c>
      <c r="CI10" s="99">
        <v>1.8520000000000001</v>
      </c>
      <c r="CJ10" s="99">
        <v>1.1639999999999999</v>
      </c>
      <c r="CK10" s="99">
        <v>0.65100000000000002</v>
      </c>
      <c r="CL10" s="99">
        <v>0.56299999999999994</v>
      </c>
      <c r="CM10" s="99">
        <v>0.748</v>
      </c>
      <c r="CN10" s="99">
        <v>7.3869999999999996</v>
      </c>
      <c r="CO10" s="142">
        <f>SUM(CC10:CN10)</f>
        <v>78.948000000000008</v>
      </c>
      <c r="CP10" s="99">
        <v>4.9909999999999997</v>
      </c>
      <c r="CQ10" s="140">
        <v>8.2710000000000008</v>
      </c>
      <c r="CR10" s="140">
        <v>18.783999999999999</v>
      </c>
      <c r="CS10" s="99">
        <v>16.986999999999998</v>
      </c>
      <c r="CT10" s="99">
        <v>5.9459999999999997</v>
      </c>
      <c r="CU10" s="99">
        <v>2.0409999999999999</v>
      </c>
      <c r="CV10" s="99">
        <v>0.86399999999999999</v>
      </c>
      <c r="CW10" s="99">
        <v>0.55200000000000005</v>
      </c>
      <c r="CX10" s="99">
        <v>0.495</v>
      </c>
      <c r="CY10" s="99">
        <v>0.56799999999999995</v>
      </c>
      <c r="CZ10" s="99">
        <v>1.113</v>
      </c>
      <c r="DA10" s="99">
        <v>4.3319999999999999</v>
      </c>
      <c r="DB10" s="142">
        <f>SUM(CP10:DA10)</f>
        <v>64.943999999999988</v>
      </c>
      <c r="DC10" s="99">
        <v>9.0670000000000002</v>
      </c>
      <c r="DD10" s="140">
        <v>13.23</v>
      </c>
      <c r="DE10" s="140">
        <v>15.115</v>
      </c>
      <c r="DF10" s="99">
        <v>15.212</v>
      </c>
      <c r="DG10" s="99">
        <v>15.439</v>
      </c>
      <c r="DH10" s="99">
        <v>8.3529999999999998</v>
      </c>
      <c r="DI10" s="99">
        <v>3.1190000000000002</v>
      </c>
      <c r="DJ10" s="99">
        <v>1.5169999999999999</v>
      </c>
      <c r="DK10" s="99">
        <v>0.64600000000000002</v>
      </c>
      <c r="DL10" s="99">
        <v>0.58399999999999996</v>
      </c>
      <c r="DM10" s="99">
        <v>4.6390000000000002</v>
      </c>
      <c r="DN10" s="99">
        <v>12.324999999999999</v>
      </c>
      <c r="DO10" s="142">
        <f>SUM(DC10:DN10)</f>
        <v>99.245999999999981</v>
      </c>
      <c r="DP10" s="99">
        <v>14.319000000000001</v>
      </c>
      <c r="DQ10" s="140">
        <v>18.273</v>
      </c>
      <c r="DR10" s="140">
        <v>17.542999999999999</v>
      </c>
      <c r="DS10" s="99">
        <v>8.2469999999999999</v>
      </c>
      <c r="DT10" s="99">
        <v>3.7330000000000001</v>
      </c>
      <c r="DU10" s="99">
        <v>1.657</v>
      </c>
      <c r="DV10" s="99">
        <v>0.54200000000000004</v>
      </c>
      <c r="DW10" s="99">
        <v>0.27400000000000002</v>
      </c>
      <c r="DX10" s="99">
        <v>0.23599999999999999</v>
      </c>
      <c r="DY10" s="99">
        <v>0.29699999999999999</v>
      </c>
      <c r="DZ10" s="99">
        <v>0.28599999999999998</v>
      </c>
      <c r="EA10" s="99">
        <v>2.6509999999999998</v>
      </c>
      <c r="EB10" s="142">
        <f>SUM(DP10:EA10)</f>
        <v>68.057999999999993</v>
      </c>
      <c r="EC10" s="99">
        <v>6.7619999999999996</v>
      </c>
      <c r="ED10" s="140">
        <v>15.92</v>
      </c>
      <c r="EE10" s="140">
        <v>20.062999999999999</v>
      </c>
      <c r="EF10" s="99">
        <v>18.986999999999998</v>
      </c>
      <c r="EG10" s="99">
        <v>16.146000000000001</v>
      </c>
      <c r="EH10" s="99">
        <v>5.6360000000000001</v>
      </c>
      <c r="EI10" s="99">
        <v>1.859</v>
      </c>
      <c r="EJ10" s="99">
        <v>0.23599999999999999</v>
      </c>
      <c r="EK10" s="99">
        <v>0.30099999999999999</v>
      </c>
      <c r="EL10" s="99">
        <v>0.34599999999999997</v>
      </c>
      <c r="EM10" s="99">
        <v>3.9449999999999998</v>
      </c>
      <c r="EN10" s="99">
        <v>80.540000000000006</v>
      </c>
      <c r="EO10" s="142">
        <f>SUM(EC10:EN10)</f>
        <v>170.74099999999999</v>
      </c>
      <c r="EP10" s="99">
        <v>14.093</v>
      </c>
      <c r="EQ10" s="140">
        <v>16.373000000000001</v>
      </c>
      <c r="ER10" s="140">
        <v>19.684999999999999</v>
      </c>
      <c r="ES10" s="99">
        <v>19.893000000000001</v>
      </c>
      <c r="ET10" s="99">
        <v>20.425000000000001</v>
      </c>
      <c r="EU10" s="99">
        <v>15.567</v>
      </c>
      <c r="EV10" s="99">
        <v>4.851</v>
      </c>
      <c r="EW10" s="99">
        <v>1.8740000000000001</v>
      </c>
      <c r="EX10" s="99">
        <v>0.56100000000000005</v>
      </c>
      <c r="EY10" s="99">
        <v>0.26400000000000001</v>
      </c>
      <c r="EZ10" s="99">
        <v>1.6970000000000001</v>
      </c>
      <c r="FA10" s="99">
        <v>16.001999999999999</v>
      </c>
      <c r="FB10" s="142">
        <f>SUM(EP10:FA10)</f>
        <v>131.285</v>
      </c>
      <c r="FC10" s="99">
        <v>17.169</v>
      </c>
      <c r="FD10" s="140">
        <v>17.795000000000002</v>
      </c>
      <c r="FE10" s="140">
        <v>16.417000000000002</v>
      </c>
      <c r="FF10" s="99">
        <v>20.091000000000001</v>
      </c>
      <c r="FG10" s="99">
        <v>16.361000000000001</v>
      </c>
      <c r="FH10" s="99">
        <v>5.7290000000000001</v>
      </c>
      <c r="FI10" s="99">
        <v>2.2629999999999999</v>
      </c>
      <c r="FJ10" s="99">
        <v>0.79300000000000004</v>
      </c>
      <c r="FK10" s="99">
        <v>0.46200000000000002</v>
      </c>
      <c r="FL10" s="99">
        <v>0.40899999999999997</v>
      </c>
      <c r="FM10" s="99">
        <v>0.32300000000000001</v>
      </c>
      <c r="FN10" s="99">
        <v>1.29</v>
      </c>
      <c r="FO10" s="142">
        <f>SUM(FC10:FN10)</f>
        <v>99.102000000000032</v>
      </c>
      <c r="FP10" s="99">
        <v>1.734</v>
      </c>
      <c r="FQ10" s="140">
        <v>1.175</v>
      </c>
      <c r="FR10" s="140">
        <v>9.8309999999999995</v>
      </c>
      <c r="FS10" s="99">
        <v>3.052</v>
      </c>
      <c r="FT10" s="99">
        <v>0.84099999999999997</v>
      </c>
      <c r="FU10" s="99">
        <v>0.216</v>
      </c>
      <c r="FV10" s="99">
        <v>8.2000000000000003E-2</v>
      </c>
      <c r="FW10" s="99">
        <v>0.32600000000000001</v>
      </c>
      <c r="FX10" s="99">
        <v>0.29799999999999999</v>
      </c>
      <c r="FY10" s="99">
        <v>0.34899999999999998</v>
      </c>
      <c r="FZ10" s="99">
        <v>3.202</v>
      </c>
      <c r="GA10" s="99">
        <v>8.93</v>
      </c>
      <c r="GB10" s="142">
        <f>SUM(FP10:GA10)</f>
        <v>30.036000000000001</v>
      </c>
      <c r="GC10" s="99">
        <v>10.919</v>
      </c>
      <c r="GD10" s="140">
        <v>13.3</v>
      </c>
      <c r="GE10" s="140">
        <v>18.831</v>
      </c>
      <c r="GF10" s="99">
        <v>18.007999999999999</v>
      </c>
      <c r="GG10" s="99">
        <v>12.564</v>
      </c>
      <c r="GH10" s="99">
        <v>3.3610000000000002</v>
      </c>
      <c r="GI10" s="99">
        <v>1.4139999999999999</v>
      </c>
      <c r="GJ10" s="99">
        <v>0.45800000000000002</v>
      </c>
      <c r="GK10" s="99">
        <v>8.2000000000000003E-2</v>
      </c>
      <c r="GL10" s="99">
        <v>0.375</v>
      </c>
      <c r="GM10" s="99">
        <v>8.5999999999999993E-2</v>
      </c>
      <c r="GN10" s="99">
        <v>0.42899999999999999</v>
      </c>
      <c r="GO10" s="142">
        <f>SUM(GC10:GN10)</f>
        <v>79.826999999999984</v>
      </c>
      <c r="GP10" s="99">
        <v>8.1869999999999994</v>
      </c>
      <c r="GQ10" s="140">
        <v>13.724</v>
      </c>
      <c r="GR10" s="140">
        <v>19.489999999999998</v>
      </c>
      <c r="GS10" s="99">
        <v>18.347000000000001</v>
      </c>
      <c r="GT10" s="99">
        <v>7.5410000000000004</v>
      </c>
      <c r="GU10" s="99">
        <v>2.4580000000000002</v>
      </c>
      <c r="GV10" s="99">
        <v>0.54600000000000004</v>
      </c>
      <c r="GW10" s="99">
        <v>0.20599999999999999</v>
      </c>
      <c r="GX10" s="99">
        <v>0.20399999999999999</v>
      </c>
      <c r="GY10" s="99">
        <v>0.16</v>
      </c>
      <c r="GZ10" s="99">
        <v>8.7999999999999995E-2</v>
      </c>
      <c r="HA10" s="99">
        <v>5.8609999999999998</v>
      </c>
      <c r="HB10" s="142">
        <f>SUM(GP10:HA10)</f>
        <v>76.811999999999998</v>
      </c>
      <c r="HC10" s="99">
        <v>8.3360000000000003</v>
      </c>
      <c r="HD10" s="140">
        <v>8.9039999999999999</v>
      </c>
      <c r="HE10" s="140">
        <v>19.623000000000001</v>
      </c>
      <c r="HF10" s="99">
        <v>19.042000000000002</v>
      </c>
      <c r="HG10" s="99">
        <v>9.9489999999999998</v>
      </c>
      <c r="HH10" s="99">
        <v>2.206</v>
      </c>
      <c r="HI10" s="99">
        <v>0.30399999999999999</v>
      </c>
      <c r="HJ10" s="99">
        <v>0</v>
      </c>
      <c r="HK10" s="99">
        <v>0</v>
      </c>
      <c r="HL10" s="99">
        <v>8.5999999999999993E-2</v>
      </c>
      <c r="HM10" s="99">
        <v>2.7E-2</v>
      </c>
      <c r="HN10" s="99">
        <v>1.3129999999999999</v>
      </c>
      <c r="HO10" s="142">
        <f>SUM(HC10:HN10)</f>
        <v>69.790000000000006</v>
      </c>
      <c r="HP10" s="99">
        <v>10.43</v>
      </c>
      <c r="HQ10" s="140">
        <v>14.988</v>
      </c>
      <c r="HR10" s="140">
        <v>15.087</v>
      </c>
      <c r="HS10" s="99">
        <v>6.5039999999999996</v>
      </c>
      <c r="HT10" s="99">
        <v>2.444</v>
      </c>
      <c r="HU10" s="99">
        <v>1.6930000000000001</v>
      </c>
      <c r="HV10" s="99">
        <v>0.25800000000000001</v>
      </c>
      <c r="HW10" s="99">
        <v>5.8999999999999997E-2</v>
      </c>
      <c r="HX10" s="99">
        <v>0.41699999999999998</v>
      </c>
      <c r="HY10" s="99">
        <v>0.36199999999999999</v>
      </c>
      <c r="HZ10" s="99">
        <v>0.57199999999999995</v>
      </c>
      <c r="IA10" s="99">
        <v>10.016</v>
      </c>
      <c r="IB10" s="142">
        <f>SUM(HP10:IA10)</f>
        <v>62.83</v>
      </c>
      <c r="IC10" s="99">
        <v>15.913</v>
      </c>
      <c r="ID10" s="140">
        <v>15.66</v>
      </c>
      <c r="IE10" s="140">
        <v>18.788</v>
      </c>
      <c r="IF10" s="99">
        <v>18.628</v>
      </c>
      <c r="IG10" s="99">
        <v>19.395</v>
      </c>
      <c r="IH10" s="99">
        <v>12.05</v>
      </c>
      <c r="II10" s="99">
        <v>3.8780000000000001</v>
      </c>
      <c r="IJ10" s="99">
        <v>1.1919999999999999</v>
      </c>
      <c r="IK10" s="99">
        <v>0.58599999999999997</v>
      </c>
      <c r="IL10" s="99">
        <v>0.67800000000000005</v>
      </c>
      <c r="IM10" s="99">
        <v>0.60299999999999998</v>
      </c>
      <c r="IN10" s="99">
        <v>0.67800000000000005</v>
      </c>
      <c r="IO10" s="142">
        <f>SUM(IC10:IN10)</f>
        <v>108.04899999999998</v>
      </c>
      <c r="IP10" s="99">
        <v>9.2789999999999999</v>
      </c>
      <c r="IQ10" s="140">
        <v>16.126999999999999</v>
      </c>
      <c r="IR10" s="140">
        <v>17.196000000000002</v>
      </c>
      <c r="IS10" s="99">
        <v>19.050999999999998</v>
      </c>
      <c r="IT10" s="362"/>
      <c r="IU10" s="362"/>
      <c r="IV10" s="99">
        <v>1.879</v>
      </c>
      <c r="IW10" s="99">
        <v>0.69799999999999995</v>
      </c>
      <c r="IX10" s="99">
        <v>0.503</v>
      </c>
      <c r="IY10" s="99">
        <v>0.54300000000000004</v>
      </c>
      <c r="IZ10" s="99">
        <v>0.25600000000000001</v>
      </c>
      <c r="JA10" s="99">
        <v>2.956</v>
      </c>
      <c r="JB10" s="142">
        <f>SUM(IP10:JA10)</f>
        <v>68.488000000000014</v>
      </c>
      <c r="JC10" s="99">
        <v>9.06</v>
      </c>
      <c r="JD10" s="140">
        <v>16.056999999999999</v>
      </c>
      <c r="JE10" s="140">
        <v>18.187000000000001</v>
      </c>
      <c r="JF10" s="99">
        <v>18.122</v>
      </c>
      <c r="JG10" s="99">
        <v>12.691000000000001</v>
      </c>
      <c r="JH10" s="99"/>
      <c r="JI10" s="99"/>
      <c r="JJ10" s="99"/>
      <c r="JK10" s="99"/>
      <c r="JL10" s="99"/>
      <c r="JM10" s="99"/>
      <c r="JN10" s="99"/>
      <c r="JO10" s="142">
        <f>SUM(JC10:JN10)</f>
        <v>74.117000000000004</v>
      </c>
    </row>
    <row r="11" spans="1:275" s="1" customFormat="1">
      <c r="A11" s="398"/>
      <c r="B11" s="13" t="s">
        <v>32</v>
      </c>
      <c r="C11" s="99">
        <v>3.3</v>
      </c>
      <c r="D11" s="140">
        <v>5.83</v>
      </c>
      <c r="E11" s="140">
        <v>7</v>
      </c>
      <c r="F11" s="99">
        <v>6</v>
      </c>
      <c r="G11" s="99">
        <v>6.94</v>
      </c>
      <c r="H11" s="99">
        <v>1.82</v>
      </c>
      <c r="I11" s="99">
        <v>0.99</v>
      </c>
      <c r="J11" s="99">
        <v>0.85</v>
      </c>
      <c r="K11" s="99">
        <v>0.94</v>
      </c>
      <c r="L11" s="99">
        <v>1.44</v>
      </c>
      <c r="M11" s="141"/>
      <c r="N11" s="99">
        <v>5.7</v>
      </c>
      <c r="O11" s="142">
        <f>SUM(C11:N11)</f>
        <v>40.809999999999995</v>
      </c>
      <c r="P11" s="99">
        <v>6.71</v>
      </c>
      <c r="Q11" s="140">
        <v>6.899</v>
      </c>
      <c r="R11" s="140">
        <v>6.8490000000000002</v>
      </c>
      <c r="S11" s="99">
        <v>9.8879999999999999</v>
      </c>
      <c r="T11" s="99">
        <v>9.2100000000000009</v>
      </c>
      <c r="U11" s="99">
        <v>4.7699999999999996</v>
      </c>
      <c r="V11" s="99">
        <v>2.71</v>
      </c>
      <c r="W11" s="99">
        <v>1.63</v>
      </c>
      <c r="X11" s="99">
        <v>1.7549999999999999</v>
      </c>
      <c r="Y11" s="99">
        <v>1.89</v>
      </c>
      <c r="Z11" s="99">
        <v>2.41</v>
      </c>
      <c r="AA11" s="99">
        <v>5.17</v>
      </c>
      <c r="AB11" s="142">
        <f>SUM(P11:AA11)</f>
        <v>59.891000000000005</v>
      </c>
      <c r="AC11" s="99">
        <v>8.1300000000000008</v>
      </c>
      <c r="AD11" s="140">
        <v>8.8320000000000007</v>
      </c>
      <c r="AE11" s="140">
        <v>11.718999999999999</v>
      </c>
      <c r="AF11" s="99">
        <v>10.589</v>
      </c>
      <c r="AG11" s="99">
        <v>9.2799999999999994</v>
      </c>
      <c r="AH11" s="99">
        <v>10.144</v>
      </c>
      <c r="AI11" s="99">
        <v>8.2759999999999998</v>
      </c>
      <c r="AJ11" s="99">
        <v>4.34</v>
      </c>
      <c r="AK11" s="99">
        <v>3.0819999999999999</v>
      </c>
      <c r="AL11" s="99">
        <v>3.516</v>
      </c>
      <c r="AM11" s="99">
        <v>3.552</v>
      </c>
      <c r="AN11" s="99">
        <v>3.6539999999999999</v>
      </c>
      <c r="AO11" s="142">
        <f>SUM(AC11:AN11)</f>
        <v>85.114000000000004</v>
      </c>
      <c r="AP11" s="99">
        <v>3.601</v>
      </c>
      <c r="AQ11" s="140">
        <v>5.5259999999999998</v>
      </c>
      <c r="AR11" s="140">
        <v>7.4930000000000003</v>
      </c>
      <c r="AS11" s="99">
        <v>8.7680000000000007</v>
      </c>
      <c r="AT11" s="99">
        <v>8.1199999999999992</v>
      </c>
      <c r="AU11" s="99">
        <v>5.4539999999999997</v>
      </c>
      <c r="AV11" s="99">
        <v>3.0779999999999998</v>
      </c>
      <c r="AW11" s="99">
        <v>2.6859999999999999</v>
      </c>
      <c r="AX11" s="99">
        <v>2.157</v>
      </c>
      <c r="AY11" s="99">
        <v>2.5449999999999999</v>
      </c>
      <c r="AZ11" s="99">
        <v>3.931</v>
      </c>
      <c r="BA11" s="99">
        <v>4.8710000000000004</v>
      </c>
      <c r="BB11" s="142">
        <f>SUM(AP11:BA11)</f>
        <v>58.23</v>
      </c>
      <c r="BC11" s="99">
        <v>5.6219999999999999</v>
      </c>
      <c r="BD11" s="140">
        <v>7.9139999999999997</v>
      </c>
      <c r="BE11" s="140">
        <v>8.3840000000000003</v>
      </c>
      <c r="BF11" s="99">
        <v>8.2910000000000004</v>
      </c>
      <c r="BG11" s="99">
        <v>6.97</v>
      </c>
      <c r="BH11" s="99">
        <v>6.0090000000000003</v>
      </c>
      <c r="BI11" s="99">
        <v>3.1829999999999998</v>
      </c>
      <c r="BJ11" s="99">
        <v>2.3140000000000001</v>
      </c>
      <c r="BK11" s="99">
        <v>2.0950000000000002</v>
      </c>
      <c r="BL11" s="99">
        <v>3.1949999999999998</v>
      </c>
      <c r="BM11" s="99">
        <v>3.867</v>
      </c>
      <c r="BN11" s="99">
        <v>3.8319999999999999</v>
      </c>
      <c r="BO11" s="142">
        <f>SUM(BC11:BN11)</f>
        <v>61.676000000000002</v>
      </c>
      <c r="BP11" s="99">
        <v>5.7839999999999998</v>
      </c>
      <c r="BQ11" s="140">
        <v>6.665</v>
      </c>
      <c r="BR11" s="140">
        <v>6.6390000000000002</v>
      </c>
      <c r="BS11" s="99">
        <v>8.4879999999999995</v>
      </c>
      <c r="BT11" s="99">
        <v>7.37</v>
      </c>
      <c r="BU11" s="99">
        <v>3.02</v>
      </c>
      <c r="BV11" s="99">
        <v>2.4089999999999998</v>
      </c>
      <c r="BW11" s="99">
        <v>1.8149999999999999</v>
      </c>
      <c r="BX11" s="99">
        <v>1.65</v>
      </c>
      <c r="BY11" s="99">
        <v>2.1960000000000002</v>
      </c>
      <c r="BZ11" s="99">
        <v>3.07</v>
      </c>
      <c r="CA11" s="99">
        <v>2.68</v>
      </c>
      <c r="CB11" s="142">
        <f>SUM(BP11:CA11)</f>
        <v>51.785999999999994</v>
      </c>
      <c r="CC11" s="99">
        <v>3.1869999999999998</v>
      </c>
      <c r="CD11" s="140">
        <v>4.5839999999999996</v>
      </c>
      <c r="CE11" s="140">
        <v>5.26</v>
      </c>
      <c r="CF11" s="99">
        <v>6.7229999999999999</v>
      </c>
      <c r="CG11" s="99">
        <v>6.6769999999999996</v>
      </c>
      <c r="CH11" s="99">
        <v>2.573</v>
      </c>
      <c r="CI11" s="99">
        <v>1.63</v>
      </c>
      <c r="CJ11" s="99">
        <v>1.472</v>
      </c>
      <c r="CK11" s="99">
        <v>1.224</v>
      </c>
      <c r="CL11" s="99">
        <v>1.242</v>
      </c>
      <c r="CM11" s="99">
        <v>1.694</v>
      </c>
      <c r="CN11" s="99">
        <v>2.8340000000000001</v>
      </c>
      <c r="CO11" s="142">
        <f>SUM(CC11:CN11)</f>
        <v>39.099999999999994</v>
      </c>
      <c r="CP11" s="99">
        <v>3.012</v>
      </c>
      <c r="CQ11" s="140">
        <v>4.2539999999999996</v>
      </c>
      <c r="CR11" s="140">
        <v>5.9850000000000003</v>
      </c>
      <c r="CS11" s="99">
        <v>5.0780000000000003</v>
      </c>
      <c r="CT11" s="99">
        <v>4.1029999999999998</v>
      </c>
      <c r="CU11" s="99">
        <v>1.905</v>
      </c>
      <c r="CV11" s="99">
        <v>1.427</v>
      </c>
      <c r="CW11" s="99">
        <v>1.1930000000000001</v>
      </c>
      <c r="CX11" s="99">
        <v>1.153</v>
      </c>
      <c r="CY11" s="99">
        <v>1.724</v>
      </c>
      <c r="CZ11" s="99">
        <v>0.56399999999999995</v>
      </c>
      <c r="DA11" s="99">
        <v>2.3450000000000002</v>
      </c>
      <c r="DB11" s="142">
        <f>SUM(CP11:DA11)</f>
        <v>32.743000000000002</v>
      </c>
      <c r="DC11" s="99">
        <v>2.6819999999999999</v>
      </c>
      <c r="DD11" s="140">
        <v>2.6160000000000001</v>
      </c>
      <c r="DE11" s="140">
        <v>5.0359999999999996</v>
      </c>
      <c r="DF11" s="99">
        <v>6.7140000000000004</v>
      </c>
      <c r="DG11" s="99">
        <v>5.8289999999999997</v>
      </c>
      <c r="DH11" s="99">
        <v>3.41</v>
      </c>
      <c r="DI11" s="99">
        <v>2.2989999999999999</v>
      </c>
      <c r="DJ11" s="99">
        <v>1.7869999999999999</v>
      </c>
      <c r="DK11" s="99">
        <v>1.833</v>
      </c>
      <c r="DL11" s="99">
        <v>1.9690000000000001</v>
      </c>
      <c r="DM11" s="99">
        <v>2.5670000000000002</v>
      </c>
      <c r="DN11" s="99">
        <v>3.5059999999999998</v>
      </c>
      <c r="DO11" s="142">
        <f>SUM(DC11:DN11)</f>
        <v>40.248000000000005</v>
      </c>
      <c r="DP11" s="99">
        <v>4.5910000000000002</v>
      </c>
      <c r="DQ11" s="140">
        <v>5.726</v>
      </c>
      <c r="DR11" s="140">
        <v>4.7519999999999998</v>
      </c>
      <c r="DS11" s="99">
        <v>3.2440000000000002</v>
      </c>
      <c r="DT11" s="99">
        <v>2.7629999999999999</v>
      </c>
      <c r="DU11" s="99">
        <v>2.0459999999999998</v>
      </c>
      <c r="DV11" s="99">
        <v>1.373</v>
      </c>
      <c r="DW11" s="99">
        <v>1.004</v>
      </c>
      <c r="DX11" s="99">
        <v>0.91</v>
      </c>
      <c r="DY11" s="99">
        <v>1.034</v>
      </c>
      <c r="DZ11" s="99">
        <v>1.4810000000000001</v>
      </c>
      <c r="EA11" s="99">
        <v>2.19</v>
      </c>
      <c r="EB11" s="142">
        <f>SUM(DP11:EA11)</f>
        <v>31.114000000000004</v>
      </c>
      <c r="EC11" s="99">
        <v>1.377</v>
      </c>
      <c r="ED11" s="140">
        <v>3.7850000000000001</v>
      </c>
      <c r="EE11" s="140">
        <v>6.1210000000000004</v>
      </c>
      <c r="EF11" s="99">
        <v>5.5679999999999996</v>
      </c>
      <c r="EG11" s="99">
        <v>6.1539999999999999</v>
      </c>
      <c r="EH11" s="99">
        <v>3.625</v>
      </c>
      <c r="EI11" s="99">
        <v>1.1180000000000001</v>
      </c>
      <c r="EJ11" s="99">
        <v>0.93600000000000005</v>
      </c>
      <c r="EK11" s="99">
        <v>0.83299999999999996</v>
      </c>
      <c r="EL11" s="99">
        <v>2.0139999999999998</v>
      </c>
      <c r="EM11" s="99">
        <v>2.8929999999999998</v>
      </c>
      <c r="EN11" s="99">
        <v>3.6230000000000002</v>
      </c>
      <c r="EO11" s="142">
        <f>SUM(EC11:EN11)</f>
        <v>38.04699999999999</v>
      </c>
      <c r="EP11" s="99">
        <v>5.1260000000000003</v>
      </c>
      <c r="EQ11" s="140">
        <v>4.8179999999999996</v>
      </c>
      <c r="ER11" s="140">
        <v>10.241</v>
      </c>
      <c r="ES11" s="99">
        <v>10.68</v>
      </c>
      <c r="ET11" s="99">
        <v>9.8109999999999999</v>
      </c>
      <c r="EU11" s="99">
        <v>8.0350000000000001</v>
      </c>
      <c r="EV11" s="99">
        <v>4.1390000000000002</v>
      </c>
      <c r="EW11" s="99">
        <v>2.5110000000000001</v>
      </c>
      <c r="EX11" s="99">
        <v>2.0419999999999998</v>
      </c>
      <c r="EY11" s="99">
        <v>3.1579999999999999</v>
      </c>
      <c r="EZ11" s="99">
        <v>3.2949999999999999</v>
      </c>
      <c r="FA11" s="99">
        <v>4.9139999999999997</v>
      </c>
      <c r="FB11" s="142">
        <f>SUM(EP11:FA11)</f>
        <v>68.77000000000001</v>
      </c>
      <c r="FC11" s="99">
        <v>5.4640000000000004</v>
      </c>
      <c r="FD11" s="140">
        <v>7.6669999999999998</v>
      </c>
      <c r="FE11" s="140">
        <v>8.3780000000000001</v>
      </c>
      <c r="FF11" s="99">
        <v>7.742</v>
      </c>
      <c r="FG11" s="99">
        <v>6.577</v>
      </c>
      <c r="FH11" s="99">
        <v>4.4050000000000002</v>
      </c>
      <c r="FI11" s="99">
        <v>2.5979999999999999</v>
      </c>
      <c r="FJ11" s="99">
        <v>1.857</v>
      </c>
      <c r="FK11" s="99">
        <v>1.7529999999999999</v>
      </c>
      <c r="FL11" s="99">
        <v>2.5070000000000001</v>
      </c>
      <c r="FM11" s="99">
        <v>2.0990000000000002</v>
      </c>
      <c r="FN11" s="99">
        <v>2.319</v>
      </c>
      <c r="FO11" s="142">
        <f>SUM(FC11:FN11)</f>
        <v>53.366</v>
      </c>
      <c r="FP11" s="99">
        <v>2.2000000000000002</v>
      </c>
      <c r="FQ11" s="140">
        <v>1.7829999999999999</v>
      </c>
      <c r="FR11" s="140">
        <v>2.7170000000000001</v>
      </c>
      <c r="FS11" s="99">
        <v>1.7689999999999999</v>
      </c>
      <c r="FT11" s="99">
        <v>1.159</v>
      </c>
      <c r="FU11" s="99">
        <v>0.82599999999999996</v>
      </c>
      <c r="FV11" s="99">
        <v>0.50600000000000001</v>
      </c>
      <c r="FW11" s="99">
        <v>0.64700000000000002</v>
      </c>
      <c r="FX11" s="99">
        <v>0.59</v>
      </c>
      <c r="FY11" s="99">
        <v>1.6890000000000001</v>
      </c>
      <c r="FZ11" s="99">
        <v>2.2250000000000001</v>
      </c>
      <c r="GA11" s="99">
        <v>3.0179999999999998</v>
      </c>
      <c r="GB11" s="142">
        <f>SUM(FP11:GA11)</f>
        <v>19.129000000000001</v>
      </c>
      <c r="GC11" s="99">
        <v>4.2380000000000004</v>
      </c>
      <c r="GD11" s="140">
        <v>4.7469999999999999</v>
      </c>
      <c r="GE11" s="140">
        <v>6.7939999999999996</v>
      </c>
      <c r="GF11" s="99">
        <v>5.4059999999999997</v>
      </c>
      <c r="GG11" s="99">
        <v>5.03</v>
      </c>
      <c r="GH11" s="99">
        <v>2.8809999999999998</v>
      </c>
      <c r="GI11" s="99">
        <v>1.202</v>
      </c>
      <c r="GJ11" s="99">
        <v>0.54700000000000004</v>
      </c>
      <c r="GK11" s="99">
        <v>1.3109999999999999</v>
      </c>
      <c r="GL11" s="99">
        <v>1.8859999999999999</v>
      </c>
      <c r="GM11" s="99">
        <v>2.125</v>
      </c>
      <c r="GN11" s="99">
        <v>2.294</v>
      </c>
      <c r="GO11" s="142">
        <f>SUM(GC11:GN11)</f>
        <v>38.461000000000006</v>
      </c>
      <c r="GP11" s="99">
        <v>4.7850000000000001</v>
      </c>
      <c r="GQ11" s="140">
        <v>4.5910000000000002</v>
      </c>
      <c r="GR11" s="140">
        <v>5.35</v>
      </c>
      <c r="GS11" s="99">
        <v>5.024</v>
      </c>
      <c r="GT11" s="99">
        <v>4.0810000000000004</v>
      </c>
      <c r="GU11" s="99">
        <v>1.56</v>
      </c>
      <c r="GV11" s="99">
        <v>1.0469999999999999</v>
      </c>
      <c r="GW11" s="99">
        <v>1.046</v>
      </c>
      <c r="GX11" s="99">
        <v>0.98499999999999999</v>
      </c>
      <c r="GY11" s="99">
        <v>1.1970000000000001</v>
      </c>
      <c r="GZ11" s="99">
        <v>1.5629999999999999</v>
      </c>
      <c r="HA11" s="99">
        <v>2.6589999999999998</v>
      </c>
      <c r="HB11" s="142">
        <f>SUM(GP11:HA11)</f>
        <v>33.887999999999998</v>
      </c>
      <c r="HC11" s="99">
        <v>2.56</v>
      </c>
      <c r="HD11" s="140">
        <v>3.621</v>
      </c>
      <c r="HE11" s="140">
        <v>6.2469999999999999</v>
      </c>
      <c r="HF11" s="99">
        <v>4.9130000000000003</v>
      </c>
      <c r="HG11" s="99">
        <v>4.609</v>
      </c>
      <c r="HH11" s="99">
        <v>2.19</v>
      </c>
      <c r="HI11" s="99">
        <v>1.2370000000000001</v>
      </c>
      <c r="HJ11" s="99">
        <v>1.0309999999999999</v>
      </c>
      <c r="HK11" s="99">
        <v>0.95299999999999996</v>
      </c>
      <c r="HL11" s="99">
        <v>1.319</v>
      </c>
      <c r="HM11" s="99">
        <v>1.7969999999999999</v>
      </c>
      <c r="HN11" s="99">
        <v>2.7690000000000001</v>
      </c>
      <c r="HO11" s="142">
        <f>SUM(HC11:HN11)</f>
        <v>33.246000000000002</v>
      </c>
      <c r="HP11" s="99">
        <v>2.1160000000000001</v>
      </c>
      <c r="HQ11" s="140">
        <v>4.173</v>
      </c>
      <c r="HR11" s="140">
        <v>4.1349999999999998</v>
      </c>
      <c r="HS11" s="99">
        <v>3.4020000000000001</v>
      </c>
      <c r="HT11" s="99">
        <v>4.5289999999999999</v>
      </c>
      <c r="HU11" s="99">
        <v>2.577</v>
      </c>
      <c r="HV11" s="99">
        <v>1.0269999999999999</v>
      </c>
      <c r="HW11" s="99">
        <v>0.80700000000000005</v>
      </c>
      <c r="HX11" s="99">
        <v>1.4419999999999999</v>
      </c>
      <c r="HY11" s="99">
        <v>1.6479999999999999</v>
      </c>
      <c r="HZ11" s="99">
        <v>1.9810000000000001</v>
      </c>
      <c r="IA11" s="99">
        <v>3.1520000000000001</v>
      </c>
      <c r="IB11" s="142">
        <f>SUM(HP11:IA11)</f>
        <v>30.989000000000004</v>
      </c>
      <c r="IC11" s="99">
        <v>5.702</v>
      </c>
      <c r="ID11" s="140">
        <v>5.09</v>
      </c>
      <c r="IE11" s="140">
        <v>7.36</v>
      </c>
      <c r="IF11" s="99">
        <v>7.8739999999999997</v>
      </c>
      <c r="IG11" s="99">
        <v>6.7320000000000002</v>
      </c>
      <c r="IH11" s="99">
        <v>5.6440000000000001</v>
      </c>
      <c r="II11" s="99">
        <v>3.5030000000000001</v>
      </c>
      <c r="IJ11" s="99">
        <v>2.492</v>
      </c>
      <c r="IK11" s="99">
        <v>1.913</v>
      </c>
      <c r="IL11" s="99">
        <v>2.9209999999999998</v>
      </c>
      <c r="IM11" s="99">
        <v>2.8580000000000001</v>
      </c>
      <c r="IN11" s="99">
        <v>3.3079999999999998</v>
      </c>
      <c r="IO11" s="142">
        <f>SUM(IC11:IN11)</f>
        <v>55.396999999999991</v>
      </c>
      <c r="IP11" s="99">
        <v>4.6740000000000004</v>
      </c>
      <c r="IQ11" s="140">
        <v>5.7949999999999999</v>
      </c>
      <c r="IR11" s="140">
        <v>8.17</v>
      </c>
      <c r="IS11" s="99">
        <v>7.14</v>
      </c>
      <c r="IT11" s="362"/>
      <c r="IU11" s="362"/>
      <c r="IV11" s="99">
        <v>2.3940000000000001</v>
      </c>
      <c r="IW11" s="99">
        <v>1.6679999999999999</v>
      </c>
      <c r="IX11" s="99">
        <v>1.5029999999999999</v>
      </c>
      <c r="IY11" s="99">
        <v>1.17</v>
      </c>
      <c r="IZ11" s="99">
        <v>2.5289999999999999</v>
      </c>
      <c r="JA11" s="99">
        <v>3.2570000000000001</v>
      </c>
      <c r="JB11" s="142">
        <f>SUM(IP11:JA11)</f>
        <v>38.300000000000004</v>
      </c>
      <c r="JC11" s="99">
        <v>4.8150000000000004</v>
      </c>
      <c r="JD11" s="140">
        <v>6.2060000000000004</v>
      </c>
      <c r="JE11" s="140">
        <v>6.6210000000000004</v>
      </c>
      <c r="JF11" s="99">
        <v>8.3000000000000007</v>
      </c>
      <c r="JG11" s="99">
        <v>6.99</v>
      </c>
      <c r="JH11" s="99"/>
      <c r="JI11" s="99"/>
      <c r="JJ11" s="99"/>
      <c r="JK11" s="99"/>
      <c r="JL11" s="99"/>
      <c r="JM11" s="99"/>
      <c r="JN11" s="99"/>
      <c r="JO11" s="142">
        <f>SUM(JC11:JN11)</f>
        <v>32.932000000000002</v>
      </c>
    </row>
    <row r="12" spans="1:275" s="1" customFormat="1">
      <c r="A12" s="398"/>
      <c r="B12" s="13" t="s">
        <v>153</v>
      </c>
      <c r="C12" s="99">
        <v>1</v>
      </c>
      <c r="D12" s="140">
        <v>3.54</v>
      </c>
      <c r="E12" s="140">
        <v>2.4</v>
      </c>
      <c r="F12" s="99">
        <v>0.9</v>
      </c>
      <c r="G12" s="99">
        <v>0.54</v>
      </c>
      <c r="H12" s="99">
        <v>0.18</v>
      </c>
      <c r="I12" s="99">
        <v>0</v>
      </c>
      <c r="J12" s="99">
        <v>0</v>
      </c>
      <c r="K12" s="99">
        <v>0</v>
      </c>
      <c r="L12" s="99">
        <v>0.19</v>
      </c>
      <c r="M12" s="141"/>
      <c r="N12" s="99">
        <v>2.1</v>
      </c>
      <c r="O12" s="142">
        <f>SUM(C12:N12)</f>
        <v>10.849999999999998</v>
      </c>
      <c r="P12" s="99">
        <v>3.46</v>
      </c>
      <c r="Q12" s="140">
        <v>4.1210000000000004</v>
      </c>
      <c r="R12" s="140">
        <v>4.5119999999999996</v>
      </c>
      <c r="S12" s="99">
        <v>5.4779999999999998</v>
      </c>
      <c r="T12" s="99">
        <v>3.09</v>
      </c>
      <c r="U12" s="99">
        <v>1.2</v>
      </c>
      <c r="V12" s="99">
        <v>0.42</v>
      </c>
      <c r="W12" s="99">
        <v>0.02</v>
      </c>
      <c r="X12" s="99">
        <v>0</v>
      </c>
      <c r="Y12" s="99">
        <v>0.13</v>
      </c>
      <c r="Z12" s="99">
        <v>0.5</v>
      </c>
      <c r="AA12" s="99">
        <v>2.58</v>
      </c>
      <c r="AB12" s="142">
        <f>SUM(P12:AA12)</f>
        <v>25.510999999999996</v>
      </c>
      <c r="AC12" s="99">
        <v>4.84</v>
      </c>
      <c r="AD12" s="140">
        <v>5.7869999999999999</v>
      </c>
      <c r="AE12" s="140">
        <v>4.0990000000000002</v>
      </c>
      <c r="AF12" s="99">
        <v>6.4530000000000003</v>
      </c>
      <c r="AG12" s="99">
        <v>5.79</v>
      </c>
      <c r="AH12" s="99">
        <v>3.5379999999999998</v>
      </c>
      <c r="AI12" s="99">
        <v>2.012</v>
      </c>
      <c r="AJ12" s="99">
        <v>1.05</v>
      </c>
      <c r="AK12" s="99">
        <v>0.57899999999999996</v>
      </c>
      <c r="AL12" s="99">
        <v>0.70599999999999996</v>
      </c>
      <c r="AM12" s="99">
        <v>0.96599999999999997</v>
      </c>
      <c r="AN12" s="99">
        <v>1.405</v>
      </c>
      <c r="AO12" s="142">
        <f>SUM(AC12:AN12)</f>
        <v>37.225000000000001</v>
      </c>
      <c r="AP12" s="99">
        <v>3.8639999999999999</v>
      </c>
      <c r="AQ12" s="140">
        <v>5.4809999999999999</v>
      </c>
      <c r="AR12" s="140">
        <v>5.6139999999999999</v>
      </c>
      <c r="AS12" s="99">
        <v>3.8029999999999999</v>
      </c>
      <c r="AT12" s="99">
        <v>2.0979999999999999</v>
      </c>
      <c r="AU12" s="99">
        <v>1.0369999999999999</v>
      </c>
      <c r="AV12" s="99">
        <v>0.47499999999999998</v>
      </c>
      <c r="AW12" s="99">
        <v>6.3E-2</v>
      </c>
      <c r="AX12" s="99">
        <v>3.7999999999999999E-2</v>
      </c>
      <c r="AY12" s="99">
        <v>3.7999999999999999E-2</v>
      </c>
      <c r="AZ12" s="99">
        <v>0.89900000000000002</v>
      </c>
      <c r="BA12" s="99">
        <v>1.5069999999999999</v>
      </c>
      <c r="BB12" s="142">
        <f>SUM(AP12:BA12)</f>
        <v>24.917000000000002</v>
      </c>
      <c r="BC12" s="99">
        <v>3.0419999999999998</v>
      </c>
      <c r="BD12" s="140">
        <v>4.2350000000000003</v>
      </c>
      <c r="BE12" s="140">
        <v>5.0110000000000001</v>
      </c>
      <c r="BF12" s="99">
        <v>4.0609999999999999</v>
      </c>
      <c r="BG12" s="99">
        <v>1.9359999999999999</v>
      </c>
      <c r="BH12" s="99">
        <v>0.60099999999999998</v>
      </c>
      <c r="BI12" s="99">
        <v>0.45400000000000001</v>
      </c>
      <c r="BJ12" s="99">
        <v>0.185</v>
      </c>
      <c r="BK12" s="99">
        <v>2.9000000000000001E-2</v>
      </c>
      <c r="BL12" s="99">
        <v>0.26800000000000002</v>
      </c>
      <c r="BM12" s="99">
        <v>1.091</v>
      </c>
      <c r="BN12" s="99">
        <v>1.41</v>
      </c>
      <c r="BO12" s="142">
        <f>SUM(BC12:BN12)</f>
        <v>22.323</v>
      </c>
      <c r="BP12" s="99">
        <v>3.7650000000000001</v>
      </c>
      <c r="BQ12" s="140">
        <v>4.8280000000000003</v>
      </c>
      <c r="BR12" s="140">
        <v>4.5119999999999996</v>
      </c>
      <c r="BS12" s="99">
        <v>4.9749999999999996</v>
      </c>
      <c r="BT12" s="99">
        <v>2.8519999999999999</v>
      </c>
      <c r="BU12" s="99">
        <v>0.89800000000000002</v>
      </c>
      <c r="BV12" s="99">
        <v>0.43</v>
      </c>
      <c r="BW12" s="99">
        <v>0.10100000000000001</v>
      </c>
      <c r="BX12" s="99">
        <v>0</v>
      </c>
      <c r="BY12" s="99">
        <v>0.32200000000000001</v>
      </c>
      <c r="BZ12" s="99">
        <v>1.1639999999999999</v>
      </c>
      <c r="CA12" s="99">
        <v>0.80100000000000005</v>
      </c>
      <c r="CB12" s="142">
        <f>SUM(BP12:CA12)</f>
        <v>24.647999999999996</v>
      </c>
      <c r="CC12" s="99">
        <v>1.7290000000000001</v>
      </c>
      <c r="CD12" s="140">
        <v>2.246</v>
      </c>
      <c r="CE12" s="140">
        <v>5.2489999999999997</v>
      </c>
      <c r="CF12" s="99">
        <v>4.1820000000000004</v>
      </c>
      <c r="CG12" s="99">
        <v>2.069</v>
      </c>
      <c r="CH12" s="99">
        <v>0.53800000000000003</v>
      </c>
      <c r="CI12" s="99">
        <v>0.161</v>
      </c>
      <c r="CJ12" s="99">
        <v>2.5000000000000001E-2</v>
      </c>
      <c r="CK12" s="99">
        <v>5.0000000000000001E-3</v>
      </c>
      <c r="CL12" s="99">
        <v>0</v>
      </c>
      <c r="CM12" s="99">
        <v>0.442</v>
      </c>
      <c r="CN12" s="99">
        <v>1.679</v>
      </c>
      <c r="CO12" s="142">
        <f>SUM(CC12:CN12)</f>
        <v>18.324999999999999</v>
      </c>
      <c r="CP12" s="99">
        <v>1.266</v>
      </c>
      <c r="CQ12" s="140">
        <v>3.9529999999999998</v>
      </c>
      <c r="CR12" s="140">
        <v>4.1619999999999999</v>
      </c>
      <c r="CS12" s="99">
        <v>1.7869999999999999</v>
      </c>
      <c r="CT12" s="99">
        <v>0.78300000000000003</v>
      </c>
      <c r="CU12" s="99">
        <v>3.9E-2</v>
      </c>
      <c r="CV12" s="99">
        <v>0</v>
      </c>
      <c r="CW12" s="99">
        <v>0</v>
      </c>
      <c r="CX12" s="99">
        <v>0</v>
      </c>
      <c r="CY12" s="99">
        <v>0.29499999999999998</v>
      </c>
      <c r="CZ12" s="99">
        <v>0.36399999999999999</v>
      </c>
      <c r="DA12" s="99">
        <v>0.92200000000000004</v>
      </c>
      <c r="DB12" s="142">
        <f>SUM(CP12:DA12)</f>
        <v>13.571</v>
      </c>
      <c r="DC12" s="99">
        <v>0.94199999999999995</v>
      </c>
      <c r="DD12" s="140">
        <v>3.7650000000000001</v>
      </c>
      <c r="DE12" s="140">
        <v>6.3380000000000001</v>
      </c>
      <c r="DF12" s="99">
        <v>3.637</v>
      </c>
      <c r="DG12" s="99">
        <v>2.8210000000000002</v>
      </c>
      <c r="DH12" s="99">
        <v>0.89800000000000002</v>
      </c>
      <c r="DI12" s="99">
        <v>0.14899999999999999</v>
      </c>
      <c r="DJ12" s="99">
        <v>0</v>
      </c>
      <c r="DK12" s="99">
        <v>4.9000000000000002E-2</v>
      </c>
      <c r="DL12" s="99">
        <v>0.115</v>
      </c>
      <c r="DM12" s="99">
        <v>0.755</v>
      </c>
      <c r="DN12" s="99">
        <v>2.1339999999999999</v>
      </c>
      <c r="DO12" s="142">
        <f>SUM(DC12:DN12)</f>
        <v>21.602999999999998</v>
      </c>
      <c r="DP12" s="99">
        <v>3.492</v>
      </c>
      <c r="DQ12" s="140">
        <v>2.508</v>
      </c>
      <c r="DR12" s="140">
        <v>3.0310000000000001</v>
      </c>
      <c r="DS12" s="99">
        <v>2.21</v>
      </c>
      <c r="DT12" s="99">
        <v>0.59699999999999998</v>
      </c>
      <c r="DU12" s="99">
        <v>7.0000000000000007E-2</v>
      </c>
      <c r="DV12" s="99">
        <v>0</v>
      </c>
      <c r="DW12" s="99">
        <v>0</v>
      </c>
      <c r="DX12" s="99">
        <v>0</v>
      </c>
      <c r="DY12" s="99">
        <v>0</v>
      </c>
      <c r="DZ12" s="99">
        <v>3.3000000000000002E-2</v>
      </c>
      <c r="EA12" s="99">
        <v>1.1020000000000001</v>
      </c>
      <c r="EB12" s="142">
        <f>SUM(DP12:EA12)</f>
        <v>13.042999999999999</v>
      </c>
      <c r="EC12" s="99">
        <v>1.2410000000000001</v>
      </c>
      <c r="ED12" s="140">
        <v>3.3029999999999999</v>
      </c>
      <c r="EE12" s="140">
        <v>4.3689999999999998</v>
      </c>
      <c r="EF12" s="99">
        <v>3.5830000000000002</v>
      </c>
      <c r="EG12" s="99">
        <v>1.802</v>
      </c>
      <c r="EH12" s="99">
        <v>0.24399999999999999</v>
      </c>
      <c r="EI12" s="99">
        <v>0</v>
      </c>
      <c r="EJ12" s="99">
        <v>0</v>
      </c>
      <c r="EK12" s="99">
        <v>0</v>
      </c>
      <c r="EL12" s="99">
        <v>6.6000000000000003E-2</v>
      </c>
      <c r="EM12" s="99">
        <v>0.57599999999999996</v>
      </c>
      <c r="EN12" s="99">
        <v>1.006</v>
      </c>
      <c r="EO12" s="142">
        <f>SUM(EC12:EN12)</f>
        <v>16.190000000000001</v>
      </c>
      <c r="EP12" s="99">
        <v>3.5030000000000001</v>
      </c>
      <c r="EQ12" s="140">
        <v>3.548</v>
      </c>
      <c r="ER12" s="140">
        <v>4.0759999999999996</v>
      </c>
      <c r="ES12" s="99">
        <v>3.9710000000000001</v>
      </c>
      <c r="ET12" s="99">
        <v>2.9550000000000001</v>
      </c>
      <c r="EU12" s="99">
        <v>1.238</v>
      </c>
      <c r="EV12" s="99">
        <v>0.42299999999999999</v>
      </c>
      <c r="EW12" s="99">
        <v>0.127</v>
      </c>
      <c r="EX12" s="99">
        <v>0</v>
      </c>
      <c r="EY12" s="99">
        <v>0.14199999999999999</v>
      </c>
      <c r="EZ12" s="99">
        <v>0.86799999999999999</v>
      </c>
      <c r="FA12" s="99">
        <v>3.1909999999999998</v>
      </c>
      <c r="FB12" s="142">
        <f>SUM(EP12:FA12)</f>
        <v>24.041999999999991</v>
      </c>
      <c r="FC12" s="99">
        <v>0.66700000000000004</v>
      </c>
      <c r="FD12" s="140">
        <v>4.7060000000000004</v>
      </c>
      <c r="FE12" s="140">
        <v>4.415</v>
      </c>
      <c r="FF12" s="99">
        <v>3.9209999999999998</v>
      </c>
      <c r="FG12" s="99">
        <v>2.2010000000000001</v>
      </c>
      <c r="FH12" s="99">
        <v>0.47899999999999998</v>
      </c>
      <c r="FI12" s="99">
        <v>0</v>
      </c>
      <c r="FJ12" s="99">
        <v>0</v>
      </c>
      <c r="FK12" s="99">
        <v>3.4000000000000002E-2</v>
      </c>
      <c r="FL12" s="99">
        <v>0.20100000000000001</v>
      </c>
      <c r="FM12" s="99">
        <v>0.184</v>
      </c>
      <c r="FN12" s="99">
        <v>0.73699999999999999</v>
      </c>
      <c r="FO12" s="142">
        <f>SUM(FC12:FN12)</f>
        <v>17.544999999999998</v>
      </c>
      <c r="FP12" s="99">
        <v>0.45200000000000001</v>
      </c>
      <c r="FQ12" s="140">
        <v>0.38800000000000001</v>
      </c>
      <c r="FR12" s="140">
        <v>1.351</v>
      </c>
      <c r="FS12" s="99">
        <v>0.30399999999999999</v>
      </c>
      <c r="FT12" s="99">
        <v>0.127</v>
      </c>
      <c r="FU12" s="99">
        <v>0</v>
      </c>
      <c r="FV12" s="99">
        <v>0</v>
      </c>
      <c r="FW12" s="99">
        <v>0</v>
      </c>
      <c r="FX12" s="99">
        <v>5.0000000000000001E-3</v>
      </c>
      <c r="FY12" s="99">
        <v>0.24</v>
      </c>
      <c r="FZ12" s="99">
        <v>0.88700000000000001</v>
      </c>
      <c r="GA12" s="99">
        <v>0.68600000000000005</v>
      </c>
      <c r="GB12" s="142">
        <f>SUM(FP12:GA12)</f>
        <v>4.4400000000000004</v>
      </c>
      <c r="GC12" s="99">
        <v>2.04</v>
      </c>
      <c r="GD12" s="140">
        <v>2.0750000000000002</v>
      </c>
      <c r="GE12" s="140">
        <v>3.3109999999999999</v>
      </c>
      <c r="GF12" s="99">
        <v>2.2759999999999998</v>
      </c>
      <c r="GG12" s="99">
        <v>1.1819999999999999</v>
      </c>
      <c r="GH12" s="99">
        <v>0</v>
      </c>
      <c r="GI12" s="99">
        <v>0</v>
      </c>
      <c r="GJ12" s="99">
        <v>0</v>
      </c>
      <c r="GK12" s="99">
        <v>0</v>
      </c>
      <c r="GL12" s="99">
        <v>8.3000000000000004E-2</v>
      </c>
      <c r="GM12" s="99">
        <v>0.45900000000000002</v>
      </c>
      <c r="GN12" s="99">
        <v>0.379</v>
      </c>
      <c r="GO12" s="142">
        <f>SUM(GC12:GN12)</f>
        <v>11.805</v>
      </c>
      <c r="GP12" s="99">
        <v>1.893</v>
      </c>
      <c r="GQ12" s="140">
        <v>2.3650000000000002</v>
      </c>
      <c r="GR12" s="140">
        <v>2.766</v>
      </c>
      <c r="GS12" s="99">
        <v>1.82</v>
      </c>
      <c r="GT12" s="99">
        <v>0.64700000000000002</v>
      </c>
      <c r="GU12" s="99">
        <v>0</v>
      </c>
      <c r="GV12" s="99">
        <v>0</v>
      </c>
      <c r="GW12" s="99">
        <v>0</v>
      </c>
      <c r="GX12" s="99">
        <v>0</v>
      </c>
      <c r="GY12" s="99">
        <v>0</v>
      </c>
      <c r="GZ12" s="99">
        <v>1.4410000000000001</v>
      </c>
      <c r="HA12" s="99">
        <v>1.655</v>
      </c>
      <c r="HB12" s="142">
        <f>SUM(GP12:HA12)</f>
        <v>12.587</v>
      </c>
      <c r="HC12" s="99">
        <v>2.3759999999999999</v>
      </c>
      <c r="HD12" s="140">
        <v>2.1349999999999998</v>
      </c>
      <c r="HE12" s="140">
        <v>3.0750000000000002</v>
      </c>
      <c r="HF12" s="99">
        <v>1.589</v>
      </c>
      <c r="HG12" s="99">
        <v>0.35099999999999998</v>
      </c>
      <c r="HH12" s="99">
        <v>1.4E-2</v>
      </c>
      <c r="HI12" s="99">
        <v>0</v>
      </c>
      <c r="HJ12" s="99">
        <v>0</v>
      </c>
      <c r="HK12" s="99">
        <v>0</v>
      </c>
      <c r="HL12" s="99">
        <v>3.6999999999999998E-2</v>
      </c>
      <c r="HM12" s="99">
        <v>0.22500000000000001</v>
      </c>
      <c r="HN12" s="99">
        <v>0.55300000000000005</v>
      </c>
      <c r="HO12" s="142">
        <f>SUM(HC12:HN12)</f>
        <v>10.355</v>
      </c>
      <c r="HP12" s="99">
        <v>1.554</v>
      </c>
      <c r="HQ12" s="140">
        <v>1.845</v>
      </c>
      <c r="HR12" s="140">
        <v>1.397</v>
      </c>
      <c r="HS12" s="99">
        <v>0.71799999999999997</v>
      </c>
      <c r="HT12" s="99">
        <v>0.28699999999999998</v>
      </c>
      <c r="HU12" s="99">
        <v>0</v>
      </c>
      <c r="HV12" s="99">
        <v>0</v>
      </c>
      <c r="HW12" s="99">
        <v>0</v>
      </c>
      <c r="HX12" s="99">
        <v>0</v>
      </c>
      <c r="HY12" s="99">
        <v>0.28299999999999997</v>
      </c>
      <c r="HZ12" s="99">
        <v>0.47199999999999998</v>
      </c>
      <c r="IA12" s="99">
        <v>2.4929999999999999</v>
      </c>
      <c r="IB12" s="142">
        <f>SUM(HP12:IA12)</f>
        <v>9.0490000000000013</v>
      </c>
      <c r="IC12" s="99">
        <v>1.7470000000000001</v>
      </c>
      <c r="ID12" s="140">
        <v>0</v>
      </c>
      <c r="IE12" s="140">
        <v>0</v>
      </c>
      <c r="IF12" s="99">
        <v>0</v>
      </c>
      <c r="IG12" s="99">
        <v>0</v>
      </c>
      <c r="IH12" s="99">
        <v>0</v>
      </c>
      <c r="II12" s="99">
        <v>0</v>
      </c>
      <c r="IJ12" s="99">
        <v>0</v>
      </c>
      <c r="IK12" s="99">
        <v>0</v>
      </c>
      <c r="IL12" s="99">
        <v>0</v>
      </c>
      <c r="IM12" s="99">
        <v>0</v>
      </c>
      <c r="IN12" s="99">
        <v>0</v>
      </c>
      <c r="IO12" s="142">
        <f>SUM(IC12:IN12)</f>
        <v>1.7470000000000001</v>
      </c>
      <c r="IP12" s="99">
        <v>0</v>
      </c>
      <c r="IQ12" s="140">
        <v>0</v>
      </c>
      <c r="IR12" s="140">
        <v>0</v>
      </c>
      <c r="IS12" s="99">
        <v>0</v>
      </c>
      <c r="IT12" s="362"/>
      <c r="IU12" s="362"/>
      <c r="IV12" s="99">
        <v>0</v>
      </c>
      <c r="IW12" s="99">
        <v>0</v>
      </c>
      <c r="IX12" s="99">
        <v>0</v>
      </c>
      <c r="IY12" s="99">
        <v>0</v>
      </c>
      <c r="IZ12" s="99">
        <v>0</v>
      </c>
      <c r="JA12" s="99">
        <v>0</v>
      </c>
      <c r="JB12" s="142">
        <f>SUM(IP12:JA12)</f>
        <v>0</v>
      </c>
      <c r="JC12" s="99">
        <v>0</v>
      </c>
      <c r="JD12" s="140">
        <v>0</v>
      </c>
      <c r="JE12" s="140">
        <v>0</v>
      </c>
      <c r="JF12" s="99">
        <v>0</v>
      </c>
      <c r="JG12" s="99">
        <v>0</v>
      </c>
      <c r="JH12" s="99"/>
      <c r="JI12" s="99"/>
      <c r="JJ12" s="99"/>
      <c r="JK12" s="99"/>
      <c r="JL12" s="99"/>
      <c r="JM12" s="99"/>
      <c r="JN12" s="99"/>
      <c r="JO12" s="142">
        <f>SUM(JC12:JN12)</f>
        <v>0</v>
      </c>
    </row>
    <row r="13" spans="1:275" s="1" customFormat="1" ht="13.5" thickBot="1">
      <c r="A13" s="398"/>
      <c r="B13" s="16" t="s">
        <v>9</v>
      </c>
      <c r="C13" s="143">
        <v>3.3</v>
      </c>
      <c r="D13" s="112">
        <v>5.87</v>
      </c>
      <c r="E13" s="112">
        <v>11.5</v>
      </c>
      <c r="F13" s="143">
        <v>11.2</v>
      </c>
      <c r="G13" s="143">
        <v>9.33</v>
      </c>
      <c r="H13" s="143">
        <v>2.9</v>
      </c>
      <c r="I13" s="143">
        <v>2.02</v>
      </c>
      <c r="J13" s="143">
        <v>1.48</v>
      </c>
      <c r="K13" s="143">
        <v>1.32</v>
      </c>
      <c r="L13" s="143">
        <v>1.65</v>
      </c>
      <c r="M13" s="144"/>
      <c r="N13" s="143">
        <v>6.1</v>
      </c>
      <c r="O13" s="145">
        <f>SUM(C13:N13)</f>
        <v>56.67</v>
      </c>
      <c r="P13" s="143">
        <v>7.32</v>
      </c>
      <c r="Q13" s="112">
        <v>8.8829999999999991</v>
      </c>
      <c r="R13" s="112">
        <v>10.932</v>
      </c>
      <c r="S13" s="143">
        <v>10.94</v>
      </c>
      <c r="T13" s="143">
        <v>11.61</v>
      </c>
      <c r="U13" s="143">
        <v>6.48</v>
      </c>
      <c r="V13" s="143">
        <v>3.16</v>
      </c>
      <c r="W13" s="143">
        <v>2.2599999999999998</v>
      </c>
      <c r="X13" s="143">
        <v>2.0110000000000001</v>
      </c>
      <c r="Y13" s="143">
        <v>2.39</v>
      </c>
      <c r="Z13" s="143">
        <v>2.64</v>
      </c>
      <c r="AA13" s="143">
        <v>5.8</v>
      </c>
      <c r="AB13" s="145">
        <f>SUM(P13:AA13)</f>
        <v>74.425999999999988</v>
      </c>
      <c r="AC13" s="143">
        <v>9.35</v>
      </c>
      <c r="AD13" s="112">
        <v>8.8010000000000002</v>
      </c>
      <c r="AE13" s="112">
        <v>10.404999999999999</v>
      </c>
      <c r="AF13" s="143">
        <v>11.33</v>
      </c>
      <c r="AG13" s="143">
        <v>11.94</v>
      </c>
      <c r="AH13" s="143">
        <v>11.635999999999999</v>
      </c>
      <c r="AI13" s="143">
        <v>9.0259999999999998</v>
      </c>
      <c r="AJ13" s="143">
        <v>4.6500000000000004</v>
      </c>
      <c r="AK13" s="143">
        <v>3.5870000000000002</v>
      </c>
      <c r="AL13" s="143">
        <v>3.621</v>
      </c>
      <c r="AM13" s="143">
        <v>3.7389999999999999</v>
      </c>
      <c r="AN13" s="143">
        <v>4.0970000000000004</v>
      </c>
      <c r="AO13" s="145">
        <f>SUM(AC13:AN13)</f>
        <v>92.181999999999988</v>
      </c>
      <c r="AP13" s="143">
        <v>7.4649999999999999</v>
      </c>
      <c r="AQ13" s="112">
        <v>8.3670000000000009</v>
      </c>
      <c r="AR13" s="112">
        <v>11.414</v>
      </c>
      <c r="AS13" s="143">
        <v>10.94</v>
      </c>
      <c r="AT13" s="143">
        <v>10.933</v>
      </c>
      <c r="AU13" s="143">
        <v>8.1170000000000009</v>
      </c>
      <c r="AV13" s="143">
        <v>3.8690000000000002</v>
      </c>
      <c r="AW13" s="143">
        <v>2.7669999999999999</v>
      </c>
      <c r="AX13" s="143">
        <v>2.16</v>
      </c>
      <c r="AY13" s="143">
        <v>2.4420000000000002</v>
      </c>
      <c r="AZ13" s="143">
        <v>4.0640000000000001</v>
      </c>
      <c r="BA13" s="143">
        <v>7.7220000000000004</v>
      </c>
      <c r="BB13" s="145">
        <f>SUM(AP13:BA13)</f>
        <v>80.260000000000005</v>
      </c>
      <c r="BC13" s="143">
        <v>8.0489999999999995</v>
      </c>
      <c r="BD13" s="112">
        <v>8.8829999999999991</v>
      </c>
      <c r="BE13" s="112">
        <v>12.089</v>
      </c>
      <c r="BF13" s="143">
        <v>11.789</v>
      </c>
      <c r="BG13" s="143">
        <v>12.188000000000001</v>
      </c>
      <c r="BH13" s="143">
        <v>8.4130000000000003</v>
      </c>
      <c r="BI13" s="143">
        <v>4.0620000000000003</v>
      </c>
      <c r="BJ13" s="143">
        <v>2.7829999999999999</v>
      </c>
      <c r="BK13" s="143">
        <v>2.298</v>
      </c>
      <c r="BL13" s="143">
        <v>3.0110000000000001</v>
      </c>
      <c r="BM13" s="143">
        <v>4.1100000000000003</v>
      </c>
      <c r="BN13" s="143">
        <v>4.4880000000000004</v>
      </c>
      <c r="BO13" s="145">
        <f>SUM(BC13:BN13)</f>
        <v>82.162999999999997</v>
      </c>
      <c r="BP13" s="143">
        <v>8.4339999999999993</v>
      </c>
      <c r="BQ13" s="112">
        <v>9.5820000000000007</v>
      </c>
      <c r="BR13" s="112">
        <v>11.929</v>
      </c>
      <c r="BS13" s="143">
        <v>11.756</v>
      </c>
      <c r="BT13" s="143">
        <v>11.709</v>
      </c>
      <c r="BU13" s="143">
        <v>5.8360000000000003</v>
      </c>
      <c r="BV13" s="143">
        <v>3.4630000000000001</v>
      </c>
      <c r="BW13" s="143">
        <v>2.4289999999999998</v>
      </c>
      <c r="BX13" s="143">
        <v>2.081</v>
      </c>
      <c r="BY13" s="143">
        <v>2.7509999999999999</v>
      </c>
      <c r="BZ13" s="143">
        <v>4.032</v>
      </c>
      <c r="CA13" s="143">
        <v>3.177</v>
      </c>
      <c r="CB13" s="145">
        <f>SUM(BP13:CA13)</f>
        <v>77.179000000000002</v>
      </c>
      <c r="CC13" s="143">
        <v>4.0519999999999996</v>
      </c>
      <c r="CD13" s="112">
        <v>6.7789999999999999</v>
      </c>
      <c r="CE13" s="112">
        <v>11.031000000000001</v>
      </c>
      <c r="CF13" s="143">
        <v>11.707000000000001</v>
      </c>
      <c r="CG13" s="143">
        <v>11.72</v>
      </c>
      <c r="CH13" s="143">
        <v>4.9580000000000002</v>
      </c>
      <c r="CI13" s="143">
        <v>2.9790000000000001</v>
      </c>
      <c r="CJ13" s="143">
        <v>2.1800000000000002</v>
      </c>
      <c r="CK13" s="143">
        <v>1.75</v>
      </c>
      <c r="CL13" s="143">
        <v>1.9690000000000001</v>
      </c>
      <c r="CM13" s="143">
        <v>2.0819999999999999</v>
      </c>
      <c r="CN13" s="143">
        <v>3.536</v>
      </c>
      <c r="CO13" s="145">
        <f>SUM(CC13:CN13)</f>
        <v>64.742999999999995</v>
      </c>
      <c r="CP13" s="143">
        <v>3.5979999999999999</v>
      </c>
      <c r="CQ13" s="112">
        <v>5.6360000000000001</v>
      </c>
      <c r="CR13" s="112">
        <v>11.025</v>
      </c>
      <c r="CS13" s="143">
        <v>11.32</v>
      </c>
      <c r="CT13" s="143">
        <v>7.3390000000000004</v>
      </c>
      <c r="CU13" s="143">
        <v>3.24</v>
      </c>
      <c r="CV13" s="143">
        <v>2.06</v>
      </c>
      <c r="CW13" s="143">
        <v>1.4670000000000001</v>
      </c>
      <c r="CX13" s="143">
        <v>1.2629999999999999</v>
      </c>
      <c r="CY13" s="143">
        <v>1.976</v>
      </c>
      <c r="CZ13" s="143">
        <v>1.9239999999999999</v>
      </c>
      <c r="DA13" s="143">
        <v>3.0390000000000001</v>
      </c>
      <c r="DB13" s="145">
        <f>SUM(CP13:DA13)</f>
        <v>53.887</v>
      </c>
      <c r="DC13" s="143">
        <v>4.3529999999999998</v>
      </c>
      <c r="DD13" s="112">
        <v>5.319</v>
      </c>
      <c r="DE13" s="112">
        <v>9.3450000000000006</v>
      </c>
      <c r="DF13" s="143">
        <v>10.999000000000001</v>
      </c>
      <c r="DG13" s="143">
        <v>11.442</v>
      </c>
      <c r="DH13" s="143">
        <v>8.57</v>
      </c>
      <c r="DI13" s="143">
        <v>4.1150000000000002</v>
      </c>
      <c r="DJ13" s="143">
        <v>2.532</v>
      </c>
      <c r="DK13" s="143">
        <v>2.5369999999999999</v>
      </c>
      <c r="DL13" s="143">
        <v>2.645</v>
      </c>
      <c r="DM13" s="143">
        <v>3.6859999999999999</v>
      </c>
      <c r="DN13" s="143">
        <v>6.2830000000000004</v>
      </c>
      <c r="DO13" s="145">
        <f>SUM(DC13:DN13)</f>
        <v>71.826000000000008</v>
      </c>
      <c r="DP13" s="143">
        <v>8.6389999999999993</v>
      </c>
      <c r="DQ13" s="112">
        <v>10.034000000000001</v>
      </c>
      <c r="DR13" s="112">
        <v>11.667</v>
      </c>
      <c r="DS13" s="143">
        <v>10.191000000000001</v>
      </c>
      <c r="DT13" s="143">
        <v>6.6120000000000001</v>
      </c>
      <c r="DU13" s="143">
        <v>3.532</v>
      </c>
      <c r="DV13" s="143">
        <v>2.0960000000000001</v>
      </c>
      <c r="DW13" s="143">
        <v>1.2789999999999999</v>
      </c>
      <c r="DX13" s="143">
        <v>1.28</v>
      </c>
      <c r="DY13" s="143">
        <v>1.6950000000000001</v>
      </c>
      <c r="DZ13" s="143">
        <v>1.667</v>
      </c>
      <c r="EA13" s="143">
        <v>2.7170000000000001</v>
      </c>
      <c r="EB13" s="145">
        <f>SUM(DP13:EA13)</f>
        <v>61.409000000000013</v>
      </c>
      <c r="EC13" s="143">
        <v>3.2629999999999999</v>
      </c>
      <c r="ED13" s="112">
        <v>6.8559999999999999</v>
      </c>
      <c r="EE13" s="112">
        <v>9.9969999999999999</v>
      </c>
      <c r="EF13" s="143">
        <v>11.29</v>
      </c>
      <c r="EG13" s="143">
        <v>11.61</v>
      </c>
      <c r="EH13" s="143">
        <v>8.0960000000000001</v>
      </c>
      <c r="EI13" s="143">
        <v>3.1949999999999998</v>
      </c>
      <c r="EJ13" s="143">
        <v>2.1930000000000001</v>
      </c>
      <c r="EK13" s="143">
        <v>1.6919999999999999</v>
      </c>
      <c r="EL13" s="143">
        <v>2.4790000000000001</v>
      </c>
      <c r="EM13" s="143">
        <v>3.9790000000000001</v>
      </c>
      <c r="EN13" s="143">
        <v>4.556</v>
      </c>
      <c r="EO13" s="145">
        <f>SUM(EC13:EN13)</f>
        <v>69.205999999999989</v>
      </c>
      <c r="EP13" s="143">
        <v>6.7960000000000003</v>
      </c>
      <c r="EQ13" s="112">
        <v>8.1809999999999992</v>
      </c>
      <c r="ER13" s="112">
        <v>9.3130000000000006</v>
      </c>
      <c r="ES13" s="143">
        <v>10.669</v>
      </c>
      <c r="ET13" s="143">
        <v>11.227</v>
      </c>
      <c r="EU13" s="143">
        <v>9.7319999999999993</v>
      </c>
      <c r="EV13" s="143">
        <v>5.1870000000000003</v>
      </c>
      <c r="EW13" s="143">
        <v>3.2759999999999998</v>
      </c>
      <c r="EX13" s="143">
        <v>2.4380000000000002</v>
      </c>
      <c r="EY13" s="143">
        <v>3.0489999999999999</v>
      </c>
      <c r="EZ13" s="143">
        <v>3.3479999999999999</v>
      </c>
      <c r="FA13" s="143">
        <v>7.0490000000000004</v>
      </c>
      <c r="FB13" s="145">
        <f>SUM(EP13:FA13)</f>
        <v>80.265000000000015</v>
      </c>
      <c r="FC13" s="143">
        <v>8.3149999999999995</v>
      </c>
      <c r="FD13" s="112">
        <v>8.8960000000000008</v>
      </c>
      <c r="FE13" s="112">
        <v>10.917999999999999</v>
      </c>
      <c r="FF13" s="143">
        <v>10.994</v>
      </c>
      <c r="FG13" s="143">
        <v>11.441000000000001</v>
      </c>
      <c r="FH13" s="143">
        <v>7.6529999999999996</v>
      </c>
      <c r="FI13" s="143">
        <v>3.9060000000000001</v>
      </c>
      <c r="FJ13" s="143">
        <v>2.5510000000000002</v>
      </c>
      <c r="FK13" s="143">
        <v>2.2599999999999998</v>
      </c>
      <c r="FL13" s="143">
        <v>2.65</v>
      </c>
      <c r="FM13" s="143">
        <v>2.242</v>
      </c>
      <c r="FN13" s="143">
        <v>2.9860000000000002</v>
      </c>
      <c r="FO13" s="145">
        <f>SUM(FC13:FN13)</f>
        <v>74.812000000000012</v>
      </c>
      <c r="FP13" s="143">
        <v>2.581</v>
      </c>
      <c r="FQ13" s="112">
        <v>2.2389999999999999</v>
      </c>
      <c r="FR13" s="112">
        <v>5.391</v>
      </c>
      <c r="FS13" s="143">
        <v>4.1840000000000002</v>
      </c>
      <c r="FT13" s="143">
        <v>2.4169999999999998</v>
      </c>
      <c r="FU13" s="143">
        <v>0.86599999999999999</v>
      </c>
      <c r="FV13" s="143">
        <v>0.51400000000000001</v>
      </c>
      <c r="FW13" s="143">
        <v>0.41099999999999998</v>
      </c>
      <c r="FX13" s="143">
        <v>0.57299999999999995</v>
      </c>
      <c r="FY13" s="143">
        <v>1.431</v>
      </c>
      <c r="FZ13" s="143">
        <v>2.238</v>
      </c>
      <c r="GA13" s="143">
        <v>4.5629999999999997</v>
      </c>
      <c r="GB13" s="145">
        <f>SUM(FP13:GA13)</f>
        <v>27.407999999999998</v>
      </c>
      <c r="GC13" s="143">
        <v>6.5810000000000004</v>
      </c>
      <c r="GD13" s="112">
        <v>7.625</v>
      </c>
      <c r="GE13" s="112">
        <v>7.75</v>
      </c>
      <c r="GF13" s="143">
        <v>7.3449999999999998</v>
      </c>
      <c r="GG13" s="143">
        <v>10.426</v>
      </c>
      <c r="GH13" s="143">
        <v>5.931</v>
      </c>
      <c r="GI13" s="143">
        <v>3.0409999999999999</v>
      </c>
      <c r="GJ13" s="143">
        <v>2.0329999999999999</v>
      </c>
      <c r="GK13" s="143">
        <v>1.627</v>
      </c>
      <c r="GL13" s="143">
        <v>2.101</v>
      </c>
      <c r="GM13" s="143">
        <v>2.2469999999999999</v>
      </c>
      <c r="GN13" s="143">
        <v>1.746</v>
      </c>
      <c r="GO13" s="145">
        <f>SUM(GC13:GN13)</f>
        <v>58.452999999999996</v>
      </c>
      <c r="GP13" s="143">
        <v>4.3079999999999998</v>
      </c>
      <c r="GQ13" s="112">
        <v>6.11</v>
      </c>
      <c r="GR13" s="112">
        <v>10.246</v>
      </c>
      <c r="GS13" s="143">
        <v>10.603</v>
      </c>
      <c r="GT13" s="143">
        <v>8.9</v>
      </c>
      <c r="GU13" s="143">
        <v>3.4350000000000001</v>
      </c>
      <c r="GV13" s="143">
        <v>2.133</v>
      </c>
      <c r="GW13" s="143">
        <v>1.4630000000000001</v>
      </c>
      <c r="GX13" s="143">
        <v>1.464</v>
      </c>
      <c r="GY13" s="143">
        <v>1.528</v>
      </c>
      <c r="GZ13" s="143">
        <v>1.7010000000000001</v>
      </c>
      <c r="HA13" s="143">
        <v>4.8630000000000004</v>
      </c>
      <c r="HB13" s="145">
        <f>SUM(GP13:HA13)</f>
        <v>56.754000000000005</v>
      </c>
      <c r="HC13" s="143">
        <v>5.32</v>
      </c>
      <c r="HD13" s="112">
        <v>6.3319999999999999</v>
      </c>
      <c r="HE13" s="112">
        <v>10.637</v>
      </c>
      <c r="HF13" s="143">
        <v>11.673999999999999</v>
      </c>
      <c r="HG13" s="143">
        <v>11.1</v>
      </c>
      <c r="HH13" s="143">
        <v>4.9729999999999999</v>
      </c>
      <c r="HI13" s="143">
        <v>2.7879999999999998</v>
      </c>
      <c r="HJ13" s="143">
        <v>1.9319999999999999</v>
      </c>
      <c r="HK13" s="143">
        <v>1.595</v>
      </c>
      <c r="HL13" s="143">
        <v>2.0009999999999999</v>
      </c>
      <c r="HM13" s="143">
        <v>2.21</v>
      </c>
      <c r="HN13" s="143">
        <v>2.93</v>
      </c>
      <c r="HO13" s="145">
        <f>SUM(HC13:HN13)</f>
        <v>63.491999999999997</v>
      </c>
      <c r="HP13" s="143">
        <v>5.4450000000000003</v>
      </c>
      <c r="HQ13" s="112">
        <v>7.2590000000000003</v>
      </c>
      <c r="HR13" s="112">
        <v>10.994</v>
      </c>
      <c r="HS13" s="143">
        <v>9.5359999999999996</v>
      </c>
      <c r="HT13" s="143">
        <v>7.1870000000000003</v>
      </c>
      <c r="HU13" s="143">
        <v>4.0590000000000002</v>
      </c>
      <c r="HV13" s="143">
        <v>2.1539999999999999</v>
      </c>
      <c r="HW13" s="143">
        <v>1.57</v>
      </c>
      <c r="HX13" s="143">
        <v>1.417</v>
      </c>
      <c r="HY13" s="143">
        <v>1.9279999999999999</v>
      </c>
      <c r="HZ13" s="143">
        <v>2.3149999999999999</v>
      </c>
      <c r="IA13" s="143">
        <v>4.3479999999999999</v>
      </c>
      <c r="IB13" s="145">
        <f>SUM(HP13:IA13)</f>
        <v>58.211999999999996</v>
      </c>
      <c r="IC13" s="143">
        <v>6.1029999999999998</v>
      </c>
      <c r="ID13" s="112">
        <v>4.8490000000000002</v>
      </c>
      <c r="IE13" s="112">
        <v>6.7450000000000001</v>
      </c>
      <c r="IF13" s="143">
        <v>7.2990000000000004</v>
      </c>
      <c r="IG13" s="143">
        <v>8.0749999999999993</v>
      </c>
      <c r="IH13" s="143">
        <v>6.8029999999999999</v>
      </c>
      <c r="II13" s="143">
        <v>3.1739999999999999</v>
      </c>
      <c r="IJ13" s="143">
        <v>2.2770000000000001</v>
      </c>
      <c r="IK13" s="143">
        <v>1.5169999999999999</v>
      </c>
      <c r="IL13" s="143">
        <v>1.909</v>
      </c>
      <c r="IM13" s="143">
        <v>1.845</v>
      </c>
      <c r="IN13" s="143">
        <v>2.2370000000000001</v>
      </c>
      <c r="IO13" s="145">
        <f>SUM(IC13:IN13)</f>
        <v>52.832999999999998</v>
      </c>
      <c r="IP13" s="143">
        <v>4.1539999999999999</v>
      </c>
      <c r="IQ13" s="112">
        <v>4.7590000000000003</v>
      </c>
      <c r="IR13" s="112">
        <v>6.4039999999999999</v>
      </c>
      <c r="IS13" s="143">
        <v>7.2039999999999997</v>
      </c>
      <c r="IT13" s="363"/>
      <c r="IU13" s="363"/>
      <c r="IV13" s="143">
        <v>2.778</v>
      </c>
      <c r="IW13" s="143">
        <v>1.8009999999999999</v>
      </c>
      <c r="IX13" s="143">
        <v>1.373</v>
      </c>
      <c r="IY13" s="143">
        <v>1.4119999999999999</v>
      </c>
      <c r="IZ13" s="143">
        <v>1.548</v>
      </c>
      <c r="JA13" s="143">
        <v>1.9570000000000001</v>
      </c>
      <c r="JB13" s="145">
        <f>SUM(IP13:JA13)</f>
        <v>33.39</v>
      </c>
      <c r="JC13" s="143">
        <v>3.0630000000000002</v>
      </c>
      <c r="JD13" s="112">
        <v>4.3239999999999998</v>
      </c>
      <c r="JE13" s="112">
        <v>6.8390000000000004</v>
      </c>
      <c r="JF13" s="143">
        <v>6.4960000000000004</v>
      </c>
      <c r="JG13" s="143">
        <v>6.0609999999999999</v>
      </c>
      <c r="JH13" s="143"/>
      <c r="JI13" s="143"/>
      <c r="JJ13" s="143"/>
      <c r="JK13" s="143"/>
      <c r="JL13" s="143"/>
      <c r="JM13" s="143"/>
      <c r="JN13" s="143"/>
      <c r="JO13" s="145">
        <f>SUM(JC13:JN13)</f>
        <v>26.783000000000001</v>
      </c>
    </row>
    <row r="14" spans="1:275" s="1" customFormat="1" ht="23.25" thickBot="1">
      <c r="A14" s="398"/>
      <c r="B14" s="21" t="s">
        <v>33</v>
      </c>
      <c r="C14" s="146">
        <f t="shared" ref="C14:L14" si="30">SUM(C15:C23)</f>
        <v>694</v>
      </c>
      <c r="D14" s="146">
        <f t="shared" si="30"/>
        <v>583.55999999999995</v>
      </c>
      <c r="E14" s="146">
        <f t="shared" si="30"/>
        <v>609.99999999999989</v>
      </c>
      <c r="F14" s="146">
        <f t="shared" si="30"/>
        <v>627.5</v>
      </c>
      <c r="G14" s="146">
        <f t="shared" si="30"/>
        <v>684.18999999999994</v>
      </c>
      <c r="H14" s="146">
        <f t="shared" si="30"/>
        <v>616.55999999999995</v>
      </c>
      <c r="I14" s="146">
        <f t="shared" si="30"/>
        <v>647.20000000000005</v>
      </c>
      <c r="J14" s="146">
        <f t="shared" si="30"/>
        <v>726.29000000000008</v>
      </c>
      <c r="K14" s="146">
        <f t="shared" si="30"/>
        <v>633</v>
      </c>
      <c r="L14" s="146">
        <f t="shared" si="30"/>
        <v>690.05</v>
      </c>
      <c r="M14" s="133"/>
      <c r="N14" s="146">
        <f t="shared" ref="N14:AO14" si="31">SUM(N15:N23)</f>
        <v>704.17</v>
      </c>
      <c r="O14" s="146">
        <f t="shared" si="31"/>
        <v>7216.52</v>
      </c>
      <c r="P14" s="146">
        <f t="shared" si="31"/>
        <v>660.37</v>
      </c>
      <c r="Q14" s="146">
        <f t="shared" si="31"/>
        <v>624.45499999999993</v>
      </c>
      <c r="R14" s="146">
        <f t="shared" si="31"/>
        <v>661.02899999999988</v>
      </c>
      <c r="S14" s="146">
        <f t="shared" si="31"/>
        <v>615.74099999999999</v>
      </c>
      <c r="T14" s="146">
        <f t="shared" si="31"/>
        <v>618.26</v>
      </c>
      <c r="U14" s="146">
        <f t="shared" si="31"/>
        <v>707.56000000000006</v>
      </c>
      <c r="V14" s="146">
        <f t="shared" si="31"/>
        <v>936.24999999999989</v>
      </c>
      <c r="W14" s="146">
        <f t="shared" si="31"/>
        <v>919.59</v>
      </c>
      <c r="X14" s="146">
        <f t="shared" si="31"/>
        <v>816.24699999999984</v>
      </c>
      <c r="Y14" s="146">
        <f t="shared" si="31"/>
        <v>831.66000000000008</v>
      </c>
      <c r="Z14" s="146">
        <f t="shared" si="31"/>
        <v>782.70999999999992</v>
      </c>
      <c r="AA14" s="146">
        <f t="shared" si="31"/>
        <v>808.58</v>
      </c>
      <c r="AB14" s="146">
        <f t="shared" si="31"/>
        <v>8982.4519999999975</v>
      </c>
      <c r="AC14" s="146">
        <f t="shared" si="31"/>
        <v>828.8</v>
      </c>
      <c r="AD14" s="146">
        <f t="shared" si="31"/>
        <v>662.14199999999994</v>
      </c>
      <c r="AE14" s="146">
        <f t="shared" si="31"/>
        <v>758.173</v>
      </c>
      <c r="AF14" s="146">
        <f t="shared" si="31"/>
        <v>671.14100000000008</v>
      </c>
      <c r="AG14" s="146">
        <f t="shared" si="31"/>
        <v>736.57999999999993</v>
      </c>
      <c r="AH14" s="146">
        <f t="shared" si="31"/>
        <v>764.97900000000004</v>
      </c>
      <c r="AI14" s="146">
        <f t="shared" si="31"/>
        <v>873.26600000000008</v>
      </c>
      <c r="AJ14" s="146">
        <f t="shared" si="31"/>
        <v>767.55000000000007</v>
      </c>
      <c r="AK14" s="146">
        <f t="shared" si="31"/>
        <v>771.88599999999997</v>
      </c>
      <c r="AL14" s="146">
        <f t="shared" si="31"/>
        <v>744.55000000000007</v>
      </c>
      <c r="AM14" s="146">
        <f t="shared" si="31"/>
        <v>724.33299999999997</v>
      </c>
      <c r="AN14" s="146">
        <f t="shared" si="31"/>
        <v>873.02300000000002</v>
      </c>
      <c r="AO14" s="146">
        <f t="shared" si="31"/>
        <v>9176.4230000000025</v>
      </c>
      <c r="AP14" s="146">
        <f t="shared" ref="AP14:BB14" si="32">SUM(AP15:AP23)</f>
        <v>893.27599999999995</v>
      </c>
      <c r="AQ14" s="146">
        <f t="shared" si="32"/>
        <v>742.98700000000008</v>
      </c>
      <c r="AR14" s="146">
        <f t="shared" si="32"/>
        <v>685.92300000000012</v>
      </c>
      <c r="AS14" s="146">
        <f t="shared" si="32"/>
        <v>642.93499999999983</v>
      </c>
      <c r="AT14" s="146">
        <f t="shared" si="32"/>
        <v>650.70399999999995</v>
      </c>
      <c r="AU14" s="146">
        <f t="shared" si="32"/>
        <v>620.40700000000004</v>
      </c>
      <c r="AV14" s="146">
        <f t="shared" si="32"/>
        <v>789.25300000000004</v>
      </c>
      <c r="AW14" s="146">
        <f t="shared" si="32"/>
        <v>914.67000000000007</v>
      </c>
      <c r="AX14" s="146">
        <f t="shared" si="32"/>
        <v>810.5200000000001</v>
      </c>
      <c r="AY14" s="146">
        <f t="shared" si="32"/>
        <v>683.60099999999989</v>
      </c>
      <c r="AZ14" s="146">
        <f t="shared" si="32"/>
        <v>722.32400000000007</v>
      </c>
      <c r="BA14" s="146">
        <f t="shared" si="32"/>
        <v>816.08600000000001</v>
      </c>
      <c r="BB14" s="146">
        <f t="shared" si="32"/>
        <v>8972.6859999999997</v>
      </c>
      <c r="BC14" s="146">
        <f t="shared" ref="BC14:BO14" si="33">SUM(BC15:BC23)</f>
        <v>790.57799999999986</v>
      </c>
      <c r="BD14" s="146">
        <f t="shared" si="33"/>
        <v>651.62900000000013</v>
      </c>
      <c r="BE14" s="146">
        <f t="shared" si="33"/>
        <v>666.60599999999999</v>
      </c>
      <c r="BF14" s="146">
        <f t="shared" si="33"/>
        <v>660.39799999999991</v>
      </c>
      <c r="BG14" s="146">
        <f t="shared" si="33"/>
        <v>693.32299999999998</v>
      </c>
      <c r="BH14" s="146">
        <f t="shared" si="33"/>
        <v>704.71400000000006</v>
      </c>
      <c r="BI14" s="146">
        <f t="shared" si="33"/>
        <v>837.90499999999986</v>
      </c>
      <c r="BJ14" s="146">
        <f t="shared" si="33"/>
        <v>997.74499999999989</v>
      </c>
      <c r="BK14" s="146">
        <f t="shared" si="33"/>
        <v>818.79300000000001</v>
      </c>
      <c r="BL14" s="146">
        <f t="shared" si="33"/>
        <v>773.66599999999994</v>
      </c>
      <c r="BM14" s="146">
        <f t="shared" si="33"/>
        <v>736.08300000000008</v>
      </c>
      <c r="BN14" s="146">
        <f t="shared" si="33"/>
        <v>747.17599999999993</v>
      </c>
      <c r="BO14" s="147">
        <f t="shared" si="33"/>
        <v>9078.616</v>
      </c>
      <c r="BP14" s="146">
        <f t="shared" ref="BP14:CB14" si="34">SUM(BP15:BP23)</f>
        <v>815.5200000000001</v>
      </c>
      <c r="BQ14" s="146">
        <f t="shared" si="34"/>
        <v>719.42399999999986</v>
      </c>
      <c r="BR14" s="146">
        <f t="shared" si="34"/>
        <v>757.46100000000001</v>
      </c>
      <c r="BS14" s="146">
        <f t="shared" si="34"/>
        <v>641.38699999999994</v>
      </c>
      <c r="BT14" s="146">
        <f t="shared" si="34"/>
        <v>664.98599999999999</v>
      </c>
      <c r="BU14" s="146">
        <f t="shared" si="34"/>
        <v>772.19499999999994</v>
      </c>
      <c r="BV14" s="146">
        <f t="shared" si="34"/>
        <v>665.24199999999996</v>
      </c>
      <c r="BW14" s="146">
        <f t="shared" si="34"/>
        <v>554.70800000000008</v>
      </c>
      <c r="BX14" s="146">
        <f t="shared" si="34"/>
        <v>773.34900000000005</v>
      </c>
      <c r="BY14" s="146">
        <f t="shared" si="34"/>
        <v>776.90800000000013</v>
      </c>
      <c r="BZ14" s="146">
        <f t="shared" si="34"/>
        <v>738.05599999999993</v>
      </c>
      <c r="CA14" s="146">
        <f t="shared" si="34"/>
        <v>715.57299999999998</v>
      </c>
      <c r="CB14" s="146">
        <f t="shared" si="34"/>
        <v>8594.8090000000011</v>
      </c>
      <c r="CC14" s="146">
        <f t="shared" ref="CC14:CO14" si="35">SUM(CC15:CC23)</f>
        <v>715.63199999999995</v>
      </c>
      <c r="CD14" s="146">
        <f t="shared" si="35"/>
        <v>625.65200000000004</v>
      </c>
      <c r="CE14" s="146">
        <f t="shared" si="35"/>
        <v>713.96</v>
      </c>
      <c r="CF14" s="146">
        <f t="shared" si="35"/>
        <v>706.02399999999989</v>
      </c>
      <c r="CG14" s="146">
        <f t="shared" si="35"/>
        <v>716.53200000000015</v>
      </c>
      <c r="CH14" s="146">
        <f t="shared" si="35"/>
        <v>725.17600000000004</v>
      </c>
      <c r="CI14" s="146">
        <f t="shared" si="35"/>
        <v>838.59199999999998</v>
      </c>
      <c r="CJ14" s="146">
        <f t="shared" si="35"/>
        <v>831.01600000000008</v>
      </c>
      <c r="CK14" s="146">
        <f t="shared" si="35"/>
        <v>844.44899999999984</v>
      </c>
      <c r="CL14" s="146">
        <f t="shared" si="35"/>
        <v>757.03399999999999</v>
      </c>
      <c r="CM14" s="146">
        <f t="shared" si="35"/>
        <v>712.32899999999995</v>
      </c>
      <c r="CN14" s="146">
        <f t="shared" si="35"/>
        <v>802.7890000000001</v>
      </c>
      <c r="CO14" s="148">
        <f t="shared" si="35"/>
        <v>8989.1849999999995</v>
      </c>
      <c r="CP14" s="146">
        <f t="shared" ref="CP14:DB14" si="36">SUM(CP15:CP23)</f>
        <v>857.44200000000001</v>
      </c>
      <c r="CQ14" s="146">
        <f t="shared" si="36"/>
        <v>763.28</v>
      </c>
      <c r="CR14" s="146">
        <f t="shared" si="36"/>
        <v>789.97099999999989</v>
      </c>
      <c r="CS14" s="146">
        <f t="shared" si="36"/>
        <v>769.98899999999992</v>
      </c>
      <c r="CT14" s="146">
        <f t="shared" si="36"/>
        <v>728.58400000000006</v>
      </c>
      <c r="CU14" s="146">
        <f t="shared" si="36"/>
        <v>762.82300000000009</v>
      </c>
      <c r="CV14" s="146">
        <f t="shared" si="36"/>
        <v>978.95999999999981</v>
      </c>
      <c r="CW14" s="146">
        <f t="shared" si="36"/>
        <v>1010.44</v>
      </c>
      <c r="CX14" s="146">
        <f t="shared" si="36"/>
        <v>931.44099999999992</v>
      </c>
      <c r="CY14" s="146">
        <f t="shared" si="36"/>
        <v>874.07399999999996</v>
      </c>
      <c r="CZ14" s="146">
        <f t="shared" si="36"/>
        <v>841.11</v>
      </c>
      <c r="DA14" s="146">
        <f t="shared" si="36"/>
        <v>945.35900000000004</v>
      </c>
      <c r="DB14" s="148">
        <f t="shared" si="36"/>
        <v>10253.472999999998</v>
      </c>
      <c r="DC14" s="146">
        <f t="shared" ref="DC14:DO14" si="37">SUM(DC15:DC23)</f>
        <v>895.98099999999999</v>
      </c>
      <c r="DD14" s="146">
        <f t="shared" si="37"/>
        <v>793.44500000000005</v>
      </c>
      <c r="DE14" s="146">
        <f t="shared" si="37"/>
        <v>847.51700000000005</v>
      </c>
      <c r="DF14" s="146">
        <f t="shared" si="37"/>
        <v>787.71400000000006</v>
      </c>
      <c r="DG14" s="146">
        <f t="shared" si="37"/>
        <v>724.83900000000006</v>
      </c>
      <c r="DH14" s="146">
        <f t="shared" si="37"/>
        <v>901.18</v>
      </c>
      <c r="DI14" s="146">
        <f t="shared" si="37"/>
        <v>985.05200000000002</v>
      </c>
      <c r="DJ14" s="146">
        <f t="shared" si="37"/>
        <v>969.97400000000005</v>
      </c>
      <c r="DK14" s="146">
        <f t="shared" si="37"/>
        <v>889.29100000000005</v>
      </c>
      <c r="DL14" s="146">
        <f t="shared" si="37"/>
        <v>841.70700000000011</v>
      </c>
      <c r="DM14" s="146">
        <f t="shared" si="37"/>
        <v>733.17399999999986</v>
      </c>
      <c r="DN14" s="146">
        <f t="shared" si="37"/>
        <v>818.56099999999992</v>
      </c>
      <c r="DO14" s="148">
        <f t="shared" si="37"/>
        <v>10188.434999999999</v>
      </c>
      <c r="DP14" s="146">
        <f t="shared" ref="DP14:EB14" si="38">SUM(DP15:DP23)</f>
        <v>888.05500000000018</v>
      </c>
      <c r="DQ14" s="146">
        <f t="shared" si="38"/>
        <v>858.50799999999992</v>
      </c>
      <c r="DR14" s="146">
        <f t="shared" si="38"/>
        <v>843.84100000000012</v>
      </c>
      <c r="DS14" s="146">
        <f t="shared" si="38"/>
        <v>636.577</v>
      </c>
      <c r="DT14" s="146">
        <f t="shared" si="38"/>
        <v>757.553</v>
      </c>
      <c r="DU14" s="146">
        <f t="shared" si="38"/>
        <v>881.93899999999996</v>
      </c>
      <c r="DV14" s="146">
        <f t="shared" si="38"/>
        <v>1041.6400000000001</v>
      </c>
      <c r="DW14" s="146">
        <f t="shared" si="38"/>
        <v>1083.18</v>
      </c>
      <c r="DX14" s="146">
        <f t="shared" si="38"/>
        <v>975.07300000000009</v>
      </c>
      <c r="DY14" s="146">
        <f t="shared" si="38"/>
        <v>839.38800000000003</v>
      </c>
      <c r="DZ14" s="146">
        <f t="shared" si="38"/>
        <v>767.10599999999999</v>
      </c>
      <c r="EA14" s="146">
        <f t="shared" si="38"/>
        <v>805.51600000000008</v>
      </c>
      <c r="EB14" s="148">
        <f t="shared" si="38"/>
        <v>10378.376000000002</v>
      </c>
      <c r="EC14" s="146">
        <f t="shared" ref="EC14:EO14" si="39">SUM(EC15:EC23)</f>
        <v>895.75699999999995</v>
      </c>
      <c r="ED14" s="146">
        <f t="shared" si="39"/>
        <v>825.94299999999998</v>
      </c>
      <c r="EE14" s="146">
        <f t="shared" si="39"/>
        <v>893.95899999999995</v>
      </c>
      <c r="EF14" s="146">
        <f t="shared" si="39"/>
        <v>857.65500000000009</v>
      </c>
      <c r="EG14" s="146">
        <f t="shared" si="39"/>
        <v>837.2059999999999</v>
      </c>
      <c r="EH14" s="146">
        <f t="shared" si="39"/>
        <v>918.17900000000009</v>
      </c>
      <c r="EI14" s="146">
        <f t="shared" si="39"/>
        <v>1028.548</v>
      </c>
      <c r="EJ14" s="146">
        <f t="shared" si="39"/>
        <v>1057.0899999999999</v>
      </c>
      <c r="EK14" s="146">
        <f t="shared" si="39"/>
        <v>938.0809999999999</v>
      </c>
      <c r="EL14" s="146">
        <f t="shared" si="39"/>
        <v>883.87899999999991</v>
      </c>
      <c r="EM14" s="146">
        <f t="shared" si="39"/>
        <v>776.02400000000011</v>
      </c>
      <c r="EN14" s="146">
        <f t="shared" si="39"/>
        <v>839.59</v>
      </c>
      <c r="EO14" s="148">
        <f t="shared" si="39"/>
        <v>10469.444999999998</v>
      </c>
      <c r="EP14" s="146">
        <f t="shared" ref="EP14:FB14" si="40">SUM(EP15:EP23)</f>
        <v>859.18100000000004</v>
      </c>
      <c r="EQ14" s="146">
        <f t="shared" si="40"/>
        <v>826.15300000000013</v>
      </c>
      <c r="ER14" s="146">
        <f t="shared" si="40"/>
        <v>830.80399999999997</v>
      </c>
      <c r="ES14" s="146">
        <f t="shared" si="40"/>
        <v>684.66200000000003</v>
      </c>
      <c r="ET14" s="146">
        <f t="shared" si="40"/>
        <v>643.28200000000004</v>
      </c>
      <c r="EU14" s="146">
        <f t="shared" si="40"/>
        <v>714.29099999999994</v>
      </c>
      <c r="EV14" s="146">
        <f t="shared" si="40"/>
        <v>818.54399999999998</v>
      </c>
      <c r="EW14" s="146">
        <f t="shared" si="40"/>
        <v>804.78699999999992</v>
      </c>
      <c r="EX14" s="146">
        <f t="shared" si="40"/>
        <v>800.00800000000004</v>
      </c>
      <c r="EY14" s="146">
        <f t="shared" si="40"/>
        <v>837.62000000000012</v>
      </c>
      <c r="EZ14" s="146">
        <f t="shared" si="40"/>
        <v>800.32899999999995</v>
      </c>
      <c r="FA14" s="146">
        <f t="shared" si="40"/>
        <v>844.72500000000002</v>
      </c>
      <c r="FB14" s="148">
        <f t="shared" si="40"/>
        <v>9237.5789999999997</v>
      </c>
      <c r="FC14" s="146">
        <f t="shared" ref="FC14:FO14" si="41">SUM(FC15:FC23)</f>
        <v>754.47299999999996</v>
      </c>
      <c r="FD14" s="146">
        <f t="shared" si="41"/>
        <v>687.08800000000008</v>
      </c>
      <c r="FE14" s="146">
        <f t="shared" si="41"/>
        <v>753.52699999999993</v>
      </c>
      <c r="FF14" s="146">
        <f t="shared" si="41"/>
        <v>657.17499999999995</v>
      </c>
      <c r="FG14" s="146">
        <f t="shared" si="41"/>
        <v>728.34799999999996</v>
      </c>
      <c r="FH14" s="146">
        <f t="shared" si="41"/>
        <v>725.43799999999999</v>
      </c>
      <c r="FI14" s="146">
        <f t="shared" si="41"/>
        <v>879.52500000000009</v>
      </c>
      <c r="FJ14" s="146">
        <f t="shared" si="41"/>
        <v>873.05899999999997</v>
      </c>
      <c r="FK14" s="146">
        <f t="shared" si="41"/>
        <v>769.88099999999997</v>
      </c>
      <c r="FL14" s="146">
        <f t="shared" si="41"/>
        <v>838.11299999999994</v>
      </c>
      <c r="FM14" s="146">
        <f t="shared" si="41"/>
        <v>784.3839999999999</v>
      </c>
      <c r="FN14" s="146">
        <f t="shared" si="41"/>
        <v>767.06499999999994</v>
      </c>
      <c r="FO14" s="148">
        <f t="shared" si="41"/>
        <v>9113.2840000000015</v>
      </c>
      <c r="FP14" s="146">
        <f t="shared" ref="FP14:GB14" si="42">SUM(FP15:FP23)</f>
        <v>870.97599999999989</v>
      </c>
      <c r="FQ14" s="146">
        <f t="shared" si="42"/>
        <v>759.66600000000005</v>
      </c>
      <c r="FR14" s="146">
        <f t="shared" si="42"/>
        <v>785.30799999999999</v>
      </c>
      <c r="FS14" s="146">
        <f t="shared" si="42"/>
        <v>813.76599999999996</v>
      </c>
      <c r="FT14" s="146">
        <f t="shared" si="42"/>
        <v>823.85399999999993</v>
      </c>
      <c r="FU14" s="146">
        <f t="shared" si="42"/>
        <v>775.46999999999991</v>
      </c>
      <c r="FV14" s="146">
        <f t="shared" si="42"/>
        <v>884.47800000000007</v>
      </c>
      <c r="FW14" s="146">
        <f t="shared" si="42"/>
        <v>842.18600000000015</v>
      </c>
      <c r="FX14" s="146">
        <f t="shared" si="42"/>
        <v>787.22400000000005</v>
      </c>
      <c r="FY14" s="146">
        <f t="shared" si="42"/>
        <v>792.76499999999987</v>
      </c>
      <c r="FZ14" s="146">
        <f t="shared" si="42"/>
        <v>729.85599999999999</v>
      </c>
      <c r="GA14" s="146">
        <f t="shared" si="42"/>
        <v>849.9620000000001</v>
      </c>
      <c r="GB14" s="148">
        <f t="shared" si="42"/>
        <v>9583.5509999999995</v>
      </c>
      <c r="GC14" s="146">
        <f t="shared" ref="GC14:GO14" si="43">SUM(GC15:GC23)</f>
        <v>786.28499999999985</v>
      </c>
      <c r="GD14" s="146">
        <f t="shared" si="43"/>
        <v>664.24199999999996</v>
      </c>
      <c r="GE14" s="146">
        <f t="shared" si="43"/>
        <v>870.51300000000003</v>
      </c>
      <c r="GF14" s="146">
        <f t="shared" si="43"/>
        <v>828.90800000000002</v>
      </c>
      <c r="GG14" s="146">
        <f t="shared" si="43"/>
        <v>753.74900000000014</v>
      </c>
      <c r="GH14" s="146">
        <f t="shared" si="43"/>
        <v>756.53600000000006</v>
      </c>
      <c r="GI14" s="146">
        <f t="shared" si="43"/>
        <v>775.71100000000001</v>
      </c>
      <c r="GJ14" s="146">
        <f t="shared" si="43"/>
        <v>756.06099999999992</v>
      </c>
      <c r="GK14" s="146">
        <f t="shared" si="43"/>
        <v>722.18499999999995</v>
      </c>
      <c r="GL14" s="146">
        <f t="shared" si="43"/>
        <v>736.2</v>
      </c>
      <c r="GM14" s="146">
        <f t="shared" si="43"/>
        <v>657.09900000000005</v>
      </c>
      <c r="GN14" s="146">
        <f t="shared" si="43"/>
        <v>775.87</v>
      </c>
      <c r="GO14" s="148">
        <f t="shared" si="43"/>
        <v>9083.3590000000004</v>
      </c>
      <c r="GP14" s="146">
        <f t="shared" ref="GP14:HO14" si="44">SUM(GP15:GP23)</f>
        <v>748.27600000000007</v>
      </c>
      <c r="GQ14" s="146">
        <f t="shared" si="44"/>
        <v>660.25200000000007</v>
      </c>
      <c r="GR14" s="146">
        <f t="shared" si="44"/>
        <v>771.82599999999991</v>
      </c>
      <c r="GS14" s="146">
        <f t="shared" si="44"/>
        <v>675.34100000000012</v>
      </c>
      <c r="GT14" s="146">
        <f t="shared" si="44"/>
        <v>825.8130000000001</v>
      </c>
      <c r="GU14" s="146">
        <f t="shared" si="44"/>
        <v>863.92400000000009</v>
      </c>
      <c r="GV14" s="146">
        <f t="shared" si="44"/>
        <v>850.35500000000002</v>
      </c>
      <c r="GW14" s="146">
        <f t="shared" si="44"/>
        <v>861.66000000000008</v>
      </c>
      <c r="GX14" s="146">
        <f t="shared" si="44"/>
        <v>884.56799999999998</v>
      </c>
      <c r="GY14" s="146">
        <f t="shared" si="44"/>
        <v>861.89099999999996</v>
      </c>
      <c r="GZ14" s="146">
        <f t="shared" si="44"/>
        <v>747.72900000000004</v>
      </c>
      <c r="HA14" s="146">
        <f t="shared" si="44"/>
        <v>829.904</v>
      </c>
      <c r="HB14" s="148">
        <f t="shared" si="44"/>
        <v>9507.2719999999972</v>
      </c>
      <c r="HC14" s="146">
        <f t="shared" si="44"/>
        <v>861.72299999999996</v>
      </c>
      <c r="HD14" s="146">
        <f t="shared" si="44"/>
        <v>759.99599999999998</v>
      </c>
      <c r="HE14" s="146">
        <f t="shared" si="44"/>
        <v>854.34299999999996</v>
      </c>
      <c r="HF14" s="146">
        <f t="shared" si="44"/>
        <v>800.8610000000001</v>
      </c>
      <c r="HG14" s="146">
        <f t="shared" si="44"/>
        <v>856.77700000000004</v>
      </c>
      <c r="HH14" s="146">
        <f t="shared" si="44"/>
        <v>933.71399999999983</v>
      </c>
      <c r="HI14" s="146">
        <f t="shared" si="44"/>
        <v>1169.635</v>
      </c>
      <c r="HJ14" s="146">
        <f t="shared" si="44"/>
        <v>1125.6379999999997</v>
      </c>
      <c r="HK14" s="146">
        <f t="shared" si="44"/>
        <v>952.47200000000021</v>
      </c>
      <c r="HL14" s="146">
        <f t="shared" si="44"/>
        <v>867.37699999999995</v>
      </c>
      <c r="HM14" s="146">
        <f t="shared" si="44"/>
        <v>810.65299999999991</v>
      </c>
      <c r="HN14" s="146">
        <f t="shared" si="44"/>
        <v>1017.288</v>
      </c>
      <c r="HO14" s="148">
        <f t="shared" si="44"/>
        <v>11010.477000000001</v>
      </c>
      <c r="HP14" s="146">
        <f t="shared" ref="HP14:IB14" si="45">SUM(HP15:HP23)</f>
        <v>956.16999999999985</v>
      </c>
      <c r="HQ14" s="146">
        <f t="shared" si="45"/>
        <v>867.00900000000001</v>
      </c>
      <c r="HR14" s="146">
        <f t="shared" si="45"/>
        <v>913.875</v>
      </c>
      <c r="HS14" s="146">
        <f t="shared" si="45"/>
        <v>867.38499999999988</v>
      </c>
      <c r="HT14" s="146">
        <f t="shared" si="45"/>
        <v>952.33199999999988</v>
      </c>
      <c r="HU14" s="146">
        <f t="shared" si="45"/>
        <v>974.85</v>
      </c>
      <c r="HV14" s="146">
        <f t="shared" si="45"/>
        <v>1113.71</v>
      </c>
      <c r="HW14" s="146">
        <f t="shared" si="45"/>
        <v>1147.6379999999999</v>
      </c>
      <c r="HX14" s="146">
        <f t="shared" si="45"/>
        <v>965.08100000000013</v>
      </c>
      <c r="HY14" s="146">
        <f t="shared" si="45"/>
        <v>921.09799999999996</v>
      </c>
      <c r="HZ14" s="146">
        <f t="shared" si="45"/>
        <v>860.33400000000006</v>
      </c>
      <c r="IA14" s="146">
        <f t="shared" si="45"/>
        <v>1057.6000000000001</v>
      </c>
      <c r="IB14" s="148">
        <f t="shared" si="45"/>
        <v>11597.082</v>
      </c>
      <c r="IC14" s="146">
        <f t="shared" ref="IC14:IO14" si="46">SUM(IC15:IC23)</f>
        <v>1003.702</v>
      </c>
      <c r="ID14" s="146">
        <f t="shared" si="46"/>
        <v>823.94599999999991</v>
      </c>
      <c r="IE14" s="146">
        <f t="shared" si="46"/>
        <v>820.73</v>
      </c>
      <c r="IF14" s="146">
        <f t="shared" si="46"/>
        <v>819.75699999999995</v>
      </c>
      <c r="IG14" s="146">
        <f t="shared" si="46"/>
        <v>764.13900000000012</v>
      </c>
      <c r="IH14" s="146">
        <f t="shared" si="46"/>
        <v>896.42499999999995</v>
      </c>
      <c r="II14" s="146">
        <f t="shared" si="46"/>
        <v>1033.0219999999999</v>
      </c>
      <c r="IJ14" s="146">
        <f t="shared" si="46"/>
        <v>1093.07</v>
      </c>
      <c r="IK14" s="146">
        <f t="shared" si="46"/>
        <v>1032.48</v>
      </c>
      <c r="IL14" s="146">
        <f t="shared" si="46"/>
        <v>928.39599999999996</v>
      </c>
      <c r="IM14" s="146">
        <f t="shared" si="46"/>
        <v>851.55899999999997</v>
      </c>
      <c r="IN14" s="146">
        <f t="shared" si="46"/>
        <v>915.66700000000003</v>
      </c>
      <c r="IO14" s="148">
        <f t="shared" si="46"/>
        <v>10982.893</v>
      </c>
      <c r="IP14" s="146">
        <f t="shared" ref="IP14:JC14" si="47">SUM(IP15:IP23)</f>
        <v>857.47900000000004</v>
      </c>
      <c r="IQ14" s="146">
        <f t="shared" si="47"/>
        <v>752.8889999999999</v>
      </c>
      <c r="IR14" s="146">
        <f t="shared" si="47"/>
        <v>718.27199999999993</v>
      </c>
      <c r="IS14" s="146">
        <f t="shared" si="47"/>
        <v>790.46699999999998</v>
      </c>
      <c r="IT14" s="360">
        <f t="shared" si="47"/>
        <v>0</v>
      </c>
      <c r="IU14" s="360">
        <f t="shared" si="47"/>
        <v>0</v>
      </c>
      <c r="IV14" s="146">
        <f t="shared" si="47"/>
        <v>455.39</v>
      </c>
      <c r="IW14" s="146">
        <f t="shared" si="47"/>
        <v>861.36099999999999</v>
      </c>
      <c r="IX14" s="146">
        <f t="shared" si="47"/>
        <v>790.71399999999994</v>
      </c>
      <c r="IY14" s="146">
        <f t="shared" si="47"/>
        <v>881.61299999999994</v>
      </c>
      <c r="IZ14" s="146">
        <f t="shared" si="47"/>
        <v>814.42399999999986</v>
      </c>
      <c r="JA14" s="146">
        <f t="shared" si="47"/>
        <v>788.1049999999999</v>
      </c>
      <c r="JB14" s="148">
        <f t="shared" si="47"/>
        <v>7710.7139999999999</v>
      </c>
      <c r="JC14" s="146">
        <f t="shared" si="47"/>
        <v>782.97</v>
      </c>
      <c r="JD14" s="146">
        <f t="shared" ref="JD14:JO14" si="48">SUM(JD15:JD23)</f>
        <v>590.13</v>
      </c>
      <c r="JE14" s="146">
        <f t="shared" si="48"/>
        <v>645.60400000000016</v>
      </c>
      <c r="JF14" s="146">
        <f t="shared" si="48"/>
        <v>508.47399999999999</v>
      </c>
      <c r="JG14" s="146">
        <f t="shared" si="48"/>
        <v>626.07299999999998</v>
      </c>
      <c r="JH14" s="146">
        <f t="shared" si="48"/>
        <v>0</v>
      </c>
      <c r="JI14" s="146">
        <f t="shared" si="48"/>
        <v>0</v>
      </c>
      <c r="JJ14" s="146">
        <f t="shared" si="48"/>
        <v>0</v>
      </c>
      <c r="JK14" s="146">
        <f t="shared" si="48"/>
        <v>0</v>
      </c>
      <c r="JL14" s="146">
        <f t="shared" si="48"/>
        <v>0</v>
      </c>
      <c r="JM14" s="146">
        <f t="shared" si="48"/>
        <v>0</v>
      </c>
      <c r="JN14" s="146">
        <f t="shared" si="48"/>
        <v>0</v>
      </c>
      <c r="JO14" s="148">
        <f t="shared" si="48"/>
        <v>3153.2510000000002</v>
      </c>
    </row>
    <row r="15" spans="1:275" s="1" customFormat="1">
      <c r="A15" s="398"/>
      <c r="B15" s="15" t="s">
        <v>34</v>
      </c>
      <c r="C15" s="136">
        <v>265.2</v>
      </c>
      <c r="D15" s="137">
        <v>237.12</v>
      </c>
      <c r="E15" s="137">
        <v>255.2</v>
      </c>
      <c r="F15" s="136">
        <v>250.6</v>
      </c>
      <c r="G15" s="136">
        <v>269.11</v>
      </c>
      <c r="H15" s="136">
        <v>251.59</v>
      </c>
      <c r="I15" s="136">
        <v>251.54</v>
      </c>
      <c r="J15" s="136">
        <v>251.74</v>
      </c>
      <c r="K15" s="136">
        <v>218.4</v>
      </c>
      <c r="L15" s="136">
        <v>248.91</v>
      </c>
      <c r="M15" s="138"/>
      <c r="N15" s="136">
        <v>264.83999999999997</v>
      </c>
      <c r="O15" s="139">
        <f t="shared" ref="O15:O22" si="49">SUM(C15:N15)</f>
        <v>2764.25</v>
      </c>
      <c r="P15" s="136">
        <v>258.81</v>
      </c>
      <c r="Q15" s="137">
        <v>234.19</v>
      </c>
      <c r="R15" s="137">
        <v>253.39</v>
      </c>
      <c r="S15" s="136">
        <v>289.60000000000002</v>
      </c>
      <c r="T15" s="136">
        <v>257.26</v>
      </c>
      <c r="U15" s="136">
        <v>267.18</v>
      </c>
      <c r="V15" s="136">
        <v>327.27</v>
      </c>
      <c r="W15" s="136">
        <v>312.95999999999998</v>
      </c>
      <c r="X15" s="136">
        <v>213.32</v>
      </c>
      <c r="Y15" s="136">
        <v>260.62</v>
      </c>
      <c r="Z15" s="136">
        <v>247.95</v>
      </c>
      <c r="AA15" s="136">
        <v>251.15</v>
      </c>
      <c r="AB15" s="139">
        <f t="shared" ref="AB15:AB22" si="50">SUM(P15:AA15)</f>
        <v>3173.7</v>
      </c>
      <c r="AC15" s="136">
        <v>247.06</v>
      </c>
      <c r="AD15" s="137">
        <v>213.88</v>
      </c>
      <c r="AE15" s="137">
        <v>247.06</v>
      </c>
      <c r="AF15" s="136">
        <v>150.28</v>
      </c>
      <c r="AG15" s="136">
        <v>247.99</v>
      </c>
      <c r="AH15" s="136">
        <v>231.93</v>
      </c>
      <c r="AI15" s="136">
        <v>286.02</v>
      </c>
      <c r="AJ15" s="136">
        <v>225.33</v>
      </c>
      <c r="AK15" s="136">
        <v>225.03</v>
      </c>
      <c r="AL15" s="136">
        <v>255.08</v>
      </c>
      <c r="AM15" s="136">
        <v>187.18</v>
      </c>
      <c r="AN15" s="136">
        <v>238.5</v>
      </c>
      <c r="AO15" s="139">
        <f t="shared" ref="AO15:AO22" si="51">SUM(AC15:AN15)</f>
        <v>2755.3399999999997</v>
      </c>
      <c r="AP15" s="136">
        <v>249.56</v>
      </c>
      <c r="AQ15" s="137">
        <v>199.18</v>
      </c>
      <c r="AR15" s="137">
        <v>196.66</v>
      </c>
      <c r="AS15" s="136">
        <v>186.18</v>
      </c>
      <c r="AT15" s="136">
        <v>183.06</v>
      </c>
      <c r="AU15" s="136">
        <v>151.32599999999999</v>
      </c>
      <c r="AV15" s="136">
        <v>193.84399999999999</v>
      </c>
      <c r="AW15" s="136">
        <v>310.62</v>
      </c>
      <c r="AX15" s="136">
        <v>212.09</v>
      </c>
      <c r="AY15" s="136">
        <v>125.83</v>
      </c>
      <c r="AZ15" s="136">
        <v>205.54</v>
      </c>
      <c r="BA15" s="136">
        <v>244.35</v>
      </c>
      <c r="BB15" s="139">
        <f t="shared" ref="BB15:BB22" si="52">SUM(AP15:BA15)</f>
        <v>2458.2399999999998</v>
      </c>
      <c r="BC15" s="136">
        <v>256.70999999999998</v>
      </c>
      <c r="BD15" s="137">
        <v>199.91</v>
      </c>
      <c r="BE15" s="137">
        <v>185.52</v>
      </c>
      <c r="BF15" s="136">
        <v>252.55</v>
      </c>
      <c r="BG15" s="136">
        <v>224.03</v>
      </c>
      <c r="BH15" s="136">
        <v>245.46</v>
      </c>
      <c r="BI15" s="136">
        <v>304.81</v>
      </c>
      <c r="BJ15" s="136">
        <v>330.71</v>
      </c>
      <c r="BK15" s="136">
        <v>262</v>
      </c>
      <c r="BL15" s="136">
        <v>211.22</v>
      </c>
      <c r="BM15" s="136">
        <v>161.62</v>
      </c>
      <c r="BN15" s="136">
        <v>171.41</v>
      </c>
      <c r="BO15" s="139">
        <f t="shared" ref="BO15:BO22" si="53">SUM(BC15:BN15)</f>
        <v>2805.9499999999994</v>
      </c>
      <c r="BP15" s="136">
        <v>235.44</v>
      </c>
      <c r="BQ15" s="137">
        <v>192.04</v>
      </c>
      <c r="BR15" s="137">
        <v>191.81</v>
      </c>
      <c r="BS15" s="136">
        <v>194.35</v>
      </c>
      <c r="BT15" s="136">
        <v>197.75</v>
      </c>
      <c r="BU15" s="136">
        <v>177.86</v>
      </c>
      <c r="BV15" s="136">
        <v>147.38</v>
      </c>
      <c r="BW15" s="136">
        <v>111.28</v>
      </c>
      <c r="BX15" s="136">
        <v>178.16</v>
      </c>
      <c r="BY15" s="136">
        <v>176.46</v>
      </c>
      <c r="BZ15" s="136">
        <v>180.12</v>
      </c>
      <c r="CA15" s="136">
        <v>221.14</v>
      </c>
      <c r="CB15" s="139">
        <f t="shared" ref="CB15:CB22" si="54">SUM(BP15:CA15)</f>
        <v>2203.79</v>
      </c>
      <c r="CC15" s="136">
        <v>269.39</v>
      </c>
      <c r="CD15" s="137">
        <v>157.75</v>
      </c>
      <c r="CE15" s="137">
        <v>178.82</v>
      </c>
      <c r="CF15" s="136">
        <v>189.8</v>
      </c>
      <c r="CG15" s="136">
        <v>169.52</v>
      </c>
      <c r="CH15" s="136">
        <v>157.58000000000001</v>
      </c>
      <c r="CI15" s="136">
        <v>212.08</v>
      </c>
      <c r="CJ15" s="136">
        <v>243.2</v>
      </c>
      <c r="CK15" s="136">
        <v>176.72</v>
      </c>
      <c r="CL15" s="136">
        <v>151.38999999999999</v>
      </c>
      <c r="CM15" s="136">
        <v>155.53</v>
      </c>
      <c r="CN15" s="136">
        <v>141.99</v>
      </c>
      <c r="CO15" s="139">
        <f t="shared" ref="CO15:CO23" si="55">SUM(CC15:CN15)</f>
        <v>2203.7700000000004</v>
      </c>
      <c r="CP15" s="136">
        <v>157.43</v>
      </c>
      <c r="CQ15" s="137">
        <v>184.91</v>
      </c>
      <c r="CR15" s="137">
        <v>218.64</v>
      </c>
      <c r="CS15" s="136">
        <v>159.57</v>
      </c>
      <c r="CT15" s="136">
        <v>191.64</v>
      </c>
      <c r="CU15" s="136">
        <v>145.97</v>
      </c>
      <c r="CV15" s="136">
        <v>186.64</v>
      </c>
      <c r="CW15" s="136">
        <v>178.78</v>
      </c>
      <c r="CX15" s="136">
        <v>159.33000000000001</v>
      </c>
      <c r="CY15" s="136">
        <v>177.38</v>
      </c>
      <c r="CZ15" s="136">
        <v>168.81</v>
      </c>
      <c r="DA15" s="136">
        <v>149.5</v>
      </c>
      <c r="DB15" s="139">
        <f t="shared" ref="DB15:DB23" si="56">SUM(CP15:DA15)</f>
        <v>2078.5999999999995</v>
      </c>
      <c r="DC15" s="136">
        <v>190.17</v>
      </c>
      <c r="DD15" s="137">
        <v>207.93</v>
      </c>
      <c r="DE15" s="137">
        <v>190.21</v>
      </c>
      <c r="DF15" s="136">
        <v>169.93</v>
      </c>
      <c r="DG15" s="136">
        <v>163.06</v>
      </c>
      <c r="DH15" s="136">
        <v>229.99</v>
      </c>
      <c r="DI15" s="136">
        <v>233.2</v>
      </c>
      <c r="DJ15" s="136">
        <v>222.32</v>
      </c>
      <c r="DK15" s="136">
        <v>205.21</v>
      </c>
      <c r="DL15" s="136">
        <v>218.73</v>
      </c>
      <c r="DM15" s="136">
        <v>230.76</v>
      </c>
      <c r="DN15" s="136">
        <v>238.12</v>
      </c>
      <c r="DO15" s="139">
        <f t="shared" ref="DO15:DO23" si="57">SUM(DC15:DN15)</f>
        <v>2499.63</v>
      </c>
      <c r="DP15" s="136">
        <v>239.17</v>
      </c>
      <c r="DQ15" s="137">
        <v>216.38</v>
      </c>
      <c r="DR15" s="137">
        <v>233.28</v>
      </c>
      <c r="DS15" s="136">
        <v>181.88</v>
      </c>
      <c r="DT15" s="136">
        <v>159.25</v>
      </c>
      <c r="DU15" s="136">
        <v>202.5</v>
      </c>
      <c r="DV15" s="136">
        <v>242.85</v>
      </c>
      <c r="DW15" s="136">
        <v>260.98</v>
      </c>
      <c r="DX15" s="136">
        <v>232.96</v>
      </c>
      <c r="DY15" s="136">
        <v>199.22</v>
      </c>
      <c r="DZ15" s="136">
        <v>204.48</v>
      </c>
      <c r="EA15" s="136">
        <v>142.84</v>
      </c>
      <c r="EB15" s="139">
        <f t="shared" ref="EB15:EB23" si="58">SUM(DP15:EA15)</f>
        <v>2515.79</v>
      </c>
      <c r="EC15" s="136">
        <v>209.06</v>
      </c>
      <c r="ED15" s="137">
        <v>135.1</v>
      </c>
      <c r="EE15" s="137">
        <v>158.72999999999999</v>
      </c>
      <c r="EF15" s="136">
        <v>170.73</v>
      </c>
      <c r="EG15" s="136">
        <v>175.7</v>
      </c>
      <c r="EH15" s="136">
        <v>243.08</v>
      </c>
      <c r="EI15" s="136">
        <v>264.23</v>
      </c>
      <c r="EJ15" s="136">
        <v>267.70999999999998</v>
      </c>
      <c r="EK15" s="136">
        <v>212.44</v>
      </c>
      <c r="EL15" s="136">
        <v>173.72</v>
      </c>
      <c r="EM15" s="136">
        <v>204.7</v>
      </c>
      <c r="EN15" s="136">
        <v>182.69</v>
      </c>
      <c r="EO15" s="139">
        <f t="shared" ref="EO15:EO22" si="59">SUM(EC15:EN15)</f>
        <v>2397.89</v>
      </c>
      <c r="EP15" s="136">
        <v>156.38999999999999</v>
      </c>
      <c r="EQ15" s="137">
        <v>157.81</v>
      </c>
      <c r="ER15" s="137">
        <v>152.51</v>
      </c>
      <c r="ES15" s="136">
        <v>119.54</v>
      </c>
      <c r="ET15" s="136">
        <v>103.5</v>
      </c>
      <c r="EU15" s="136">
        <v>143.21</v>
      </c>
      <c r="EV15" s="136">
        <v>125.14</v>
      </c>
      <c r="EW15" s="136">
        <v>160.72</v>
      </c>
      <c r="EX15" s="136">
        <v>141.91</v>
      </c>
      <c r="EY15" s="136">
        <v>154.74</v>
      </c>
      <c r="EZ15" s="136">
        <v>180.83</v>
      </c>
      <c r="FA15" s="136">
        <v>152.32</v>
      </c>
      <c r="FB15" s="139">
        <f t="shared" ref="FB15:FB22" si="60">SUM(EP15:FA15)</f>
        <v>1748.62</v>
      </c>
      <c r="FC15" s="136">
        <v>183.88</v>
      </c>
      <c r="FD15" s="137">
        <v>181.4</v>
      </c>
      <c r="FE15" s="137">
        <v>180.7</v>
      </c>
      <c r="FF15" s="136">
        <v>128.28</v>
      </c>
      <c r="FG15" s="136">
        <v>133.69999999999999</v>
      </c>
      <c r="FH15" s="136">
        <v>105.11</v>
      </c>
      <c r="FI15" s="136">
        <v>211.66</v>
      </c>
      <c r="FJ15" s="136">
        <v>206.68</v>
      </c>
      <c r="FK15" s="136">
        <v>183.21</v>
      </c>
      <c r="FL15" s="136">
        <v>201.17</v>
      </c>
      <c r="FM15" s="136">
        <v>240.04</v>
      </c>
      <c r="FN15" s="136">
        <v>193.85</v>
      </c>
      <c r="FO15" s="139">
        <f t="shared" ref="FO15:FO22" si="61">SUM(FC15:FN15)</f>
        <v>2149.6800000000003</v>
      </c>
      <c r="FP15" s="136">
        <v>217.93</v>
      </c>
      <c r="FQ15" s="137">
        <v>175.31</v>
      </c>
      <c r="FR15" s="137">
        <v>131.35</v>
      </c>
      <c r="FS15" s="136">
        <v>204.19</v>
      </c>
      <c r="FT15" s="136">
        <v>199.17</v>
      </c>
      <c r="FU15" s="136">
        <v>130.49</v>
      </c>
      <c r="FV15" s="136">
        <v>150.31</v>
      </c>
      <c r="FW15" s="136">
        <v>144.41399999999999</v>
      </c>
      <c r="FX15" s="136">
        <v>149.96700000000001</v>
      </c>
      <c r="FY15" s="136">
        <v>162.36199999999999</v>
      </c>
      <c r="FZ15" s="136">
        <v>138.922</v>
      </c>
      <c r="GA15" s="136">
        <v>169.79</v>
      </c>
      <c r="GB15" s="139">
        <f t="shared" ref="GB15:GB22" si="62">SUM(FP15:GA15)</f>
        <v>1974.2050000000002</v>
      </c>
      <c r="GC15" s="136">
        <v>165.68</v>
      </c>
      <c r="GD15" s="137">
        <v>117.56</v>
      </c>
      <c r="GE15" s="137">
        <v>154.82</v>
      </c>
      <c r="GF15" s="136">
        <v>150.84</v>
      </c>
      <c r="GG15" s="136">
        <v>153.32</v>
      </c>
      <c r="GH15" s="136">
        <v>133.01</v>
      </c>
      <c r="GI15" s="136">
        <v>166.63</v>
      </c>
      <c r="GJ15" s="136">
        <v>153.44999999999999</v>
      </c>
      <c r="GK15" s="136">
        <v>98.96</v>
      </c>
      <c r="GL15" s="136">
        <v>67.31</v>
      </c>
      <c r="GM15" s="136">
        <v>116.88</v>
      </c>
      <c r="GN15" s="136">
        <v>162.34</v>
      </c>
      <c r="GO15" s="139">
        <f t="shared" ref="GO15:GO23" si="63">SUM(GC15:GN15)</f>
        <v>1640.8</v>
      </c>
      <c r="GP15" s="136">
        <v>156.22</v>
      </c>
      <c r="GQ15" s="137">
        <v>98.81</v>
      </c>
      <c r="GR15" s="137">
        <v>114.2</v>
      </c>
      <c r="GS15" s="136">
        <v>108.64</v>
      </c>
      <c r="GT15" s="136">
        <v>124.92</v>
      </c>
      <c r="GU15" s="136">
        <v>106.54</v>
      </c>
      <c r="GV15" s="136">
        <v>197.13</v>
      </c>
      <c r="GW15" s="136">
        <v>182.22</v>
      </c>
      <c r="GX15" s="136">
        <v>212.94</v>
      </c>
      <c r="GY15" s="136">
        <v>190.15</v>
      </c>
      <c r="GZ15" s="136">
        <v>130.33000000000001</v>
      </c>
      <c r="HA15" s="136">
        <v>172.89</v>
      </c>
      <c r="HB15" s="139">
        <f t="shared" ref="HB15:HB22" si="64">SUM(GP15:HA15)</f>
        <v>1794.9899999999998</v>
      </c>
      <c r="HC15" s="136">
        <v>201.62</v>
      </c>
      <c r="HD15" s="137">
        <v>169.47</v>
      </c>
      <c r="HE15" s="137">
        <v>172.53</v>
      </c>
      <c r="HF15" s="136">
        <v>160.59</v>
      </c>
      <c r="HG15" s="136">
        <v>139.85</v>
      </c>
      <c r="HH15" s="136">
        <v>174.29</v>
      </c>
      <c r="HI15" s="136">
        <v>268.19</v>
      </c>
      <c r="HJ15" s="136">
        <v>202.91</v>
      </c>
      <c r="HK15" s="136">
        <v>179.46</v>
      </c>
      <c r="HL15" s="136">
        <v>140.6</v>
      </c>
      <c r="HM15" s="136">
        <v>153.41999999999999</v>
      </c>
      <c r="HN15" s="136">
        <v>139.91</v>
      </c>
      <c r="HO15" s="139">
        <f t="shared" ref="HO15:HO23" si="65">SUM(HC15:HN15)</f>
        <v>2102.84</v>
      </c>
      <c r="HP15" s="136">
        <v>126.8</v>
      </c>
      <c r="HQ15" s="137">
        <v>123.5</v>
      </c>
      <c r="HR15" s="137">
        <v>119.94</v>
      </c>
      <c r="HS15" s="136">
        <v>110.12</v>
      </c>
      <c r="HT15" s="136">
        <v>128.30000000000001</v>
      </c>
      <c r="HU15" s="136">
        <v>170.82</v>
      </c>
      <c r="HV15" s="136">
        <v>190.39</v>
      </c>
      <c r="HW15" s="136">
        <v>197.66</v>
      </c>
      <c r="HX15" s="136">
        <v>151.55000000000001</v>
      </c>
      <c r="HY15" s="136">
        <v>150.19999999999999</v>
      </c>
      <c r="HZ15" s="136">
        <v>157.46</v>
      </c>
      <c r="IA15" s="136">
        <v>140.66</v>
      </c>
      <c r="IB15" s="139">
        <f t="shared" ref="IB15:IB23" si="66">SUM(HP15:IA15)</f>
        <v>1767.4</v>
      </c>
      <c r="IC15" s="136">
        <v>157.79</v>
      </c>
      <c r="ID15" s="137">
        <v>160.9</v>
      </c>
      <c r="IE15" s="137">
        <v>128.07</v>
      </c>
      <c r="IF15" s="136">
        <v>168.36</v>
      </c>
      <c r="IG15" s="136">
        <v>136.9</v>
      </c>
      <c r="IH15" s="136">
        <v>200.98</v>
      </c>
      <c r="II15" s="136">
        <v>218.51</v>
      </c>
      <c r="IJ15" s="136">
        <v>228.61</v>
      </c>
      <c r="IK15" s="136">
        <v>211.87</v>
      </c>
      <c r="IL15" s="136">
        <v>204.87</v>
      </c>
      <c r="IM15" s="136">
        <v>131.05000000000001</v>
      </c>
      <c r="IN15" s="136">
        <v>191.37</v>
      </c>
      <c r="IO15" s="139">
        <f t="shared" ref="IO15:IO23" si="67">SUM(IC15:IN15)</f>
        <v>2139.2799999999997</v>
      </c>
      <c r="IP15" s="136">
        <v>193.02</v>
      </c>
      <c r="IQ15" s="137">
        <v>127.74</v>
      </c>
      <c r="IR15" s="137">
        <v>123.02</v>
      </c>
      <c r="IS15" s="136">
        <v>180.86</v>
      </c>
      <c r="IT15" s="361"/>
      <c r="IU15" s="361"/>
      <c r="IV15" s="136">
        <v>44.56</v>
      </c>
      <c r="IW15" s="136">
        <v>135.69999999999999</v>
      </c>
      <c r="IX15" s="136">
        <v>99.94</v>
      </c>
      <c r="IY15" s="136">
        <v>126.01</v>
      </c>
      <c r="IZ15" s="136">
        <v>167.76</v>
      </c>
      <c r="JA15" s="136">
        <v>132.52000000000001</v>
      </c>
      <c r="JB15" s="139">
        <f t="shared" ref="JB15:JB23" si="68">SUM(IP15:JA15)</f>
        <v>1331.13</v>
      </c>
      <c r="JC15" s="136">
        <v>69.8</v>
      </c>
      <c r="JD15" s="137">
        <v>27.36</v>
      </c>
      <c r="JE15" s="137">
        <v>137.43</v>
      </c>
      <c r="JF15" s="136">
        <v>127.55</v>
      </c>
      <c r="JG15" s="136">
        <v>133.52000000000001</v>
      </c>
      <c r="JH15" s="136"/>
      <c r="JI15" s="136"/>
      <c r="JJ15" s="136"/>
      <c r="JK15" s="136"/>
      <c r="JL15" s="136"/>
      <c r="JM15" s="136"/>
      <c r="JN15" s="136"/>
      <c r="JO15" s="139">
        <f t="shared" ref="JO15:JO23" si="69">SUM(JC15:JN15)</f>
        <v>495.65999999999997</v>
      </c>
    </row>
    <row r="16" spans="1:275" s="1" customFormat="1">
      <c r="A16" s="398"/>
      <c r="B16" s="12" t="s">
        <v>35</v>
      </c>
      <c r="C16" s="149">
        <v>174.4</v>
      </c>
      <c r="D16" s="150">
        <v>131.77000000000001</v>
      </c>
      <c r="E16" s="150">
        <v>108.9</v>
      </c>
      <c r="F16" s="149">
        <v>127.2</v>
      </c>
      <c r="G16" s="149">
        <v>139.06</v>
      </c>
      <c r="H16" s="149">
        <v>135.69999999999999</v>
      </c>
      <c r="I16" s="149">
        <v>171.58</v>
      </c>
      <c r="J16" s="149">
        <v>172.28</v>
      </c>
      <c r="K16" s="149">
        <v>166</v>
      </c>
      <c r="L16" s="149">
        <v>154.97999999999999</v>
      </c>
      <c r="M16" s="151"/>
      <c r="N16" s="149">
        <v>189.87</v>
      </c>
      <c r="O16" s="152">
        <f t="shared" si="49"/>
        <v>1671.7400000000002</v>
      </c>
      <c r="P16" s="149">
        <v>186.6</v>
      </c>
      <c r="Q16" s="150">
        <v>144.77799999999999</v>
      </c>
      <c r="R16" s="150">
        <v>156.80699999999999</v>
      </c>
      <c r="S16" s="149">
        <v>139.79900000000001</v>
      </c>
      <c r="T16" s="149">
        <v>136.35</v>
      </c>
      <c r="U16" s="149">
        <v>164.26</v>
      </c>
      <c r="V16" s="149">
        <v>179.79</v>
      </c>
      <c r="W16" s="149">
        <v>164</v>
      </c>
      <c r="X16" s="149">
        <v>155.78899999999999</v>
      </c>
      <c r="Y16" s="149">
        <v>136.30000000000001</v>
      </c>
      <c r="Z16" s="149">
        <v>119.59</v>
      </c>
      <c r="AA16" s="149">
        <v>166.32</v>
      </c>
      <c r="AB16" s="152">
        <f t="shared" si="50"/>
        <v>1850.3829999999998</v>
      </c>
      <c r="AC16" s="149">
        <v>127.32</v>
      </c>
      <c r="AD16" s="150">
        <v>88.206999999999994</v>
      </c>
      <c r="AE16" s="150">
        <v>118.148</v>
      </c>
      <c r="AF16" s="149">
        <v>56.927999999999997</v>
      </c>
      <c r="AG16" s="149">
        <v>90.31</v>
      </c>
      <c r="AH16" s="149">
        <v>108.345</v>
      </c>
      <c r="AI16" s="149">
        <v>113.396</v>
      </c>
      <c r="AJ16" s="149">
        <v>124.82</v>
      </c>
      <c r="AK16" s="149">
        <v>79.114000000000004</v>
      </c>
      <c r="AL16" s="149">
        <v>84.31</v>
      </c>
      <c r="AM16" s="149">
        <v>78.816999999999993</v>
      </c>
      <c r="AN16" s="149">
        <v>76.45</v>
      </c>
      <c r="AO16" s="152">
        <f t="shared" si="51"/>
        <v>1146.165</v>
      </c>
      <c r="AP16" s="149">
        <v>113.85899999999999</v>
      </c>
      <c r="AQ16" s="150">
        <v>114.155</v>
      </c>
      <c r="AR16" s="150">
        <v>110.407</v>
      </c>
      <c r="AS16" s="149">
        <v>94.147999999999996</v>
      </c>
      <c r="AT16" s="149">
        <v>137.64099999999999</v>
      </c>
      <c r="AU16" s="149">
        <v>78.908000000000001</v>
      </c>
      <c r="AV16" s="149">
        <v>161.011</v>
      </c>
      <c r="AW16" s="149">
        <v>176.273</v>
      </c>
      <c r="AX16" s="149">
        <v>115.797</v>
      </c>
      <c r="AY16" s="149">
        <v>64.197999999999993</v>
      </c>
      <c r="AZ16" s="149">
        <v>121.43</v>
      </c>
      <c r="BA16" s="149">
        <v>153.011</v>
      </c>
      <c r="BB16" s="152">
        <f t="shared" si="52"/>
        <v>1440.838</v>
      </c>
      <c r="BC16" s="149">
        <v>175.541</v>
      </c>
      <c r="BD16" s="150">
        <v>123.31</v>
      </c>
      <c r="BE16" s="150">
        <v>170.68</v>
      </c>
      <c r="BF16" s="149">
        <v>132.71799999999999</v>
      </c>
      <c r="BG16" s="149">
        <v>146.38900000000001</v>
      </c>
      <c r="BH16" s="149">
        <v>140.96600000000001</v>
      </c>
      <c r="BI16" s="149">
        <v>152.93199999999999</v>
      </c>
      <c r="BJ16" s="149">
        <v>165.649</v>
      </c>
      <c r="BK16" s="149">
        <v>139.28299999999999</v>
      </c>
      <c r="BL16" s="149">
        <v>146.15299999999999</v>
      </c>
      <c r="BM16" s="149">
        <v>146.078</v>
      </c>
      <c r="BN16" s="149">
        <v>160.71700000000001</v>
      </c>
      <c r="BO16" s="152">
        <f t="shared" si="53"/>
        <v>1800.4159999999999</v>
      </c>
      <c r="BP16" s="149">
        <v>172.429</v>
      </c>
      <c r="BQ16" s="150">
        <v>99.936999999999998</v>
      </c>
      <c r="BR16" s="150">
        <v>138.66499999999999</v>
      </c>
      <c r="BS16" s="149">
        <v>137.48599999999999</v>
      </c>
      <c r="BT16" s="149">
        <v>145.57300000000001</v>
      </c>
      <c r="BU16" s="149">
        <v>164.535</v>
      </c>
      <c r="BV16" s="149">
        <v>69.325000000000003</v>
      </c>
      <c r="BW16" s="149">
        <v>2.5649999999999999</v>
      </c>
      <c r="BX16" s="149">
        <v>48.780999999999999</v>
      </c>
      <c r="BY16" s="149">
        <v>47.805</v>
      </c>
      <c r="BZ16" s="149">
        <v>67.882000000000005</v>
      </c>
      <c r="CA16" s="149">
        <v>152.89099999999999</v>
      </c>
      <c r="CB16" s="152">
        <f t="shared" si="54"/>
        <v>1247.874</v>
      </c>
      <c r="CC16" s="149">
        <v>111.929</v>
      </c>
      <c r="CD16" s="150">
        <v>95.114000000000004</v>
      </c>
      <c r="CE16" s="150">
        <v>95.534999999999997</v>
      </c>
      <c r="CF16" s="149">
        <v>72.569999999999993</v>
      </c>
      <c r="CG16" s="149">
        <v>78.129000000000005</v>
      </c>
      <c r="CH16" s="149">
        <v>104.41</v>
      </c>
      <c r="CI16" s="149">
        <v>135.79300000000001</v>
      </c>
      <c r="CJ16" s="149">
        <v>146.42400000000001</v>
      </c>
      <c r="CK16" s="149">
        <v>135.07599999999999</v>
      </c>
      <c r="CL16" s="149">
        <v>132.35499999999999</v>
      </c>
      <c r="CM16" s="149">
        <v>106.90300000000001</v>
      </c>
      <c r="CN16" s="149">
        <v>96.864999999999995</v>
      </c>
      <c r="CO16" s="152">
        <f t="shared" si="55"/>
        <v>1311.1030000000001</v>
      </c>
      <c r="CP16" s="149">
        <v>103.917</v>
      </c>
      <c r="CQ16" s="150">
        <v>90.814999999999998</v>
      </c>
      <c r="CR16" s="150">
        <v>91.888999999999996</v>
      </c>
      <c r="CS16" s="149">
        <v>121.76600000000001</v>
      </c>
      <c r="CT16" s="149">
        <v>118.869</v>
      </c>
      <c r="CU16" s="149">
        <v>114.09699999999999</v>
      </c>
      <c r="CV16" s="149">
        <v>139.83799999999999</v>
      </c>
      <c r="CW16" s="149">
        <v>167.578</v>
      </c>
      <c r="CX16" s="149">
        <v>156.465</v>
      </c>
      <c r="CY16" s="149">
        <v>105.395</v>
      </c>
      <c r="CZ16" s="149">
        <v>143.24199999999999</v>
      </c>
      <c r="DA16" s="149">
        <v>152.75800000000001</v>
      </c>
      <c r="DB16" s="152">
        <f t="shared" si="56"/>
        <v>1506.6289999999999</v>
      </c>
      <c r="DC16" s="149">
        <v>98.986000000000004</v>
      </c>
      <c r="DD16" s="150">
        <v>130.87799999999999</v>
      </c>
      <c r="DE16" s="150">
        <v>121.286</v>
      </c>
      <c r="DF16" s="149">
        <v>109.405</v>
      </c>
      <c r="DG16" s="149">
        <v>98.688000000000002</v>
      </c>
      <c r="DH16" s="149">
        <v>134.21100000000001</v>
      </c>
      <c r="DI16" s="149">
        <v>161.96700000000001</v>
      </c>
      <c r="DJ16" s="149">
        <v>157.447</v>
      </c>
      <c r="DK16" s="149">
        <v>123.821</v>
      </c>
      <c r="DL16" s="149">
        <v>104.352</v>
      </c>
      <c r="DM16" s="149">
        <v>102.059</v>
      </c>
      <c r="DN16" s="149">
        <v>132.00299999999999</v>
      </c>
      <c r="DO16" s="152">
        <f t="shared" si="57"/>
        <v>1475.1029999999998</v>
      </c>
      <c r="DP16" s="149">
        <v>138.52199999999999</v>
      </c>
      <c r="DQ16" s="150">
        <v>101.22</v>
      </c>
      <c r="DR16" s="150">
        <v>128.08099999999999</v>
      </c>
      <c r="DS16" s="149">
        <v>143.73400000000001</v>
      </c>
      <c r="DT16" s="149">
        <v>162</v>
      </c>
      <c r="DU16" s="149">
        <v>153.87700000000001</v>
      </c>
      <c r="DV16" s="149">
        <v>150.149</v>
      </c>
      <c r="DW16" s="149">
        <v>164.87700000000001</v>
      </c>
      <c r="DX16" s="149">
        <v>115.268</v>
      </c>
      <c r="DY16" s="149">
        <v>86.897999999999996</v>
      </c>
      <c r="DZ16" s="149">
        <v>111.917</v>
      </c>
      <c r="EA16" s="149">
        <v>87.819000000000003</v>
      </c>
      <c r="EB16" s="152">
        <f t="shared" si="58"/>
        <v>1544.3619999999999</v>
      </c>
      <c r="EC16" s="149">
        <v>137.47300000000001</v>
      </c>
      <c r="ED16" s="150">
        <v>112.86799999999999</v>
      </c>
      <c r="EE16" s="150">
        <v>116.149</v>
      </c>
      <c r="EF16" s="149">
        <v>113.005</v>
      </c>
      <c r="EG16" s="149">
        <v>116.94799999999999</v>
      </c>
      <c r="EH16" s="149">
        <v>136.87700000000001</v>
      </c>
      <c r="EI16" s="149">
        <v>142.565</v>
      </c>
      <c r="EJ16" s="149">
        <v>155.511</v>
      </c>
      <c r="EK16" s="149">
        <v>120.83499999999999</v>
      </c>
      <c r="EL16" s="149">
        <v>118.565</v>
      </c>
      <c r="EM16" s="149">
        <v>123.059</v>
      </c>
      <c r="EN16" s="149">
        <v>114.90600000000001</v>
      </c>
      <c r="EO16" s="152">
        <f t="shared" si="59"/>
        <v>1508.761</v>
      </c>
      <c r="EP16" s="149">
        <v>112.16500000000001</v>
      </c>
      <c r="EQ16" s="150">
        <v>121.271</v>
      </c>
      <c r="ER16" s="150">
        <v>96.38</v>
      </c>
      <c r="ES16" s="149">
        <v>103.367</v>
      </c>
      <c r="ET16" s="149">
        <v>91.222999999999999</v>
      </c>
      <c r="EU16" s="149">
        <v>70.799000000000007</v>
      </c>
      <c r="EV16" s="149">
        <v>97.603999999999999</v>
      </c>
      <c r="EW16" s="149">
        <v>111.92400000000001</v>
      </c>
      <c r="EX16" s="149">
        <v>65.733999999999995</v>
      </c>
      <c r="EY16" s="149">
        <v>89.864000000000004</v>
      </c>
      <c r="EZ16" s="149">
        <v>95.238</v>
      </c>
      <c r="FA16" s="149">
        <v>66.254999999999995</v>
      </c>
      <c r="FB16" s="152">
        <f t="shared" si="60"/>
        <v>1121.8240000000001</v>
      </c>
      <c r="FC16" s="149">
        <v>61.389000000000003</v>
      </c>
      <c r="FD16" s="150">
        <v>68.382999999999996</v>
      </c>
      <c r="FE16" s="150">
        <v>59.524999999999999</v>
      </c>
      <c r="FF16" s="149">
        <v>67.873999999999995</v>
      </c>
      <c r="FG16" s="149">
        <v>73.16</v>
      </c>
      <c r="FH16" s="149">
        <v>71.156999999999996</v>
      </c>
      <c r="FI16" s="149">
        <v>104.348</v>
      </c>
      <c r="FJ16" s="149">
        <v>76.710999999999999</v>
      </c>
      <c r="FK16" s="149">
        <v>39.533000000000001</v>
      </c>
      <c r="FL16" s="149">
        <v>71.799000000000007</v>
      </c>
      <c r="FM16" s="149">
        <v>68.421000000000006</v>
      </c>
      <c r="FN16" s="149">
        <v>86.28</v>
      </c>
      <c r="FO16" s="152">
        <f t="shared" si="61"/>
        <v>848.58</v>
      </c>
      <c r="FP16" s="149">
        <v>78.614999999999995</v>
      </c>
      <c r="FQ16" s="150">
        <v>79.887</v>
      </c>
      <c r="FR16" s="150">
        <v>76.44</v>
      </c>
      <c r="FS16" s="149">
        <v>92.805999999999997</v>
      </c>
      <c r="FT16" s="149">
        <v>97.18</v>
      </c>
      <c r="FU16" s="149">
        <v>74.891000000000005</v>
      </c>
      <c r="FV16" s="149">
        <v>99.043999999999997</v>
      </c>
      <c r="FW16" s="149">
        <v>76.537999999999997</v>
      </c>
      <c r="FX16" s="149">
        <v>55.753</v>
      </c>
      <c r="FY16" s="149">
        <v>61.860999999999997</v>
      </c>
      <c r="FZ16" s="149">
        <v>61.722000000000001</v>
      </c>
      <c r="GA16" s="149">
        <v>55.156999999999996</v>
      </c>
      <c r="GB16" s="152">
        <f t="shared" si="62"/>
        <v>909.89400000000012</v>
      </c>
      <c r="GC16" s="149">
        <v>67.081000000000003</v>
      </c>
      <c r="GD16" s="150">
        <v>63.921999999999997</v>
      </c>
      <c r="GE16" s="150">
        <v>80.564999999999998</v>
      </c>
      <c r="GF16" s="149">
        <v>82.179000000000002</v>
      </c>
      <c r="GG16" s="149">
        <v>65.793000000000006</v>
      </c>
      <c r="GH16" s="149">
        <v>78.763999999999996</v>
      </c>
      <c r="GI16" s="149">
        <v>76.259</v>
      </c>
      <c r="GJ16" s="149">
        <v>49.445999999999998</v>
      </c>
      <c r="GK16" s="149">
        <v>56.768000000000001</v>
      </c>
      <c r="GL16" s="149">
        <v>87.19</v>
      </c>
      <c r="GM16" s="149">
        <v>62.320999999999998</v>
      </c>
      <c r="GN16" s="149">
        <v>63.408000000000001</v>
      </c>
      <c r="GO16" s="152">
        <f t="shared" si="63"/>
        <v>833.69600000000014</v>
      </c>
      <c r="GP16" s="149">
        <v>52.575000000000003</v>
      </c>
      <c r="GQ16" s="150">
        <v>42.085000000000001</v>
      </c>
      <c r="GR16" s="150">
        <v>52.412999999999997</v>
      </c>
      <c r="GS16" s="149">
        <v>38.831000000000003</v>
      </c>
      <c r="GT16" s="149">
        <v>39.823</v>
      </c>
      <c r="GU16" s="149">
        <v>66.454999999999998</v>
      </c>
      <c r="GV16" s="149">
        <v>87.347999999999999</v>
      </c>
      <c r="GW16" s="149">
        <v>76.885000000000005</v>
      </c>
      <c r="GX16" s="149">
        <v>77.203000000000003</v>
      </c>
      <c r="GY16" s="149">
        <v>62.996000000000002</v>
      </c>
      <c r="GZ16" s="149">
        <v>68.176000000000002</v>
      </c>
      <c r="HA16" s="149">
        <v>79.007999999999996</v>
      </c>
      <c r="HB16" s="152">
        <f t="shared" si="64"/>
        <v>743.79800000000012</v>
      </c>
      <c r="HC16" s="149">
        <v>80.944999999999993</v>
      </c>
      <c r="HD16" s="150">
        <v>66.185000000000002</v>
      </c>
      <c r="HE16" s="150">
        <v>58.920999999999999</v>
      </c>
      <c r="HF16" s="149">
        <v>66.625</v>
      </c>
      <c r="HG16" s="149">
        <v>43.631</v>
      </c>
      <c r="HH16" s="149">
        <v>39.85</v>
      </c>
      <c r="HI16" s="149">
        <v>44.488999999999997</v>
      </c>
      <c r="HJ16" s="149">
        <v>92.322999999999993</v>
      </c>
      <c r="HK16" s="149">
        <v>75.174999999999997</v>
      </c>
      <c r="HL16" s="149">
        <v>65.897999999999996</v>
      </c>
      <c r="HM16" s="149">
        <v>60.77</v>
      </c>
      <c r="HN16" s="149">
        <v>70.397999999999996</v>
      </c>
      <c r="HO16" s="152">
        <f t="shared" si="65"/>
        <v>765.21</v>
      </c>
      <c r="HP16" s="149">
        <v>59.045000000000002</v>
      </c>
      <c r="HQ16" s="150">
        <v>49.290999999999997</v>
      </c>
      <c r="HR16" s="150">
        <v>41.593000000000004</v>
      </c>
      <c r="HS16" s="149">
        <v>48.76</v>
      </c>
      <c r="HT16" s="149">
        <v>68.373999999999995</v>
      </c>
      <c r="HU16" s="149">
        <v>56.944000000000003</v>
      </c>
      <c r="HV16" s="149">
        <v>90.933999999999997</v>
      </c>
      <c r="HW16" s="149">
        <v>111.01300000000001</v>
      </c>
      <c r="HX16" s="149">
        <v>103.1</v>
      </c>
      <c r="HY16" s="149">
        <v>73.59</v>
      </c>
      <c r="HZ16" s="149">
        <v>58.058999999999997</v>
      </c>
      <c r="IA16" s="149">
        <v>69.171999999999997</v>
      </c>
      <c r="IB16" s="152">
        <f t="shared" si="66"/>
        <v>829.87500000000011</v>
      </c>
      <c r="IC16" s="149">
        <v>71.867000000000004</v>
      </c>
      <c r="ID16" s="150">
        <v>63.82</v>
      </c>
      <c r="IE16" s="150">
        <v>74.590999999999994</v>
      </c>
      <c r="IF16" s="149">
        <v>49.216999999999999</v>
      </c>
      <c r="IG16" s="149">
        <v>58.09</v>
      </c>
      <c r="IH16" s="149">
        <v>88.787000000000006</v>
      </c>
      <c r="II16" s="149">
        <v>97.478999999999999</v>
      </c>
      <c r="IJ16" s="149">
        <v>73.698999999999998</v>
      </c>
      <c r="IK16" s="149">
        <v>76.766999999999996</v>
      </c>
      <c r="IL16" s="149">
        <v>54.850999999999999</v>
      </c>
      <c r="IM16" s="149">
        <v>60.646999999999998</v>
      </c>
      <c r="IN16" s="149">
        <v>72.793999999999997</v>
      </c>
      <c r="IO16" s="152">
        <f t="shared" si="67"/>
        <v>842.60900000000004</v>
      </c>
      <c r="IP16" s="149">
        <v>57.256</v>
      </c>
      <c r="IQ16" s="150">
        <v>91.933999999999997</v>
      </c>
      <c r="IR16" s="150">
        <v>56.290999999999997</v>
      </c>
      <c r="IS16" s="149">
        <v>85.033000000000001</v>
      </c>
      <c r="IT16" s="364"/>
      <c r="IU16" s="364"/>
      <c r="IV16" s="149">
        <v>42.814</v>
      </c>
      <c r="IW16" s="149">
        <v>21.366</v>
      </c>
      <c r="IX16" s="149">
        <v>33.936999999999998</v>
      </c>
      <c r="IY16" s="149">
        <v>36.773000000000003</v>
      </c>
      <c r="IZ16" s="149">
        <v>44.683</v>
      </c>
      <c r="JA16" s="149">
        <v>50.569000000000003</v>
      </c>
      <c r="JB16" s="152">
        <f t="shared" si="68"/>
        <v>520.65600000000006</v>
      </c>
      <c r="JC16" s="149">
        <v>34.965000000000003</v>
      </c>
      <c r="JD16" s="150">
        <v>52.55</v>
      </c>
      <c r="JE16" s="150">
        <v>47.3</v>
      </c>
      <c r="JF16" s="149">
        <v>53.273000000000003</v>
      </c>
      <c r="JG16" s="149">
        <v>67.41</v>
      </c>
      <c r="JH16" s="149"/>
      <c r="JI16" s="149"/>
      <c r="JJ16" s="149"/>
      <c r="JK16" s="149"/>
      <c r="JL16" s="149"/>
      <c r="JM16" s="149"/>
      <c r="JN16" s="149"/>
      <c r="JO16" s="152">
        <f t="shared" si="69"/>
        <v>255.49799999999999</v>
      </c>
    </row>
    <row r="17" spans="1:275" s="1" customFormat="1" ht="22.5">
      <c r="A17" s="398"/>
      <c r="B17" s="12" t="s">
        <v>88</v>
      </c>
      <c r="C17" s="149"/>
      <c r="D17" s="150"/>
      <c r="E17" s="150"/>
      <c r="F17" s="149"/>
      <c r="G17" s="149"/>
      <c r="H17" s="149"/>
      <c r="I17" s="149"/>
      <c r="J17" s="149"/>
      <c r="K17" s="149"/>
      <c r="L17" s="149"/>
      <c r="M17" s="151"/>
      <c r="N17" s="149"/>
      <c r="O17" s="152"/>
      <c r="P17" s="149"/>
      <c r="Q17" s="150"/>
      <c r="R17" s="150"/>
      <c r="S17" s="149"/>
      <c r="T17" s="149"/>
      <c r="U17" s="149"/>
      <c r="V17" s="149"/>
      <c r="W17" s="149"/>
      <c r="X17" s="149"/>
      <c r="Y17" s="149"/>
      <c r="Z17" s="149"/>
      <c r="AA17" s="149"/>
      <c r="AB17" s="152"/>
      <c r="AC17" s="149"/>
      <c r="AD17" s="150"/>
      <c r="AE17" s="150"/>
      <c r="AF17" s="149"/>
      <c r="AG17" s="149"/>
      <c r="AH17" s="149"/>
      <c r="AI17" s="149"/>
      <c r="AJ17" s="149"/>
      <c r="AK17" s="149"/>
      <c r="AL17" s="149"/>
      <c r="AM17" s="149"/>
      <c r="AN17" s="149"/>
      <c r="AO17" s="152"/>
      <c r="AP17" s="149"/>
      <c r="AQ17" s="150"/>
      <c r="AR17" s="150"/>
      <c r="AS17" s="149"/>
      <c r="AT17" s="149"/>
      <c r="AU17" s="149"/>
      <c r="AV17" s="149"/>
      <c r="AW17" s="149"/>
      <c r="AX17" s="149"/>
      <c r="AY17" s="149"/>
      <c r="AZ17" s="149"/>
      <c r="BA17" s="149"/>
      <c r="BB17" s="152"/>
      <c r="BC17" s="149"/>
      <c r="BD17" s="150"/>
      <c r="BE17" s="150"/>
      <c r="BF17" s="149"/>
      <c r="BG17" s="149"/>
      <c r="BH17" s="149"/>
      <c r="BI17" s="149"/>
      <c r="BJ17" s="149"/>
      <c r="BK17" s="149"/>
      <c r="BL17" s="149"/>
      <c r="BM17" s="149"/>
      <c r="BN17" s="149"/>
      <c r="BO17" s="152"/>
      <c r="BP17" s="149"/>
      <c r="BQ17" s="150"/>
      <c r="BR17" s="150"/>
      <c r="BS17" s="149"/>
      <c r="BT17" s="149"/>
      <c r="BU17" s="149"/>
      <c r="BV17" s="149"/>
      <c r="BW17" s="149"/>
      <c r="BX17" s="149"/>
      <c r="BY17" s="149"/>
      <c r="BZ17" s="149"/>
      <c r="CA17" s="149"/>
      <c r="CB17" s="152"/>
      <c r="CC17" s="149"/>
      <c r="CD17" s="150"/>
      <c r="CE17" s="150"/>
      <c r="CF17" s="149"/>
      <c r="CG17" s="149"/>
      <c r="CH17" s="149"/>
      <c r="CI17" s="149"/>
      <c r="CJ17" s="149"/>
      <c r="CK17" s="149"/>
      <c r="CL17" s="149"/>
      <c r="CM17" s="149"/>
      <c r="CN17" s="149"/>
      <c r="CO17" s="152"/>
      <c r="CP17" s="149"/>
      <c r="CQ17" s="150"/>
      <c r="CR17" s="150"/>
      <c r="CS17" s="149"/>
      <c r="CT17" s="149"/>
      <c r="CU17" s="149"/>
      <c r="CV17" s="149"/>
      <c r="CW17" s="149"/>
      <c r="CX17" s="149"/>
      <c r="CY17" s="149"/>
      <c r="CZ17" s="149"/>
      <c r="DA17" s="149"/>
      <c r="DB17" s="152"/>
      <c r="DC17" s="149"/>
      <c r="DD17" s="150"/>
      <c r="DE17" s="150"/>
      <c r="DF17" s="149"/>
      <c r="DG17" s="149"/>
      <c r="DH17" s="149"/>
      <c r="DI17" s="149"/>
      <c r="DJ17" s="149"/>
      <c r="DK17" s="149"/>
      <c r="DL17" s="149"/>
      <c r="DM17" s="149"/>
      <c r="DN17" s="149"/>
      <c r="DO17" s="152"/>
      <c r="DP17" s="149"/>
      <c r="DQ17" s="150"/>
      <c r="DR17" s="150"/>
      <c r="DS17" s="149"/>
      <c r="DT17" s="149"/>
      <c r="DU17" s="149"/>
      <c r="DV17" s="149"/>
      <c r="DW17" s="149"/>
      <c r="DX17" s="149"/>
      <c r="DY17" s="149"/>
      <c r="DZ17" s="149"/>
      <c r="EA17" s="149"/>
      <c r="EB17" s="152"/>
      <c r="EC17" s="149"/>
      <c r="ED17" s="150"/>
      <c r="EE17" s="150"/>
      <c r="EF17" s="149"/>
      <c r="EG17" s="149"/>
      <c r="EH17" s="149"/>
      <c r="EI17" s="149"/>
      <c r="EJ17" s="149"/>
      <c r="EK17" s="149"/>
      <c r="EL17" s="149"/>
      <c r="EM17" s="149"/>
      <c r="EN17" s="149"/>
      <c r="EO17" s="152"/>
      <c r="EP17" s="149"/>
      <c r="EQ17" s="150"/>
      <c r="ER17" s="150"/>
      <c r="ES17" s="149"/>
      <c r="ET17" s="149"/>
      <c r="EU17" s="149"/>
      <c r="EV17" s="149"/>
      <c r="EW17" s="149"/>
      <c r="EX17" s="149"/>
      <c r="EY17" s="149"/>
      <c r="EZ17" s="149"/>
      <c r="FA17" s="149"/>
      <c r="FB17" s="152"/>
      <c r="FC17" s="149"/>
      <c r="FD17" s="150"/>
      <c r="FE17" s="150"/>
      <c r="FF17" s="149"/>
      <c r="FG17" s="149"/>
      <c r="FH17" s="149"/>
      <c r="FI17" s="149"/>
      <c r="FJ17" s="149"/>
      <c r="FK17" s="149"/>
      <c r="FL17" s="149"/>
      <c r="FM17" s="149"/>
      <c r="FN17" s="149"/>
      <c r="FO17" s="152"/>
      <c r="FP17" s="149"/>
      <c r="FQ17" s="150"/>
      <c r="FR17" s="150"/>
      <c r="FS17" s="149"/>
      <c r="FT17" s="149"/>
      <c r="FU17" s="149"/>
      <c r="FV17" s="149"/>
      <c r="FW17" s="149"/>
      <c r="FX17" s="149"/>
      <c r="FY17" s="149"/>
      <c r="FZ17" s="149"/>
      <c r="GA17" s="149"/>
      <c r="GB17" s="152"/>
      <c r="GC17" s="149"/>
      <c r="GD17" s="150"/>
      <c r="GE17" s="150"/>
      <c r="GF17" s="149"/>
      <c r="GG17" s="149"/>
      <c r="GH17" s="149"/>
      <c r="GI17" s="149"/>
      <c r="GJ17" s="149"/>
      <c r="GK17" s="149"/>
      <c r="GL17" s="149"/>
      <c r="GM17" s="149"/>
      <c r="GN17" s="149"/>
      <c r="GO17" s="152"/>
      <c r="GP17" s="149"/>
      <c r="GQ17" s="150"/>
      <c r="GR17" s="150">
        <v>0.78200000000000003</v>
      </c>
      <c r="GS17" s="149">
        <v>43.75</v>
      </c>
      <c r="GT17" s="149">
        <v>116.87</v>
      </c>
      <c r="GU17" s="149">
        <v>106.316</v>
      </c>
      <c r="GV17" s="149">
        <v>50.045000000000002</v>
      </c>
      <c r="GW17" s="149">
        <v>0</v>
      </c>
      <c r="GX17" s="149">
        <v>0</v>
      </c>
      <c r="GY17" s="149">
        <v>0</v>
      </c>
      <c r="GZ17" s="149">
        <v>0</v>
      </c>
      <c r="HA17" s="149">
        <v>0</v>
      </c>
      <c r="HB17" s="152">
        <f t="shared" si="64"/>
        <v>317.76299999999998</v>
      </c>
      <c r="HC17" s="149">
        <v>0</v>
      </c>
      <c r="HD17" s="150">
        <v>0</v>
      </c>
      <c r="HE17" s="150">
        <v>67.554000000000002</v>
      </c>
      <c r="HF17" s="149">
        <v>67.554000000000002</v>
      </c>
      <c r="HG17" s="149">
        <v>133.529</v>
      </c>
      <c r="HH17" s="149">
        <v>136.35</v>
      </c>
      <c r="HI17" s="149">
        <v>141.41900000000001</v>
      </c>
      <c r="HJ17" s="149">
        <v>139.65799999999999</v>
      </c>
      <c r="HK17" s="149">
        <v>129.53700000000001</v>
      </c>
      <c r="HL17" s="149">
        <v>127.875</v>
      </c>
      <c r="HM17" s="149">
        <v>11.978999999999999</v>
      </c>
      <c r="HN17" s="149">
        <v>135.488</v>
      </c>
      <c r="HO17" s="152">
        <f t="shared" si="65"/>
        <v>1090.943</v>
      </c>
      <c r="HP17" s="149">
        <v>140.089</v>
      </c>
      <c r="HQ17" s="150">
        <v>128.13200000000001</v>
      </c>
      <c r="HR17" s="150">
        <v>136.29599999999999</v>
      </c>
      <c r="HS17" s="149">
        <v>135.072</v>
      </c>
      <c r="HT17" s="149">
        <v>140.51</v>
      </c>
      <c r="HU17" s="149">
        <v>133.68299999999999</v>
      </c>
      <c r="HV17" s="149">
        <v>125.63800000000001</v>
      </c>
      <c r="HW17" s="149">
        <v>96.872</v>
      </c>
      <c r="HX17" s="149">
        <v>95.792000000000002</v>
      </c>
      <c r="HY17" s="149">
        <v>130.078</v>
      </c>
      <c r="HZ17" s="149">
        <v>104.86</v>
      </c>
      <c r="IA17" s="149">
        <v>129.715</v>
      </c>
      <c r="IB17" s="152">
        <f t="shared" si="66"/>
        <v>1496.7369999999996</v>
      </c>
      <c r="IC17" s="149">
        <v>85.677999999999997</v>
      </c>
      <c r="ID17" s="150">
        <v>70.561000000000007</v>
      </c>
      <c r="IE17" s="150">
        <v>120.51900000000001</v>
      </c>
      <c r="IF17" s="149">
        <v>92.308000000000007</v>
      </c>
      <c r="IG17" s="149">
        <v>66.766000000000005</v>
      </c>
      <c r="IH17" s="149">
        <v>64.403999999999996</v>
      </c>
      <c r="II17" s="149">
        <v>54.671999999999997</v>
      </c>
      <c r="IJ17" s="149">
        <v>91.825000000000003</v>
      </c>
      <c r="IK17" s="149">
        <v>99.554000000000002</v>
      </c>
      <c r="IL17" s="149">
        <v>100.827</v>
      </c>
      <c r="IM17" s="149">
        <v>90.225999999999999</v>
      </c>
      <c r="IN17" s="149">
        <v>57.185000000000002</v>
      </c>
      <c r="IO17" s="152">
        <f t="shared" si="67"/>
        <v>994.52500000000009</v>
      </c>
      <c r="IP17" s="149">
        <v>76.680000000000007</v>
      </c>
      <c r="IQ17" s="150">
        <v>58.112000000000002</v>
      </c>
      <c r="IR17" s="150">
        <v>37.122999999999998</v>
      </c>
      <c r="IS17" s="149">
        <v>26.661999999999999</v>
      </c>
      <c r="IT17" s="364"/>
      <c r="IU17" s="364"/>
      <c r="IV17" s="149">
        <v>27.18</v>
      </c>
      <c r="IW17" s="149">
        <v>49.255000000000003</v>
      </c>
      <c r="IX17" s="149">
        <v>68.072000000000003</v>
      </c>
      <c r="IY17" s="149">
        <v>72.421000000000006</v>
      </c>
      <c r="IZ17" s="149">
        <v>37.237000000000002</v>
      </c>
      <c r="JA17" s="149">
        <v>20.873000000000001</v>
      </c>
      <c r="JB17" s="152">
        <f t="shared" si="68"/>
        <v>473.61500000000001</v>
      </c>
      <c r="JC17" s="149">
        <v>48.363</v>
      </c>
      <c r="JD17" s="150">
        <v>54.145000000000003</v>
      </c>
      <c r="JE17" s="150">
        <v>52.218000000000004</v>
      </c>
      <c r="JF17" s="149">
        <v>49.604999999999997</v>
      </c>
      <c r="JG17" s="149">
        <v>81.665000000000006</v>
      </c>
      <c r="JH17" s="149"/>
      <c r="JI17" s="149"/>
      <c r="JJ17" s="149"/>
      <c r="JK17" s="149"/>
      <c r="JL17" s="149"/>
      <c r="JM17" s="149"/>
      <c r="JN17" s="149"/>
      <c r="JO17" s="152">
        <f t="shared" si="69"/>
        <v>285.99599999999998</v>
      </c>
    </row>
    <row r="18" spans="1:275" s="1" customFormat="1" ht="22.5">
      <c r="A18" s="398"/>
      <c r="B18" s="12" t="s">
        <v>89</v>
      </c>
      <c r="C18" s="149"/>
      <c r="D18" s="150"/>
      <c r="E18" s="150"/>
      <c r="F18" s="149"/>
      <c r="G18" s="149"/>
      <c r="H18" s="149"/>
      <c r="I18" s="149"/>
      <c r="J18" s="149"/>
      <c r="K18" s="149"/>
      <c r="L18" s="149"/>
      <c r="M18" s="151"/>
      <c r="N18" s="149"/>
      <c r="O18" s="152"/>
      <c r="P18" s="149"/>
      <c r="Q18" s="150"/>
      <c r="R18" s="150"/>
      <c r="S18" s="149"/>
      <c r="T18" s="149"/>
      <c r="U18" s="149"/>
      <c r="V18" s="149"/>
      <c r="W18" s="149"/>
      <c r="X18" s="149"/>
      <c r="Y18" s="149"/>
      <c r="Z18" s="149"/>
      <c r="AA18" s="149"/>
      <c r="AB18" s="152"/>
      <c r="AC18" s="149"/>
      <c r="AD18" s="150"/>
      <c r="AE18" s="150"/>
      <c r="AF18" s="149"/>
      <c r="AG18" s="149"/>
      <c r="AH18" s="149"/>
      <c r="AI18" s="149"/>
      <c r="AJ18" s="149"/>
      <c r="AK18" s="149"/>
      <c r="AL18" s="149"/>
      <c r="AM18" s="149"/>
      <c r="AN18" s="149"/>
      <c r="AO18" s="152"/>
      <c r="AP18" s="149"/>
      <c r="AQ18" s="150"/>
      <c r="AR18" s="150"/>
      <c r="AS18" s="149"/>
      <c r="AT18" s="149"/>
      <c r="AU18" s="149"/>
      <c r="AV18" s="149"/>
      <c r="AW18" s="149"/>
      <c r="AX18" s="149"/>
      <c r="AY18" s="149"/>
      <c r="AZ18" s="149"/>
      <c r="BA18" s="149"/>
      <c r="BB18" s="152"/>
      <c r="BC18" s="149"/>
      <c r="BD18" s="150"/>
      <c r="BE18" s="150"/>
      <c r="BF18" s="149"/>
      <c r="BG18" s="149"/>
      <c r="BH18" s="149"/>
      <c r="BI18" s="149"/>
      <c r="BJ18" s="149"/>
      <c r="BK18" s="149"/>
      <c r="BL18" s="149"/>
      <c r="BM18" s="149"/>
      <c r="BN18" s="149"/>
      <c r="BO18" s="152"/>
      <c r="BP18" s="149"/>
      <c r="BQ18" s="150"/>
      <c r="BR18" s="150"/>
      <c r="BS18" s="149"/>
      <c r="BT18" s="149"/>
      <c r="BU18" s="149"/>
      <c r="BV18" s="149"/>
      <c r="BW18" s="149"/>
      <c r="BX18" s="149"/>
      <c r="BY18" s="149"/>
      <c r="BZ18" s="149"/>
      <c r="CA18" s="149"/>
      <c r="CB18" s="152"/>
      <c r="CC18" s="149"/>
      <c r="CD18" s="150"/>
      <c r="CE18" s="150"/>
      <c r="CF18" s="149"/>
      <c r="CG18" s="149"/>
      <c r="CH18" s="149"/>
      <c r="CI18" s="149"/>
      <c r="CJ18" s="149"/>
      <c r="CK18" s="149"/>
      <c r="CL18" s="149"/>
      <c r="CM18" s="149"/>
      <c r="CN18" s="149"/>
      <c r="CO18" s="152"/>
      <c r="CP18" s="149"/>
      <c r="CQ18" s="150"/>
      <c r="CR18" s="150"/>
      <c r="CS18" s="149"/>
      <c r="CT18" s="149"/>
      <c r="CU18" s="149"/>
      <c r="CV18" s="149"/>
      <c r="CW18" s="149"/>
      <c r="CX18" s="149"/>
      <c r="CY18" s="149"/>
      <c r="CZ18" s="149"/>
      <c r="DA18" s="149"/>
      <c r="DB18" s="152"/>
      <c r="DC18" s="149"/>
      <c r="DD18" s="150"/>
      <c r="DE18" s="150"/>
      <c r="DF18" s="149"/>
      <c r="DG18" s="149"/>
      <c r="DH18" s="149"/>
      <c r="DI18" s="149"/>
      <c r="DJ18" s="149"/>
      <c r="DK18" s="149"/>
      <c r="DL18" s="149"/>
      <c r="DM18" s="149"/>
      <c r="DN18" s="149"/>
      <c r="DO18" s="152"/>
      <c r="DP18" s="149"/>
      <c r="DQ18" s="150"/>
      <c r="DR18" s="150"/>
      <c r="DS18" s="149"/>
      <c r="DT18" s="149"/>
      <c r="DU18" s="149"/>
      <c r="DV18" s="149"/>
      <c r="DW18" s="149"/>
      <c r="DX18" s="149"/>
      <c r="DY18" s="149"/>
      <c r="DZ18" s="149"/>
      <c r="EA18" s="149"/>
      <c r="EB18" s="152"/>
      <c r="EC18" s="149"/>
      <c r="ED18" s="150"/>
      <c r="EE18" s="150"/>
      <c r="EF18" s="149"/>
      <c r="EG18" s="149"/>
      <c r="EH18" s="149"/>
      <c r="EI18" s="149"/>
      <c r="EJ18" s="149"/>
      <c r="EK18" s="149"/>
      <c r="EL18" s="149"/>
      <c r="EM18" s="149"/>
      <c r="EN18" s="149"/>
      <c r="EO18" s="152"/>
      <c r="EP18" s="149"/>
      <c r="EQ18" s="150"/>
      <c r="ER18" s="150"/>
      <c r="ES18" s="149"/>
      <c r="ET18" s="149"/>
      <c r="EU18" s="149"/>
      <c r="EV18" s="149"/>
      <c r="EW18" s="149"/>
      <c r="EX18" s="149"/>
      <c r="EY18" s="149"/>
      <c r="EZ18" s="149"/>
      <c r="FA18" s="149"/>
      <c r="FB18" s="152"/>
      <c r="FC18" s="149"/>
      <c r="FD18" s="150"/>
      <c r="FE18" s="150"/>
      <c r="FF18" s="149"/>
      <c r="FG18" s="149"/>
      <c r="FH18" s="149"/>
      <c r="FI18" s="149"/>
      <c r="FJ18" s="149"/>
      <c r="FK18" s="149"/>
      <c r="FL18" s="149"/>
      <c r="FM18" s="149"/>
      <c r="FN18" s="149"/>
      <c r="FO18" s="152"/>
      <c r="FP18" s="149"/>
      <c r="FQ18" s="150"/>
      <c r="FR18" s="150"/>
      <c r="FS18" s="149"/>
      <c r="FT18" s="149"/>
      <c r="FU18" s="149"/>
      <c r="FV18" s="149"/>
      <c r="FW18" s="149"/>
      <c r="FX18" s="149"/>
      <c r="FY18" s="149"/>
      <c r="FZ18" s="149"/>
      <c r="GA18" s="149"/>
      <c r="GB18" s="152"/>
      <c r="GC18" s="149"/>
      <c r="GD18" s="150"/>
      <c r="GE18" s="150"/>
      <c r="GF18" s="149"/>
      <c r="GG18" s="149"/>
      <c r="GH18" s="149"/>
      <c r="GI18" s="149"/>
      <c r="GJ18" s="149"/>
      <c r="GK18" s="149"/>
      <c r="GL18" s="149"/>
      <c r="GM18" s="149"/>
      <c r="GN18" s="149"/>
      <c r="GO18" s="152"/>
      <c r="GP18" s="149"/>
      <c r="GQ18" s="150"/>
      <c r="GR18" s="150">
        <v>41.12</v>
      </c>
      <c r="GS18" s="149">
        <v>6.282</v>
      </c>
      <c r="GT18" s="149">
        <v>0</v>
      </c>
      <c r="GU18" s="149">
        <v>0</v>
      </c>
      <c r="GV18" s="149">
        <v>0</v>
      </c>
      <c r="GW18" s="149">
        <v>0</v>
      </c>
      <c r="GX18" s="149">
        <v>0</v>
      </c>
      <c r="GY18" s="149">
        <v>0</v>
      </c>
      <c r="GZ18" s="149">
        <v>0</v>
      </c>
      <c r="HA18" s="149">
        <v>0</v>
      </c>
      <c r="HB18" s="152">
        <f t="shared" si="64"/>
        <v>47.402000000000001</v>
      </c>
      <c r="HC18" s="149">
        <v>0</v>
      </c>
      <c r="HD18" s="150">
        <v>5.6289999999999996</v>
      </c>
      <c r="HE18" s="150">
        <v>51.103999999999999</v>
      </c>
      <c r="HF18" s="149">
        <v>41.796999999999997</v>
      </c>
      <c r="HG18" s="149">
        <v>51.652000000000001</v>
      </c>
      <c r="HH18" s="149">
        <v>51.603999999999999</v>
      </c>
      <c r="HI18" s="149">
        <v>55.698</v>
      </c>
      <c r="HJ18" s="149">
        <v>47.832999999999998</v>
      </c>
      <c r="HK18" s="149">
        <v>44.039000000000001</v>
      </c>
      <c r="HL18" s="149">
        <v>52.165999999999997</v>
      </c>
      <c r="HM18" s="149">
        <v>45.673999999999999</v>
      </c>
      <c r="HN18" s="149">
        <v>48.777999999999999</v>
      </c>
      <c r="HO18" s="152">
        <f t="shared" si="65"/>
        <v>495.97399999999999</v>
      </c>
      <c r="HP18" s="149">
        <v>45.761000000000003</v>
      </c>
      <c r="HQ18" s="150">
        <v>46.860999999999997</v>
      </c>
      <c r="HR18" s="150">
        <v>54.398000000000003</v>
      </c>
      <c r="HS18" s="149">
        <v>54.113</v>
      </c>
      <c r="HT18" s="149">
        <v>41.206000000000003</v>
      </c>
      <c r="HU18" s="149">
        <v>53.014000000000003</v>
      </c>
      <c r="HV18" s="149">
        <v>54.948</v>
      </c>
      <c r="HW18" s="149">
        <v>52.649000000000001</v>
      </c>
      <c r="HX18" s="149">
        <v>53.625</v>
      </c>
      <c r="HY18" s="149">
        <v>42.530999999999999</v>
      </c>
      <c r="HZ18" s="149">
        <v>45.337000000000003</v>
      </c>
      <c r="IA18" s="149">
        <v>51.284999999999997</v>
      </c>
      <c r="IB18" s="152">
        <f t="shared" si="66"/>
        <v>595.72799999999995</v>
      </c>
      <c r="IC18" s="149">
        <v>39.929000000000002</v>
      </c>
      <c r="ID18" s="150">
        <v>27.81</v>
      </c>
      <c r="IE18" s="150">
        <v>39.167999999999999</v>
      </c>
      <c r="IF18" s="149">
        <v>34.970999999999997</v>
      </c>
      <c r="IG18" s="149">
        <v>28.835999999999999</v>
      </c>
      <c r="IH18" s="149">
        <v>21.053999999999998</v>
      </c>
      <c r="II18" s="149">
        <v>20.236000000000001</v>
      </c>
      <c r="IJ18" s="149">
        <v>50.195</v>
      </c>
      <c r="IK18" s="149">
        <v>38.262999999999998</v>
      </c>
      <c r="IL18" s="149">
        <v>37.265000000000001</v>
      </c>
      <c r="IM18" s="149">
        <v>48.52</v>
      </c>
      <c r="IN18" s="149">
        <v>21.045000000000002</v>
      </c>
      <c r="IO18" s="152">
        <f t="shared" si="67"/>
        <v>407.29199999999997</v>
      </c>
      <c r="IP18" s="149">
        <v>18.856999999999999</v>
      </c>
      <c r="IQ18" s="150">
        <v>26.058</v>
      </c>
      <c r="IR18" s="150">
        <v>13.888</v>
      </c>
      <c r="IS18" s="149">
        <v>4.3250000000000002</v>
      </c>
      <c r="IT18" s="364"/>
      <c r="IU18" s="364"/>
      <c r="IV18" s="149">
        <v>19.085999999999999</v>
      </c>
      <c r="IW18" s="149">
        <v>25.262</v>
      </c>
      <c r="IX18" s="149">
        <v>36.923999999999999</v>
      </c>
      <c r="IY18" s="149">
        <v>41.148000000000003</v>
      </c>
      <c r="IZ18" s="149">
        <v>26.311</v>
      </c>
      <c r="JA18" s="149">
        <v>14.787000000000001</v>
      </c>
      <c r="JB18" s="152">
        <f t="shared" si="68"/>
        <v>226.64600000000002</v>
      </c>
      <c r="JC18" s="149">
        <v>23.632000000000001</v>
      </c>
      <c r="JD18" s="150">
        <v>22.888999999999999</v>
      </c>
      <c r="JE18" s="150">
        <v>16.533999999999999</v>
      </c>
      <c r="JF18" s="149">
        <v>29.24</v>
      </c>
      <c r="JG18" s="149">
        <v>38.055999999999997</v>
      </c>
      <c r="JH18" s="149"/>
      <c r="JI18" s="149"/>
      <c r="JJ18" s="149"/>
      <c r="JK18" s="149"/>
      <c r="JL18" s="149"/>
      <c r="JM18" s="149"/>
      <c r="JN18" s="149"/>
      <c r="JO18" s="152">
        <f t="shared" si="69"/>
        <v>130.351</v>
      </c>
    </row>
    <row r="19" spans="1:275" s="1" customFormat="1">
      <c r="A19" s="398"/>
      <c r="B19" s="12" t="s">
        <v>36</v>
      </c>
      <c r="C19" s="149">
        <v>97.3</v>
      </c>
      <c r="D19" s="150">
        <v>85.1</v>
      </c>
      <c r="E19" s="150">
        <v>90.9</v>
      </c>
      <c r="F19" s="149">
        <v>88.8</v>
      </c>
      <c r="G19" s="149">
        <v>90.76</v>
      </c>
      <c r="H19" s="149">
        <v>82.12</v>
      </c>
      <c r="I19" s="149">
        <v>84.14</v>
      </c>
      <c r="J19" s="149">
        <v>123.93</v>
      </c>
      <c r="K19" s="149">
        <v>118.1</v>
      </c>
      <c r="L19" s="149">
        <v>164.92</v>
      </c>
      <c r="M19" s="151"/>
      <c r="N19" s="149">
        <v>100.09</v>
      </c>
      <c r="O19" s="152">
        <f t="shared" si="49"/>
        <v>1126.1599999999999</v>
      </c>
      <c r="P19" s="149">
        <v>102.34</v>
      </c>
      <c r="Q19" s="150">
        <v>143.77500000000001</v>
      </c>
      <c r="R19" s="150">
        <v>138.34399999999999</v>
      </c>
      <c r="S19" s="149">
        <v>124.05200000000001</v>
      </c>
      <c r="T19" s="149">
        <v>118.93</v>
      </c>
      <c r="U19" s="149">
        <v>146.22</v>
      </c>
      <c r="V19" s="149">
        <v>254.67</v>
      </c>
      <c r="W19" s="149">
        <v>248.24</v>
      </c>
      <c r="X19" s="149">
        <v>250.30199999999999</v>
      </c>
      <c r="Y19" s="149">
        <v>227.45</v>
      </c>
      <c r="Z19" s="149">
        <v>167.52</v>
      </c>
      <c r="AA19" s="149">
        <v>120.71</v>
      </c>
      <c r="AB19" s="152">
        <f t="shared" si="50"/>
        <v>2042.5530000000001</v>
      </c>
      <c r="AC19" s="149">
        <v>138.93</v>
      </c>
      <c r="AD19" s="150">
        <v>131.83099999999999</v>
      </c>
      <c r="AE19" s="150">
        <v>145.179</v>
      </c>
      <c r="AF19" s="149">
        <v>218.114</v>
      </c>
      <c r="AG19" s="149">
        <v>201.3</v>
      </c>
      <c r="AH19" s="149">
        <v>243.333</v>
      </c>
      <c r="AI19" s="149">
        <v>250.47</v>
      </c>
      <c r="AJ19" s="149">
        <v>218.3</v>
      </c>
      <c r="AK19" s="149">
        <v>228.22300000000001</v>
      </c>
      <c r="AL19" s="149">
        <v>193.46</v>
      </c>
      <c r="AM19" s="149">
        <v>175.042</v>
      </c>
      <c r="AN19" s="149">
        <v>246.166</v>
      </c>
      <c r="AO19" s="152">
        <f t="shared" si="51"/>
        <v>2390.3480000000004</v>
      </c>
      <c r="AP19" s="149">
        <v>209.929</v>
      </c>
      <c r="AQ19" s="150">
        <v>115.783</v>
      </c>
      <c r="AR19" s="150">
        <v>100.169</v>
      </c>
      <c r="AS19" s="149">
        <v>96.710999999999999</v>
      </c>
      <c r="AT19" s="149">
        <v>165.501</v>
      </c>
      <c r="AU19" s="149">
        <v>188.22300000000001</v>
      </c>
      <c r="AV19" s="149">
        <v>248.11099999999999</v>
      </c>
      <c r="AW19" s="149">
        <v>172.26</v>
      </c>
      <c r="AX19" s="149">
        <v>200.41900000000001</v>
      </c>
      <c r="AY19" s="149">
        <v>231.59800000000001</v>
      </c>
      <c r="AZ19" s="149">
        <v>221.02699999999999</v>
      </c>
      <c r="BA19" s="149">
        <v>217.85599999999999</v>
      </c>
      <c r="BB19" s="152">
        <f t="shared" si="52"/>
        <v>2167.5870000000004</v>
      </c>
      <c r="BC19" s="149">
        <v>165.245</v>
      </c>
      <c r="BD19" s="150">
        <v>81.183000000000007</v>
      </c>
      <c r="BE19" s="150">
        <v>137.49299999999999</v>
      </c>
      <c r="BF19" s="149">
        <v>121.563</v>
      </c>
      <c r="BG19" s="149">
        <v>139.63</v>
      </c>
      <c r="BH19" s="149">
        <v>111.461</v>
      </c>
      <c r="BI19" s="149">
        <v>69.247</v>
      </c>
      <c r="BJ19" s="149">
        <v>137.26499999999999</v>
      </c>
      <c r="BK19" s="149">
        <v>134.232</v>
      </c>
      <c r="BL19" s="149">
        <v>134.54499999999999</v>
      </c>
      <c r="BM19" s="149">
        <v>149.547</v>
      </c>
      <c r="BN19" s="149">
        <v>174.58699999999999</v>
      </c>
      <c r="BO19" s="152">
        <f t="shared" si="53"/>
        <v>1555.998</v>
      </c>
      <c r="BP19" s="149">
        <v>251.11</v>
      </c>
      <c r="BQ19" s="150">
        <v>262.14499999999998</v>
      </c>
      <c r="BR19" s="150">
        <v>263.99400000000003</v>
      </c>
      <c r="BS19" s="149">
        <v>143.28800000000001</v>
      </c>
      <c r="BT19" s="149">
        <v>147.68199999999999</v>
      </c>
      <c r="BU19" s="149">
        <v>268.63400000000001</v>
      </c>
      <c r="BV19" s="149">
        <v>199.60300000000001</v>
      </c>
      <c r="BW19" s="149">
        <v>177.99700000000001</v>
      </c>
      <c r="BX19" s="149">
        <v>232.69200000000001</v>
      </c>
      <c r="BY19" s="149">
        <v>262.09899999999999</v>
      </c>
      <c r="BZ19" s="149">
        <v>231.553</v>
      </c>
      <c r="CA19" s="149">
        <v>88.834000000000003</v>
      </c>
      <c r="CB19" s="152">
        <f t="shared" si="54"/>
        <v>2529.6309999999999</v>
      </c>
      <c r="CC19" s="149">
        <v>88.087999999999994</v>
      </c>
      <c r="CD19" s="150">
        <v>72.277000000000001</v>
      </c>
      <c r="CE19" s="150">
        <v>146.71100000000001</v>
      </c>
      <c r="CF19" s="149">
        <v>262.10599999999999</v>
      </c>
      <c r="CG19" s="149">
        <v>284.06900000000002</v>
      </c>
      <c r="CH19" s="149">
        <v>271.553</v>
      </c>
      <c r="CI19" s="149">
        <v>256.05099999999999</v>
      </c>
      <c r="CJ19" s="149">
        <v>280.73599999999999</v>
      </c>
      <c r="CK19" s="149">
        <v>233.661</v>
      </c>
      <c r="CL19" s="149">
        <v>248.559</v>
      </c>
      <c r="CM19" s="149">
        <v>263.86500000000001</v>
      </c>
      <c r="CN19" s="149">
        <v>280.40800000000002</v>
      </c>
      <c r="CO19" s="152">
        <f t="shared" si="55"/>
        <v>2688.0840000000003</v>
      </c>
      <c r="CP19" s="149">
        <v>249.76900000000001</v>
      </c>
      <c r="CQ19" s="150">
        <v>179.24</v>
      </c>
      <c r="CR19" s="150">
        <v>169.09899999999999</v>
      </c>
      <c r="CS19" s="149">
        <v>248.964</v>
      </c>
      <c r="CT19" s="149">
        <v>97.888999999999996</v>
      </c>
      <c r="CU19" s="149">
        <v>171.239</v>
      </c>
      <c r="CV19" s="149">
        <v>276.02</v>
      </c>
      <c r="CW19" s="149">
        <v>276.21499999999997</v>
      </c>
      <c r="CX19" s="149">
        <v>262.11900000000003</v>
      </c>
      <c r="CY19" s="149">
        <v>266.226</v>
      </c>
      <c r="CZ19" s="149">
        <v>228</v>
      </c>
      <c r="DA19" s="149">
        <v>277.041</v>
      </c>
      <c r="DB19" s="152">
        <f t="shared" si="56"/>
        <v>2701.8209999999999</v>
      </c>
      <c r="DC19" s="149">
        <v>229.941</v>
      </c>
      <c r="DD19" s="150">
        <v>210.71700000000001</v>
      </c>
      <c r="DE19" s="150">
        <v>199.38300000000001</v>
      </c>
      <c r="DF19" s="149">
        <v>248.803</v>
      </c>
      <c r="DG19" s="149">
        <v>268.411</v>
      </c>
      <c r="DH19" s="149">
        <v>253.476</v>
      </c>
      <c r="DI19" s="149">
        <v>255.727</v>
      </c>
      <c r="DJ19" s="149">
        <v>245.006</v>
      </c>
      <c r="DK19" s="149">
        <v>254.46600000000001</v>
      </c>
      <c r="DL19" s="149">
        <v>257.86599999999999</v>
      </c>
      <c r="DM19" s="149">
        <v>105.735</v>
      </c>
      <c r="DN19" s="149">
        <v>114.905</v>
      </c>
      <c r="DO19" s="152">
        <f t="shared" si="57"/>
        <v>2644.4360000000006</v>
      </c>
      <c r="DP19" s="149">
        <v>257.01600000000002</v>
      </c>
      <c r="DQ19" s="150">
        <v>232.02600000000001</v>
      </c>
      <c r="DR19" s="150">
        <v>174.07</v>
      </c>
      <c r="DS19" s="149">
        <v>117.245</v>
      </c>
      <c r="DT19" s="149">
        <v>261.18599999999998</v>
      </c>
      <c r="DU19" s="149">
        <v>263.18799999999999</v>
      </c>
      <c r="DV19" s="149">
        <v>272.89299999999997</v>
      </c>
      <c r="DW19" s="149">
        <v>264.75700000000001</v>
      </c>
      <c r="DX19" s="149">
        <v>266.96199999999999</v>
      </c>
      <c r="DY19" s="149">
        <v>287.61099999999999</v>
      </c>
      <c r="DZ19" s="149">
        <v>266.92700000000002</v>
      </c>
      <c r="EA19" s="149">
        <v>245.60400000000001</v>
      </c>
      <c r="EB19" s="152">
        <f t="shared" si="58"/>
        <v>2909.4850000000001</v>
      </c>
      <c r="EC19" s="149">
        <v>192.2</v>
      </c>
      <c r="ED19" s="150">
        <v>255.9</v>
      </c>
      <c r="EE19" s="150">
        <v>289.75700000000001</v>
      </c>
      <c r="EF19" s="149">
        <v>273.86500000000001</v>
      </c>
      <c r="EG19" s="149">
        <v>290.42099999999999</v>
      </c>
      <c r="EH19" s="149">
        <v>219.37799999999999</v>
      </c>
      <c r="EI19" s="149">
        <v>267.33499999999998</v>
      </c>
      <c r="EJ19" s="149">
        <v>276.59699999999998</v>
      </c>
      <c r="EK19" s="149">
        <v>267.55200000000002</v>
      </c>
      <c r="EL19" s="149">
        <v>274.565</v>
      </c>
      <c r="EM19" s="149">
        <v>259.19900000000001</v>
      </c>
      <c r="EN19" s="149">
        <v>264.149</v>
      </c>
      <c r="EO19" s="152">
        <f t="shared" si="59"/>
        <v>3130.9180000000001</v>
      </c>
      <c r="EP19" s="149">
        <v>246.959</v>
      </c>
      <c r="EQ19" s="150">
        <v>269.51400000000001</v>
      </c>
      <c r="ER19" s="150">
        <v>255.45</v>
      </c>
      <c r="ES19" s="149">
        <v>164.79300000000001</v>
      </c>
      <c r="ET19" s="149">
        <v>226.98500000000001</v>
      </c>
      <c r="EU19" s="149">
        <v>269.88299999999998</v>
      </c>
      <c r="EV19" s="149">
        <v>253.92699999999999</v>
      </c>
      <c r="EW19" s="149">
        <v>244.21700000000001</v>
      </c>
      <c r="EX19" s="149">
        <v>258.02100000000002</v>
      </c>
      <c r="EY19" s="149">
        <v>254.505</v>
      </c>
      <c r="EZ19" s="149">
        <v>197.136</v>
      </c>
      <c r="FA19" s="149">
        <v>266.06700000000001</v>
      </c>
      <c r="FB19" s="152">
        <f t="shared" si="60"/>
        <v>2907.4570000000003</v>
      </c>
      <c r="FC19" s="149">
        <v>134.84299999999999</v>
      </c>
      <c r="FD19" s="150">
        <v>117.66200000000001</v>
      </c>
      <c r="FE19" s="150">
        <v>232.03800000000001</v>
      </c>
      <c r="FF19" s="149">
        <v>157.11699999999999</v>
      </c>
      <c r="FG19" s="149">
        <v>223.90700000000001</v>
      </c>
      <c r="FH19" s="149">
        <v>251.09899999999999</v>
      </c>
      <c r="FI19" s="149">
        <v>260.791</v>
      </c>
      <c r="FJ19" s="149">
        <v>279.44200000000001</v>
      </c>
      <c r="FK19" s="149">
        <v>262.05</v>
      </c>
      <c r="FL19" s="149">
        <v>277.68</v>
      </c>
      <c r="FM19" s="149">
        <v>275.75099999999998</v>
      </c>
      <c r="FN19" s="149">
        <v>291.91000000000003</v>
      </c>
      <c r="FO19" s="152">
        <f t="shared" si="61"/>
        <v>2764.29</v>
      </c>
      <c r="FP19" s="149">
        <v>286.40899999999999</v>
      </c>
      <c r="FQ19" s="150">
        <v>245.89699999999999</v>
      </c>
      <c r="FR19" s="150">
        <v>276.89499999999998</v>
      </c>
      <c r="FS19" s="149">
        <v>273.255</v>
      </c>
      <c r="FT19" s="149">
        <v>298.57400000000001</v>
      </c>
      <c r="FU19" s="149">
        <v>297.24099999999999</v>
      </c>
      <c r="FV19" s="149">
        <v>300.16199999999998</v>
      </c>
      <c r="FW19" s="149">
        <v>288.327</v>
      </c>
      <c r="FX19" s="149">
        <v>261.29899999999998</v>
      </c>
      <c r="FY19" s="149">
        <v>280.29300000000001</v>
      </c>
      <c r="FZ19" s="149">
        <v>279.46699999999998</v>
      </c>
      <c r="GA19" s="149">
        <v>312.55900000000003</v>
      </c>
      <c r="GB19" s="152">
        <f t="shared" si="62"/>
        <v>3400.3780000000006</v>
      </c>
      <c r="GC19" s="149">
        <v>237.46600000000001</v>
      </c>
      <c r="GD19" s="150">
        <v>291.53399999999999</v>
      </c>
      <c r="GE19" s="150">
        <v>317.35500000000002</v>
      </c>
      <c r="GF19" s="149">
        <v>306.85000000000002</v>
      </c>
      <c r="GG19" s="149">
        <v>224.86699999999999</v>
      </c>
      <c r="GH19" s="149">
        <v>190.04300000000001</v>
      </c>
      <c r="GI19" s="149">
        <v>176.946</v>
      </c>
      <c r="GJ19" s="149">
        <v>178.99199999999999</v>
      </c>
      <c r="GK19" s="149">
        <v>209.76400000000001</v>
      </c>
      <c r="GL19" s="149">
        <v>268.005</v>
      </c>
      <c r="GM19" s="149">
        <v>294.41300000000001</v>
      </c>
      <c r="GN19" s="149">
        <v>301.71699999999998</v>
      </c>
      <c r="GO19" s="152">
        <f t="shared" si="63"/>
        <v>2997.9519999999998</v>
      </c>
      <c r="GP19" s="149">
        <v>233.16499999999999</v>
      </c>
      <c r="GQ19" s="150">
        <v>258.07499999999999</v>
      </c>
      <c r="GR19" s="150">
        <v>296.83600000000001</v>
      </c>
      <c r="GS19" s="149">
        <v>279.96600000000001</v>
      </c>
      <c r="GT19" s="149">
        <v>303.71300000000002</v>
      </c>
      <c r="GU19" s="149">
        <v>243.89099999999999</v>
      </c>
      <c r="GV19" s="149">
        <v>149.98599999999999</v>
      </c>
      <c r="GW19" s="149">
        <v>278.32</v>
      </c>
      <c r="GX19" s="149">
        <v>280.77100000000002</v>
      </c>
      <c r="GY19" s="149">
        <v>279.57799999999997</v>
      </c>
      <c r="GZ19" s="149">
        <v>293.83100000000002</v>
      </c>
      <c r="HA19" s="149">
        <v>291.084</v>
      </c>
      <c r="HB19" s="152">
        <f t="shared" si="64"/>
        <v>3189.2159999999999</v>
      </c>
      <c r="HC19" s="149">
        <v>298.08300000000003</v>
      </c>
      <c r="HD19" s="150">
        <v>251.49</v>
      </c>
      <c r="HE19" s="150">
        <v>191.45699999999999</v>
      </c>
      <c r="HF19" s="149">
        <v>131.672</v>
      </c>
      <c r="HG19" s="149">
        <v>136.06700000000001</v>
      </c>
      <c r="HH19" s="149">
        <v>149.864</v>
      </c>
      <c r="HI19" s="149">
        <v>287.34500000000003</v>
      </c>
      <c r="HJ19" s="149">
        <v>291.197</v>
      </c>
      <c r="HK19" s="149">
        <v>218.00700000000001</v>
      </c>
      <c r="HL19" s="149">
        <v>146.81200000000001</v>
      </c>
      <c r="HM19" s="149">
        <v>229.655</v>
      </c>
      <c r="HN19" s="149">
        <v>301.32799999999997</v>
      </c>
      <c r="HO19" s="152">
        <f t="shared" si="65"/>
        <v>2632.9770000000003</v>
      </c>
      <c r="HP19" s="149">
        <v>301.52999999999997</v>
      </c>
      <c r="HQ19" s="150">
        <v>281.96600000000001</v>
      </c>
      <c r="HR19" s="150">
        <v>295.44499999999999</v>
      </c>
      <c r="HS19" s="149">
        <v>279.47399999999999</v>
      </c>
      <c r="HT19" s="149">
        <v>300.70800000000003</v>
      </c>
      <c r="HU19" s="149">
        <v>287.03899999999999</v>
      </c>
      <c r="HV19" s="149">
        <v>293.34899999999999</v>
      </c>
      <c r="HW19" s="149">
        <v>284.62400000000002</v>
      </c>
      <c r="HX19" s="149">
        <v>266.29399999999998</v>
      </c>
      <c r="HY19" s="149">
        <v>294.58699999999999</v>
      </c>
      <c r="HZ19" s="149">
        <v>231.90700000000001</v>
      </c>
      <c r="IA19" s="149">
        <v>313.84800000000001</v>
      </c>
      <c r="IB19" s="152">
        <f t="shared" si="66"/>
        <v>3430.7710000000002</v>
      </c>
      <c r="IC19" s="149">
        <v>270.70800000000003</v>
      </c>
      <c r="ID19" s="150">
        <v>191.49199999999999</v>
      </c>
      <c r="IE19" s="150">
        <v>155.91800000000001</v>
      </c>
      <c r="IF19" s="149">
        <v>147.52000000000001</v>
      </c>
      <c r="IG19" s="149">
        <v>167.68799999999999</v>
      </c>
      <c r="IH19" s="149">
        <v>192.39099999999999</v>
      </c>
      <c r="II19" s="149">
        <v>267.77</v>
      </c>
      <c r="IJ19" s="149">
        <v>303.22199999999998</v>
      </c>
      <c r="IK19" s="149">
        <v>284.04000000000002</v>
      </c>
      <c r="IL19" s="149">
        <v>193.56399999999999</v>
      </c>
      <c r="IM19" s="149">
        <v>207.19800000000001</v>
      </c>
      <c r="IN19" s="149">
        <v>224.739</v>
      </c>
      <c r="IO19" s="152">
        <f t="shared" si="67"/>
        <v>2606.25</v>
      </c>
      <c r="IP19" s="149">
        <v>185.32</v>
      </c>
      <c r="IQ19" s="150">
        <v>207.864</v>
      </c>
      <c r="IR19" s="150">
        <v>219.142</v>
      </c>
      <c r="IS19" s="149">
        <v>186.63499999999999</v>
      </c>
      <c r="IT19" s="364"/>
      <c r="IU19" s="364"/>
      <c r="IV19" s="149">
        <v>176.387</v>
      </c>
      <c r="IW19" s="149">
        <v>285.45600000000002</v>
      </c>
      <c r="IX19" s="149">
        <v>296.637</v>
      </c>
      <c r="IY19" s="149">
        <v>302.21699999999998</v>
      </c>
      <c r="IZ19" s="149">
        <v>278.57900000000001</v>
      </c>
      <c r="JA19" s="149">
        <v>278.79399999999998</v>
      </c>
      <c r="JB19" s="152">
        <f t="shared" si="68"/>
        <v>2417.0309999999999</v>
      </c>
      <c r="JC19" s="149">
        <v>288.01</v>
      </c>
      <c r="JD19" s="150">
        <v>224.91499999999999</v>
      </c>
      <c r="JE19" s="150">
        <v>135.679</v>
      </c>
      <c r="JF19" s="149">
        <v>114.502</v>
      </c>
      <c r="JG19" s="149">
        <v>169.255</v>
      </c>
      <c r="JH19" s="149"/>
      <c r="JI19" s="149"/>
      <c r="JJ19" s="149"/>
      <c r="JK19" s="149"/>
      <c r="JL19" s="149"/>
      <c r="JM19" s="149"/>
      <c r="JN19" s="149"/>
      <c r="JO19" s="152">
        <f t="shared" si="69"/>
        <v>932.36099999999988</v>
      </c>
    </row>
    <row r="20" spans="1:275" s="1" customFormat="1">
      <c r="A20" s="398"/>
      <c r="B20" s="12" t="s">
        <v>37</v>
      </c>
      <c r="C20" s="149">
        <v>84.5</v>
      </c>
      <c r="D20" s="150">
        <v>68.319999999999993</v>
      </c>
      <c r="E20" s="150">
        <v>90.8</v>
      </c>
      <c r="F20" s="149">
        <v>88.3</v>
      </c>
      <c r="G20" s="149">
        <v>88.91</v>
      </c>
      <c r="H20" s="149">
        <v>68.34</v>
      </c>
      <c r="I20" s="149">
        <v>80.010000000000005</v>
      </c>
      <c r="J20" s="149">
        <v>87.96</v>
      </c>
      <c r="K20" s="149">
        <v>62.2</v>
      </c>
      <c r="L20" s="149">
        <v>74.400000000000006</v>
      </c>
      <c r="M20" s="151"/>
      <c r="N20" s="149">
        <v>87.56</v>
      </c>
      <c r="O20" s="152">
        <f t="shared" si="49"/>
        <v>881.30000000000018</v>
      </c>
      <c r="P20" s="149">
        <v>80.930000000000007</v>
      </c>
      <c r="Q20" s="150">
        <v>75.712999999999994</v>
      </c>
      <c r="R20" s="150">
        <v>82.756</v>
      </c>
      <c r="S20" s="149">
        <v>41.466999999999999</v>
      </c>
      <c r="T20" s="149">
        <v>89.13</v>
      </c>
      <c r="U20" s="149">
        <v>92.23</v>
      </c>
      <c r="V20" s="149">
        <v>99.26</v>
      </c>
      <c r="W20" s="149">
        <v>118.41</v>
      </c>
      <c r="X20" s="149">
        <v>136.244</v>
      </c>
      <c r="Y20" s="149">
        <v>165.86</v>
      </c>
      <c r="Z20" s="149">
        <v>212.6</v>
      </c>
      <c r="AA20" s="149">
        <v>221.76</v>
      </c>
      <c r="AB20" s="152">
        <f t="shared" si="50"/>
        <v>1416.36</v>
      </c>
      <c r="AC20" s="149">
        <v>272.49</v>
      </c>
      <c r="AD20" s="150">
        <v>179.99199999999999</v>
      </c>
      <c r="AE20" s="150">
        <v>199.739</v>
      </c>
      <c r="AF20" s="149">
        <v>209.84399999999999</v>
      </c>
      <c r="AG20" s="149">
        <v>151.15</v>
      </c>
      <c r="AH20" s="149">
        <v>138.154</v>
      </c>
      <c r="AI20" s="149">
        <v>178.10400000000001</v>
      </c>
      <c r="AJ20" s="149">
        <v>163.96</v>
      </c>
      <c r="AK20" s="149">
        <v>211.25800000000001</v>
      </c>
      <c r="AL20" s="149">
        <v>193.22</v>
      </c>
      <c r="AM20" s="149">
        <v>241.762</v>
      </c>
      <c r="AN20" s="149">
        <v>274.37200000000001</v>
      </c>
      <c r="AO20" s="152">
        <f t="shared" si="51"/>
        <v>2414.0450000000001</v>
      </c>
      <c r="AP20" s="149">
        <v>274.34199999999998</v>
      </c>
      <c r="AQ20" s="150">
        <v>272.791</v>
      </c>
      <c r="AR20" s="150">
        <v>227.53100000000001</v>
      </c>
      <c r="AS20" s="149">
        <v>220.78100000000001</v>
      </c>
      <c r="AT20" s="149">
        <v>130.63499999999999</v>
      </c>
      <c r="AU20" s="149">
        <v>149.46600000000001</v>
      </c>
      <c r="AV20" s="149">
        <v>134.511</v>
      </c>
      <c r="AW20" s="149">
        <v>206.22900000000001</v>
      </c>
      <c r="AX20" s="149">
        <v>240.095</v>
      </c>
      <c r="AY20" s="149">
        <v>238.375</v>
      </c>
      <c r="AZ20" s="149">
        <v>133.74199999999999</v>
      </c>
      <c r="BA20" s="149">
        <v>155.71100000000001</v>
      </c>
      <c r="BB20" s="152">
        <f t="shared" si="52"/>
        <v>2384.2089999999998</v>
      </c>
      <c r="BC20" s="149">
        <v>148.97</v>
      </c>
      <c r="BD20" s="150">
        <v>210.26400000000001</v>
      </c>
      <c r="BE20" s="150">
        <v>135.428</v>
      </c>
      <c r="BF20" s="149">
        <v>141.72800000000001</v>
      </c>
      <c r="BG20" s="149">
        <v>148.99100000000001</v>
      </c>
      <c r="BH20" s="149">
        <v>151.215</v>
      </c>
      <c r="BI20" s="149">
        <v>228.34100000000001</v>
      </c>
      <c r="BJ20" s="149">
        <v>275.07</v>
      </c>
      <c r="BK20" s="149">
        <v>224.84</v>
      </c>
      <c r="BL20" s="149">
        <v>240.78899999999999</v>
      </c>
      <c r="BM20" s="149">
        <v>244.733</v>
      </c>
      <c r="BN20" s="149">
        <v>204.262</v>
      </c>
      <c r="BO20" s="152">
        <f t="shared" si="53"/>
        <v>2354.6310000000003</v>
      </c>
      <c r="BP20" s="149">
        <v>123.015</v>
      </c>
      <c r="BQ20" s="150">
        <v>131.91999999999999</v>
      </c>
      <c r="BR20" s="150">
        <v>138.22200000000001</v>
      </c>
      <c r="BS20" s="149">
        <v>131.23699999999999</v>
      </c>
      <c r="BT20" s="149">
        <v>129.78299999999999</v>
      </c>
      <c r="BU20" s="149">
        <v>100.479</v>
      </c>
      <c r="BV20" s="149">
        <v>189.85900000000001</v>
      </c>
      <c r="BW20" s="149">
        <v>224.52199999999999</v>
      </c>
      <c r="BX20" s="149">
        <v>259.38099999999997</v>
      </c>
      <c r="BY20" s="149">
        <v>250.33</v>
      </c>
      <c r="BZ20" s="149">
        <v>196.70599999999999</v>
      </c>
      <c r="CA20" s="149">
        <v>162.65</v>
      </c>
      <c r="CB20" s="152">
        <f t="shared" si="54"/>
        <v>2038.104</v>
      </c>
      <c r="CC20" s="149">
        <v>153.80699999999999</v>
      </c>
      <c r="CD20" s="150">
        <v>216.22200000000001</v>
      </c>
      <c r="CE20" s="150">
        <v>209.88300000000001</v>
      </c>
      <c r="CF20" s="149">
        <v>115.92400000000001</v>
      </c>
      <c r="CG20" s="149">
        <v>137.624</v>
      </c>
      <c r="CH20" s="149">
        <v>133.59200000000001</v>
      </c>
      <c r="CI20" s="149">
        <v>181.52</v>
      </c>
      <c r="CJ20" s="149">
        <v>80.947999999999993</v>
      </c>
      <c r="CK20" s="149">
        <v>227.24799999999999</v>
      </c>
      <c r="CL20" s="149">
        <v>155.70500000000001</v>
      </c>
      <c r="CM20" s="149">
        <v>124.806</v>
      </c>
      <c r="CN20" s="149">
        <v>230.64</v>
      </c>
      <c r="CO20" s="152">
        <f t="shared" si="55"/>
        <v>1967.9190000000003</v>
      </c>
      <c r="CP20" s="149">
        <v>289.89800000000002</v>
      </c>
      <c r="CQ20" s="150">
        <v>258.03399999999999</v>
      </c>
      <c r="CR20" s="150">
        <v>271.82400000000001</v>
      </c>
      <c r="CS20" s="149">
        <v>209.12200000000001</v>
      </c>
      <c r="CT20" s="149">
        <v>263.27100000000002</v>
      </c>
      <c r="CU20" s="149">
        <v>259.02600000000001</v>
      </c>
      <c r="CV20" s="149">
        <v>279.113</v>
      </c>
      <c r="CW20" s="149">
        <v>279.149</v>
      </c>
      <c r="CX20" s="149">
        <v>270.13499999999999</v>
      </c>
      <c r="CY20" s="149">
        <v>266.60000000000002</v>
      </c>
      <c r="CZ20" s="149">
        <v>237.416</v>
      </c>
      <c r="DA20" s="149">
        <v>291.26499999999999</v>
      </c>
      <c r="DB20" s="152">
        <f t="shared" si="56"/>
        <v>3174.8530000000001</v>
      </c>
      <c r="DC20" s="149">
        <v>289.73700000000002</v>
      </c>
      <c r="DD20" s="150">
        <v>171.119</v>
      </c>
      <c r="DE20" s="150">
        <v>242.45400000000001</v>
      </c>
      <c r="DF20" s="149">
        <v>216.03</v>
      </c>
      <c r="DG20" s="149">
        <v>149.18600000000001</v>
      </c>
      <c r="DH20" s="149">
        <v>245.95599999999999</v>
      </c>
      <c r="DI20" s="149">
        <v>278.29700000000003</v>
      </c>
      <c r="DJ20" s="149">
        <v>279.37700000000001</v>
      </c>
      <c r="DK20" s="149">
        <v>245.387</v>
      </c>
      <c r="DL20" s="149">
        <v>209.89500000000001</v>
      </c>
      <c r="DM20" s="149">
        <v>235.31100000000001</v>
      </c>
      <c r="DN20" s="149">
        <v>268.512</v>
      </c>
      <c r="DO20" s="152">
        <f t="shared" si="57"/>
        <v>2831.261</v>
      </c>
      <c r="DP20" s="149">
        <v>214.21299999999999</v>
      </c>
      <c r="DQ20" s="150">
        <v>271.26100000000002</v>
      </c>
      <c r="DR20" s="150">
        <v>264.13200000000001</v>
      </c>
      <c r="DS20" s="149">
        <v>147.49100000000001</v>
      </c>
      <c r="DT20" s="149">
        <v>138.43600000000001</v>
      </c>
      <c r="DU20" s="149">
        <v>201.56899999999999</v>
      </c>
      <c r="DV20" s="149">
        <v>289.995</v>
      </c>
      <c r="DW20" s="149">
        <v>284.46199999999999</v>
      </c>
      <c r="DX20" s="149">
        <v>272.93200000000002</v>
      </c>
      <c r="DY20" s="149">
        <v>190.273</v>
      </c>
      <c r="DZ20" s="149">
        <v>118.925</v>
      </c>
      <c r="EA20" s="149">
        <v>266.666</v>
      </c>
      <c r="EB20" s="152">
        <f t="shared" si="58"/>
        <v>2660.3550000000005</v>
      </c>
      <c r="EC20" s="149">
        <v>290.39600000000002</v>
      </c>
      <c r="ED20" s="150">
        <v>257.096</v>
      </c>
      <c r="EE20" s="150">
        <v>283.875</v>
      </c>
      <c r="EF20" s="149">
        <v>276.27100000000002</v>
      </c>
      <c r="EG20" s="149">
        <v>218.083</v>
      </c>
      <c r="EH20" s="149">
        <v>242.93799999999999</v>
      </c>
      <c r="EI20" s="149">
        <v>261.024</v>
      </c>
      <c r="EJ20" s="149">
        <v>258.887</v>
      </c>
      <c r="EK20" s="149">
        <v>254.05799999999999</v>
      </c>
      <c r="EL20" s="149">
        <v>240.40700000000001</v>
      </c>
      <c r="EM20" s="149">
        <v>117.51900000000001</v>
      </c>
      <c r="EN20" s="149">
        <v>194.78200000000001</v>
      </c>
      <c r="EO20" s="152">
        <f t="shared" si="59"/>
        <v>2895.3360000000002</v>
      </c>
      <c r="EP20" s="149">
        <v>256.57299999999998</v>
      </c>
      <c r="EQ20" s="150">
        <v>241.85499999999999</v>
      </c>
      <c r="ER20" s="150">
        <v>277.59800000000001</v>
      </c>
      <c r="ES20" s="149">
        <v>234.803</v>
      </c>
      <c r="ET20" s="149">
        <v>121.193</v>
      </c>
      <c r="EU20" s="149">
        <v>130.18199999999999</v>
      </c>
      <c r="EV20" s="149">
        <v>248.44200000000001</v>
      </c>
      <c r="EW20" s="149">
        <v>206.642</v>
      </c>
      <c r="EX20" s="149">
        <v>260.64600000000002</v>
      </c>
      <c r="EY20" s="149">
        <v>264.61500000000001</v>
      </c>
      <c r="EZ20" s="149">
        <v>271.05399999999997</v>
      </c>
      <c r="FA20" s="149">
        <v>289.36700000000002</v>
      </c>
      <c r="FB20" s="152">
        <f t="shared" si="60"/>
        <v>2802.9700000000003</v>
      </c>
      <c r="FC20" s="149">
        <v>301.87900000000002</v>
      </c>
      <c r="FD20" s="150">
        <v>246.37</v>
      </c>
      <c r="FE20" s="150">
        <v>213.90100000000001</v>
      </c>
      <c r="FF20" s="149">
        <v>253.77799999999999</v>
      </c>
      <c r="FG20" s="149">
        <v>235.90700000000001</v>
      </c>
      <c r="FH20" s="149">
        <v>252.20099999999999</v>
      </c>
      <c r="FI20" s="149">
        <v>271.52600000000001</v>
      </c>
      <c r="FJ20" s="149">
        <v>279.08</v>
      </c>
      <c r="FK20" s="149">
        <v>253.44200000000001</v>
      </c>
      <c r="FL20" s="149">
        <v>286.154</v>
      </c>
      <c r="FM20" s="149">
        <v>185.67400000000001</v>
      </c>
      <c r="FN20" s="149">
        <v>156.685</v>
      </c>
      <c r="FO20" s="152">
        <f t="shared" si="61"/>
        <v>2936.5970000000002</v>
      </c>
      <c r="FP20" s="149">
        <v>287.98399999999998</v>
      </c>
      <c r="FQ20" s="150">
        <v>255.625</v>
      </c>
      <c r="FR20" s="150">
        <v>253.404</v>
      </c>
      <c r="FS20" s="149">
        <v>187.85499999999999</v>
      </c>
      <c r="FT20" s="149">
        <v>194.39599999999999</v>
      </c>
      <c r="FU20" s="149">
        <v>263.01400000000001</v>
      </c>
      <c r="FV20" s="149">
        <v>287.63799999999998</v>
      </c>
      <c r="FW20" s="149">
        <v>292.53500000000003</v>
      </c>
      <c r="FX20" s="149">
        <v>278.23099999999999</v>
      </c>
      <c r="FY20" s="149">
        <v>276.45999999999998</v>
      </c>
      <c r="FZ20" s="149">
        <v>232.98</v>
      </c>
      <c r="GA20" s="149">
        <v>295.87599999999998</v>
      </c>
      <c r="GB20" s="152">
        <f t="shared" si="62"/>
        <v>3105.9979999999996</v>
      </c>
      <c r="GC20" s="149">
        <v>292.35199999999998</v>
      </c>
      <c r="GD20" s="150">
        <v>177.93600000000001</v>
      </c>
      <c r="GE20" s="150">
        <v>293.10700000000003</v>
      </c>
      <c r="GF20" s="149">
        <v>248.71799999999999</v>
      </c>
      <c r="GG20" s="149">
        <v>273.75700000000001</v>
      </c>
      <c r="GH20" s="149">
        <v>293.15800000000002</v>
      </c>
      <c r="GI20" s="149">
        <v>293.28199999999998</v>
      </c>
      <c r="GJ20" s="149">
        <v>276.69400000000002</v>
      </c>
      <c r="GK20" s="149">
        <v>281.31400000000002</v>
      </c>
      <c r="GL20" s="149">
        <v>258.86900000000003</v>
      </c>
      <c r="GM20" s="149">
        <v>157.392</v>
      </c>
      <c r="GN20" s="149">
        <v>200.81200000000001</v>
      </c>
      <c r="GO20" s="152">
        <f t="shared" si="63"/>
        <v>3047.3909999999996</v>
      </c>
      <c r="GP20" s="149">
        <v>221.21600000000001</v>
      </c>
      <c r="GQ20" s="150">
        <v>203.709</v>
      </c>
      <c r="GR20" s="150">
        <v>261.71800000000002</v>
      </c>
      <c r="GS20" s="149">
        <v>197.87200000000001</v>
      </c>
      <c r="GT20" s="149">
        <v>228.98500000000001</v>
      </c>
      <c r="GU20" s="149">
        <v>287.745</v>
      </c>
      <c r="GV20" s="149">
        <v>287.11700000000002</v>
      </c>
      <c r="GW20" s="149">
        <v>260.19900000000001</v>
      </c>
      <c r="GX20" s="149">
        <v>283.548</v>
      </c>
      <c r="GY20" s="149">
        <v>267.62599999999998</v>
      </c>
      <c r="GZ20" s="149">
        <v>177.72900000000001</v>
      </c>
      <c r="HA20" s="149">
        <v>212.59100000000001</v>
      </c>
      <c r="HB20" s="152">
        <f t="shared" si="64"/>
        <v>2890.0549999999994</v>
      </c>
      <c r="HC20" s="149">
        <v>220.458</v>
      </c>
      <c r="HD20" s="150">
        <v>205.73699999999999</v>
      </c>
      <c r="HE20" s="150">
        <v>278.75200000000001</v>
      </c>
      <c r="HF20" s="149">
        <v>289.50799999999998</v>
      </c>
      <c r="HG20" s="149">
        <v>275.29700000000003</v>
      </c>
      <c r="HH20" s="149">
        <v>280.51799999999997</v>
      </c>
      <c r="HI20" s="149">
        <v>273.089</v>
      </c>
      <c r="HJ20" s="149">
        <v>268.255</v>
      </c>
      <c r="HK20" s="149">
        <v>224.97800000000001</v>
      </c>
      <c r="HL20" s="149">
        <v>273.96699999999998</v>
      </c>
      <c r="HM20" s="149">
        <v>269.08300000000003</v>
      </c>
      <c r="HN20" s="149">
        <v>297.416</v>
      </c>
      <c r="HO20" s="152">
        <f t="shared" si="65"/>
        <v>3157.0580000000004</v>
      </c>
      <c r="HP20" s="149">
        <v>230.53800000000001</v>
      </c>
      <c r="HQ20" s="150">
        <v>220.15899999999999</v>
      </c>
      <c r="HR20" s="150">
        <v>255.92400000000001</v>
      </c>
      <c r="HS20" s="149">
        <v>204.47399999999999</v>
      </c>
      <c r="HT20" s="149">
        <v>215.22399999999999</v>
      </c>
      <c r="HU20" s="149">
        <v>167.673</v>
      </c>
      <c r="HV20" s="149">
        <v>243.08799999999999</v>
      </c>
      <c r="HW20" s="149">
        <v>300.935</v>
      </c>
      <c r="HX20" s="149">
        <v>226.64699999999999</v>
      </c>
      <c r="HY20" s="149">
        <v>154.56</v>
      </c>
      <c r="HZ20" s="149">
        <v>217.52699999999999</v>
      </c>
      <c r="IA20" s="149">
        <v>325.90499999999997</v>
      </c>
      <c r="IB20" s="152">
        <f t="shared" si="66"/>
        <v>2762.6539999999995</v>
      </c>
      <c r="IC20" s="149">
        <v>332.483</v>
      </c>
      <c r="ID20" s="150">
        <v>274.26499999999999</v>
      </c>
      <c r="IE20" s="150">
        <v>259.09899999999999</v>
      </c>
      <c r="IF20" s="149">
        <v>286.60899999999998</v>
      </c>
      <c r="IG20" s="149">
        <v>293.947</v>
      </c>
      <c r="IH20" s="149">
        <v>288.35000000000002</v>
      </c>
      <c r="II20" s="149">
        <v>292.66899999999998</v>
      </c>
      <c r="IJ20" s="149">
        <v>281.38900000000001</v>
      </c>
      <c r="IK20" s="149">
        <v>261.01499999999999</v>
      </c>
      <c r="IL20" s="149">
        <v>309.23500000000001</v>
      </c>
      <c r="IM20" s="149">
        <v>305.72399999999999</v>
      </c>
      <c r="IN20" s="149">
        <v>324.03699999999998</v>
      </c>
      <c r="IO20" s="152">
        <f t="shared" si="67"/>
        <v>3508.8219999999997</v>
      </c>
      <c r="IP20" s="149">
        <v>306.72800000000001</v>
      </c>
      <c r="IQ20" s="150">
        <v>234.40899999999999</v>
      </c>
      <c r="IR20" s="150">
        <v>226.63900000000001</v>
      </c>
      <c r="IS20" s="149">
        <v>301.226</v>
      </c>
      <c r="IT20" s="364"/>
      <c r="IU20" s="364"/>
      <c r="IV20" s="149">
        <v>145.363</v>
      </c>
      <c r="IW20" s="149">
        <v>344.322</v>
      </c>
      <c r="IX20" s="149">
        <v>255.20400000000001</v>
      </c>
      <c r="IY20" s="149">
        <v>303.04399999999998</v>
      </c>
      <c r="IZ20" s="149">
        <v>258.85199999999998</v>
      </c>
      <c r="JA20" s="149">
        <v>279.18900000000002</v>
      </c>
      <c r="JB20" s="152">
        <f t="shared" si="68"/>
        <v>2654.9759999999997</v>
      </c>
      <c r="JC20" s="149">
        <v>316.93099999999998</v>
      </c>
      <c r="JD20" s="150">
        <v>195.77500000000001</v>
      </c>
      <c r="JE20" s="150">
        <v>220.12</v>
      </c>
      <c r="JF20" s="149">
        <v>112.47499999999999</v>
      </c>
      <c r="JG20" s="149">
        <v>111.99</v>
      </c>
      <c r="JH20" s="149"/>
      <c r="JI20" s="149"/>
      <c r="JJ20" s="149"/>
      <c r="JK20" s="149"/>
      <c r="JL20" s="149"/>
      <c r="JM20" s="149"/>
      <c r="JN20" s="149"/>
      <c r="JO20" s="152">
        <f t="shared" si="69"/>
        <v>957.29100000000005</v>
      </c>
    </row>
    <row r="21" spans="1:275" s="1" customFormat="1">
      <c r="A21" s="398"/>
      <c r="B21" s="13" t="s">
        <v>0</v>
      </c>
      <c r="C21" s="99">
        <v>0</v>
      </c>
      <c r="D21" s="140">
        <v>0</v>
      </c>
      <c r="E21" s="140">
        <v>3.9</v>
      </c>
      <c r="F21" s="99">
        <v>18.8</v>
      </c>
      <c r="G21" s="99">
        <v>29.15</v>
      </c>
      <c r="H21" s="99">
        <v>21.11</v>
      </c>
      <c r="I21" s="99">
        <v>8.15</v>
      </c>
      <c r="J21" s="99">
        <v>34.35</v>
      </c>
      <c r="K21" s="99">
        <v>25</v>
      </c>
      <c r="L21" s="99">
        <v>16.34</v>
      </c>
      <c r="M21" s="141"/>
      <c r="N21" s="99">
        <v>20.96</v>
      </c>
      <c r="O21" s="152">
        <f t="shared" si="49"/>
        <v>177.76000000000002</v>
      </c>
      <c r="P21" s="99">
        <v>7.42</v>
      </c>
      <c r="Q21" s="140">
        <v>3.702</v>
      </c>
      <c r="R21" s="140">
        <v>5.0140000000000002</v>
      </c>
      <c r="S21" s="99">
        <v>2.1429999999999998</v>
      </c>
      <c r="T21" s="99">
        <v>3.34</v>
      </c>
      <c r="U21" s="99">
        <v>22.96</v>
      </c>
      <c r="V21" s="99">
        <v>32.979999999999997</v>
      </c>
      <c r="W21" s="99">
        <v>30.74</v>
      </c>
      <c r="X21" s="99">
        <v>20.298999999999999</v>
      </c>
      <c r="Y21" s="99">
        <v>5.57</v>
      </c>
      <c r="Z21" s="99">
        <v>1.81</v>
      </c>
      <c r="AA21" s="99">
        <v>9.27</v>
      </c>
      <c r="AB21" s="152">
        <f t="shared" si="50"/>
        <v>145.24799999999999</v>
      </c>
      <c r="AC21" s="99">
        <v>3.07</v>
      </c>
      <c r="AD21" s="140">
        <v>8.7590000000000003</v>
      </c>
      <c r="AE21" s="140">
        <v>7.0620000000000003</v>
      </c>
      <c r="AF21" s="99">
        <v>4.1280000000000001</v>
      </c>
      <c r="AG21" s="99">
        <v>9.0500000000000007</v>
      </c>
      <c r="AH21" s="99">
        <v>8.9619999999999997</v>
      </c>
      <c r="AI21" s="99">
        <v>11.164</v>
      </c>
      <c r="AJ21" s="99">
        <v>6.06</v>
      </c>
      <c r="AK21" s="99">
        <v>3.2330000000000001</v>
      </c>
      <c r="AL21" s="99">
        <v>4.62</v>
      </c>
      <c r="AM21" s="99">
        <v>6.4080000000000004</v>
      </c>
      <c r="AN21" s="99">
        <v>6.8959999999999999</v>
      </c>
      <c r="AO21" s="152">
        <f t="shared" si="51"/>
        <v>79.412000000000006</v>
      </c>
      <c r="AP21" s="99">
        <v>7.1340000000000003</v>
      </c>
      <c r="AQ21" s="140">
        <v>5.5129999999999999</v>
      </c>
      <c r="AR21" s="140">
        <v>7.2320000000000002</v>
      </c>
      <c r="AS21" s="99">
        <v>6.5250000000000004</v>
      </c>
      <c r="AT21" s="99">
        <v>8.3000000000000007</v>
      </c>
      <c r="AU21" s="99">
        <v>10.689</v>
      </c>
      <c r="AV21" s="99">
        <v>17.84</v>
      </c>
      <c r="AW21" s="99">
        <v>12.736000000000001</v>
      </c>
      <c r="AX21" s="99">
        <v>8.7710000000000008</v>
      </c>
      <c r="AY21" s="99">
        <v>1.7709999999999999</v>
      </c>
      <c r="AZ21" s="99">
        <v>7.1929999999999996</v>
      </c>
      <c r="BA21" s="99">
        <v>9.3960000000000008</v>
      </c>
      <c r="BB21" s="152">
        <f t="shared" si="52"/>
        <v>103.10000000000001</v>
      </c>
      <c r="BC21" s="99">
        <v>9.0210000000000008</v>
      </c>
      <c r="BD21" s="140">
        <v>4.133</v>
      </c>
      <c r="BE21" s="140">
        <v>8.6750000000000007</v>
      </c>
      <c r="BF21" s="99">
        <v>5.0019999999999998</v>
      </c>
      <c r="BG21" s="99">
        <v>5.782</v>
      </c>
      <c r="BH21" s="99">
        <v>18.724</v>
      </c>
      <c r="BI21" s="99">
        <v>28.797000000000001</v>
      </c>
      <c r="BJ21" s="99">
        <v>26.779</v>
      </c>
      <c r="BK21" s="99">
        <v>15.19</v>
      </c>
      <c r="BL21" s="99">
        <v>5.593</v>
      </c>
      <c r="BM21" s="99">
        <v>9.4410000000000007</v>
      </c>
      <c r="BN21" s="99">
        <v>0.21199999999999999</v>
      </c>
      <c r="BO21" s="152">
        <f t="shared" si="53"/>
        <v>137.34899999999999</v>
      </c>
      <c r="BP21" s="99">
        <v>0</v>
      </c>
      <c r="BQ21" s="140">
        <v>0</v>
      </c>
      <c r="BR21" s="140">
        <v>0</v>
      </c>
      <c r="BS21" s="99">
        <v>0</v>
      </c>
      <c r="BT21" s="99">
        <v>0</v>
      </c>
      <c r="BU21" s="99">
        <v>20.059999999999999</v>
      </c>
      <c r="BV21" s="99">
        <v>20.366</v>
      </c>
      <c r="BW21" s="99">
        <v>8.36</v>
      </c>
      <c r="BX21" s="99">
        <v>18.515000000000001</v>
      </c>
      <c r="BY21" s="99">
        <v>10.791</v>
      </c>
      <c r="BZ21" s="99">
        <v>27.923999999999999</v>
      </c>
      <c r="CA21" s="99">
        <v>44.082999999999998</v>
      </c>
      <c r="CB21" s="152">
        <f t="shared" si="54"/>
        <v>150.09899999999999</v>
      </c>
      <c r="CC21" s="99">
        <v>43.793999999999997</v>
      </c>
      <c r="CD21" s="140">
        <v>42.319000000000003</v>
      </c>
      <c r="CE21" s="140">
        <v>34.996000000000002</v>
      </c>
      <c r="CF21" s="99">
        <v>25.896000000000001</v>
      </c>
      <c r="CG21" s="99">
        <v>39.32</v>
      </c>
      <c r="CH21" s="99">
        <v>32.75</v>
      </c>
      <c r="CI21" s="99">
        <v>28.728999999999999</v>
      </c>
      <c r="CJ21" s="99">
        <v>39.872999999999998</v>
      </c>
      <c r="CK21" s="99">
        <v>32.918999999999997</v>
      </c>
      <c r="CL21" s="99">
        <v>27.366</v>
      </c>
      <c r="CM21" s="99">
        <v>26.042999999999999</v>
      </c>
      <c r="CN21" s="99">
        <v>20.73</v>
      </c>
      <c r="CO21" s="152">
        <f t="shared" si="55"/>
        <v>394.73499999999996</v>
      </c>
      <c r="CP21" s="99">
        <v>21.94</v>
      </c>
      <c r="CQ21" s="140">
        <v>19.587</v>
      </c>
      <c r="CR21" s="140">
        <v>13.103</v>
      </c>
      <c r="CS21" s="99">
        <v>9.6370000000000005</v>
      </c>
      <c r="CT21" s="99">
        <v>13.465</v>
      </c>
      <c r="CU21" s="99">
        <v>24.103999999999999</v>
      </c>
      <c r="CV21" s="99">
        <v>31.457000000000001</v>
      </c>
      <c r="CW21" s="99">
        <v>38.051000000000002</v>
      </c>
      <c r="CX21" s="99">
        <v>23.233000000000001</v>
      </c>
      <c r="CY21" s="99">
        <v>21.545000000000002</v>
      </c>
      <c r="CZ21" s="99">
        <v>24.846</v>
      </c>
      <c r="DA21" s="99">
        <v>25.378</v>
      </c>
      <c r="DB21" s="152">
        <f t="shared" si="56"/>
        <v>266.346</v>
      </c>
      <c r="DC21" s="99">
        <v>26.443000000000001</v>
      </c>
      <c r="DD21" s="140">
        <v>21.547000000000001</v>
      </c>
      <c r="DE21" s="140">
        <v>33.972999999999999</v>
      </c>
      <c r="DF21" s="99">
        <v>18.283999999999999</v>
      </c>
      <c r="DG21" s="99">
        <v>0.39</v>
      </c>
      <c r="DH21" s="99">
        <v>0.626</v>
      </c>
      <c r="DI21" s="99">
        <v>4.4539999999999997</v>
      </c>
      <c r="DJ21" s="99">
        <v>0.184</v>
      </c>
      <c r="DK21" s="99">
        <v>2.4790000000000001</v>
      </c>
      <c r="DL21" s="99">
        <v>2.8540000000000001</v>
      </c>
      <c r="DM21" s="99">
        <v>0.30499999999999999</v>
      </c>
      <c r="DN21" s="99">
        <v>1.7</v>
      </c>
      <c r="DO21" s="152">
        <f t="shared" si="57"/>
        <v>113.23899999999999</v>
      </c>
      <c r="DP21" s="99">
        <v>4.3920000000000003</v>
      </c>
      <c r="DQ21" s="140">
        <v>9.5690000000000008</v>
      </c>
      <c r="DR21" s="140">
        <v>5.17</v>
      </c>
      <c r="DS21" s="99">
        <v>2.5339999999999998</v>
      </c>
      <c r="DT21" s="99">
        <v>8.7750000000000004</v>
      </c>
      <c r="DU21" s="99">
        <v>19.783999999999999</v>
      </c>
      <c r="DV21" s="99">
        <v>33.761000000000003</v>
      </c>
      <c r="DW21" s="99">
        <v>40.978999999999999</v>
      </c>
      <c r="DX21" s="99">
        <v>37.356999999999999</v>
      </c>
      <c r="DY21" s="99">
        <v>31.699000000000002</v>
      </c>
      <c r="DZ21" s="99">
        <v>23.16</v>
      </c>
      <c r="EA21" s="99">
        <v>19.724</v>
      </c>
      <c r="EB21" s="152">
        <f t="shared" si="58"/>
        <v>236.904</v>
      </c>
      <c r="EC21" s="99">
        <v>12.2</v>
      </c>
      <c r="ED21" s="140">
        <v>11.49</v>
      </c>
      <c r="EE21" s="140">
        <v>4.8609999999999998</v>
      </c>
      <c r="EF21" s="99">
        <v>0</v>
      </c>
      <c r="EG21" s="99">
        <v>7.7859999999999996</v>
      </c>
      <c r="EH21" s="99">
        <v>17.657</v>
      </c>
      <c r="EI21" s="99">
        <v>31.283999999999999</v>
      </c>
      <c r="EJ21" s="99">
        <v>35.843000000000004</v>
      </c>
      <c r="EK21" s="99">
        <v>25.154</v>
      </c>
      <c r="EL21" s="99">
        <v>16.117000000000001</v>
      </c>
      <c r="EM21" s="99">
        <v>16.931999999999999</v>
      </c>
      <c r="EN21" s="99">
        <v>21.539000000000001</v>
      </c>
      <c r="EO21" s="152">
        <f t="shared" si="59"/>
        <v>200.863</v>
      </c>
      <c r="EP21" s="99">
        <v>22.192</v>
      </c>
      <c r="EQ21" s="140">
        <v>12.339</v>
      </c>
      <c r="ER21" s="140">
        <v>4.9980000000000002</v>
      </c>
      <c r="ES21" s="99">
        <v>16.492000000000001</v>
      </c>
      <c r="ET21" s="99">
        <v>37.540999999999997</v>
      </c>
      <c r="EU21" s="99">
        <v>38.527000000000001</v>
      </c>
      <c r="EV21" s="99">
        <v>32.137</v>
      </c>
      <c r="EW21" s="99">
        <v>31.739000000000001</v>
      </c>
      <c r="EX21" s="99">
        <v>26.155000000000001</v>
      </c>
      <c r="EY21" s="99">
        <v>29.257999999999999</v>
      </c>
      <c r="EZ21" s="99">
        <v>23.55</v>
      </c>
      <c r="FA21" s="99">
        <v>25.521999999999998</v>
      </c>
      <c r="FB21" s="152">
        <f t="shared" si="60"/>
        <v>300.45</v>
      </c>
      <c r="FC21" s="99">
        <v>22.895</v>
      </c>
      <c r="FD21" s="140">
        <v>34.128</v>
      </c>
      <c r="FE21" s="140">
        <v>28.126000000000001</v>
      </c>
      <c r="FF21" s="99">
        <v>21.623000000000001</v>
      </c>
      <c r="FG21" s="99">
        <v>31.55</v>
      </c>
      <c r="FH21" s="99">
        <v>17.407</v>
      </c>
      <c r="FI21" s="99">
        <v>18.789000000000001</v>
      </c>
      <c r="FJ21" s="99">
        <v>19.745999999999999</v>
      </c>
      <c r="FK21" s="99">
        <v>19.446999999999999</v>
      </c>
      <c r="FL21" s="99">
        <v>1.31</v>
      </c>
      <c r="FM21" s="99">
        <v>6.17</v>
      </c>
      <c r="FN21" s="99">
        <v>18.657</v>
      </c>
      <c r="FO21" s="152">
        <f t="shared" si="61"/>
        <v>239.84800000000004</v>
      </c>
      <c r="FP21" s="99">
        <v>0</v>
      </c>
      <c r="FQ21" s="140">
        <v>2.3E-2</v>
      </c>
      <c r="FR21" s="140">
        <v>18.847000000000001</v>
      </c>
      <c r="FS21" s="99">
        <v>15.755000000000001</v>
      </c>
      <c r="FT21" s="99">
        <v>0.85299999999999998</v>
      </c>
      <c r="FU21" s="99">
        <v>2.5070000000000001</v>
      </c>
      <c r="FV21" s="99">
        <v>12.714</v>
      </c>
      <c r="FW21" s="99">
        <v>13.353999999999999</v>
      </c>
      <c r="FX21" s="99">
        <v>15.523</v>
      </c>
      <c r="FY21" s="99">
        <v>3.609</v>
      </c>
      <c r="FZ21" s="99">
        <v>6.0579999999999998</v>
      </c>
      <c r="GA21" s="99">
        <v>4.5960000000000001</v>
      </c>
      <c r="GB21" s="152">
        <f t="shared" si="62"/>
        <v>93.838999999999999</v>
      </c>
      <c r="GC21" s="99">
        <v>11.906000000000001</v>
      </c>
      <c r="GD21" s="140">
        <v>0</v>
      </c>
      <c r="GE21" s="140">
        <v>0</v>
      </c>
      <c r="GF21" s="99">
        <v>6.5650000000000004</v>
      </c>
      <c r="GG21" s="99">
        <v>8.5370000000000008</v>
      </c>
      <c r="GH21" s="99">
        <v>19.780999999999999</v>
      </c>
      <c r="GI21" s="99">
        <v>24.995000000000001</v>
      </c>
      <c r="GJ21" s="99">
        <v>39.472000000000001</v>
      </c>
      <c r="GK21" s="99">
        <v>39.338999999999999</v>
      </c>
      <c r="GL21" s="99">
        <v>16.556000000000001</v>
      </c>
      <c r="GM21" s="99">
        <v>7.37</v>
      </c>
      <c r="GN21" s="99">
        <v>22.219000000000001</v>
      </c>
      <c r="GO21" s="152">
        <f t="shared" si="63"/>
        <v>196.74</v>
      </c>
      <c r="GP21" s="99">
        <v>41.926000000000002</v>
      </c>
      <c r="GQ21" s="140">
        <v>23.56</v>
      </c>
      <c r="GR21" s="140">
        <v>2.5150000000000001</v>
      </c>
      <c r="GS21" s="99">
        <v>0</v>
      </c>
      <c r="GT21" s="99">
        <v>4.8440000000000003</v>
      </c>
      <c r="GU21" s="99">
        <v>25.132999999999999</v>
      </c>
      <c r="GV21" s="99">
        <v>39.615000000000002</v>
      </c>
      <c r="GW21" s="99">
        <v>36.902000000000001</v>
      </c>
      <c r="GX21" s="99">
        <v>14.057</v>
      </c>
      <c r="GY21" s="99">
        <v>15.034000000000001</v>
      </c>
      <c r="GZ21" s="99">
        <v>16.779</v>
      </c>
      <c r="HA21" s="99">
        <v>26.068999999999999</v>
      </c>
      <c r="HB21" s="152">
        <f t="shared" si="64"/>
        <v>246.43399999999997</v>
      </c>
      <c r="HC21" s="99">
        <v>17.494</v>
      </c>
      <c r="HD21" s="140">
        <v>19.132999999999999</v>
      </c>
      <c r="HE21" s="140">
        <v>11.465</v>
      </c>
      <c r="HF21" s="99">
        <v>5.74</v>
      </c>
      <c r="HG21" s="99">
        <v>22.553000000000001</v>
      </c>
      <c r="HH21" s="99">
        <v>20.387</v>
      </c>
      <c r="HI21" s="99">
        <v>21.423999999999999</v>
      </c>
      <c r="HJ21" s="99">
        <v>21.946999999999999</v>
      </c>
      <c r="HK21" s="99">
        <v>12.792</v>
      </c>
      <c r="HL21" s="99">
        <v>3.855</v>
      </c>
      <c r="HM21" s="99">
        <v>7.6639999999999997</v>
      </c>
      <c r="HN21" s="99">
        <v>6.4880000000000004</v>
      </c>
      <c r="HO21" s="152">
        <f t="shared" si="65"/>
        <v>170.94199999999998</v>
      </c>
      <c r="HP21" s="99">
        <v>11.112</v>
      </c>
      <c r="HQ21" s="140">
        <v>1.78</v>
      </c>
      <c r="HR21" s="140">
        <v>7.6420000000000003</v>
      </c>
      <c r="HS21" s="99">
        <v>25.79</v>
      </c>
      <c r="HT21" s="99">
        <v>13.676</v>
      </c>
      <c r="HU21" s="99">
        <v>26.687000000000001</v>
      </c>
      <c r="HV21" s="99">
        <v>30.236000000000001</v>
      </c>
      <c r="HW21" s="99">
        <v>25.308</v>
      </c>
      <c r="HX21" s="99">
        <v>13.09</v>
      </c>
      <c r="HY21" s="99">
        <v>22.352</v>
      </c>
      <c r="HZ21" s="99">
        <v>15.755000000000001</v>
      </c>
      <c r="IA21" s="99">
        <v>0.27600000000000002</v>
      </c>
      <c r="IB21" s="152">
        <f t="shared" si="66"/>
        <v>193.70400000000001</v>
      </c>
      <c r="IC21" s="99">
        <v>2.5190000000000001</v>
      </c>
      <c r="ID21" s="140">
        <v>7.83</v>
      </c>
      <c r="IE21" s="140">
        <v>0</v>
      </c>
      <c r="IF21" s="99">
        <v>1.49</v>
      </c>
      <c r="IG21" s="99">
        <v>0.99199999999999999</v>
      </c>
      <c r="IH21" s="99">
        <v>0.66900000000000004</v>
      </c>
      <c r="II21" s="99">
        <v>12.347</v>
      </c>
      <c r="IJ21" s="99">
        <v>5.9859999999999998</v>
      </c>
      <c r="IK21" s="99">
        <v>11.173999999999999</v>
      </c>
      <c r="IL21" s="99">
        <v>2.6120000000000001</v>
      </c>
      <c r="IM21" s="99">
        <v>0.72099999999999997</v>
      </c>
      <c r="IN21" s="99">
        <v>5.5789999999999997</v>
      </c>
      <c r="IO21" s="152">
        <f t="shared" si="67"/>
        <v>51.919000000000004</v>
      </c>
      <c r="IP21" s="99">
        <v>4.5350000000000001</v>
      </c>
      <c r="IQ21" s="140">
        <v>1.972</v>
      </c>
      <c r="IR21" s="140">
        <v>3.984</v>
      </c>
      <c r="IS21" s="99">
        <v>2.9889999999999999</v>
      </c>
      <c r="IT21" s="362"/>
      <c r="IU21" s="362"/>
      <c r="IV21" s="99">
        <v>0</v>
      </c>
      <c r="IW21" s="99">
        <v>0</v>
      </c>
      <c r="IX21" s="99">
        <v>0</v>
      </c>
      <c r="IY21" s="99">
        <v>0</v>
      </c>
      <c r="IZ21" s="99">
        <v>0</v>
      </c>
      <c r="JA21" s="99">
        <v>6.6020000000000003</v>
      </c>
      <c r="JB21" s="152">
        <f t="shared" si="68"/>
        <v>20.082000000000001</v>
      </c>
      <c r="JC21" s="99">
        <v>0.629</v>
      </c>
      <c r="JD21" s="140">
        <v>3.0569999999999999</v>
      </c>
      <c r="JE21" s="140">
        <v>5.2720000000000002</v>
      </c>
      <c r="JF21" s="99">
        <v>5.73</v>
      </c>
      <c r="JG21" s="99">
        <v>0</v>
      </c>
      <c r="JH21" s="99"/>
      <c r="JI21" s="99"/>
      <c r="JJ21" s="99"/>
      <c r="JK21" s="99"/>
      <c r="JL21" s="99"/>
      <c r="JM21" s="99"/>
      <c r="JN21" s="99"/>
      <c r="JO21" s="152">
        <f t="shared" si="69"/>
        <v>14.688000000000001</v>
      </c>
    </row>
    <row r="22" spans="1:275" s="1" customFormat="1">
      <c r="A22" s="398"/>
      <c r="B22" s="18" t="s">
        <v>38</v>
      </c>
      <c r="C22" s="99">
        <v>40</v>
      </c>
      <c r="D22" s="140">
        <v>35.07</v>
      </c>
      <c r="E22" s="140">
        <v>36.799999999999997</v>
      </c>
      <c r="F22" s="99">
        <v>38.1</v>
      </c>
      <c r="G22" s="99">
        <v>36.549999999999997</v>
      </c>
      <c r="H22" s="99">
        <v>35.69</v>
      </c>
      <c r="I22" s="99">
        <v>26.84</v>
      </c>
      <c r="J22" s="99">
        <v>35.799999999999997</v>
      </c>
      <c r="K22" s="99">
        <v>26.4</v>
      </c>
      <c r="L22" s="99">
        <v>12.71</v>
      </c>
      <c r="M22" s="141"/>
      <c r="N22" s="99">
        <v>15.72</v>
      </c>
      <c r="O22" s="142">
        <f t="shared" si="49"/>
        <v>339.67999999999995</v>
      </c>
      <c r="P22" s="99">
        <v>0</v>
      </c>
      <c r="Q22" s="140">
        <v>0.91700000000000004</v>
      </c>
      <c r="R22" s="140">
        <v>2.93</v>
      </c>
      <c r="S22" s="99">
        <v>3.411</v>
      </c>
      <c r="T22" s="99">
        <v>9.89</v>
      </c>
      <c r="U22" s="99">
        <v>13.75</v>
      </c>
      <c r="V22" s="99">
        <v>1.56</v>
      </c>
      <c r="W22" s="99">
        <v>4.95</v>
      </c>
      <c r="X22" s="99">
        <v>2.2810000000000001</v>
      </c>
      <c r="Y22" s="99">
        <v>1.3</v>
      </c>
      <c r="Z22" s="99">
        <v>2.95</v>
      </c>
      <c r="AA22" s="99">
        <v>7.13</v>
      </c>
      <c r="AB22" s="142">
        <f t="shared" si="50"/>
        <v>51.06900000000001</v>
      </c>
      <c r="AC22" s="99">
        <v>5.15</v>
      </c>
      <c r="AD22" s="140">
        <v>9.01</v>
      </c>
      <c r="AE22" s="140">
        <v>7.1769999999999996</v>
      </c>
      <c r="AF22" s="99">
        <v>0.92600000000000005</v>
      </c>
      <c r="AG22" s="99">
        <v>2.9</v>
      </c>
      <c r="AH22" s="99">
        <v>4.0410000000000004</v>
      </c>
      <c r="AI22" s="99">
        <v>4.633</v>
      </c>
      <c r="AJ22" s="99">
        <v>1.2</v>
      </c>
      <c r="AK22" s="99">
        <v>2.1230000000000002</v>
      </c>
      <c r="AL22" s="99">
        <v>2.69</v>
      </c>
      <c r="AM22" s="99">
        <v>3.6779999999999999</v>
      </c>
      <c r="AN22" s="99">
        <v>2.0209999999999999</v>
      </c>
      <c r="AO22" s="142">
        <f t="shared" si="51"/>
        <v>45.548999999999992</v>
      </c>
      <c r="AP22" s="99">
        <v>4.55</v>
      </c>
      <c r="AQ22" s="140">
        <v>3.9809999999999999</v>
      </c>
      <c r="AR22" s="140">
        <v>4.532</v>
      </c>
      <c r="AS22" s="99">
        <v>3.9249999999999998</v>
      </c>
      <c r="AT22" s="99">
        <v>2.3410000000000002</v>
      </c>
      <c r="AU22" s="99">
        <v>4.8490000000000002</v>
      </c>
      <c r="AV22" s="99">
        <v>6.4409999999999998</v>
      </c>
      <c r="AW22" s="99">
        <v>11.379</v>
      </c>
      <c r="AX22" s="99">
        <v>4.59</v>
      </c>
      <c r="AY22" s="99">
        <v>3.2280000000000002</v>
      </c>
      <c r="AZ22" s="99">
        <v>5.6970000000000001</v>
      </c>
      <c r="BA22" s="99">
        <v>5.7149999999999999</v>
      </c>
      <c r="BB22" s="142">
        <f t="shared" si="52"/>
        <v>61.227999999999994</v>
      </c>
      <c r="BC22" s="99">
        <v>6.2619999999999996</v>
      </c>
      <c r="BD22" s="140">
        <v>8.7829999999999995</v>
      </c>
      <c r="BE22" s="140">
        <v>0.21199999999999999</v>
      </c>
      <c r="BF22" s="99">
        <v>1.032</v>
      </c>
      <c r="BG22" s="99">
        <v>0.10100000000000001</v>
      </c>
      <c r="BH22" s="99">
        <v>15.608000000000001</v>
      </c>
      <c r="BI22" s="99">
        <v>26.251999999999999</v>
      </c>
      <c r="BJ22" s="99">
        <v>36.533999999999999</v>
      </c>
      <c r="BK22" s="99">
        <v>16.818000000000001</v>
      </c>
      <c r="BL22" s="99">
        <v>9.7439999999999998</v>
      </c>
      <c r="BM22" s="99">
        <v>7.8330000000000002</v>
      </c>
      <c r="BN22" s="99">
        <v>9.0530000000000008</v>
      </c>
      <c r="BO22" s="142">
        <f t="shared" si="53"/>
        <v>138.232</v>
      </c>
      <c r="BP22" s="99">
        <v>8.1959999999999997</v>
      </c>
      <c r="BQ22" s="140">
        <v>12.207000000000001</v>
      </c>
      <c r="BR22" s="140">
        <v>5.1609999999999996</v>
      </c>
      <c r="BS22" s="99">
        <v>16.425000000000001</v>
      </c>
      <c r="BT22" s="99">
        <v>18.154</v>
      </c>
      <c r="BU22" s="99">
        <v>17.899000000000001</v>
      </c>
      <c r="BV22" s="99">
        <v>13.117000000000001</v>
      </c>
      <c r="BW22" s="99">
        <v>4.2869999999999999</v>
      </c>
      <c r="BX22" s="99">
        <v>7.5369999999999999</v>
      </c>
      <c r="BY22" s="99">
        <v>3.3719999999999999</v>
      </c>
      <c r="BZ22" s="99">
        <v>8.0630000000000006</v>
      </c>
      <c r="CA22" s="99">
        <v>18.759</v>
      </c>
      <c r="CB22" s="142">
        <f t="shared" si="54"/>
        <v>133.17700000000002</v>
      </c>
      <c r="CC22" s="99">
        <v>21.596</v>
      </c>
      <c r="CD22" s="140">
        <v>19.466000000000001</v>
      </c>
      <c r="CE22" s="140">
        <v>19.533999999999999</v>
      </c>
      <c r="CF22" s="99">
        <v>12.231</v>
      </c>
      <c r="CG22" s="99">
        <v>0</v>
      </c>
      <c r="CH22" s="99">
        <v>0</v>
      </c>
      <c r="CI22" s="99">
        <v>0</v>
      </c>
      <c r="CJ22" s="99">
        <v>15.105</v>
      </c>
      <c r="CK22" s="99">
        <v>19.774999999999999</v>
      </c>
      <c r="CL22" s="99">
        <v>16.550999999999998</v>
      </c>
      <c r="CM22" s="99">
        <v>11.824</v>
      </c>
      <c r="CN22" s="99">
        <v>9.4600000000000009</v>
      </c>
      <c r="CO22" s="142">
        <f t="shared" si="55"/>
        <v>145.542</v>
      </c>
      <c r="CP22" s="99">
        <v>12.279</v>
      </c>
      <c r="CQ22" s="140">
        <v>11.135</v>
      </c>
      <c r="CR22" s="140">
        <v>6.7619999999999996</v>
      </c>
      <c r="CS22" s="99">
        <v>8.3480000000000008</v>
      </c>
      <c r="CT22" s="99">
        <v>17.097999999999999</v>
      </c>
      <c r="CU22" s="99">
        <v>21.283999999999999</v>
      </c>
      <c r="CV22" s="99">
        <v>37.472999999999999</v>
      </c>
      <c r="CW22" s="99">
        <v>43.4</v>
      </c>
      <c r="CX22" s="99">
        <v>36.231999999999999</v>
      </c>
      <c r="CY22" s="99">
        <v>22.724</v>
      </c>
      <c r="CZ22" s="99">
        <v>19.814</v>
      </c>
      <c r="DA22" s="99">
        <v>21.827000000000002</v>
      </c>
      <c r="DB22" s="142">
        <f t="shared" si="56"/>
        <v>258.37599999999998</v>
      </c>
      <c r="DC22" s="99">
        <v>37.024000000000001</v>
      </c>
      <c r="DD22" s="140">
        <v>34.590000000000003</v>
      </c>
      <c r="DE22" s="140">
        <v>38.414000000000001</v>
      </c>
      <c r="DF22" s="99">
        <v>16.216000000000001</v>
      </c>
      <c r="DG22" s="99">
        <v>18.158000000000001</v>
      </c>
      <c r="DH22" s="99">
        <v>10.762</v>
      </c>
      <c r="DI22" s="99">
        <v>30.076000000000001</v>
      </c>
      <c r="DJ22" s="99">
        <v>42.441000000000003</v>
      </c>
      <c r="DK22" s="99">
        <v>36.043999999999997</v>
      </c>
      <c r="DL22" s="99">
        <v>29.338999999999999</v>
      </c>
      <c r="DM22" s="99">
        <v>36.247</v>
      </c>
      <c r="DN22" s="99">
        <v>39.026000000000003</v>
      </c>
      <c r="DO22" s="142">
        <f t="shared" si="57"/>
        <v>368.33699999999999</v>
      </c>
      <c r="DP22" s="99">
        <v>11.378</v>
      </c>
      <c r="DQ22" s="140">
        <v>11.516999999999999</v>
      </c>
      <c r="DR22" s="140">
        <v>16.292999999999999</v>
      </c>
      <c r="DS22" s="99">
        <v>18.856000000000002</v>
      </c>
      <c r="DT22" s="99">
        <v>16.302</v>
      </c>
      <c r="DU22" s="99">
        <v>18.097999999999999</v>
      </c>
      <c r="DV22" s="99">
        <v>32.433</v>
      </c>
      <c r="DW22" s="99">
        <v>41.036999999999999</v>
      </c>
      <c r="DX22" s="99">
        <v>25.07</v>
      </c>
      <c r="DY22" s="99">
        <v>19.405000000000001</v>
      </c>
      <c r="DZ22" s="99">
        <v>16.321000000000002</v>
      </c>
      <c r="EA22" s="99">
        <v>21.448</v>
      </c>
      <c r="EB22" s="142">
        <f t="shared" si="58"/>
        <v>248.15800000000002</v>
      </c>
      <c r="EC22" s="99">
        <v>29.212</v>
      </c>
      <c r="ED22" s="140">
        <v>31.391999999999999</v>
      </c>
      <c r="EE22" s="140">
        <v>15.257999999999999</v>
      </c>
      <c r="EF22" s="99">
        <v>1.58</v>
      </c>
      <c r="EG22" s="99">
        <v>14.817</v>
      </c>
      <c r="EH22" s="99">
        <v>35.051000000000002</v>
      </c>
      <c r="EI22" s="99">
        <v>35.320999999999998</v>
      </c>
      <c r="EJ22" s="99">
        <v>35.578000000000003</v>
      </c>
      <c r="EK22" s="99">
        <v>34.914999999999999</v>
      </c>
      <c r="EL22" s="99">
        <v>35.825000000000003</v>
      </c>
      <c r="EM22" s="99">
        <v>30.58</v>
      </c>
      <c r="EN22" s="99">
        <v>36.148000000000003</v>
      </c>
      <c r="EO22" s="142">
        <f t="shared" si="59"/>
        <v>335.67699999999996</v>
      </c>
      <c r="EP22" s="99">
        <v>38.298000000000002</v>
      </c>
      <c r="EQ22" s="140">
        <v>18.327000000000002</v>
      </c>
      <c r="ER22" s="140">
        <v>19.908999999999999</v>
      </c>
      <c r="ES22" s="99">
        <v>22.273</v>
      </c>
      <c r="ET22" s="99">
        <v>38.267000000000003</v>
      </c>
      <c r="EU22" s="99">
        <v>36.462000000000003</v>
      </c>
      <c r="EV22" s="99">
        <v>35.563000000000002</v>
      </c>
      <c r="EW22" s="99">
        <v>32.137</v>
      </c>
      <c r="EX22" s="99">
        <v>31.155000000000001</v>
      </c>
      <c r="EY22" s="99">
        <v>32.585999999999999</v>
      </c>
      <c r="EZ22" s="99">
        <v>29.291</v>
      </c>
      <c r="FA22" s="99">
        <v>21.99</v>
      </c>
      <c r="FB22" s="142">
        <f t="shared" si="60"/>
        <v>356.25799999999998</v>
      </c>
      <c r="FC22" s="99">
        <v>28.504000000000001</v>
      </c>
      <c r="FD22" s="140">
        <v>20.213000000000001</v>
      </c>
      <c r="FE22" s="140">
        <v>17.55</v>
      </c>
      <c r="FF22" s="99">
        <v>14.987</v>
      </c>
      <c r="FG22" s="99">
        <v>20.58</v>
      </c>
      <c r="FH22" s="99">
        <v>15.895</v>
      </c>
      <c r="FI22" s="99">
        <v>4.95</v>
      </c>
      <c r="FJ22" s="99">
        <v>11.4</v>
      </c>
      <c r="FK22" s="99">
        <v>12.199</v>
      </c>
      <c r="FL22" s="99">
        <v>0</v>
      </c>
      <c r="FM22" s="99">
        <v>8.3279999999999994</v>
      </c>
      <c r="FN22" s="99">
        <v>19.683</v>
      </c>
      <c r="FO22" s="142">
        <f t="shared" si="61"/>
        <v>174.28899999999999</v>
      </c>
      <c r="FP22" s="99">
        <v>3.7999999999999999E-2</v>
      </c>
      <c r="FQ22" s="140">
        <v>0</v>
      </c>
      <c r="FR22" s="140">
        <v>4.9409999999999998</v>
      </c>
      <c r="FS22" s="99">
        <v>20.097999999999999</v>
      </c>
      <c r="FT22" s="99">
        <v>14.865</v>
      </c>
      <c r="FU22" s="99">
        <v>1.7649999999999999</v>
      </c>
      <c r="FV22" s="99">
        <v>10.132999999999999</v>
      </c>
      <c r="FW22" s="99">
        <v>10.999000000000001</v>
      </c>
      <c r="FX22" s="99">
        <v>5.5270000000000001</v>
      </c>
      <c r="FY22" s="99">
        <v>8.18</v>
      </c>
      <c r="FZ22" s="99">
        <v>10.707000000000001</v>
      </c>
      <c r="GA22" s="99">
        <v>11.984</v>
      </c>
      <c r="GB22" s="142">
        <f t="shared" si="62"/>
        <v>99.236999999999981</v>
      </c>
      <c r="GC22" s="99">
        <v>11.8</v>
      </c>
      <c r="GD22" s="140">
        <v>13.260999999999999</v>
      </c>
      <c r="GE22" s="140">
        <v>0</v>
      </c>
      <c r="GF22" s="99">
        <v>12.035</v>
      </c>
      <c r="GG22" s="99">
        <v>8.5510000000000002</v>
      </c>
      <c r="GH22" s="99">
        <v>20.295999999999999</v>
      </c>
      <c r="GI22" s="99">
        <v>20.273</v>
      </c>
      <c r="GJ22" s="99">
        <v>36.789000000000001</v>
      </c>
      <c r="GK22" s="99">
        <v>20.63</v>
      </c>
      <c r="GL22" s="99">
        <v>16.739000000000001</v>
      </c>
      <c r="GM22" s="99">
        <v>6.2889999999999997</v>
      </c>
      <c r="GN22" s="99">
        <v>25.373999999999999</v>
      </c>
      <c r="GO22" s="142">
        <f t="shared" si="63"/>
        <v>192.03700000000001</v>
      </c>
      <c r="GP22" s="99">
        <v>43.173999999999999</v>
      </c>
      <c r="GQ22" s="140">
        <v>34.012999999999998</v>
      </c>
      <c r="GR22" s="140">
        <v>2.242</v>
      </c>
      <c r="GS22" s="99">
        <v>0</v>
      </c>
      <c r="GT22" s="99">
        <v>6.6580000000000004</v>
      </c>
      <c r="GU22" s="99">
        <v>27.844000000000001</v>
      </c>
      <c r="GV22" s="99">
        <v>39.113999999999997</v>
      </c>
      <c r="GW22" s="99">
        <v>27.134</v>
      </c>
      <c r="GX22" s="99">
        <v>0.186</v>
      </c>
      <c r="GY22" s="99">
        <v>24.076000000000001</v>
      </c>
      <c r="GZ22" s="99">
        <v>39.826999999999998</v>
      </c>
      <c r="HA22" s="99">
        <v>33.345999999999997</v>
      </c>
      <c r="HB22" s="142">
        <f t="shared" si="64"/>
        <v>277.61400000000003</v>
      </c>
      <c r="HC22" s="99">
        <v>21.524999999999999</v>
      </c>
      <c r="HD22" s="140">
        <v>27.370999999999999</v>
      </c>
      <c r="HE22" s="140">
        <v>0</v>
      </c>
      <c r="HF22" s="99">
        <v>23.581</v>
      </c>
      <c r="HG22" s="99">
        <v>41.451000000000001</v>
      </c>
      <c r="HH22" s="99">
        <v>61.793999999999997</v>
      </c>
      <c r="HI22" s="99">
        <v>57.987000000000002</v>
      </c>
      <c r="HJ22" s="99">
        <v>38.942999999999998</v>
      </c>
      <c r="HK22" s="99">
        <v>51.085000000000001</v>
      </c>
      <c r="HL22" s="99">
        <v>34.954000000000001</v>
      </c>
      <c r="HM22" s="99">
        <v>17.899000000000001</v>
      </c>
      <c r="HN22" s="99">
        <v>17.481999999999999</v>
      </c>
      <c r="HO22" s="142">
        <f t="shared" si="65"/>
        <v>394.072</v>
      </c>
      <c r="HP22" s="99">
        <v>41.295000000000002</v>
      </c>
      <c r="HQ22" s="140">
        <v>15.32</v>
      </c>
      <c r="HR22" s="140">
        <v>2.637</v>
      </c>
      <c r="HS22" s="99">
        <v>9.5820000000000007</v>
      </c>
      <c r="HT22" s="99">
        <v>13.577999999999999</v>
      </c>
      <c r="HU22" s="99">
        <v>49.332999999999998</v>
      </c>
      <c r="HV22" s="99">
        <v>53.454000000000001</v>
      </c>
      <c r="HW22" s="99">
        <v>49.960999999999999</v>
      </c>
      <c r="HX22" s="99">
        <v>32.295999999999999</v>
      </c>
      <c r="HY22" s="99">
        <v>31.18</v>
      </c>
      <c r="HZ22" s="99">
        <v>25.998999999999999</v>
      </c>
      <c r="IA22" s="99">
        <v>1.0509999999999999</v>
      </c>
      <c r="IB22" s="142">
        <f t="shared" si="66"/>
        <v>325.68600000000004</v>
      </c>
      <c r="IC22" s="99">
        <v>22.824999999999999</v>
      </c>
      <c r="ID22" s="140">
        <v>19.943999999999999</v>
      </c>
      <c r="IE22" s="140">
        <v>11.154999999999999</v>
      </c>
      <c r="IF22" s="99">
        <v>8.6479999999999997</v>
      </c>
      <c r="IG22" s="99">
        <v>6.1959999999999997</v>
      </c>
      <c r="IH22" s="99">
        <v>8.4339999999999993</v>
      </c>
      <c r="II22" s="99">
        <v>39.332999999999998</v>
      </c>
      <c r="IJ22" s="99">
        <v>44.475999999999999</v>
      </c>
      <c r="IK22" s="99">
        <v>49.796999999999997</v>
      </c>
      <c r="IL22" s="99">
        <v>25.172000000000001</v>
      </c>
      <c r="IM22" s="99">
        <v>7.4729999999999999</v>
      </c>
      <c r="IN22" s="99">
        <v>18.917999999999999</v>
      </c>
      <c r="IO22" s="142">
        <f t="shared" si="67"/>
        <v>262.37099999999998</v>
      </c>
      <c r="IP22" s="99">
        <v>15.083</v>
      </c>
      <c r="IQ22" s="140">
        <v>4.8</v>
      </c>
      <c r="IR22" s="140">
        <v>38.185000000000002</v>
      </c>
      <c r="IS22" s="99">
        <v>2.7370000000000001</v>
      </c>
      <c r="IT22" s="362"/>
      <c r="IU22" s="362"/>
      <c r="IV22" s="99">
        <v>0</v>
      </c>
      <c r="IW22" s="99">
        <v>0</v>
      </c>
      <c r="IX22" s="99">
        <v>0</v>
      </c>
      <c r="IY22" s="99">
        <v>0</v>
      </c>
      <c r="IZ22" s="99">
        <v>1.002</v>
      </c>
      <c r="JA22" s="99">
        <v>4.7709999999999999</v>
      </c>
      <c r="JB22" s="142">
        <f t="shared" si="68"/>
        <v>66.578000000000003</v>
      </c>
      <c r="JC22" s="99">
        <v>0.64</v>
      </c>
      <c r="JD22" s="140">
        <v>9.4390000000000001</v>
      </c>
      <c r="JE22" s="140">
        <v>31.050999999999998</v>
      </c>
      <c r="JF22" s="99">
        <v>16.099</v>
      </c>
      <c r="JG22" s="99">
        <v>24.177</v>
      </c>
      <c r="JH22" s="99"/>
      <c r="JI22" s="99"/>
      <c r="JJ22" s="99"/>
      <c r="JK22" s="99"/>
      <c r="JL22" s="99"/>
      <c r="JM22" s="99"/>
      <c r="JN22" s="99"/>
      <c r="JO22" s="142">
        <f t="shared" si="69"/>
        <v>81.406000000000006</v>
      </c>
    </row>
    <row r="23" spans="1:275" s="1" customFormat="1" ht="13.5" thickBot="1">
      <c r="A23" s="398"/>
      <c r="B23" s="91" t="s">
        <v>69</v>
      </c>
      <c r="C23" s="112">
        <v>32.6</v>
      </c>
      <c r="D23" s="112">
        <v>26.18</v>
      </c>
      <c r="E23" s="112">
        <v>23.5</v>
      </c>
      <c r="F23" s="112">
        <v>15.7</v>
      </c>
      <c r="G23" s="112">
        <v>30.65</v>
      </c>
      <c r="H23" s="112">
        <v>22.01</v>
      </c>
      <c r="I23" s="112">
        <v>24.94</v>
      </c>
      <c r="J23" s="112">
        <v>20.23</v>
      </c>
      <c r="K23" s="112">
        <v>16.899999999999999</v>
      </c>
      <c r="L23" s="112">
        <v>17.79</v>
      </c>
      <c r="M23" s="144"/>
      <c r="N23" s="112">
        <v>25.13</v>
      </c>
      <c r="O23" s="153">
        <f>SUM(C23:N23)</f>
        <v>255.62999999999997</v>
      </c>
      <c r="P23" s="112">
        <v>24.27</v>
      </c>
      <c r="Q23" s="112">
        <v>21.38</v>
      </c>
      <c r="R23" s="112">
        <v>21.788</v>
      </c>
      <c r="S23" s="112">
        <v>15.269</v>
      </c>
      <c r="T23" s="112">
        <v>3.36</v>
      </c>
      <c r="U23" s="112">
        <v>0.96</v>
      </c>
      <c r="V23" s="112">
        <v>40.72</v>
      </c>
      <c r="W23" s="112">
        <v>40.29</v>
      </c>
      <c r="X23" s="112">
        <v>38.012</v>
      </c>
      <c r="Y23" s="112">
        <v>34.56</v>
      </c>
      <c r="Z23" s="112">
        <v>30.29</v>
      </c>
      <c r="AA23" s="112">
        <v>32.24</v>
      </c>
      <c r="AB23" s="153">
        <f>SUM(P23:AA23)</f>
        <v>303.13900000000001</v>
      </c>
      <c r="AC23" s="112">
        <v>34.78</v>
      </c>
      <c r="AD23" s="112">
        <v>30.463000000000001</v>
      </c>
      <c r="AE23" s="112">
        <v>33.808</v>
      </c>
      <c r="AF23" s="112">
        <v>30.920999999999999</v>
      </c>
      <c r="AG23" s="112">
        <v>33.880000000000003</v>
      </c>
      <c r="AH23" s="112">
        <v>30.213999999999999</v>
      </c>
      <c r="AI23" s="112">
        <v>29.478999999999999</v>
      </c>
      <c r="AJ23" s="112">
        <v>27.88</v>
      </c>
      <c r="AK23" s="112">
        <v>22.905000000000001</v>
      </c>
      <c r="AL23" s="112">
        <v>11.17</v>
      </c>
      <c r="AM23" s="112">
        <v>31.446000000000002</v>
      </c>
      <c r="AN23" s="112">
        <v>28.617999999999999</v>
      </c>
      <c r="AO23" s="153">
        <f>SUM(AC23:AN23)</f>
        <v>345.56399999999996</v>
      </c>
      <c r="AP23" s="112">
        <v>33.902000000000001</v>
      </c>
      <c r="AQ23" s="112">
        <v>31.584</v>
      </c>
      <c r="AR23" s="112">
        <v>39.392000000000003</v>
      </c>
      <c r="AS23" s="112">
        <v>34.664999999999999</v>
      </c>
      <c r="AT23" s="112">
        <v>23.225999999999999</v>
      </c>
      <c r="AU23" s="112">
        <v>36.945999999999998</v>
      </c>
      <c r="AV23" s="112">
        <v>27.495000000000001</v>
      </c>
      <c r="AW23" s="112">
        <v>25.172999999999998</v>
      </c>
      <c r="AX23" s="112">
        <v>28.757999999999999</v>
      </c>
      <c r="AY23" s="112">
        <v>18.600999999999999</v>
      </c>
      <c r="AZ23" s="112">
        <v>27.695</v>
      </c>
      <c r="BA23" s="112">
        <v>30.047000000000001</v>
      </c>
      <c r="BB23" s="153">
        <f>SUM(AP23:BA23)</f>
        <v>357.48400000000004</v>
      </c>
      <c r="BC23" s="112">
        <v>28.829000000000001</v>
      </c>
      <c r="BD23" s="112">
        <v>24.045999999999999</v>
      </c>
      <c r="BE23" s="112">
        <v>28.597999999999999</v>
      </c>
      <c r="BF23" s="112">
        <v>5.8049999999999997</v>
      </c>
      <c r="BG23" s="112">
        <v>28.4</v>
      </c>
      <c r="BH23" s="112">
        <v>21.28</v>
      </c>
      <c r="BI23" s="112">
        <v>27.526</v>
      </c>
      <c r="BJ23" s="112">
        <v>25.738</v>
      </c>
      <c r="BK23" s="112">
        <v>26.43</v>
      </c>
      <c r="BL23" s="112">
        <v>25.622</v>
      </c>
      <c r="BM23" s="112">
        <v>16.831</v>
      </c>
      <c r="BN23" s="112">
        <v>26.934999999999999</v>
      </c>
      <c r="BO23" s="153">
        <f>SUM(BC23:BN23)</f>
        <v>286.04000000000002</v>
      </c>
      <c r="BP23" s="112">
        <v>25.33</v>
      </c>
      <c r="BQ23" s="112">
        <v>21.175000000000001</v>
      </c>
      <c r="BR23" s="112">
        <v>19.609000000000002</v>
      </c>
      <c r="BS23" s="112">
        <v>18.600999999999999</v>
      </c>
      <c r="BT23" s="112">
        <v>26.044</v>
      </c>
      <c r="BU23" s="112">
        <v>22.728000000000002</v>
      </c>
      <c r="BV23" s="112">
        <v>25.591999999999999</v>
      </c>
      <c r="BW23" s="112">
        <v>25.696999999999999</v>
      </c>
      <c r="BX23" s="112">
        <v>28.283000000000001</v>
      </c>
      <c r="BY23" s="112">
        <v>26.050999999999998</v>
      </c>
      <c r="BZ23" s="112">
        <v>25.808</v>
      </c>
      <c r="CA23" s="112">
        <v>27.216000000000001</v>
      </c>
      <c r="CB23" s="153">
        <f>SUM(BP23:CA23)</f>
        <v>292.13400000000001</v>
      </c>
      <c r="CC23" s="112">
        <v>27.027999999999999</v>
      </c>
      <c r="CD23" s="112">
        <v>22.504000000000001</v>
      </c>
      <c r="CE23" s="112">
        <v>28.481000000000002</v>
      </c>
      <c r="CF23" s="112">
        <v>27.497</v>
      </c>
      <c r="CG23" s="112">
        <v>7.87</v>
      </c>
      <c r="CH23" s="112">
        <v>25.291</v>
      </c>
      <c r="CI23" s="112">
        <v>24.419</v>
      </c>
      <c r="CJ23" s="112">
        <v>24.73</v>
      </c>
      <c r="CK23" s="112">
        <v>19.05</v>
      </c>
      <c r="CL23" s="112">
        <v>25.108000000000001</v>
      </c>
      <c r="CM23" s="112">
        <v>23.358000000000001</v>
      </c>
      <c r="CN23" s="112">
        <v>22.696000000000002</v>
      </c>
      <c r="CO23" s="153">
        <f t="shared" si="55"/>
        <v>278.03200000000004</v>
      </c>
      <c r="CP23" s="112">
        <v>22.209</v>
      </c>
      <c r="CQ23" s="112">
        <v>19.559000000000001</v>
      </c>
      <c r="CR23" s="112">
        <v>18.654</v>
      </c>
      <c r="CS23" s="112">
        <v>12.582000000000001</v>
      </c>
      <c r="CT23" s="112">
        <v>26.352</v>
      </c>
      <c r="CU23" s="112">
        <v>27.103000000000002</v>
      </c>
      <c r="CV23" s="112">
        <v>28.419</v>
      </c>
      <c r="CW23" s="112">
        <v>27.266999999999999</v>
      </c>
      <c r="CX23" s="112">
        <v>23.927</v>
      </c>
      <c r="CY23" s="112">
        <v>14.204000000000001</v>
      </c>
      <c r="CZ23" s="112">
        <v>18.981999999999999</v>
      </c>
      <c r="DA23" s="112">
        <v>27.59</v>
      </c>
      <c r="DB23" s="153">
        <f t="shared" si="56"/>
        <v>266.84800000000001</v>
      </c>
      <c r="DC23" s="112">
        <v>23.68</v>
      </c>
      <c r="DD23" s="112">
        <v>16.664000000000001</v>
      </c>
      <c r="DE23" s="112">
        <v>21.797000000000001</v>
      </c>
      <c r="DF23" s="112">
        <v>9.0459999999999994</v>
      </c>
      <c r="DG23" s="112">
        <v>26.946000000000002</v>
      </c>
      <c r="DH23" s="112">
        <v>26.158999999999999</v>
      </c>
      <c r="DI23" s="112">
        <v>21.331</v>
      </c>
      <c r="DJ23" s="112">
        <v>23.199000000000002</v>
      </c>
      <c r="DK23" s="112">
        <v>21.884</v>
      </c>
      <c r="DL23" s="112">
        <v>18.670999999999999</v>
      </c>
      <c r="DM23" s="112">
        <v>22.757000000000001</v>
      </c>
      <c r="DN23" s="112">
        <v>24.295000000000002</v>
      </c>
      <c r="DO23" s="153">
        <f t="shared" si="57"/>
        <v>256.42900000000003</v>
      </c>
      <c r="DP23" s="112">
        <v>23.364000000000001</v>
      </c>
      <c r="DQ23" s="112">
        <v>16.535</v>
      </c>
      <c r="DR23" s="112">
        <v>22.815000000000001</v>
      </c>
      <c r="DS23" s="112">
        <v>24.837</v>
      </c>
      <c r="DT23" s="112">
        <v>11.603999999999999</v>
      </c>
      <c r="DU23" s="112">
        <v>22.922999999999998</v>
      </c>
      <c r="DV23" s="112">
        <v>19.559000000000001</v>
      </c>
      <c r="DW23" s="112">
        <v>26.088000000000001</v>
      </c>
      <c r="DX23" s="112">
        <v>24.524000000000001</v>
      </c>
      <c r="DY23" s="112">
        <v>24.282</v>
      </c>
      <c r="DZ23" s="112">
        <v>25.376000000000001</v>
      </c>
      <c r="EA23" s="112">
        <v>21.414999999999999</v>
      </c>
      <c r="EB23" s="145">
        <f t="shared" si="58"/>
        <v>263.322</v>
      </c>
      <c r="EC23" s="112">
        <v>25.216000000000001</v>
      </c>
      <c r="ED23" s="112">
        <v>22.097000000000001</v>
      </c>
      <c r="EE23" s="112">
        <v>25.329000000000001</v>
      </c>
      <c r="EF23" s="112">
        <v>22.204000000000001</v>
      </c>
      <c r="EG23" s="112">
        <v>13.451000000000001</v>
      </c>
      <c r="EH23" s="112">
        <v>23.198</v>
      </c>
      <c r="EI23" s="112">
        <v>26.789000000000001</v>
      </c>
      <c r="EJ23" s="112">
        <v>26.963999999999999</v>
      </c>
      <c r="EK23" s="112">
        <v>23.126999999999999</v>
      </c>
      <c r="EL23" s="112">
        <v>24.68</v>
      </c>
      <c r="EM23" s="112">
        <v>24.035</v>
      </c>
      <c r="EN23" s="112">
        <v>25.376000000000001</v>
      </c>
      <c r="EO23" s="153"/>
      <c r="EP23" s="112">
        <v>26.603999999999999</v>
      </c>
      <c r="EQ23" s="112">
        <v>5.0369999999999999</v>
      </c>
      <c r="ER23" s="112">
        <v>23.959</v>
      </c>
      <c r="ES23" s="112">
        <v>23.393999999999998</v>
      </c>
      <c r="ET23" s="112">
        <v>24.573</v>
      </c>
      <c r="EU23" s="112">
        <v>25.228000000000002</v>
      </c>
      <c r="EV23" s="112">
        <v>25.731000000000002</v>
      </c>
      <c r="EW23" s="112">
        <v>17.408000000000001</v>
      </c>
      <c r="EX23" s="112">
        <v>16.387</v>
      </c>
      <c r="EY23" s="112">
        <v>12.052</v>
      </c>
      <c r="EZ23" s="112">
        <v>3.23</v>
      </c>
      <c r="FA23" s="112">
        <v>23.204000000000001</v>
      </c>
      <c r="FB23" s="153"/>
      <c r="FC23" s="112">
        <v>21.082999999999998</v>
      </c>
      <c r="FD23" s="112">
        <v>18.931999999999999</v>
      </c>
      <c r="FE23" s="112">
        <v>21.687000000000001</v>
      </c>
      <c r="FF23" s="112">
        <v>13.516</v>
      </c>
      <c r="FG23" s="112">
        <v>9.5440000000000005</v>
      </c>
      <c r="FH23" s="112">
        <v>12.569000000000001</v>
      </c>
      <c r="FI23" s="112">
        <v>7.4610000000000003</v>
      </c>
      <c r="FJ23" s="112">
        <v>0</v>
      </c>
      <c r="FK23" s="112">
        <v>0</v>
      </c>
      <c r="FL23" s="112">
        <v>0</v>
      </c>
      <c r="FM23" s="112">
        <v>0</v>
      </c>
      <c r="FN23" s="112">
        <v>0</v>
      </c>
      <c r="FO23" s="153"/>
      <c r="FP23" s="112">
        <v>0</v>
      </c>
      <c r="FQ23" s="112">
        <v>2.9239999999999999</v>
      </c>
      <c r="FR23" s="112">
        <v>23.431000000000001</v>
      </c>
      <c r="FS23" s="112">
        <v>19.806999999999999</v>
      </c>
      <c r="FT23" s="112">
        <v>18.815999999999999</v>
      </c>
      <c r="FU23" s="112">
        <v>5.5620000000000003</v>
      </c>
      <c r="FV23" s="112">
        <v>24.477</v>
      </c>
      <c r="FW23" s="112">
        <v>16.018999999999998</v>
      </c>
      <c r="FX23" s="112">
        <v>20.923999999999999</v>
      </c>
      <c r="FY23" s="112">
        <v>0</v>
      </c>
      <c r="FZ23" s="112">
        <v>0</v>
      </c>
      <c r="GA23" s="112">
        <v>0</v>
      </c>
      <c r="GB23" s="153"/>
      <c r="GC23" s="112">
        <v>0</v>
      </c>
      <c r="GD23" s="112">
        <v>2.9000000000000001E-2</v>
      </c>
      <c r="GE23" s="112">
        <v>24.666</v>
      </c>
      <c r="GF23" s="112">
        <v>21.721</v>
      </c>
      <c r="GG23" s="112">
        <v>18.923999999999999</v>
      </c>
      <c r="GH23" s="112">
        <v>21.484000000000002</v>
      </c>
      <c r="GI23" s="112">
        <v>17.326000000000001</v>
      </c>
      <c r="GJ23" s="112">
        <v>21.218</v>
      </c>
      <c r="GK23" s="112">
        <v>15.41</v>
      </c>
      <c r="GL23" s="112">
        <v>21.530999999999999</v>
      </c>
      <c r="GM23" s="112">
        <v>12.433999999999999</v>
      </c>
      <c r="GN23" s="112">
        <v>0</v>
      </c>
      <c r="GO23" s="153">
        <f t="shared" si="63"/>
        <v>174.74300000000002</v>
      </c>
      <c r="GP23" s="112">
        <v>0</v>
      </c>
      <c r="GQ23" s="112">
        <v>0</v>
      </c>
      <c r="GR23" s="112">
        <v>0</v>
      </c>
      <c r="GS23" s="112">
        <v>0</v>
      </c>
      <c r="GT23" s="112">
        <v>0</v>
      </c>
      <c r="GU23" s="112">
        <v>0</v>
      </c>
      <c r="GV23" s="112">
        <v>0</v>
      </c>
      <c r="GW23" s="112">
        <v>0</v>
      </c>
      <c r="GX23" s="112">
        <v>15.863</v>
      </c>
      <c r="GY23" s="112">
        <v>22.431000000000001</v>
      </c>
      <c r="GZ23" s="112">
        <v>21.056999999999999</v>
      </c>
      <c r="HA23" s="112">
        <v>14.916</v>
      </c>
      <c r="HB23" s="153"/>
      <c r="HC23" s="112">
        <v>21.597999999999999</v>
      </c>
      <c r="HD23" s="112">
        <v>14.981</v>
      </c>
      <c r="HE23" s="112">
        <v>22.56</v>
      </c>
      <c r="HF23" s="112">
        <v>13.794</v>
      </c>
      <c r="HG23" s="112">
        <v>12.747</v>
      </c>
      <c r="HH23" s="112">
        <v>19.056999999999999</v>
      </c>
      <c r="HI23" s="112">
        <v>19.994</v>
      </c>
      <c r="HJ23" s="112">
        <v>22.571999999999999</v>
      </c>
      <c r="HK23" s="112">
        <v>17.399000000000001</v>
      </c>
      <c r="HL23" s="112">
        <v>21.25</v>
      </c>
      <c r="HM23" s="112">
        <v>14.509</v>
      </c>
      <c r="HN23" s="112">
        <v>0</v>
      </c>
      <c r="HO23" s="153">
        <f t="shared" si="65"/>
        <v>200.46100000000001</v>
      </c>
      <c r="HP23" s="112">
        <v>0</v>
      </c>
      <c r="HQ23" s="112">
        <v>0</v>
      </c>
      <c r="HR23" s="112">
        <v>0</v>
      </c>
      <c r="HS23" s="112">
        <v>0</v>
      </c>
      <c r="HT23" s="112">
        <v>30.756</v>
      </c>
      <c r="HU23" s="112">
        <v>29.657</v>
      </c>
      <c r="HV23" s="112">
        <v>31.672999999999998</v>
      </c>
      <c r="HW23" s="112">
        <v>28.616</v>
      </c>
      <c r="HX23" s="112">
        <v>22.687000000000001</v>
      </c>
      <c r="HY23" s="112">
        <v>22.02</v>
      </c>
      <c r="HZ23" s="112">
        <v>3.43</v>
      </c>
      <c r="IA23" s="112">
        <v>25.687999999999999</v>
      </c>
      <c r="IB23" s="153">
        <f t="shared" si="66"/>
        <v>194.52700000000002</v>
      </c>
      <c r="IC23" s="112">
        <v>19.902999999999999</v>
      </c>
      <c r="ID23" s="112">
        <v>7.3239999999999998</v>
      </c>
      <c r="IE23" s="112">
        <v>32.21</v>
      </c>
      <c r="IF23" s="112">
        <v>30.634</v>
      </c>
      <c r="IG23" s="112">
        <v>4.7240000000000002</v>
      </c>
      <c r="IH23" s="112">
        <v>31.356000000000002</v>
      </c>
      <c r="II23" s="112">
        <v>30.006</v>
      </c>
      <c r="IJ23" s="112">
        <v>13.667999999999999</v>
      </c>
      <c r="IK23" s="112">
        <v>0</v>
      </c>
      <c r="IL23" s="112">
        <v>0</v>
      </c>
      <c r="IM23" s="112">
        <v>0</v>
      </c>
      <c r="IN23" s="112">
        <v>0</v>
      </c>
      <c r="IO23" s="153">
        <f t="shared" si="67"/>
        <v>169.82500000000002</v>
      </c>
      <c r="IP23" s="112">
        <v>0</v>
      </c>
      <c r="IQ23" s="112">
        <v>0</v>
      </c>
      <c r="IR23" s="112">
        <v>0</v>
      </c>
      <c r="IS23" s="112">
        <v>0</v>
      </c>
      <c r="IT23" s="363"/>
      <c r="IU23" s="363"/>
      <c r="IV23" s="112">
        <v>0</v>
      </c>
      <c r="IW23" s="112">
        <v>0</v>
      </c>
      <c r="IX23" s="112">
        <v>0</v>
      </c>
      <c r="IY23" s="112">
        <v>0</v>
      </c>
      <c r="IZ23" s="112">
        <v>0</v>
      </c>
      <c r="JA23" s="112">
        <v>0</v>
      </c>
      <c r="JB23" s="153">
        <f t="shared" si="68"/>
        <v>0</v>
      </c>
      <c r="JC23" s="112">
        <v>0</v>
      </c>
      <c r="JD23" s="112">
        <v>0</v>
      </c>
      <c r="JE23" s="112">
        <v>0</v>
      </c>
      <c r="JF23" s="112">
        <v>0</v>
      </c>
      <c r="JG23" s="112">
        <v>0</v>
      </c>
      <c r="JH23" s="112"/>
      <c r="JI23" s="112"/>
      <c r="JJ23" s="112"/>
      <c r="JK23" s="112"/>
      <c r="JL23" s="112"/>
      <c r="JM23" s="112"/>
      <c r="JN23" s="112"/>
      <c r="JO23" s="153">
        <f t="shared" si="69"/>
        <v>0</v>
      </c>
    </row>
    <row r="24" spans="1:275" s="1" customFormat="1" ht="21.75" thickBot="1">
      <c r="A24" s="398"/>
      <c r="B24" s="17" t="s">
        <v>40</v>
      </c>
      <c r="C24" s="154">
        <f>SUM(C25:C27)</f>
        <v>153</v>
      </c>
      <c r="D24" s="154">
        <f t="shared" ref="D24:O24" si="70">SUM(D25:D27)</f>
        <v>104.94</v>
      </c>
      <c r="E24" s="154">
        <f t="shared" si="70"/>
        <v>50.8</v>
      </c>
      <c r="F24" s="154">
        <f t="shared" si="70"/>
        <v>51.4</v>
      </c>
      <c r="G24" s="154">
        <f t="shared" si="70"/>
        <v>50.9</v>
      </c>
      <c r="H24" s="154">
        <f t="shared" si="70"/>
        <v>104.17</v>
      </c>
      <c r="I24" s="154">
        <f t="shared" si="70"/>
        <v>124.69</v>
      </c>
      <c r="J24" s="154">
        <f t="shared" si="70"/>
        <v>95.82</v>
      </c>
      <c r="K24" s="154">
        <f t="shared" si="70"/>
        <v>131.4</v>
      </c>
      <c r="L24" s="154">
        <f t="shared" si="70"/>
        <v>133.13</v>
      </c>
      <c r="M24" s="155"/>
      <c r="N24" s="154">
        <f t="shared" si="70"/>
        <v>132.93</v>
      </c>
      <c r="O24" s="156">
        <f t="shared" si="70"/>
        <v>1133.1799999999998</v>
      </c>
      <c r="P24" s="154">
        <f>SUM(P25:P27)</f>
        <v>96.23</v>
      </c>
      <c r="Q24" s="154">
        <f t="shared" ref="Q24:AB24" si="71">SUM(Q25:Q27)</f>
        <v>96.090999999999994</v>
      </c>
      <c r="R24" s="154">
        <f t="shared" si="71"/>
        <v>81.8</v>
      </c>
      <c r="S24" s="154">
        <f t="shared" si="71"/>
        <v>95.2</v>
      </c>
      <c r="T24" s="154">
        <f t="shared" si="71"/>
        <v>107.74</v>
      </c>
      <c r="U24" s="154">
        <f t="shared" si="71"/>
        <v>54.58</v>
      </c>
      <c r="V24" s="154">
        <f t="shared" si="71"/>
        <v>0</v>
      </c>
      <c r="W24" s="154">
        <f t="shared" si="71"/>
        <v>0</v>
      </c>
      <c r="X24" s="154">
        <f t="shared" si="71"/>
        <v>0</v>
      </c>
      <c r="Y24" s="154">
        <f t="shared" si="71"/>
        <v>0</v>
      </c>
      <c r="Z24" s="154">
        <f t="shared" si="71"/>
        <v>0</v>
      </c>
      <c r="AA24" s="154">
        <f t="shared" si="71"/>
        <v>0</v>
      </c>
      <c r="AB24" s="156">
        <f t="shared" si="71"/>
        <v>531.64099999999996</v>
      </c>
      <c r="AC24" s="154">
        <f>SUM(AC25:AC27)</f>
        <v>0</v>
      </c>
      <c r="AD24" s="154">
        <f t="shared" ref="AD24:AO24" si="72">SUM(AD25:AD27)</f>
        <v>0</v>
      </c>
      <c r="AE24" s="154">
        <f t="shared" si="72"/>
        <v>0</v>
      </c>
      <c r="AF24" s="154">
        <f t="shared" si="72"/>
        <v>0</v>
      </c>
      <c r="AG24" s="154">
        <f t="shared" si="72"/>
        <v>0</v>
      </c>
      <c r="AH24" s="154">
        <f t="shared" si="72"/>
        <v>0</v>
      </c>
      <c r="AI24" s="154">
        <f t="shared" si="72"/>
        <v>0</v>
      </c>
      <c r="AJ24" s="154">
        <f t="shared" si="72"/>
        <v>0</v>
      </c>
      <c r="AK24" s="154">
        <f t="shared" si="72"/>
        <v>0</v>
      </c>
      <c r="AL24" s="154">
        <f t="shared" si="72"/>
        <v>0</v>
      </c>
      <c r="AM24" s="154">
        <f t="shared" si="72"/>
        <v>0</v>
      </c>
      <c r="AN24" s="154">
        <f t="shared" si="72"/>
        <v>0</v>
      </c>
      <c r="AO24" s="156">
        <f t="shared" si="72"/>
        <v>0</v>
      </c>
      <c r="AP24" s="154">
        <f>SUM(AP25:AP27)</f>
        <v>0</v>
      </c>
      <c r="AQ24" s="154">
        <f t="shared" ref="AQ24:BB24" si="73">SUM(AQ25:AQ27)</f>
        <v>0</v>
      </c>
      <c r="AR24" s="154">
        <f t="shared" si="73"/>
        <v>0</v>
      </c>
      <c r="AS24" s="154">
        <f t="shared" si="73"/>
        <v>0</v>
      </c>
      <c r="AT24" s="154">
        <f t="shared" si="73"/>
        <v>0</v>
      </c>
      <c r="AU24" s="154">
        <f t="shared" si="73"/>
        <v>0</v>
      </c>
      <c r="AV24" s="154">
        <f t="shared" si="73"/>
        <v>0</v>
      </c>
      <c r="AW24" s="154">
        <f t="shared" si="73"/>
        <v>0</v>
      </c>
      <c r="AX24" s="154">
        <f t="shared" si="73"/>
        <v>0</v>
      </c>
      <c r="AY24" s="154">
        <f t="shared" si="73"/>
        <v>65.004000000000005</v>
      </c>
      <c r="AZ24" s="154">
        <f t="shared" si="73"/>
        <v>62.264000000000003</v>
      </c>
      <c r="BA24" s="154">
        <f t="shared" si="73"/>
        <v>88.962999999999994</v>
      </c>
      <c r="BB24" s="156">
        <f t="shared" si="73"/>
        <v>216.23099999999999</v>
      </c>
      <c r="BC24" s="154">
        <f>SUM(BC25:BC27)</f>
        <v>91.257000000000005</v>
      </c>
      <c r="BD24" s="154">
        <f t="shared" ref="BD24:BO24" si="74">SUM(BD25:BD27)</f>
        <v>51.55</v>
      </c>
      <c r="BE24" s="154">
        <f t="shared" si="74"/>
        <v>54.792999999999999</v>
      </c>
      <c r="BF24" s="154">
        <f t="shared" si="74"/>
        <v>0</v>
      </c>
      <c r="BG24" s="154">
        <f t="shared" si="74"/>
        <v>0</v>
      </c>
      <c r="BH24" s="154">
        <f t="shared" si="74"/>
        <v>0</v>
      </c>
      <c r="BI24" s="154">
        <f t="shared" si="74"/>
        <v>0</v>
      </c>
      <c r="BJ24" s="154">
        <f t="shared" si="74"/>
        <v>0</v>
      </c>
      <c r="BK24" s="154">
        <f t="shared" si="74"/>
        <v>70.64</v>
      </c>
      <c r="BL24" s="154">
        <f t="shared" si="74"/>
        <v>49.402999999999999</v>
      </c>
      <c r="BM24" s="154">
        <f t="shared" si="74"/>
        <v>49.5</v>
      </c>
      <c r="BN24" s="154">
        <f t="shared" si="74"/>
        <v>87.968000000000004</v>
      </c>
      <c r="BO24" s="156">
        <f t="shared" si="74"/>
        <v>455.11100000000005</v>
      </c>
      <c r="BP24" s="154">
        <f>SUM(BP25:BP27)</f>
        <v>72.22</v>
      </c>
      <c r="BQ24" s="154">
        <f t="shared" ref="BQ24:CB24" si="75">SUM(BQ25:BQ27)</f>
        <v>62.93</v>
      </c>
      <c r="BR24" s="154">
        <f t="shared" si="75"/>
        <v>72.56</v>
      </c>
      <c r="BS24" s="154">
        <f t="shared" si="75"/>
        <v>89.085999999999999</v>
      </c>
      <c r="BT24" s="154">
        <f t="shared" si="75"/>
        <v>109.17</v>
      </c>
      <c r="BU24" s="154">
        <f t="shared" si="75"/>
        <v>85.06</v>
      </c>
      <c r="BV24" s="154">
        <f t="shared" si="75"/>
        <v>81.933000000000007</v>
      </c>
      <c r="BW24" s="154">
        <f t="shared" si="75"/>
        <v>55.305999999999997</v>
      </c>
      <c r="BX24" s="154">
        <f t="shared" si="75"/>
        <v>71.265000000000001</v>
      </c>
      <c r="BY24" s="154">
        <f t="shared" si="75"/>
        <v>68.290000000000006</v>
      </c>
      <c r="BZ24" s="154">
        <f t="shared" si="75"/>
        <v>67.578000000000003</v>
      </c>
      <c r="CA24" s="154">
        <f t="shared" si="75"/>
        <v>93.709000000000003</v>
      </c>
      <c r="CB24" s="156">
        <f t="shared" si="75"/>
        <v>929.10699999999997</v>
      </c>
      <c r="CC24" s="154">
        <f>SUM(CC25:CC27)</f>
        <v>111.279</v>
      </c>
      <c r="CD24" s="154">
        <f t="shared" ref="CD24:CO24" si="76">SUM(CD25:CD27)</f>
        <v>91.8</v>
      </c>
      <c r="CE24" s="154">
        <f t="shared" si="76"/>
        <v>91.2</v>
      </c>
      <c r="CF24" s="154">
        <f t="shared" si="76"/>
        <v>87.213999999999999</v>
      </c>
      <c r="CG24" s="154">
        <f t="shared" si="76"/>
        <v>85.784000000000006</v>
      </c>
      <c r="CH24" s="154">
        <f t="shared" si="76"/>
        <v>84.917000000000002</v>
      </c>
      <c r="CI24" s="154">
        <f t="shared" si="76"/>
        <v>50.753</v>
      </c>
      <c r="CJ24" s="154">
        <f t="shared" si="76"/>
        <v>49.018000000000001</v>
      </c>
      <c r="CK24" s="154">
        <f t="shared" si="76"/>
        <v>58.921999999999997</v>
      </c>
      <c r="CL24" s="154">
        <f t="shared" si="76"/>
        <v>109.136</v>
      </c>
      <c r="CM24" s="154">
        <f t="shared" si="76"/>
        <v>87.120999999999995</v>
      </c>
      <c r="CN24" s="154">
        <f>SUM(CN25:CN27)</f>
        <v>65.263999999999996</v>
      </c>
      <c r="CO24" s="156">
        <f t="shared" si="76"/>
        <v>972.40800000000002</v>
      </c>
      <c r="CP24" s="154">
        <f>SUM(CP25:CP27)</f>
        <v>32.954999999999998</v>
      </c>
      <c r="CQ24" s="154">
        <f t="shared" ref="CQ24:DB24" si="77">SUM(CQ25:CQ27)</f>
        <v>40.283000000000001</v>
      </c>
      <c r="CR24" s="154">
        <f>SUM(CR25:CR27)</f>
        <v>76.450999999999993</v>
      </c>
      <c r="CS24" s="154">
        <f t="shared" si="77"/>
        <v>59.031999999999996</v>
      </c>
      <c r="CT24" s="154">
        <f t="shared" si="77"/>
        <v>83.155000000000001</v>
      </c>
      <c r="CU24" s="154">
        <f>SUM(CU25:CU27)</f>
        <v>50.511000000000003</v>
      </c>
      <c r="CV24" s="154">
        <f t="shared" si="77"/>
        <v>20.736000000000001</v>
      </c>
      <c r="CW24" s="154">
        <f t="shared" si="77"/>
        <v>4.1210000000000004</v>
      </c>
      <c r="CX24" s="154">
        <f t="shared" si="77"/>
        <v>38.142000000000003</v>
      </c>
      <c r="CY24" s="154">
        <f t="shared" si="77"/>
        <v>75.78</v>
      </c>
      <c r="CZ24" s="154">
        <f t="shared" si="77"/>
        <v>59.573999999999998</v>
      </c>
      <c r="DA24" s="154">
        <f t="shared" si="77"/>
        <v>19.954999999999998</v>
      </c>
      <c r="DB24" s="156">
        <f t="shared" si="77"/>
        <v>560.69499999999994</v>
      </c>
      <c r="DC24" s="154">
        <f>SUM(DC25:DC27)</f>
        <v>17.103999999999999</v>
      </c>
      <c r="DD24" s="154">
        <f t="shared" ref="DD24:DO24" si="78">SUM(DD25:DD27)</f>
        <v>37.350999999999999</v>
      </c>
      <c r="DE24" s="154">
        <f t="shared" si="78"/>
        <v>40.814</v>
      </c>
      <c r="DF24" s="154">
        <f t="shared" si="78"/>
        <v>70.641999999999996</v>
      </c>
      <c r="DG24" s="154">
        <f t="shared" si="78"/>
        <v>130.65300000000002</v>
      </c>
      <c r="DH24" s="154">
        <f t="shared" si="78"/>
        <v>97.376000000000005</v>
      </c>
      <c r="DI24" s="154">
        <f t="shared" si="78"/>
        <v>72.274000000000001</v>
      </c>
      <c r="DJ24" s="154">
        <f t="shared" si="78"/>
        <v>71.783000000000001</v>
      </c>
      <c r="DK24" s="154">
        <f t="shared" si="78"/>
        <v>130.53199999999998</v>
      </c>
      <c r="DL24" s="154">
        <f t="shared" si="78"/>
        <v>156.161</v>
      </c>
      <c r="DM24" s="154">
        <f t="shared" si="78"/>
        <v>150.94800000000001</v>
      </c>
      <c r="DN24" s="154">
        <f t="shared" si="78"/>
        <v>130.69</v>
      </c>
      <c r="DO24" s="156">
        <f t="shared" si="78"/>
        <v>1106.328</v>
      </c>
      <c r="DP24" s="154">
        <f>SUM(DP25:DP27)</f>
        <v>103.26400000000001</v>
      </c>
      <c r="DQ24" s="154">
        <f t="shared" ref="DQ24:EB24" si="79">SUM(DQ25:DQ27)</f>
        <v>35.26</v>
      </c>
      <c r="DR24" s="154">
        <f t="shared" si="79"/>
        <v>68.948000000000008</v>
      </c>
      <c r="DS24" s="154">
        <f t="shared" si="79"/>
        <v>149.94900000000001</v>
      </c>
      <c r="DT24" s="154">
        <f t="shared" si="79"/>
        <v>140.61099999999999</v>
      </c>
      <c r="DU24" s="154">
        <f t="shared" si="79"/>
        <v>111.54899999999999</v>
      </c>
      <c r="DV24" s="154">
        <f t="shared" si="79"/>
        <v>92.580999999999989</v>
      </c>
      <c r="DW24" s="154">
        <f t="shared" si="79"/>
        <v>16.812000000000001</v>
      </c>
      <c r="DX24" s="154">
        <f t="shared" si="79"/>
        <v>104.36799999999999</v>
      </c>
      <c r="DY24" s="154">
        <f t="shared" si="79"/>
        <v>140.18</v>
      </c>
      <c r="DZ24" s="154">
        <f t="shared" si="79"/>
        <v>154.261</v>
      </c>
      <c r="EA24" s="154">
        <f t="shared" si="79"/>
        <v>123.22799999999999</v>
      </c>
      <c r="EB24" s="156">
        <f t="shared" si="79"/>
        <v>1241.011</v>
      </c>
      <c r="EC24" s="154">
        <f>SUM(EC25:EC27)</f>
        <v>121.88</v>
      </c>
      <c r="ED24" s="154">
        <f t="shared" ref="ED24:EO24" si="80">SUM(ED25:ED27)</f>
        <v>59.131999999999998</v>
      </c>
      <c r="EE24" s="154">
        <f t="shared" si="80"/>
        <v>56.906999999999996</v>
      </c>
      <c r="EF24" s="154">
        <f t="shared" si="80"/>
        <v>80.066999999999993</v>
      </c>
      <c r="EG24" s="154">
        <f t="shared" si="80"/>
        <v>78.722999999999999</v>
      </c>
      <c r="EH24" s="154">
        <f t="shared" si="80"/>
        <v>72.837999999999994</v>
      </c>
      <c r="EI24" s="154">
        <f t="shared" si="80"/>
        <v>79.100999999999999</v>
      </c>
      <c r="EJ24" s="154">
        <f t="shared" si="80"/>
        <v>43.376999999999995</v>
      </c>
      <c r="EK24" s="154">
        <f t="shared" si="80"/>
        <v>76.933999999999997</v>
      </c>
      <c r="EL24" s="154">
        <f t="shared" si="80"/>
        <v>99.187000000000012</v>
      </c>
      <c r="EM24" s="154">
        <f t="shared" si="80"/>
        <v>62.232999999999997</v>
      </c>
      <c r="EN24" s="154">
        <f t="shared" si="80"/>
        <v>8.786999999999999</v>
      </c>
      <c r="EO24" s="156">
        <f t="shared" si="80"/>
        <v>839.16599999999994</v>
      </c>
      <c r="EP24" s="154">
        <f>SUM(EP25:EP27)</f>
        <v>10.788</v>
      </c>
      <c r="EQ24" s="154">
        <f t="shared" ref="EQ24:FB24" si="81">SUM(EQ25:EQ27)</f>
        <v>36.123999999999995</v>
      </c>
      <c r="ER24" s="154">
        <f t="shared" si="81"/>
        <v>67.808999999999997</v>
      </c>
      <c r="ES24" s="154">
        <f t="shared" si="81"/>
        <v>81.44</v>
      </c>
      <c r="ET24" s="154">
        <f t="shared" si="81"/>
        <v>68.23</v>
      </c>
      <c r="EU24" s="154">
        <f t="shared" si="81"/>
        <v>7.1139999999999999</v>
      </c>
      <c r="EV24" s="154">
        <f t="shared" si="81"/>
        <v>0</v>
      </c>
      <c r="EW24" s="154">
        <f t="shared" si="81"/>
        <v>25.535</v>
      </c>
      <c r="EX24" s="154">
        <f t="shared" si="81"/>
        <v>2.2999999999999998</v>
      </c>
      <c r="EY24" s="154">
        <f t="shared" si="81"/>
        <v>0</v>
      </c>
      <c r="EZ24" s="154">
        <f t="shared" si="81"/>
        <v>4.468</v>
      </c>
      <c r="FA24" s="154">
        <f t="shared" si="81"/>
        <v>0</v>
      </c>
      <c r="FB24" s="156">
        <f t="shared" si="81"/>
        <v>303.80799999999999</v>
      </c>
      <c r="FC24" s="154">
        <f>SUM(FC25:FC27)</f>
        <v>0</v>
      </c>
      <c r="FD24" s="154">
        <f t="shared" ref="FD24:FO24" si="82">SUM(FD25:FD27)</f>
        <v>0</v>
      </c>
      <c r="FE24" s="154">
        <f t="shared" si="82"/>
        <v>79.123999999999995</v>
      </c>
      <c r="FF24" s="154">
        <f t="shared" si="82"/>
        <v>146.983</v>
      </c>
      <c r="FG24" s="154">
        <f t="shared" si="82"/>
        <v>78.540999999999997</v>
      </c>
      <c r="FH24" s="154">
        <f t="shared" si="82"/>
        <v>202.119</v>
      </c>
      <c r="FI24" s="154">
        <f t="shared" si="82"/>
        <v>185.84300000000002</v>
      </c>
      <c r="FJ24" s="154">
        <f t="shared" si="82"/>
        <v>215.05400000000003</v>
      </c>
      <c r="FK24" s="154">
        <f t="shared" si="82"/>
        <v>261.54500000000002</v>
      </c>
      <c r="FL24" s="154">
        <f t="shared" si="82"/>
        <v>212.041</v>
      </c>
      <c r="FM24" s="154">
        <f t="shared" si="82"/>
        <v>201.53</v>
      </c>
      <c r="FN24" s="154">
        <f t="shared" si="82"/>
        <v>261.18700000000001</v>
      </c>
      <c r="FO24" s="156">
        <f t="shared" si="82"/>
        <v>1843.9670000000001</v>
      </c>
      <c r="FP24" s="154">
        <f>SUM(FP25:FP27)</f>
        <v>222.857</v>
      </c>
      <c r="FQ24" s="154">
        <f t="shared" ref="FQ24:GB24" si="83">SUM(FQ25:FQ27)</f>
        <v>208.51499999999999</v>
      </c>
      <c r="FR24" s="154">
        <f t="shared" si="83"/>
        <v>209.095</v>
      </c>
      <c r="FS24" s="154">
        <f t="shared" si="83"/>
        <v>211.61799999999999</v>
      </c>
      <c r="FT24" s="154">
        <f t="shared" si="83"/>
        <v>223.65199999999999</v>
      </c>
      <c r="FU24" s="154">
        <f t="shared" si="83"/>
        <v>212.91500000000002</v>
      </c>
      <c r="FV24" s="154">
        <f t="shared" si="83"/>
        <v>219.715</v>
      </c>
      <c r="FW24" s="154">
        <f t="shared" si="83"/>
        <v>248.19300000000001</v>
      </c>
      <c r="FX24" s="154">
        <f t="shared" si="83"/>
        <v>210.809</v>
      </c>
      <c r="FY24" s="154">
        <f t="shared" si="83"/>
        <v>218.20400000000001</v>
      </c>
      <c r="FZ24" s="154">
        <f t="shared" si="83"/>
        <v>198.23099999999999</v>
      </c>
      <c r="GA24" s="154">
        <f t="shared" si="83"/>
        <v>231.40700000000001</v>
      </c>
      <c r="GB24" s="156">
        <f t="shared" si="83"/>
        <v>2615.2110000000002</v>
      </c>
      <c r="GC24" s="154">
        <f>SUM(GC25:GC27)</f>
        <v>205.209</v>
      </c>
      <c r="GD24" s="154">
        <f t="shared" ref="GD24:GO24" si="84">SUM(GD25:GD27)</f>
        <v>174.851</v>
      </c>
      <c r="GE24" s="154">
        <f t="shared" si="84"/>
        <v>193.98699999999999</v>
      </c>
      <c r="GF24" s="154">
        <f t="shared" si="84"/>
        <v>170.93100000000001</v>
      </c>
      <c r="GG24" s="154">
        <f t="shared" si="84"/>
        <v>261.68299999999999</v>
      </c>
      <c r="GH24" s="154">
        <f t="shared" si="84"/>
        <v>221.28200000000001</v>
      </c>
      <c r="GI24" s="154">
        <f t="shared" si="84"/>
        <v>280.83499999999998</v>
      </c>
      <c r="GJ24" s="154">
        <f t="shared" si="84"/>
        <v>283.899</v>
      </c>
      <c r="GK24" s="154">
        <f t="shared" si="84"/>
        <v>265.73700000000002</v>
      </c>
      <c r="GL24" s="154">
        <f t="shared" si="84"/>
        <v>319.52100000000002</v>
      </c>
      <c r="GM24" s="154">
        <f t="shared" si="84"/>
        <v>296.73899999999998</v>
      </c>
      <c r="GN24" s="154">
        <f t="shared" si="84"/>
        <v>282.95400000000001</v>
      </c>
      <c r="GO24" s="156">
        <f t="shared" si="84"/>
        <v>2957.6280000000006</v>
      </c>
      <c r="GP24" s="154">
        <f>SUM(GP25:GP27)</f>
        <v>266.94499999999999</v>
      </c>
      <c r="GQ24" s="154">
        <f t="shared" ref="GQ24:HB24" si="85">SUM(GQ25:GQ27)</f>
        <v>228.29900000000001</v>
      </c>
      <c r="GR24" s="154">
        <f t="shared" si="85"/>
        <v>252.51</v>
      </c>
      <c r="GS24" s="154">
        <f t="shared" si="85"/>
        <v>230</v>
      </c>
      <c r="GT24" s="154">
        <f t="shared" si="85"/>
        <v>246.273</v>
      </c>
      <c r="GU24" s="154">
        <f t="shared" si="85"/>
        <v>259.00700000000001</v>
      </c>
      <c r="GV24" s="154">
        <f t="shared" si="85"/>
        <v>294.63</v>
      </c>
      <c r="GW24" s="154">
        <f t="shared" si="85"/>
        <v>315.666</v>
      </c>
      <c r="GX24" s="154">
        <f t="shared" si="85"/>
        <v>266.51499999999999</v>
      </c>
      <c r="GY24" s="154">
        <f t="shared" si="85"/>
        <v>271.53099999999995</v>
      </c>
      <c r="GZ24" s="154">
        <f t="shared" si="85"/>
        <v>258.53500000000003</v>
      </c>
      <c r="HA24" s="154">
        <f t="shared" si="85"/>
        <v>275.77699999999999</v>
      </c>
      <c r="HB24" s="156">
        <f t="shared" si="85"/>
        <v>3165.6879999999996</v>
      </c>
      <c r="HC24" s="154">
        <f>SUM(HC25:HC27)</f>
        <v>274.01900000000001</v>
      </c>
      <c r="HD24" s="154">
        <f t="shared" ref="HD24:HO24" si="86">SUM(HD25:HD27)</f>
        <v>249.48500000000001</v>
      </c>
      <c r="HE24" s="154">
        <f t="shared" si="86"/>
        <v>256.91699999999997</v>
      </c>
      <c r="HF24" s="154">
        <f t="shared" si="86"/>
        <v>253.518</v>
      </c>
      <c r="HG24" s="154">
        <f t="shared" si="86"/>
        <v>282.95600000000002</v>
      </c>
      <c r="HH24" s="154">
        <f t="shared" si="86"/>
        <v>326.85199999999998</v>
      </c>
      <c r="HI24" s="154">
        <f t="shared" si="86"/>
        <v>339.33899999999994</v>
      </c>
      <c r="HJ24" s="154">
        <f t="shared" si="86"/>
        <v>338.54200000000003</v>
      </c>
      <c r="HK24" s="154">
        <f t="shared" si="86"/>
        <v>339.50200000000001</v>
      </c>
      <c r="HL24" s="154">
        <f t="shared" si="86"/>
        <v>392.38499999999999</v>
      </c>
      <c r="HM24" s="154">
        <f t="shared" si="86"/>
        <v>292.96600000000001</v>
      </c>
      <c r="HN24" s="154">
        <f t="shared" si="86"/>
        <v>259.84699999999998</v>
      </c>
      <c r="HO24" s="156">
        <f t="shared" si="86"/>
        <v>3606.328</v>
      </c>
      <c r="HP24" s="154">
        <f>SUM(HP25:HP27)</f>
        <v>244.965</v>
      </c>
      <c r="HQ24" s="154">
        <f t="shared" ref="HQ24:IB24" si="87">SUM(HQ25:HQ27)</f>
        <v>224.74199999999999</v>
      </c>
      <c r="HR24" s="154">
        <f t="shared" si="87"/>
        <v>254.17500000000001</v>
      </c>
      <c r="HS24" s="154">
        <f t="shared" si="87"/>
        <v>250.76</v>
      </c>
      <c r="HT24" s="154">
        <f t="shared" si="87"/>
        <v>269.94400000000002</v>
      </c>
      <c r="HU24" s="154">
        <f t="shared" si="87"/>
        <v>267.43299999999999</v>
      </c>
      <c r="HV24" s="154">
        <f t="shared" si="87"/>
        <v>272.90600000000001</v>
      </c>
      <c r="HW24" s="154">
        <f t="shared" si="87"/>
        <v>335.54399999999998</v>
      </c>
      <c r="HX24" s="154">
        <f t="shared" si="87"/>
        <v>377.26000000000005</v>
      </c>
      <c r="HY24" s="154">
        <f t="shared" si="87"/>
        <v>325.49700000000001</v>
      </c>
      <c r="HZ24" s="154">
        <f t="shared" si="87"/>
        <v>224.55500000000001</v>
      </c>
      <c r="IA24" s="154">
        <f t="shared" si="87"/>
        <v>251.928</v>
      </c>
      <c r="IB24" s="156">
        <f t="shared" si="87"/>
        <v>3299.7089999999998</v>
      </c>
      <c r="IC24" s="154">
        <f>SUM(IC25:IC27)</f>
        <v>253.113</v>
      </c>
      <c r="ID24" s="154">
        <f t="shared" ref="ID24:IO24" si="88">SUM(ID25:ID27)</f>
        <v>132.27199999999999</v>
      </c>
      <c r="IE24" s="154">
        <f t="shared" si="88"/>
        <v>266.62099999999998</v>
      </c>
      <c r="IF24" s="154">
        <f t="shared" si="88"/>
        <v>245.42099999999999</v>
      </c>
      <c r="IG24" s="154">
        <f t="shared" si="88"/>
        <v>252.761</v>
      </c>
      <c r="IH24" s="154">
        <f t="shared" si="88"/>
        <v>220.25700000000001</v>
      </c>
      <c r="II24" s="154">
        <f t="shared" si="88"/>
        <v>279.84300000000002</v>
      </c>
      <c r="IJ24" s="154">
        <f t="shared" si="88"/>
        <v>302.55399999999997</v>
      </c>
      <c r="IK24" s="154">
        <f t="shared" si="88"/>
        <v>236.42</v>
      </c>
      <c r="IL24" s="154">
        <f t="shared" si="88"/>
        <v>260.34899999999999</v>
      </c>
      <c r="IM24" s="154">
        <f t="shared" si="88"/>
        <v>219.816</v>
      </c>
      <c r="IN24" s="154">
        <f t="shared" si="88"/>
        <v>139.92500000000001</v>
      </c>
      <c r="IO24" s="156">
        <f t="shared" si="88"/>
        <v>2809.3519999999999</v>
      </c>
      <c r="IP24" s="154">
        <f>SUM(IP25:IP27)</f>
        <v>157.18</v>
      </c>
      <c r="IQ24" s="154">
        <f t="shared" ref="IQ24:JB24" si="89">SUM(IQ25:IQ27)</f>
        <v>233.09299999999999</v>
      </c>
      <c r="IR24" s="154">
        <f t="shared" si="89"/>
        <v>172.19900000000001</v>
      </c>
      <c r="IS24" s="154">
        <f t="shared" si="89"/>
        <v>74.013000000000005</v>
      </c>
      <c r="IT24" s="365">
        <f t="shared" si="89"/>
        <v>0</v>
      </c>
      <c r="IU24" s="365">
        <f t="shared" si="89"/>
        <v>0</v>
      </c>
      <c r="IV24" s="154">
        <f t="shared" si="89"/>
        <v>91.194000000000003</v>
      </c>
      <c r="IW24" s="154">
        <f t="shared" si="89"/>
        <v>198.28200000000001</v>
      </c>
      <c r="IX24" s="154">
        <f t="shared" si="89"/>
        <v>245.98099999999999</v>
      </c>
      <c r="IY24" s="154">
        <f t="shared" si="89"/>
        <v>252.05</v>
      </c>
      <c r="IZ24" s="154">
        <f t="shared" si="89"/>
        <v>233.49299999999999</v>
      </c>
      <c r="JA24" s="154">
        <f t="shared" si="89"/>
        <v>262.21100000000001</v>
      </c>
      <c r="JB24" s="156">
        <f t="shared" si="89"/>
        <v>1919.6959999999999</v>
      </c>
      <c r="JC24" s="154">
        <f>SUM(JC25:JC27)</f>
        <v>257.14499999999998</v>
      </c>
      <c r="JD24" s="154">
        <f t="shared" ref="JD24:JO24" si="90">SUM(JD25:JD27)</f>
        <v>154.42599999999999</v>
      </c>
      <c r="JE24" s="154">
        <f t="shared" si="90"/>
        <v>108.852</v>
      </c>
      <c r="JF24" s="154">
        <f t="shared" si="90"/>
        <v>201.29900000000001</v>
      </c>
      <c r="JG24" s="154">
        <f t="shared" si="90"/>
        <v>75.549000000000007</v>
      </c>
      <c r="JH24" s="154">
        <f t="shared" si="90"/>
        <v>0</v>
      </c>
      <c r="JI24" s="154">
        <f t="shared" si="90"/>
        <v>0</v>
      </c>
      <c r="JJ24" s="154">
        <f t="shared" si="90"/>
        <v>0</v>
      </c>
      <c r="JK24" s="154">
        <f t="shared" si="90"/>
        <v>0</v>
      </c>
      <c r="JL24" s="154">
        <f t="shared" si="90"/>
        <v>0</v>
      </c>
      <c r="JM24" s="154">
        <f t="shared" si="90"/>
        <v>0</v>
      </c>
      <c r="JN24" s="154">
        <f t="shared" si="90"/>
        <v>0</v>
      </c>
      <c r="JO24" s="156">
        <f t="shared" si="90"/>
        <v>797.27099999999996</v>
      </c>
    </row>
    <row r="25" spans="1:275" s="1" customFormat="1" ht="22.5">
      <c r="A25" s="398"/>
      <c r="B25" s="15" t="s">
        <v>41</v>
      </c>
      <c r="C25" s="136">
        <v>153</v>
      </c>
      <c r="D25" s="137">
        <v>104.94</v>
      </c>
      <c r="E25" s="137">
        <v>50.8</v>
      </c>
      <c r="F25" s="136">
        <v>51.4</v>
      </c>
      <c r="G25" s="136">
        <v>50.9</v>
      </c>
      <c r="H25" s="136">
        <v>104.17</v>
      </c>
      <c r="I25" s="136">
        <v>124.69</v>
      </c>
      <c r="J25" s="136">
        <v>95.82</v>
      </c>
      <c r="K25" s="136">
        <v>131.4</v>
      </c>
      <c r="L25" s="136">
        <v>133.13</v>
      </c>
      <c r="M25" s="136"/>
      <c r="N25" s="136">
        <v>132.93</v>
      </c>
      <c r="O25" s="157">
        <f>SUM(C25:N25)</f>
        <v>1133.1799999999998</v>
      </c>
      <c r="P25" s="136">
        <v>96.23</v>
      </c>
      <c r="Q25" s="137">
        <v>96.090999999999994</v>
      </c>
      <c r="R25" s="137">
        <v>81.8</v>
      </c>
      <c r="S25" s="136">
        <v>95.2</v>
      </c>
      <c r="T25" s="136">
        <v>107.74</v>
      </c>
      <c r="U25" s="136">
        <v>54.58</v>
      </c>
      <c r="V25" s="136">
        <v>0</v>
      </c>
      <c r="W25" s="136">
        <v>0</v>
      </c>
      <c r="X25" s="136">
        <v>0</v>
      </c>
      <c r="Y25" s="136">
        <v>0</v>
      </c>
      <c r="Z25" s="136">
        <v>0</v>
      </c>
      <c r="AA25" s="136">
        <v>0</v>
      </c>
      <c r="AB25" s="157">
        <f>SUM(P25:AA25)</f>
        <v>531.64099999999996</v>
      </c>
      <c r="AC25" s="136">
        <v>0</v>
      </c>
      <c r="AD25" s="137">
        <v>0</v>
      </c>
      <c r="AE25" s="137">
        <v>0</v>
      </c>
      <c r="AF25" s="136">
        <v>0</v>
      </c>
      <c r="AG25" s="136">
        <v>0</v>
      </c>
      <c r="AH25" s="136">
        <v>0</v>
      </c>
      <c r="AI25" s="136">
        <v>0</v>
      </c>
      <c r="AJ25" s="136">
        <v>0</v>
      </c>
      <c r="AK25" s="136">
        <v>0</v>
      </c>
      <c r="AL25" s="136">
        <v>0</v>
      </c>
      <c r="AM25" s="136">
        <v>0</v>
      </c>
      <c r="AN25" s="136">
        <v>0</v>
      </c>
      <c r="AO25" s="157">
        <f>SUM(AC25:AN25)</f>
        <v>0</v>
      </c>
      <c r="AP25" s="136">
        <v>0</v>
      </c>
      <c r="AQ25" s="137">
        <v>0</v>
      </c>
      <c r="AR25" s="137">
        <v>0</v>
      </c>
      <c r="AS25" s="136">
        <v>0</v>
      </c>
      <c r="AT25" s="136">
        <v>0</v>
      </c>
      <c r="AU25" s="136">
        <v>0</v>
      </c>
      <c r="AV25" s="136">
        <v>0</v>
      </c>
      <c r="AW25" s="136">
        <v>0</v>
      </c>
      <c r="AX25" s="136">
        <v>0</v>
      </c>
      <c r="AY25" s="136">
        <v>65.004000000000005</v>
      </c>
      <c r="AZ25" s="136">
        <v>62.264000000000003</v>
      </c>
      <c r="BA25" s="136">
        <v>88.962999999999994</v>
      </c>
      <c r="BB25" s="157">
        <f>SUM(AP25:BA25)</f>
        <v>216.23099999999999</v>
      </c>
      <c r="BC25" s="136">
        <v>91.257000000000005</v>
      </c>
      <c r="BD25" s="137">
        <v>51.55</v>
      </c>
      <c r="BE25" s="137">
        <v>54.792999999999999</v>
      </c>
      <c r="BF25" s="136">
        <v>0</v>
      </c>
      <c r="BG25" s="136">
        <v>0</v>
      </c>
      <c r="BH25" s="136">
        <v>0</v>
      </c>
      <c r="BI25" s="136">
        <v>0</v>
      </c>
      <c r="BJ25" s="136">
        <v>0</v>
      </c>
      <c r="BK25" s="136">
        <v>70.64</v>
      </c>
      <c r="BL25" s="136">
        <v>49.402999999999999</v>
      </c>
      <c r="BM25" s="136">
        <v>49.5</v>
      </c>
      <c r="BN25" s="136">
        <v>87.968000000000004</v>
      </c>
      <c r="BO25" s="157">
        <f>SUM(BC25:BN25)</f>
        <v>455.11100000000005</v>
      </c>
      <c r="BP25" s="136">
        <v>72.22</v>
      </c>
      <c r="BQ25" s="137">
        <v>62.93</v>
      </c>
      <c r="BR25" s="137">
        <v>72.56</v>
      </c>
      <c r="BS25" s="136">
        <v>89.085999999999999</v>
      </c>
      <c r="BT25" s="136">
        <v>109.17</v>
      </c>
      <c r="BU25" s="136">
        <v>85.06</v>
      </c>
      <c r="BV25" s="136">
        <v>81.933000000000007</v>
      </c>
      <c r="BW25" s="136">
        <v>55.305999999999997</v>
      </c>
      <c r="BX25" s="136">
        <v>71.265000000000001</v>
      </c>
      <c r="BY25" s="136">
        <v>68.290000000000006</v>
      </c>
      <c r="BZ25" s="136">
        <v>67.578000000000003</v>
      </c>
      <c r="CA25" s="136">
        <v>93.709000000000003</v>
      </c>
      <c r="CB25" s="157">
        <f>SUM(BP25:CA25)</f>
        <v>929.10699999999997</v>
      </c>
      <c r="CC25" s="136">
        <v>111.279</v>
      </c>
      <c r="CD25" s="137">
        <v>91.8</v>
      </c>
      <c r="CE25" s="137">
        <v>91.2</v>
      </c>
      <c r="CF25" s="136">
        <v>87.213999999999999</v>
      </c>
      <c r="CG25" s="136">
        <v>85.784000000000006</v>
      </c>
      <c r="CH25" s="136">
        <v>84.917000000000002</v>
      </c>
      <c r="CI25" s="136">
        <v>50.753</v>
      </c>
      <c r="CJ25" s="136">
        <v>49.018000000000001</v>
      </c>
      <c r="CK25" s="136">
        <v>58.921999999999997</v>
      </c>
      <c r="CL25" s="136">
        <v>109.136</v>
      </c>
      <c r="CM25" s="136">
        <v>87.120999999999995</v>
      </c>
      <c r="CN25" s="136">
        <v>65.263999999999996</v>
      </c>
      <c r="CO25" s="157">
        <f>SUM(CC25:CN25)</f>
        <v>972.40800000000002</v>
      </c>
      <c r="CP25" s="136">
        <v>32.954999999999998</v>
      </c>
      <c r="CQ25" s="137">
        <v>40.283000000000001</v>
      </c>
      <c r="CR25" s="137">
        <v>76.450999999999993</v>
      </c>
      <c r="CS25" s="136">
        <v>59.031999999999996</v>
      </c>
      <c r="CT25" s="136">
        <v>83.155000000000001</v>
      </c>
      <c r="CU25" s="136">
        <v>50.511000000000003</v>
      </c>
      <c r="CV25" s="136">
        <v>20.736000000000001</v>
      </c>
      <c r="CW25" s="136">
        <v>4.1210000000000004</v>
      </c>
      <c r="CX25" s="136">
        <v>38.142000000000003</v>
      </c>
      <c r="CY25" s="136">
        <v>75.78</v>
      </c>
      <c r="CZ25" s="136">
        <v>59.573999999999998</v>
      </c>
      <c r="DA25" s="136">
        <v>19.954999999999998</v>
      </c>
      <c r="DB25" s="157">
        <f>SUM(CP25:DA25)</f>
        <v>560.69499999999994</v>
      </c>
      <c r="DC25" s="136">
        <v>17.103999999999999</v>
      </c>
      <c r="DD25" s="137">
        <v>37.350999999999999</v>
      </c>
      <c r="DE25" s="137">
        <v>40.814</v>
      </c>
      <c r="DF25" s="136">
        <v>66.861999999999995</v>
      </c>
      <c r="DG25" s="136">
        <v>65.533000000000001</v>
      </c>
      <c r="DH25" s="136">
        <v>37.006999999999998</v>
      </c>
      <c r="DI25" s="136">
        <v>23.728000000000002</v>
      </c>
      <c r="DJ25" s="136">
        <v>0</v>
      </c>
      <c r="DK25" s="136">
        <v>67.924999999999997</v>
      </c>
      <c r="DL25" s="136">
        <v>96.305000000000007</v>
      </c>
      <c r="DM25" s="136">
        <v>74.453000000000003</v>
      </c>
      <c r="DN25" s="136">
        <v>51.62</v>
      </c>
      <c r="DO25" s="157">
        <f>SUM(DC25:DN25)</f>
        <v>578.702</v>
      </c>
      <c r="DP25" s="136">
        <v>54.707000000000001</v>
      </c>
      <c r="DQ25" s="137">
        <v>35.26</v>
      </c>
      <c r="DR25" s="137">
        <v>53.631</v>
      </c>
      <c r="DS25" s="136">
        <v>85.674000000000007</v>
      </c>
      <c r="DT25" s="136">
        <v>87.564999999999998</v>
      </c>
      <c r="DU25" s="136">
        <v>69.450999999999993</v>
      </c>
      <c r="DV25" s="136">
        <v>51.277999999999999</v>
      </c>
      <c r="DW25" s="136">
        <v>13.657</v>
      </c>
      <c r="DX25" s="136">
        <v>88.796999999999997</v>
      </c>
      <c r="DY25" s="136">
        <v>97.341999999999999</v>
      </c>
      <c r="DZ25" s="136">
        <v>89.316000000000003</v>
      </c>
      <c r="EA25" s="136">
        <v>65.778999999999996</v>
      </c>
      <c r="EB25" s="157">
        <f>SUM(DP25:EA25)</f>
        <v>792.45699999999999</v>
      </c>
      <c r="EC25" s="136">
        <v>51.253999999999998</v>
      </c>
      <c r="ED25" s="137">
        <v>39.101999999999997</v>
      </c>
      <c r="EE25" s="137">
        <v>47.420999999999999</v>
      </c>
      <c r="EF25" s="136">
        <v>27.88</v>
      </c>
      <c r="EG25" s="136">
        <v>65.400999999999996</v>
      </c>
      <c r="EH25" s="136">
        <v>59.484000000000002</v>
      </c>
      <c r="EI25" s="136">
        <v>48.814999999999998</v>
      </c>
      <c r="EJ25" s="136">
        <v>26.43</v>
      </c>
      <c r="EK25" s="136">
        <v>73.337000000000003</v>
      </c>
      <c r="EL25" s="136">
        <v>97.415000000000006</v>
      </c>
      <c r="EM25" s="136">
        <v>60.972999999999999</v>
      </c>
      <c r="EN25" s="136">
        <v>8.5259999999999998</v>
      </c>
      <c r="EO25" s="157">
        <f>SUM(EC25:EN25)</f>
        <v>606.0379999999999</v>
      </c>
      <c r="EP25" s="136">
        <v>0.47499999999999998</v>
      </c>
      <c r="EQ25" s="137">
        <v>18.815999999999999</v>
      </c>
      <c r="ER25" s="137">
        <v>67.808999999999997</v>
      </c>
      <c r="ES25" s="136">
        <v>81.44</v>
      </c>
      <c r="ET25" s="136">
        <v>68.23</v>
      </c>
      <c r="EU25" s="136">
        <v>7.1139999999999999</v>
      </c>
      <c r="EV25" s="136">
        <v>0</v>
      </c>
      <c r="EW25" s="136">
        <v>25.535</v>
      </c>
      <c r="EX25" s="136">
        <v>2.2999999999999998</v>
      </c>
      <c r="EY25" s="136">
        <v>0</v>
      </c>
      <c r="EZ25" s="136">
        <v>4.468</v>
      </c>
      <c r="FA25" s="136">
        <v>0</v>
      </c>
      <c r="FB25" s="157">
        <f>SUM(EP25:FA25)</f>
        <v>276.18700000000001</v>
      </c>
      <c r="FC25" s="136">
        <v>0</v>
      </c>
      <c r="FD25" s="137">
        <v>0</v>
      </c>
      <c r="FE25" s="137">
        <v>38.295000000000002</v>
      </c>
      <c r="FF25" s="136">
        <v>60.633000000000003</v>
      </c>
      <c r="FG25" s="136">
        <v>78.516999999999996</v>
      </c>
      <c r="FH25" s="136">
        <v>87.796000000000006</v>
      </c>
      <c r="FI25" s="136">
        <v>54.948</v>
      </c>
      <c r="FJ25" s="136">
        <v>83.016000000000005</v>
      </c>
      <c r="FK25" s="136">
        <v>66.795000000000002</v>
      </c>
      <c r="FL25" s="136">
        <v>3.6360000000000001</v>
      </c>
      <c r="FM25" s="136">
        <v>0</v>
      </c>
      <c r="FN25" s="136">
        <v>48.459000000000003</v>
      </c>
      <c r="FO25" s="157">
        <f>SUM(FC25:FN25)</f>
        <v>522.09500000000003</v>
      </c>
      <c r="FP25" s="136">
        <v>7.1660000000000004</v>
      </c>
      <c r="FQ25" s="137">
        <v>28.452000000000002</v>
      </c>
      <c r="FR25" s="137">
        <v>15.736000000000001</v>
      </c>
      <c r="FS25" s="136">
        <v>17.847000000000001</v>
      </c>
      <c r="FT25" s="136">
        <v>2.577</v>
      </c>
      <c r="FU25" s="136">
        <v>12.14</v>
      </c>
      <c r="FV25" s="136">
        <v>14.336</v>
      </c>
      <c r="FW25" s="136">
        <v>38.21</v>
      </c>
      <c r="FX25" s="136">
        <v>0</v>
      </c>
      <c r="FY25" s="136">
        <v>0</v>
      </c>
      <c r="FZ25" s="136">
        <v>0</v>
      </c>
      <c r="GA25" s="136">
        <v>0</v>
      </c>
      <c r="GB25" s="157">
        <f>SUM(FP25:GA25)</f>
        <v>136.464</v>
      </c>
      <c r="GC25" s="136">
        <v>0</v>
      </c>
      <c r="GD25" s="137">
        <v>0</v>
      </c>
      <c r="GE25" s="137">
        <v>0</v>
      </c>
      <c r="GF25" s="136">
        <v>0</v>
      </c>
      <c r="GG25" s="136">
        <v>38.703000000000003</v>
      </c>
      <c r="GH25" s="136">
        <v>24.655999999999999</v>
      </c>
      <c r="GI25" s="136">
        <v>69.162999999999997</v>
      </c>
      <c r="GJ25" s="136">
        <v>46.37</v>
      </c>
      <c r="GK25" s="136">
        <v>0</v>
      </c>
      <c r="GL25" s="136">
        <v>45.01</v>
      </c>
      <c r="GM25" s="136">
        <v>33.923999999999999</v>
      </c>
      <c r="GN25" s="136">
        <v>9.9629999999999992</v>
      </c>
      <c r="GO25" s="157">
        <f>SUM(GC25:GN25)</f>
        <v>267.78899999999999</v>
      </c>
      <c r="GP25" s="136">
        <v>0</v>
      </c>
      <c r="GQ25" s="137">
        <v>0</v>
      </c>
      <c r="GR25" s="137">
        <v>0</v>
      </c>
      <c r="GS25" s="136">
        <v>0</v>
      </c>
      <c r="GT25" s="136">
        <v>0</v>
      </c>
      <c r="GU25" s="136">
        <v>0</v>
      </c>
      <c r="GV25" s="136">
        <v>24.451000000000001</v>
      </c>
      <c r="GW25" s="136">
        <v>41.906999999999996</v>
      </c>
      <c r="GX25" s="136">
        <v>0</v>
      </c>
      <c r="GY25" s="136">
        <v>2.4289999999999998</v>
      </c>
      <c r="GZ25" s="136">
        <v>0</v>
      </c>
      <c r="HA25" s="136">
        <v>0</v>
      </c>
      <c r="HB25" s="157">
        <f>SUM(GP25:HA25)</f>
        <v>68.787000000000006</v>
      </c>
      <c r="HC25" s="136">
        <v>0</v>
      </c>
      <c r="HD25" s="137">
        <v>0</v>
      </c>
      <c r="HE25" s="137">
        <v>0</v>
      </c>
      <c r="HF25" s="136">
        <v>0</v>
      </c>
      <c r="HG25" s="136">
        <v>18.797999999999998</v>
      </c>
      <c r="HH25" s="136">
        <v>64.986999999999995</v>
      </c>
      <c r="HI25" s="136">
        <v>72.921999999999997</v>
      </c>
      <c r="HJ25" s="136">
        <v>72.525999999999996</v>
      </c>
      <c r="HK25" s="136">
        <v>86.593000000000004</v>
      </c>
      <c r="HL25" s="136">
        <v>138.10300000000001</v>
      </c>
      <c r="HM25" s="136">
        <v>70.537999999999997</v>
      </c>
      <c r="HN25" s="136">
        <v>9.3360000000000003</v>
      </c>
      <c r="HO25" s="157">
        <f>SUM(HC25:HN25)</f>
        <v>533.803</v>
      </c>
      <c r="HP25" s="136">
        <v>0</v>
      </c>
      <c r="HQ25" s="137">
        <v>0</v>
      </c>
      <c r="HR25" s="137">
        <v>0</v>
      </c>
      <c r="HS25" s="136">
        <v>0</v>
      </c>
      <c r="HT25" s="136">
        <v>0</v>
      </c>
      <c r="HU25" s="136">
        <v>0</v>
      </c>
      <c r="HV25" s="136">
        <v>0</v>
      </c>
      <c r="HW25" s="136">
        <v>0</v>
      </c>
      <c r="HX25" s="136">
        <v>11.385999999999999</v>
      </c>
      <c r="HY25" s="136">
        <v>5.0000000000000001E-3</v>
      </c>
      <c r="HZ25" s="136">
        <v>0</v>
      </c>
      <c r="IA25" s="136">
        <v>0</v>
      </c>
      <c r="IB25" s="157">
        <f>SUM(HP25:IA25)</f>
        <v>11.391</v>
      </c>
      <c r="IC25" s="136">
        <v>0</v>
      </c>
      <c r="ID25" s="137">
        <v>0</v>
      </c>
      <c r="IE25" s="137">
        <v>0</v>
      </c>
      <c r="IF25" s="136">
        <v>0</v>
      </c>
      <c r="IG25" s="136">
        <v>0</v>
      </c>
      <c r="IH25" s="136">
        <v>0</v>
      </c>
      <c r="II25" s="136">
        <v>38.863999999999997</v>
      </c>
      <c r="IJ25" s="136">
        <v>50.965000000000003</v>
      </c>
      <c r="IK25" s="136">
        <v>0</v>
      </c>
      <c r="IL25" s="136">
        <v>0</v>
      </c>
      <c r="IM25" s="136">
        <v>0</v>
      </c>
      <c r="IN25" s="136">
        <v>0</v>
      </c>
      <c r="IO25" s="157">
        <f>SUM(IC25:IN25)</f>
        <v>89.829000000000008</v>
      </c>
      <c r="IP25" s="136">
        <v>0</v>
      </c>
      <c r="IQ25" s="137">
        <v>0</v>
      </c>
      <c r="IR25" s="137">
        <v>0</v>
      </c>
      <c r="IS25" s="136">
        <v>0</v>
      </c>
      <c r="IT25" s="361"/>
      <c r="IU25" s="361"/>
      <c r="IV25" s="136">
        <v>0</v>
      </c>
      <c r="IW25" s="136">
        <v>0</v>
      </c>
      <c r="IX25" s="136">
        <v>0</v>
      </c>
      <c r="IY25" s="136">
        <v>0</v>
      </c>
      <c r="IZ25" s="136">
        <v>0</v>
      </c>
      <c r="JA25" s="136">
        <v>0</v>
      </c>
      <c r="JB25" s="157">
        <f>SUM(IP25:JA25)</f>
        <v>0</v>
      </c>
      <c r="JC25" s="136">
        <v>0</v>
      </c>
      <c r="JD25" s="137">
        <v>0</v>
      </c>
      <c r="JE25" s="137">
        <v>0</v>
      </c>
      <c r="JF25" s="136">
        <v>0</v>
      </c>
      <c r="JG25" s="136">
        <v>0</v>
      </c>
      <c r="JH25" s="136"/>
      <c r="JI25" s="136"/>
      <c r="JJ25" s="136"/>
      <c r="JK25" s="136"/>
      <c r="JL25" s="136"/>
      <c r="JM25" s="136"/>
      <c r="JN25" s="136"/>
      <c r="JO25" s="157">
        <f>SUM(JC25:JN25)</f>
        <v>0</v>
      </c>
    </row>
    <row r="26" spans="1:275" s="1" customFormat="1" ht="22.5">
      <c r="A26" s="398"/>
      <c r="B26" s="18" t="s">
        <v>87</v>
      </c>
      <c r="C26" s="99"/>
      <c r="D26" s="140"/>
      <c r="E26" s="140"/>
      <c r="F26" s="99"/>
      <c r="G26" s="99"/>
      <c r="H26" s="99"/>
      <c r="I26" s="99"/>
      <c r="J26" s="99"/>
      <c r="K26" s="99"/>
      <c r="L26" s="99"/>
      <c r="M26" s="99"/>
      <c r="N26" s="99"/>
      <c r="O26" s="142"/>
      <c r="P26" s="99"/>
      <c r="Q26" s="140"/>
      <c r="R26" s="140"/>
      <c r="S26" s="99"/>
      <c r="T26" s="99"/>
      <c r="U26" s="99"/>
      <c r="V26" s="99"/>
      <c r="W26" s="99"/>
      <c r="X26" s="99"/>
      <c r="Y26" s="99"/>
      <c r="Z26" s="99"/>
      <c r="AA26" s="99"/>
      <c r="AB26" s="142"/>
      <c r="AC26" s="99"/>
      <c r="AD26" s="140"/>
      <c r="AE26" s="140"/>
      <c r="AF26" s="99"/>
      <c r="AG26" s="99"/>
      <c r="AH26" s="99"/>
      <c r="AI26" s="99"/>
      <c r="AJ26" s="99"/>
      <c r="AK26" s="99"/>
      <c r="AL26" s="99"/>
      <c r="AM26" s="99"/>
      <c r="AN26" s="99"/>
      <c r="AO26" s="142">
        <f>SUM(AC26:AN26)</f>
        <v>0</v>
      </c>
      <c r="AP26" s="99"/>
      <c r="AQ26" s="140"/>
      <c r="AR26" s="140"/>
      <c r="AS26" s="99"/>
      <c r="AT26" s="99"/>
      <c r="AU26" s="99"/>
      <c r="AV26" s="99"/>
      <c r="AW26" s="99"/>
      <c r="AX26" s="99"/>
      <c r="AY26" s="99"/>
      <c r="AZ26" s="99"/>
      <c r="BA26" s="99"/>
      <c r="BB26" s="142">
        <f>SUM(AP26:BA26)</f>
        <v>0</v>
      </c>
      <c r="BC26" s="99"/>
      <c r="BD26" s="140"/>
      <c r="BE26" s="140"/>
      <c r="BF26" s="99"/>
      <c r="BG26" s="99"/>
      <c r="BH26" s="99"/>
      <c r="BI26" s="99"/>
      <c r="BJ26" s="99"/>
      <c r="BK26" s="99"/>
      <c r="BL26" s="99"/>
      <c r="BM26" s="99"/>
      <c r="BN26" s="99"/>
      <c r="BO26" s="142">
        <f>SUM(BC26:BN26)</f>
        <v>0</v>
      </c>
      <c r="BP26" s="99"/>
      <c r="BQ26" s="140"/>
      <c r="BR26" s="140"/>
      <c r="BS26" s="99"/>
      <c r="BT26" s="99"/>
      <c r="BU26" s="99"/>
      <c r="BV26" s="99"/>
      <c r="BW26" s="99"/>
      <c r="BX26" s="99"/>
      <c r="BY26" s="99"/>
      <c r="BZ26" s="99"/>
      <c r="CA26" s="99"/>
      <c r="CB26" s="142">
        <f>SUM(BP26:CA26)</f>
        <v>0</v>
      </c>
      <c r="CC26" s="99"/>
      <c r="CD26" s="140"/>
      <c r="CE26" s="140"/>
      <c r="CF26" s="99"/>
      <c r="CG26" s="99"/>
      <c r="CH26" s="99"/>
      <c r="CI26" s="99"/>
      <c r="CJ26" s="99"/>
      <c r="CK26" s="99"/>
      <c r="CL26" s="99"/>
      <c r="CM26" s="99"/>
      <c r="CN26" s="99"/>
      <c r="CO26" s="142">
        <f>SUM(CC26:CN26)</f>
        <v>0</v>
      </c>
      <c r="CP26" s="99"/>
      <c r="CQ26" s="140"/>
      <c r="CR26" s="140"/>
      <c r="CS26" s="99"/>
      <c r="CT26" s="99"/>
      <c r="CU26" s="99"/>
      <c r="CV26" s="99"/>
      <c r="CW26" s="99"/>
      <c r="CX26" s="99"/>
      <c r="CY26" s="99"/>
      <c r="CZ26" s="99"/>
      <c r="DA26" s="99"/>
      <c r="DB26" s="142">
        <f>SUM(CP26:DA26)</f>
        <v>0</v>
      </c>
      <c r="DC26" s="99"/>
      <c r="DD26" s="140"/>
      <c r="DE26" s="140"/>
      <c r="DF26" s="99"/>
      <c r="DG26" s="99"/>
      <c r="DH26" s="99"/>
      <c r="DI26" s="99"/>
      <c r="DJ26" s="99"/>
      <c r="DK26" s="99"/>
      <c r="DL26" s="99"/>
      <c r="DM26" s="99"/>
      <c r="DN26" s="99">
        <v>79.069999999999993</v>
      </c>
      <c r="DO26" s="142">
        <f>SUM(DC26:DN26)</f>
        <v>79.069999999999993</v>
      </c>
      <c r="DP26" s="99"/>
      <c r="DQ26" s="140"/>
      <c r="DR26" s="140"/>
      <c r="DS26" s="99"/>
      <c r="DT26" s="99"/>
      <c r="DU26" s="99"/>
      <c r="DV26" s="99"/>
      <c r="DW26" s="99"/>
      <c r="DX26" s="99"/>
      <c r="DY26" s="99"/>
      <c r="DZ26" s="99"/>
      <c r="EA26" s="99"/>
      <c r="EB26" s="142">
        <f>SUM(DP26:EA26)</f>
        <v>0</v>
      </c>
      <c r="EC26" s="99"/>
      <c r="ED26" s="140"/>
      <c r="EE26" s="140"/>
      <c r="EF26" s="99"/>
      <c r="EG26" s="99"/>
      <c r="EH26" s="99"/>
      <c r="EI26" s="99"/>
      <c r="EJ26" s="99"/>
      <c r="EK26" s="99"/>
      <c r="EL26" s="99"/>
      <c r="EM26" s="99"/>
      <c r="EN26" s="99"/>
      <c r="EO26" s="142">
        <f>SUM(EC26:EN26)</f>
        <v>0</v>
      </c>
      <c r="EP26" s="99"/>
      <c r="EQ26" s="140"/>
      <c r="ER26" s="140"/>
      <c r="ES26" s="99"/>
      <c r="ET26" s="99"/>
      <c r="EU26" s="99"/>
      <c r="EV26" s="99"/>
      <c r="EW26" s="99"/>
      <c r="EX26" s="99"/>
      <c r="EY26" s="99"/>
      <c r="EZ26" s="99"/>
      <c r="FA26" s="99"/>
      <c r="FB26" s="142">
        <f>SUM(EP26:FA26)</f>
        <v>0</v>
      </c>
      <c r="FC26" s="99">
        <v>0</v>
      </c>
      <c r="FD26" s="140">
        <v>0</v>
      </c>
      <c r="FE26" s="140">
        <v>40.829000000000001</v>
      </c>
      <c r="FF26" s="99">
        <v>86.35</v>
      </c>
      <c r="FG26" s="99">
        <v>2.4E-2</v>
      </c>
      <c r="FH26" s="99">
        <v>114.32299999999999</v>
      </c>
      <c r="FI26" s="99">
        <v>130.89500000000001</v>
      </c>
      <c r="FJ26" s="99">
        <v>132.03800000000001</v>
      </c>
      <c r="FK26" s="99">
        <v>194.75</v>
      </c>
      <c r="FL26" s="99">
        <v>208.405</v>
      </c>
      <c r="FM26" s="99">
        <v>201.53</v>
      </c>
      <c r="FN26" s="99">
        <v>212.72800000000001</v>
      </c>
      <c r="FO26" s="142">
        <f>SUM(FC26:FN26)</f>
        <v>1321.8720000000001</v>
      </c>
      <c r="FP26" s="99">
        <v>0</v>
      </c>
      <c r="FQ26" s="140">
        <v>0</v>
      </c>
      <c r="FR26" s="140">
        <v>0</v>
      </c>
      <c r="FS26" s="99">
        <v>0</v>
      </c>
      <c r="FT26" s="99">
        <v>0</v>
      </c>
      <c r="FU26" s="99">
        <v>0</v>
      </c>
      <c r="FV26" s="99">
        <v>0</v>
      </c>
      <c r="FW26" s="99">
        <v>0</v>
      </c>
      <c r="FX26" s="99">
        <v>0</v>
      </c>
      <c r="FY26" s="99">
        <v>0</v>
      </c>
      <c r="FZ26" s="99">
        <v>0</v>
      </c>
      <c r="GA26" s="99">
        <v>0</v>
      </c>
      <c r="GB26" s="142">
        <f>SUM(FP26:GA26)</f>
        <v>0</v>
      </c>
      <c r="GC26" s="99">
        <v>205.209</v>
      </c>
      <c r="GD26" s="140">
        <v>174.851</v>
      </c>
      <c r="GE26" s="140">
        <v>193.98699999999999</v>
      </c>
      <c r="GF26" s="99">
        <v>170.93100000000001</v>
      </c>
      <c r="GG26" s="99">
        <v>222.98</v>
      </c>
      <c r="GH26" s="99">
        <v>196.626</v>
      </c>
      <c r="GI26" s="99">
        <v>211.672</v>
      </c>
      <c r="GJ26" s="99">
        <v>237.529</v>
      </c>
      <c r="GK26" s="99">
        <v>265.73700000000002</v>
      </c>
      <c r="GL26" s="99">
        <v>274.51100000000002</v>
      </c>
      <c r="GM26" s="99">
        <v>262.815</v>
      </c>
      <c r="GN26" s="99">
        <v>272.99099999999999</v>
      </c>
      <c r="GO26" s="142">
        <f>SUM(GC26:GN26)</f>
        <v>2689.8390000000004</v>
      </c>
      <c r="GP26" s="99">
        <v>266.94499999999999</v>
      </c>
      <c r="GQ26" s="140">
        <v>228.29900000000001</v>
      </c>
      <c r="GR26" s="140">
        <v>252.51</v>
      </c>
      <c r="GS26" s="99">
        <v>230</v>
      </c>
      <c r="GT26" s="99">
        <v>246.273</v>
      </c>
      <c r="GU26" s="99">
        <v>259.00700000000001</v>
      </c>
      <c r="GV26" s="99">
        <v>270.17899999999997</v>
      </c>
      <c r="GW26" s="99">
        <v>273.75900000000001</v>
      </c>
      <c r="GX26" s="99">
        <v>266.51499999999999</v>
      </c>
      <c r="GY26" s="99">
        <v>269.10199999999998</v>
      </c>
      <c r="GZ26" s="99">
        <v>258.53500000000003</v>
      </c>
      <c r="HA26" s="99">
        <v>275.77699999999999</v>
      </c>
      <c r="HB26" s="142">
        <f>SUM(GP26:HA26)</f>
        <v>3096.9009999999998</v>
      </c>
      <c r="HC26" s="99">
        <v>274.01900000000001</v>
      </c>
      <c r="HD26" s="140">
        <v>249.48500000000001</v>
      </c>
      <c r="HE26" s="140">
        <v>256.91699999999997</v>
      </c>
      <c r="HF26" s="99">
        <v>253.518</v>
      </c>
      <c r="HG26" s="99">
        <v>264.15800000000002</v>
      </c>
      <c r="HH26" s="99">
        <v>261.86500000000001</v>
      </c>
      <c r="HI26" s="99">
        <v>266.41699999999997</v>
      </c>
      <c r="HJ26" s="99">
        <v>266.01600000000002</v>
      </c>
      <c r="HK26" s="99">
        <v>252.90899999999999</v>
      </c>
      <c r="HL26" s="99">
        <v>254.28200000000001</v>
      </c>
      <c r="HM26" s="99">
        <v>222.428</v>
      </c>
      <c r="HN26" s="99">
        <v>250.511</v>
      </c>
      <c r="HO26" s="142">
        <f>SUM(HC26:HN26)</f>
        <v>3072.5250000000001</v>
      </c>
      <c r="HP26" s="99">
        <v>244.965</v>
      </c>
      <c r="HQ26" s="140">
        <v>224.74199999999999</v>
      </c>
      <c r="HR26" s="140">
        <v>254.17500000000001</v>
      </c>
      <c r="HS26" s="99">
        <v>250.76</v>
      </c>
      <c r="HT26" s="99">
        <v>269.94400000000002</v>
      </c>
      <c r="HU26" s="99">
        <v>267.43299999999999</v>
      </c>
      <c r="HV26" s="99">
        <v>272.90600000000001</v>
      </c>
      <c r="HW26" s="99">
        <v>335.54399999999998</v>
      </c>
      <c r="HX26" s="99">
        <v>365.87400000000002</v>
      </c>
      <c r="HY26" s="99">
        <v>325.49200000000002</v>
      </c>
      <c r="HZ26" s="99">
        <v>224.55500000000001</v>
      </c>
      <c r="IA26" s="99">
        <v>251.928</v>
      </c>
      <c r="IB26" s="142">
        <f>SUM(HP26:IA26)</f>
        <v>3288.3179999999998</v>
      </c>
      <c r="IC26" s="99">
        <v>253.113</v>
      </c>
      <c r="ID26" s="140">
        <v>132.27199999999999</v>
      </c>
      <c r="IE26" s="140">
        <v>266.62099999999998</v>
      </c>
      <c r="IF26" s="99">
        <v>245.42099999999999</v>
      </c>
      <c r="IG26" s="99">
        <v>252.761</v>
      </c>
      <c r="IH26" s="99">
        <v>220.25700000000001</v>
      </c>
      <c r="II26" s="99">
        <v>0</v>
      </c>
      <c r="IJ26" s="99">
        <v>0</v>
      </c>
      <c r="IK26" s="99">
        <v>0</v>
      </c>
      <c r="IL26" s="99">
        <v>0</v>
      </c>
      <c r="IM26" s="99">
        <v>0</v>
      </c>
      <c r="IN26" s="99">
        <v>0</v>
      </c>
      <c r="IO26" s="142">
        <f>SUM(IC26:IN26)</f>
        <v>1370.4449999999999</v>
      </c>
      <c r="IP26" s="99">
        <v>0</v>
      </c>
      <c r="IQ26" s="140">
        <v>0</v>
      </c>
      <c r="IR26" s="140">
        <v>0</v>
      </c>
      <c r="IS26" s="99">
        <v>0</v>
      </c>
      <c r="IT26" s="362"/>
      <c r="IU26" s="362"/>
      <c r="IV26" s="99">
        <v>0</v>
      </c>
      <c r="IW26" s="99">
        <v>0</v>
      </c>
      <c r="IX26" s="99">
        <v>0</v>
      </c>
      <c r="IY26" s="99">
        <v>0</v>
      </c>
      <c r="IZ26" s="99">
        <v>0</v>
      </c>
      <c r="JA26" s="99">
        <v>0</v>
      </c>
      <c r="JB26" s="142">
        <f>SUM(IP26:JA26)</f>
        <v>0</v>
      </c>
      <c r="JC26" s="99">
        <v>0</v>
      </c>
      <c r="JD26" s="140">
        <v>0</v>
      </c>
      <c r="JE26" s="140">
        <v>0</v>
      </c>
      <c r="JF26" s="99">
        <v>0</v>
      </c>
      <c r="JG26" s="99">
        <v>0</v>
      </c>
      <c r="JH26" s="99"/>
      <c r="JI26" s="99"/>
      <c r="JJ26" s="99"/>
      <c r="JK26" s="99"/>
      <c r="JL26" s="99"/>
      <c r="JM26" s="99"/>
      <c r="JN26" s="99"/>
      <c r="JO26" s="142">
        <f>SUM(JC26:JN26)</f>
        <v>0</v>
      </c>
    </row>
    <row r="27" spans="1:275" s="1" customFormat="1" ht="23.25" thickBot="1">
      <c r="A27" s="398"/>
      <c r="B27" s="14" t="s">
        <v>42</v>
      </c>
      <c r="C27" s="158"/>
      <c r="D27" s="159"/>
      <c r="E27" s="159"/>
      <c r="F27" s="158"/>
      <c r="G27" s="158"/>
      <c r="H27" s="158"/>
      <c r="I27" s="158"/>
      <c r="J27" s="158"/>
      <c r="K27" s="158"/>
      <c r="L27" s="158"/>
      <c r="M27" s="158"/>
      <c r="N27" s="158"/>
      <c r="O27" s="156"/>
      <c r="P27" s="158"/>
      <c r="Q27" s="159"/>
      <c r="R27" s="159"/>
      <c r="S27" s="158"/>
      <c r="T27" s="158"/>
      <c r="U27" s="158"/>
      <c r="V27" s="158"/>
      <c r="W27" s="158"/>
      <c r="X27" s="158"/>
      <c r="Y27" s="158"/>
      <c r="Z27" s="158"/>
      <c r="AA27" s="158"/>
      <c r="AB27" s="156"/>
      <c r="AC27" s="158"/>
      <c r="AD27" s="159"/>
      <c r="AE27" s="159"/>
      <c r="AF27" s="158"/>
      <c r="AG27" s="158"/>
      <c r="AH27" s="158"/>
      <c r="AI27" s="158"/>
      <c r="AJ27" s="158"/>
      <c r="AK27" s="158"/>
      <c r="AL27" s="158"/>
      <c r="AM27" s="158"/>
      <c r="AN27" s="158"/>
      <c r="AO27" s="156">
        <f>SUM(AC27:AN27)</f>
        <v>0</v>
      </c>
      <c r="AP27" s="158"/>
      <c r="AQ27" s="159"/>
      <c r="AR27" s="159"/>
      <c r="AS27" s="158"/>
      <c r="AT27" s="158"/>
      <c r="AU27" s="158"/>
      <c r="AV27" s="158"/>
      <c r="AW27" s="158"/>
      <c r="AX27" s="158"/>
      <c r="AY27" s="158"/>
      <c r="AZ27" s="158"/>
      <c r="BA27" s="158"/>
      <c r="BB27" s="156">
        <f>SUM(AP27:BA27)</f>
        <v>0</v>
      </c>
      <c r="BC27" s="158"/>
      <c r="BD27" s="159"/>
      <c r="BE27" s="159"/>
      <c r="BF27" s="158"/>
      <c r="BG27" s="158"/>
      <c r="BH27" s="158"/>
      <c r="BI27" s="158"/>
      <c r="BJ27" s="158"/>
      <c r="BK27" s="158"/>
      <c r="BL27" s="158"/>
      <c r="BM27" s="158"/>
      <c r="BN27" s="158"/>
      <c r="BO27" s="156">
        <f>SUM(BC27:BN27)</f>
        <v>0</v>
      </c>
      <c r="BP27" s="158"/>
      <c r="BQ27" s="159"/>
      <c r="BR27" s="159"/>
      <c r="BS27" s="158"/>
      <c r="BT27" s="158"/>
      <c r="BU27" s="158"/>
      <c r="BV27" s="158"/>
      <c r="BW27" s="158"/>
      <c r="BX27" s="158"/>
      <c r="BY27" s="158"/>
      <c r="BZ27" s="158"/>
      <c r="CA27" s="158"/>
      <c r="CB27" s="156">
        <f>SUM(BP27:CA27)</f>
        <v>0</v>
      </c>
      <c r="CC27" s="158"/>
      <c r="CD27" s="159"/>
      <c r="CE27" s="159"/>
      <c r="CF27" s="158"/>
      <c r="CG27" s="158"/>
      <c r="CH27" s="158"/>
      <c r="CI27" s="158"/>
      <c r="CJ27" s="158"/>
      <c r="CK27" s="158"/>
      <c r="CL27" s="158"/>
      <c r="CM27" s="158"/>
      <c r="CN27" s="158"/>
      <c r="CO27" s="156">
        <f>SUM(CC27:CN27)</f>
        <v>0</v>
      </c>
      <c r="CP27" s="158"/>
      <c r="CQ27" s="159"/>
      <c r="CR27" s="159"/>
      <c r="CS27" s="158"/>
      <c r="CT27" s="158"/>
      <c r="CU27" s="158"/>
      <c r="CV27" s="158"/>
      <c r="CW27" s="158"/>
      <c r="CX27" s="158"/>
      <c r="CY27" s="158"/>
      <c r="CZ27" s="158"/>
      <c r="DA27" s="158"/>
      <c r="DB27" s="156">
        <f>SUM(CP27:DA27)</f>
        <v>0</v>
      </c>
      <c r="DC27" s="158"/>
      <c r="DD27" s="159"/>
      <c r="DE27" s="159"/>
      <c r="DF27" s="158">
        <v>3.78</v>
      </c>
      <c r="DG27" s="158">
        <v>65.12</v>
      </c>
      <c r="DH27" s="158">
        <v>60.369</v>
      </c>
      <c r="DI27" s="158">
        <v>48.545999999999999</v>
      </c>
      <c r="DJ27" s="158">
        <v>71.783000000000001</v>
      </c>
      <c r="DK27" s="158">
        <v>62.606999999999999</v>
      </c>
      <c r="DL27" s="158">
        <v>59.856000000000002</v>
      </c>
      <c r="DM27" s="158">
        <v>76.495000000000005</v>
      </c>
      <c r="DN27" s="158"/>
      <c r="DO27" s="156">
        <f>SUM(DC27:DN27)</f>
        <v>448.55600000000004</v>
      </c>
      <c r="DP27" s="158">
        <v>48.557000000000002</v>
      </c>
      <c r="DQ27" s="159">
        <v>0</v>
      </c>
      <c r="DR27" s="159">
        <v>15.317</v>
      </c>
      <c r="DS27" s="158">
        <v>64.275000000000006</v>
      </c>
      <c r="DT27" s="158">
        <v>53.045999999999999</v>
      </c>
      <c r="DU27" s="158">
        <v>42.097999999999999</v>
      </c>
      <c r="DV27" s="158">
        <v>41.302999999999997</v>
      </c>
      <c r="DW27" s="158">
        <v>3.1549999999999998</v>
      </c>
      <c r="DX27" s="158">
        <v>15.571</v>
      </c>
      <c r="DY27" s="158">
        <v>42.838000000000001</v>
      </c>
      <c r="DZ27" s="158">
        <v>64.944999999999993</v>
      </c>
      <c r="EA27" s="158">
        <v>57.448999999999998</v>
      </c>
      <c r="EB27" s="156">
        <f>SUM(DP27:EA27)</f>
        <v>448.55400000000003</v>
      </c>
      <c r="EC27" s="158">
        <v>70.626000000000005</v>
      </c>
      <c r="ED27" s="159">
        <v>20.03</v>
      </c>
      <c r="EE27" s="159">
        <v>9.4860000000000007</v>
      </c>
      <c r="EF27" s="158">
        <v>52.186999999999998</v>
      </c>
      <c r="EG27" s="158">
        <v>13.321999999999999</v>
      </c>
      <c r="EH27" s="158">
        <v>13.353999999999999</v>
      </c>
      <c r="EI27" s="158">
        <v>30.286000000000001</v>
      </c>
      <c r="EJ27" s="158">
        <v>16.946999999999999</v>
      </c>
      <c r="EK27" s="158">
        <v>3.597</v>
      </c>
      <c r="EL27" s="158">
        <v>1.772</v>
      </c>
      <c r="EM27" s="158">
        <v>1.26</v>
      </c>
      <c r="EN27" s="158">
        <v>0.26100000000000001</v>
      </c>
      <c r="EO27" s="156">
        <f>SUM(EC27:EN27)</f>
        <v>233.12799999999999</v>
      </c>
      <c r="EP27" s="158">
        <v>10.313000000000001</v>
      </c>
      <c r="EQ27" s="159">
        <v>17.308</v>
      </c>
      <c r="ER27" s="159">
        <v>0</v>
      </c>
      <c r="ES27" s="158">
        <v>0</v>
      </c>
      <c r="ET27" s="158">
        <v>0</v>
      </c>
      <c r="EU27" s="158">
        <v>0</v>
      </c>
      <c r="EV27" s="158">
        <v>0</v>
      </c>
      <c r="EW27" s="158">
        <v>0</v>
      </c>
      <c r="EX27" s="158">
        <v>0</v>
      </c>
      <c r="EY27" s="158">
        <v>0</v>
      </c>
      <c r="EZ27" s="158">
        <v>0</v>
      </c>
      <c r="FA27" s="158">
        <v>0</v>
      </c>
      <c r="FB27" s="156">
        <f>SUM(EP27:FA27)</f>
        <v>27.621000000000002</v>
      </c>
      <c r="FC27" s="158">
        <v>0</v>
      </c>
      <c r="FD27" s="159">
        <v>0</v>
      </c>
      <c r="FE27" s="159">
        <v>0</v>
      </c>
      <c r="FF27" s="158">
        <v>0</v>
      </c>
      <c r="FG27" s="158">
        <v>0</v>
      </c>
      <c r="FH27" s="158">
        <v>0</v>
      </c>
      <c r="FI27" s="158">
        <v>0</v>
      </c>
      <c r="FJ27" s="158">
        <v>0</v>
      </c>
      <c r="FK27" s="158">
        <v>0</v>
      </c>
      <c r="FL27" s="158">
        <v>0</v>
      </c>
      <c r="FM27" s="158">
        <v>0</v>
      </c>
      <c r="FN27" s="158">
        <v>0</v>
      </c>
      <c r="FO27" s="156">
        <f>SUM(FC27:FN27)</f>
        <v>0</v>
      </c>
      <c r="FP27" s="158">
        <v>215.691</v>
      </c>
      <c r="FQ27" s="159">
        <v>180.06299999999999</v>
      </c>
      <c r="FR27" s="159">
        <v>193.35900000000001</v>
      </c>
      <c r="FS27" s="158">
        <v>193.77099999999999</v>
      </c>
      <c r="FT27" s="158">
        <v>221.07499999999999</v>
      </c>
      <c r="FU27" s="158">
        <v>200.77500000000001</v>
      </c>
      <c r="FV27" s="158">
        <v>205.37899999999999</v>
      </c>
      <c r="FW27" s="158">
        <v>209.983</v>
      </c>
      <c r="FX27" s="158">
        <v>210.809</v>
      </c>
      <c r="FY27" s="158">
        <v>218.20400000000001</v>
      </c>
      <c r="FZ27" s="158">
        <v>198.23099999999999</v>
      </c>
      <c r="GA27" s="158">
        <v>231.40700000000001</v>
      </c>
      <c r="GB27" s="156">
        <f>SUM(FP27:GA27)</f>
        <v>2478.7470000000003</v>
      </c>
      <c r="GC27" s="158">
        <v>0</v>
      </c>
      <c r="GD27" s="159">
        <v>0</v>
      </c>
      <c r="GE27" s="159">
        <v>0</v>
      </c>
      <c r="GF27" s="158">
        <v>0</v>
      </c>
      <c r="GG27" s="158">
        <v>0</v>
      </c>
      <c r="GH27" s="158">
        <v>0</v>
      </c>
      <c r="GI27" s="158">
        <v>0</v>
      </c>
      <c r="GJ27" s="158">
        <v>0</v>
      </c>
      <c r="GK27" s="158">
        <v>0</v>
      </c>
      <c r="GL27" s="158">
        <v>0</v>
      </c>
      <c r="GM27" s="158">
        <v>0</v>
      </c>
      <c r="GN27" s="158">
        <v>0</v>
      </c>
      <c r="GO27" s="156">
        <f>SUM(GC27:GN27)</f>
        <v>0</v>
      </c>
      <c r="GP27" s="158">
        <v>0</v>
      </c>
      <c r="GQ27" s="159">
        <v>0</v>
      </c>
      <c r="GR27" s="159">
        <v>0</v>
      </c>
      <c r="GS27" s="158">
        <v>0</v>
      </c>
      <c r="GT27" s="158">
        <v>0</v>
      </c>
      <c r="GU27" s="158">
        <v>0</v>
      </c>
      <c r="GV27" s="158">
        <v>0</v>
      </c>
      <c r="GW27" s="158">
        <v>0</v>
      </c>
      <c r="GX27" s="158">
        <v>0</v>
      </c>
      <c r="GY27" s="158">
        <v>0</v>
      </c>
      <c r="GZ27" s="158">
        <v>0</v>
      </c>
      <c r="HA27" s="158">
        <v>0</v>
      </c>
      <c r="HB27" s="156">
        <f>SUM(GP27:HA27)</f>
        <v>0</v>
      </c>
      <c r="HC27" s="158">
        <v>0</v>
      </c>
      <c r="HD27" s="159">
        <v>0</v>
      </c>
      <c r="HE27" s="159">
        <v>0</v>
      </c>
      <c r="HF27" s="158">
        <v>0</v>
      </c>
      <c r="HG27" s="158">
        <v>0</v>
      </c>
      <c r="HH27" s="158">
        <v>0</v>
      </c>
      <c r="HI27" s="158">
        <v>0</v>
      </c>
      <c r="HJ27" s="158">
        <v>0</v>
      </c>
      <c r="HK27" s="158">
        <v>0</v>
      </c>
      <c r="HL27" s="158">
        <v>0</v>
      </c>
      <c r="HM27" s="158">
        <v>0</v>
      </c>
      <c r="HN27" s="158">
        <v>0</v>
      </c>
      <c r="HO27" s="156">
        <f>SUM(HC27:HN27)</f>
        <v>0</v>
      </c>
      <c r="HP27" s="158">
        <v>0</v>
      </c>
      <c r="HQ27" s="159">
        <v>0</v>
      </c>
      <c r="HR27" s="159">
        <v>0</v>
      </c>
      <c r="HS27" s="158">
        <v>0</v>
      </c>
      <c r="HT27" s="158">
        <v>0</v>
      </c>
      <c r="HU27" s="158">
        <v>0</v>
      </c>
      <c r="HV27" s="158">
        <v>0</v>
      </c>
      <c r="HW27" s="158">
        <v>0</v>
      </c>
      <c r="HX27" s="158">
        <v>0</v>
      </c>
      <c r="HY27" s="158">
        <v>0</v>
      </c>
      <c r="HZ27" s="158">
        <v>0</v>
      </c>
      <c r="IA27" s="158">
        <v>0</v>
      </c>
      <c r="IB27" s="156">
        <f>SUM(HP27:IA27)</f>
        <v>0</v>
      </c>
      <c r="IC27" s="158">
        <v>0</v>
      </c>
      <c r="ID27" s="159">
        <v>0</v>
      </c>
      <c r="IE27" s="159">
        <v>0</v>
      </c>
      <c r="IF27" s="158">
        <v>0</v>
      </c>
      <c r="IG27" s="158">
        <v>0</v>
      </c>
      <c r="IH27" s="158">
        <v>0</v>
      </c>
      <c r="II27" s="158">
        <v>240.97900000000001</v>
      </c>
      <c r="IJ27" s="158">
        <v>251.589</v>
      </c>
      <c r="IK27" s="158">
        <v>236.42</v>
      </c>
      <c r="IL27" s="158">
        <v>260.34899999999999</v>
      </c>
      <c r="IM27" s="158">
        <v>219.816</v>
      </c>
      <c r="IN27" s="158">
        <v>139.92500000000001</v>
      </c>
      <c r="IO27" s="156">
        <f>SUM(IC27:IN27)</f>
        <v>1349.078</v>
      </c>
      <c r="IP27" s="158">
        <v>157.18</v>
      </c>
      <c r="IQ27" s="159">
        <v>233.09299999999999</v>
      </c>
      <c r="IR27" s="159">
        <v>172.19900000000001</v>
      </c>
      <c r="IS27" s="158">
        <v>74.013000000000005</v>
      </c>
      <c r="IT27" s="366"/>
      <c r="IU27" s="366"/>
      <c r="IV27" s="158">
        <v>91.194000000000003</v>
      </c>
      <c r="IW27" s="158">
        <v>198.28200000000001</v>
      </c>
      <c r="IX27" s="158">
        <v>245.98099999999999</v>
      </c>
      <c r="IY27" s="158">
        <v>252.05</v>
      </c>
      <c r="IZ27" s="158">
        <v>233.49299999999999</v>
      </c>
      <c r="JA27" s="158">
        <v>262.21100000000001</v>
      </c>
      <c r="JB27" s="156">
        <f>SUM(IP27:JA27)</f>
        <v>1919.6959999999999</v>
      </c>
      <c r="JC27" s="158">
        <v>257.14499999999998</v>
      </c>
      <c r="JD27" s="159">
        <v>154.42599999999999</v>
      </c>
      <c r="JE27" s="159">
        <v>108.852</v>
      </c>
      <c r="JF27" s="158">
        <v>201.29900000000001</v>
      </c>
      <c r="JG27" s="158">
        <v>75.549000000000007</v>
      </c>
      <c r="JH27" s="158"/>
      <c r="JI27" s="158"/>
      <c r="JJ27" s="158"/>
      <c r="JK27" s="158"/>
      <c r="JL27" s="158"/>
      <c r="JM27" s="158"/>
      <c r="JN27" s="158"/>
      <c r="JO27" s="156">
        <f>SUM(JC27:JN27)</f>
        <v>797.27099999999996</v>
      </c>
    </row>
    <row r="28" spans="1:275" s="1" customFormat="1" ht="21.75" thickBot="1">
      <c r="A28" s="398"/>
      <c r="B28" s="11" t="s">
        <v>146</v>
      </c>
      <c r="C28" s="49"/>
      <c r="D28" s="69"/>
      <c r="E28" s="69"/>
      <c r="F28" s="69"/>
      <c r="G28" s="69"/>
      <c r="H28" s="69"/>
      <c r="I28" s="69"/>
      <c r="J28" s="69"/>
      <c r="K28" s="69"/>
      <c r="L28" s="69"/>
      <c r="M28" s="70"/>
      <c r="N28" s="69"/>
      <c r="O28" s="71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1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71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71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71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71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71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71"/>
      <c r="DC28" s="69"/>
      <c r="DD28" s="69"/>
      <c r="DE28" s="69"/>
      <c r="DF28" s="69"/>
      <c r="DG28" s="69"/>
      <c r="DH28" s="69"/>
      <c r="DI28" s="69"/>
      <c r="DJ28" s="97"/>
      <c r="DK28" s="97"/>
      <c r="DL28" s="97"/>
      <c r="DM28" s="97"/>
      <c r="DN28" s="97"/>
      <c r="DO28" s="71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71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71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71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71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71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71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71"/>
      <c r="HC28" s="69"/>
      <c r="HD28" s="69"/>
      <c r="HE28" s="69"/>
      <c r="HF28" s="69"/>
      <c r="HG28" s="69"/>
      <c r="HH28" s="69"/>
      <c r="HI28" s="120"/>
      <c r="HJ28" s="120"/>
      <c r="HK28" s="120"/>
      <c r="HL28" s="120"/>
      <c r="HM28" s="120"/>
      <c r="HN28" s="120"/>
      <c r="HO28" s="71"/>
      <c r="HP28" s="97"/>
      <c r="HQ28" s="97"/>
      <c r="HR28" s="97"/>
      <c r="HS28" s="97"/>
      <c r="HT28" s="97"/>
      <c r="HU28" s="97"/>
      <c r="HV28" s="97"/>
      <c r="HW28" s="97"/>
      <c r="HX28" s="97"/>
      <c r="HY28" s="296">
        <f>SUM(HY29:HY29)</f>
        <v>5.7000000000000002E-2</v>
      </c>
      <c r="HZ28" s="296">
        <f>SUM(HZ29:HZ29)</f>
        <v>3.2050000000000001</v>
      </c>
      <c r="IA28" s="296">
        <f>SUM(IA29:IA29)</f>
        <v>3.6419999999999999</v>
      </c>
      <c r="IB28" s="173">
        <f>SUM(HP28:IA28)/12</f>
        <v>0.57533333333333336</v>
      </c>
      <c r="IC28" s="296">
        <f t="shared" ref="IC28:JN28" si="91">SUM(IC29:IC29)</f>
        <v>3.7719999999999998</v>
      </c>
      <c r="ID28" s="296">
        <f t="shared" si="91"/>
        <v>3.6989999999999998</v>
      </c>
      <c r="IE28" s="296">
        <f t="shared" si="91"/>
        <v>3.2530000000000001</v>
      </c>
      <c r="IF28" s="296">
        <f t="shared" si="91"/>
        <v>3.4020000000000001</v>
      </c>
      <c r="IG28" s="296">
        <f t="shared" si="91"/>
        <v>2.5510000000000002</v>
      </c>
      <c r="IH28" s="296">
        <f t="shared" si="91"/>
        <v>2.6059999999999999</v>
      </c>
      <c r="II28" s="296">
        <f t="shared" si="91"/>
        <v>2.5270000000000001</v>
      </c>
      <c r="IJ28" s="296">
        <f t="shared" si="91"/>
        <v>2.7280000000000002</v>
      </c>
      <c r="IK28" s="296">
        <f t="shared" si="91"/>
        <v>2.536</v>
      </c>
      <c r="IL28" s="296">
        <f t="shared" si="91"/>
        <v>2.863</v>
      </c>
      <c r="IM28" s="296">
        <f t="shared" si="91"/>
        <v>3.0529999999999999</v>
      </c>
      <c r="IN28" s="296">
        <f t="shared" si="91"/>
        <v>1.6220000000000001</v>
      </c>
      <c r="IO28" s="173">
        <f>SUM(IC28:IN28)/12</f>
        <v>2.8843333333333336</v>
      </c>
      <c r="IP28" s="296">
        <f t="shared" si="91"/>
        <v>3.4809999999999999</v>
      </c>
      <c r="IQ28" s="296">
        <f t="shared" si="91"/>
        <v>3.5179999999999998</v>
      </c>
      <c r="IR28" s="296">
        <f t="shared" si="91"/>
        <v>3.8849999999999998</v>
      </c>
      <c r="IS28" s="296">
        <f t="shared" si="91"/>
        <v>3.0870000000000002</v>
      </c>
      <c r="IT28" s="367">
        <f t="shared" si="91"/>
        <v>0</v>
      </c>
      <c r="IU28" s="367">
        <f t="shared" si="91"/>
        <v>0</v>
      </c>
      <c r="IV28" s="296">
        <f t="shared" si="91"/>
        <v>2.0499999999999998</v>
      </c>
      <c r="IW28" s="296">
        <f t="shared" si="91"/>
        <v>2.1840000000000002</v>
      </c>
      <c r="IX28" s="296">
        <f t="shared" si="91"/>
        <v>0</v>
      </c>
      <c r="IY28" s="296">
        <f t="shared" si="91"/>
        <v>0</v>
      </c>
      <c r="IZ28" s="296">
        <f t="shared" si="91"/>
        <v>0</v>
      </c>
      <c r="JA28" s="296">
        <f t="shared" si="91"/>
        <v>0</v>
      </c>
      <c r="JB28" s="173">
        <f>SUM(IP28:JA28)/12</f>
        <v>1.5170833333333336</v>
      </c>
      <c r="JC28" s="296">
        <f t="shared" si="91"/>
        <v>0</v>
      </c>
      <c r="JD28" s="296">
        <f t="shared" si="91"/>
        <v>0</v>
      </c>
      <c r="JE28" s="296">
        <f t="shared" si="91"/>
        <v>0</v>
      </c>
      <c r="JF28" s="296">
        <f t="shared" si="91"/>
        <v>0</v>
      </c>
      <c r="JG28" s="296">
        <f t="shared" si="91"/>
        <v>0</v>
      </c>
      <c r="JH28" s="296">
        <f t="shared" si="91"/>
        <v>0</v>
      </c>
      <c r="JI28" s="296">
        <f t="shared" si="91"/>
        <v>0</v>
      </c>
      <c r="JJ28" s="296">
        <f t="shared" si="91"/>
        <v>0</v>
      </c>
      <c r="JK28" s="296">
        <f t="shared" si="91"/>
        <v>0</v>
      </c>
      <c r="JL28" s="296">
        <f t="shared" si="91"/>
        <v>0</v>
      </c>
      <c r="JM28" s="296">
        <f t="shared" si="91"/>
        <v>0</v>
      </c>
      <c r="JN28" s="296">
        <f t="shared" si="91"/>
        <v>0</v>
      </c>
      <c r="JO28" s="173">
        <f>SUM(JC28:JN28)/12</f>
        <v>0</v>
      </c>
    </row>
    <row r="29" spans="1:275" s="5" customFormat="1" ht="23.25" thickBot="1">
      <c r="A29" s="398"/>
      <c r="B29" s="15" t="s">
        <v>145</v>
      </c>
      <c r="C29" s="50"/>
      <c r="D29" s="72"/>
      <c r="E29" s="72"/>
      <c r="F29" s="72"/>
      <c r="G29" s="72"/>
      <c r="H29" s="72"/>
      <c r="I29" s="72"/>
      <c r="J29" s="72"/>
      <c r="K29" s="72"/>
      <c r="L29" s="72"/>
      <c r="M29" s="73"/>
      <c r="N29" s="72"/>
      <c r="O29" s="74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4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4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4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4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4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74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74"/>
      <c r="DC29" s="72"/>
      <c r="DD29" s="72"/>
      <c r="DE29" s="72"/>
      <c r="DF29" s="72"/>
      <c r="DG29" s="72"/>
      <c r="DH29" s="72"/>
      <c r="DI29" s="72"/>
      <c r="DJ29" s="95"/>
      <c r="DK29" s="95"/>
      <c r="DL29" s="95"/>
      <c r="DM29" s="95"/>
      <c r="DN29" s="95"/>
      <c r="DO29" s="74"/>
      <c r="DP29" s="95"/>
      <c r="DQ29" s="95"/>
      <c r="DR29" s="95"/>
      <c r="DS29" s="47"/>
      <c r="DT29" s="95"/>
      <c r="DU29" s="95"/>
      <c r="DV29" s="95"/>
      <c r="DW29" s="95"/>
      <c r="DX29" s="95"/>
      <c r="DY29" s="95"/>
      <c r="DZ29" s="95"/>
      <c r="EA29" s="95"/>
      <c r="EB29" s="74"/>
      <c r="EC29" s="95"/>
      <c r="ED29" s="95"/>
      <c r="EE29" s="95"/>
      <c r="EF29" s="47"/>
      <c r="EG29" s="95"/>
      <c r="EH29" s="95"/>
      <c r="EI29" s="95"/>
      <c r="EJ29" s="95"/>
      <c r="EK29" s="95"/>
      <c r="EL29" s="95"/>
      <c r="EM29" s="95"/>
      <c r="EN29" s="95"/>
      <c r="EO29" s="74"/>
      <c r="EP29" s="111"/>
      <c r="EQ29" s="95"/>
      <c r="ER29" s="95"/>
      <c r="ES29" s="98"/>
      <c r="ET29" s="95"/>
      <c r="EU29" s="95"/>
      <c r="EV29" s="95"/>
      <c r="EW29" s="95"/>
      <c r="EX29" s="95"/>
      <c r="EY29" s="95"/>
      <c r="EZ29" s="95"/>
      <c r="FA29" s="95"/>
      <c r="FB29" s="74"/>
      <c r="FC29" s="111"/>
      <c r="FD29" s="95"/>
      <c r="FE29" s="95"/>
      <c r="FF29" s="98"/>
      <c r="FG29" s="95"/>
      <c r="FH29" s="95"/>
      <c r="FI29" s="95"/>
      <c r="FJ29" s="95"/>
      <c r="FK29" s="95"/>
      <c r="FL29" s="95"/>
      <c r="FM29" s="95"/>
      <c r="FN29" s="95"/>
      <c r="FO29" s="74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4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4"/>
      <c r="GP29" s="72"/>
      <c r="GQ29" s="111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4"/>
      <c r="HC29" s="72"/>
      <c r="HD29" s="72"/>
      <c r="HE29" s="72"/>
      <c r="HF29" s="72"/>
      <c r="HG29" s="72"/>
      <c r="HH29" s="72"/>
      <c r="HI29" s="119"/>
      <c r="HJ29" s="119"/>
      <c r="HK29" s="119"/>
      <c r="HL29" s="119"/>
      <c r="HM29" s="119"/>
      <c r="HN29" s="119"/>
      <c r="HO29" s="74"/>
      <c r="HP29" s="95"/>
      <c r="HQ29" s="95"/>
      <c r="HR29" s="95"/>
      <c r="HS29" s="95"/>
      <c r="HT29" s="95"/>
      <c r="HU29" s="95"/>
      <c r="HV29" s="95"/>
      <c r="HW29" s="95"/>
      <c r="HX29" s="95"/>
      <c r="HY29" s="111">
        <v>5.7000000000000002E-2</v>
      </c>
      <c r="HZ29" s="111">
        <v>3.2050000000000001</v>
      </c>
      <c r="IA29" s="111">
        <v>3.6419999999999999</v>
      </c>
      <c r="IB29" s="161">
        <f>SUM(HP29:IA29)/12</f>
        <v>0.57533333333333336</v>
      </c>
      <c r="IC29" s="111">
        <v>3.7719999999999998</v>
      </c>
      <c r="ID29" s="111">
        <v>3.6989999999999998</v>
      </c>
      <c r="IE29" s="111">
        <v>3.2530000000000001</v>
      </c>
      <c r="IF29" s="111">
        <v>3.4020000000000001</v>
      </c>
      <c r="IG29" s="111">
        <v>2.5510000000000002</v>
      </c>
      <c r="IH29" s="111">
        <v>2.6059999999999999</v>
      </c>
      <c r="II29" s="111">
        <v>2.5270000000000001</v>
      </c>
      <c r="IJ29" s="111">
        <v>2.7280000000000002</v>
      </c>
      <c r="IK29" s="111">
        <v>2.536</v>
      </c>
      <c r="IL29" s="111">
        <v>2.863</v>
      </c>
      <c r="IM29" s="111">
        <v>3.0529999999999999</v>
      </c>
      <c r="IN29" s="111">
        <v>1.6220000000000001</v>
      </c>
      <c r="IO29" s="161">
        <f>SUM(IC29:IN29)/12</f>
        <v>2.8843333333333336</v>
      </c>
      <c r="IP29" s="111">
        <v>3.4809999999999999</v>
      </c>
      <c r="IQ29" s="111">
        <v>3.5179999999999998</v>
      </c>
      <c r="IR29" s="111">
        <v>3.8849999999999998</v>
      </c>
      <c r="IS29" s="111">
        <v>3.0870000000000002</v>
      </c>
      <c r="IT29" s="368"/>
      <c r="IU29" s="368"/>
      <c r="IV29" s="111">
        <v>2.0499999999999998</v>
      </c>
      <c r="IW29" s="111">
        <v>2.1840000000000002</v>
      </c>
      <c r="IX29" s="111">
        <v>0</v>
      </c>
      <c r="IY29" s="111">
        <v>0</v>
      </c>
      <c r="IZ29" s="111">
        <v>0</v>
      </c>
      <c r="JA29" s="111">
        <v>0</v>
      </c>
      <c r="JB29" s="161">
        <f>SUM(IP29:JA29)/12</f>
        <v>1.5170833333333336</v>
      </c>
      <c r="JC29" s="111">
        <v>0</v>
      </c>
      <c r="JD29" s="111">
        <v>0</v>
      </c>
      <c r="JE29" s="111">
        <v>0</v>
      </c>
      <c r="JF29" s="111">
        <v>0</v>
      </c>
      <c r="JG29" s="111">
        <v>0</v>
      </c>
      <c r="JH29" s="111"/>
      <c r="JI29" s="111"/>
      <c r="JJ29" s="111"/>
      <c r="JK29" s="111"/>
      <c r="JL29" s="111"/>
      <c r="JM29" s="111"/>
      <c r="JN29" s="111"/>
      <c r="JO29" s="161">
        <f>SUM(JC29:JN29)/12</f>
        <v>0</v>
      </c>
    </row>
    <row r="30" spans="1:275" s="1" customFormat="1" ht="32.25" thickBot="1">
      <c r="A30" s="398"/>
      <c r="B30" s="11" t="s">
        <v>43</v>
      </c>
      <c r="C30" s="49"/>
      <c r="D30" s="69">
        <f t="shared" ref="D30:L30" si="92">SUM(D31:D32)</f>
        <v>1213</v>
      </c>
      <c r="E30" s="69">
        <f t="shared" si="92"/>
        <v>1095</v>
      </c>
      <c r="F30" s="69">
        <f t="shared" si="92"/>
        <v>1133</v>
      </c>
      <c r="G30" s="69">
        <f t="shared" si="92"/>
        <v>1141</v>
      </c>
      <c r="H30" s="69">
        <f t="shared" si="92"/>
        <v>1164</v>
      </c>
      <c r="I30" s="69">
        <f t="shared" si="92"/>
        <v>1164</v>
      </c>
      <c r="J30" s="69">
        <f t="shared" si="92"/>
        <v>1178</v>
      </c>
      <c r="K30" s="69">
        <f t="shared" si="92"/>
        <v>1173</v>
      </c>
      <c r="L30" s="69">
        <f t="shared" si="92"/>
        <v>1302</v>
      </c>
      <c r="M30" s="70"/>
      <c r="N30" s="69">
        <f>SUM(N31:N32)</f>
        <v>1292</v>
      </c>
      <c r="O30" s="71">
        <f>SUM(C30:N30)/11</f>
        <v>1077.7272727272727</v>
      </c>
      <c r="P30" s="69">
        <f t="shared" ref="P30:AA30" si="93">SUM(P31:P32)</f>
        <v>1236</v>
      </c>
      <c r="Q30" s="69">
        <f t="shared" si="93"/>
        <v>1309</v>
      </c>
      <c r="R30" s="69">
        <f t="shared" si="93"/>
        <v>1248</v>
      </c>
      <c r="S30" s="69">
        <f t="shared" si="93"/>
        <v>1292</v>
      </c>
      <c r="T30" s="69">
        <f t="shared" si="93"/>
        <v>1254</v>
      </c>
      <c r="U30" s="69">
        <f t="shared" si="93"/>
        <v>1262</v>
      </c>
      <c r="V30" s="69">
        <f t="shared" si="93"/>
        <v>1145</v>
      </c>
      <c r="W30" s="69">
        <f t="shared" si="93"/>
        <v>1507</v>
      </c>
      <c r="X30" s="69">
        <f t="shared" si="93"/>
        <v>1442</v>
      </c>
      <c r="Y30" s="69">
        <f t="shared" si="93"/>
        <v>1425</v>
      </c>
      <c r="Z30" s="69">
        <f t="shared" si="93"/>
        <v>1424</v>
      </c>
      <c r="AA30" s="69">
        <f t="shared" si="93"/>
        <v>1392</v>
      </c>
      <c r="AB30" s="71">
        <f>SUM(P30:AA30)/12</f>
        <v>1328</v>
      </c>
      <c r="AC30" s="69">
        <f t="shared" ref="AC30:AN30" si="94">SUM(AC31:AC32)</f>
        <v>1488</v>
      </c>
      <c r="AD30" s="69">
        <f t="shared" si="94"/>
        <v>1341</v>
      </c>
      <c r="AE30" s="69">
        <f t="shared" si="94"/>
        <v>1003</v>
      </c>
      <c r="AF30" s="69">
        <f t="shared" si="94"/>
        <v>1432</v>
      </c>
      <c r="AG30" s="69">
        <f t="shared" si="94"/>
        <v>1436</v>
      </c>
      <c r="AH30" s="69">
        <f t="shared" si="94"/>
        <v>1443</v>
      </c>
      <c r="AI30" s="69">
        <f t="shared" si="94"/>
        <v>1207</v>
      </c>
      <c r="AJ30" s="69">
        <f t="shared" si="94"/>
        <v>1310</v>
      </c>
      <c r="AK30" s="69">
        <f t="shared" si="94"/>
        <v>1310</v>
      </c>
      <c r="AL30" s="69">
        <f t="shared" si="94"/>
        <v>1342</v>
      </c>
      <c r="AM30" s="69">
        <f t="shared" si="94"/>
        <v>1363</v>
      </c>
      <c r="AN30" s="69">
        <f t="shared" si="94"/>
        <v>1502</v>
      </c>
      <c r="AO30" s="71">
        <f>SUM(AC30:AN30)/12</f>
        <v>1348.0833333333333</v>
      </c>
      <c r="AP30" s="69">
        <f t="shared" ref="AP30:BA30" si="95">SUM(AP31:AP32)</f>
        <v>1572</v>
      </c>
      <c r="AQ30" s="69">
        <f t="shared" si="95"/>
        <v>1435</v>
      </c>
      <c r="AR30" s="69">
        <f t="shared" si="95"/>
        <v>1324</v>
      </c>
      <c r="AS30" s="69">
        <f t="shared" si="95"/>
        <v>1260</v>
      </c>
      <c r="AT30" s="69">
        <f t="shared" si="95"/>
        <v>1192</v>
      </c>
      <c r="AU30" s="69">
        <f t="shared" si="95"/>
        <v>1188</v>
      </c>
      <c r="AV30" s="69">
        <f t="shared" si="95"/>
        <v>1204</v>
      </c>
      <c r="AW30" s="69">
        <f t="shared" si="95"/>
        <v>1493</v>
      </c>
      <c r="AX30" s="69">
        <f t="shared" si="95"/>
        <v>1419</v>
      </c>
      <c r="AY30" s="69">
        <f t="shared" si="95"/>
        <v>1342</v>
      </c>
      <c r="AZ30" s="69">
        <f t="shared" si="95"/>
        <v>1351</v>
      </c>
      <c r="BA30" s="69">
        <f t="shared" si="95"/>
        <v>1544</v>
      </c>
      <c r="BB30" s="71">
        <f>SUM(AP30:BA30)/12</f>
        <v>1360.3333333333333</v>
      </c>
      <c r="BC30" s="69">
        <f t="shared" ref="BC30:BN30" si="96">SUM(BC31:BC32)</f>
        <v>1519</v>
      </c>
      <c r="BD30" s="69">
        <f t="shared" si="96"/>
        <v>1430</v>
      </c>
      <c r="BE30" s="69">
        <f t="shared" si="96"/>
        <v>1326</v>
      </c>
      <c r="BF30" s="69">
        <f t="shared" si="96"/>
        <v>1278</v>
      </c>
      <c r="BG30" s="69">
        <f t="shared" si="96"/>
        <v>1208</v>
      </c>
      <c r="BH30" s="69">
        <f t="shared" si="96"/>
        <v>1205</v>
      </c>
      <c r="BI30" s="69">
        <f t="shared" si="96"/>
        <v>1338</v>
      </c>
      <c r="BJ30" s="69">
        <f t="shared" si="96"/>
        <v>1528</v>
      </c>
      <c r="BK30" s="69">
        <f t="shared" si="96"/>
        <v>1457</v>
      </c>
      <c r="BL30" s="69">
        <f t="shared" si="96"/>
        <v>1365</v>
      </c>
      <c r="BM30" s="69">
        <f t="shared" si="96"/>
        <v>1315</v>
      </c>
      <c r="BN30" s="69">
        <f t="shared" si="96"/>
        <v>1379</v>
      </c>
      <c r="BO30" s="71">
        <f>SUM(BC30:BN30)/12</f>
        <v>1362.3333333333333</v>
      </c>
      <c r="BP30" s="69">
        <f t="shared" ref="BP30:CA30" si="97">SUM(BP31:BP32)</f>
        <v>1419</v>
      </c>
      <c r="BQ30" s="69">
        <f t="shared" si="97"/>
        <v>1442</v>
      </c>
      <c r="BR30" s="69">
        <f t="shared" si="97"/>
        <v>1366</v>
      </c>
      <c r="BS30" s="69">
        <f t="shared" si="97"/>
        <v>1233</v>
      </c>
      <c r="BT30" s="69">
        <f t="shared" si="97"/>
        <v>1252</v>
      </c>
      <c r="BU30" s="69">
        <f t="shared" si="97"/>
        <v>1353</v>
      </c>
      <c r="BV30" s="69">
        <f t="shared" si="97"/>
        <v>1150</v>
      </c>
      <c r="BW30" s="69">
        <f t="shared" si="97"/>
        <v>985</v>
      </c>
      <c r="BX30" s="69">
        <f t="shared" si="97"/>
        <v>1397</v>
      </c>
      <c r="BY30" s="69">
        <f t="shared" si="97"/>
        <v>1403</v>
      </c>
      <c r="BZ30" s="69">
        <f t="shared" si="97"/>
        <v>1372</v>
      </c>
      <c r="CA30" s="69">
        <f t="shared" si="97"/>
        <v>1273</v>
      </c>
      <c r="CB30" s="71">
        <f>SUM(BP30:CA30)/12</f>
        <v>1303.75</v>
      </c>
      <c r="CC30" s="97">
        <f t="shared" ref="CC30:CN30" si="98">SUM(CC31:CC32)</f>
        <v>1269</v>
      </c>
      <c r="CD30" s="97">
        <f t="shared" si="98"/>
        <v>1254</v>
      </c>
      <c r="CE30" s="97">
        <f t="shared" si="98"/>
        <v>1307</v>
      </c>
      <c r="CF30" s="97">
        <f t="shared" si="98"/>
        <v>1335</v>
      </c>
      <c r="CG30" s="97">
        <f t="shared" si="98"/>
        <v>1274</v>
      </c>
      <c r="CH30" s="97">
        <f t="shared" si="98"/>
        <v>1257</v>
      </c>
      <c r="CI30" s="97">
        <f t="shared" si="98"/>
        <v>1389</v>
      </c>
      <c r="CJ30" s="97">
        <f t="shared" si="98"/>
        <v>1382</v>
      </c>
      <c r="CK30" s="97">
        <f t="shared" si="98"/>
        <v>1423</v>
      </c>
      <c r="CL30" s="97">
        <f t="shared" si="98"/>
        <v>1392</v>
      </c>
      <c r="CM30" s="97">
        <f t="shared" si="98"/>
        <v>1261</v>
      </c>
      <c r="CN30" s="97">
        <f t="shared" si="98"/>
        <v>1360</v>
      </c>
      <c r="CO30" s="71">
        <f>SUM(CC30:CN30)/12</f>
        <v>1325.25</v>
      </c>
      <c r="CP30" s="97">
        <f t="shared" ref="CP30:DA30" si="99">SUM(CP31:CP32)</f>
        <v>1400</v>
      </c>
      <c r="CQ30" s="97">
        <f t="shared" si="99"/>
        <v>1384</v>
      </c>
      <c r="CR30" s="97">
        <f t="shared" si="99"/>
        <v>1430</v>
      </c>
      <c r="CS30" s="97">
        <f t="shared" si="99"/>
        <v>1363</v>
      </c>
      <c r="CT30" s="97">
        <f t="shared" si="99"/>
        <v>1198</v>
      </c>
      <c r="CU30" s="97">
        <f t="shared" si="99"/>
        <v>1207</v>
      </c>
      <c r="CV30" s="97">
        <f t="shared" si="99"/>
        <v>1423</v>
      </c>
      <c r="CW30" s="97">
        <f t="shared" si="99"/>
        <v>1488</v>
      </c>
      <c r="CX30" s="97">
        <f t="shared" si="99"/>
        <v>1509</v>
      </c>
      <c r="CY30" s="97">
        <f t="shared" si="99"/>
        <v>1411</v>
      </c>
      <c r="CZ30" s="97">
        <f t="shared" si="99"/>
        <v>1267.4100000000001</v>
      </c>
      <c r="DA30" s="97">
        <f t="shared" si="99"/>
        <v>1321</v>
      </c>
      <c r="DB30" s="71">
        <f>SUM(CP30:DA30)/12</f>
        <v>1366.7841666666666</v>
      </c>
      <c r="DC30" s="69">
        <f t="shared" ref="DC30:DN30" si="100">SUM(DC31:DC32)</f>
        <v>1299</v>
      </c>
      <c r="DD30" s="69">
        <f t="shared" si="100"/>
        <v>1313</v>
      </c>
      <c r="DE30" s="69">
        <f t="shared" si="100"/>
        <v>1344</v>
      </c>
      <c r="DF30" s="69">
        <f t="shared" si="100"/>
        <v>1431</v>
      </c>
      <c r="DG30" s="69">
        <f t="shared" si="100"/>
        <v>1346</v>
      </c>
      <c r="DH30" s="69">
        <f t="shared" si="100"/>
        <v>1525</v>
      </c>
      <c r="DI30" s="69">
        <f t="shared" si="100"/>
        <v>1523</v>
      </c>
      <c r="DJ30" s="97">
        <f t="shared" si="100"/>
        <v>1518</v>
      </c>
      <c r="DK30" s="97">
        <f t="shared" si="100"/>
        <v>1570</v>
      </c>
      <c r="DL30" s="97">
        <f t="shared" si="100"/>
        <v>1494</v>
      </c>
      <c r="DM30" s="97">
        <f t="shared" si="100"/>
        <v>1289</v>
      </c>
      <c r="DN30" s="97">
        <f t="shared" si="100"/>
        <v>1353</v>
      </c>
      <c r="DO30" s="71">
        <f>SUM(DC30:DN30)/12</f>
        <v>1417.0833333333333</v>
      </c>
      <c r="DP30" s="69">
        <f t="shared" ref="DP30:EA30" si="101">SUM(DP31:DP32)</f>
        <v>1551</v>
      </c>
      <c r="DQ30" s="69">
        <f t="shared" si="101"/>
        <v>1568</v>
      </c>
      <c r="DR30" s="69">
        <f t="shared" si="101"/>
        <v>1500</v>
      </c>
      <c r="DS30" s="69">
        <f t="shared" si="101"/>
        <v>1256</v>
      </c>
      <c r="DT30" s="69">
        <f t="shared" si="101"/>
        <v>1359</v>
      </c>
      <c r="DU30" s="69">
        <f t="shared" si="101"/>
        <v>1501</v>
      </c>
      <c r="DV30" s="69">
        <f t="shared" si="101"/>
        <v>1619</v>
      </c>
      <c r="DW30" s="69">
        <f t="shared" si="101"/>
        <v>1636</v>
      </c>
      <c r="DX30" s="69">
        <f t="shared" si="101"/>
        <v>1630</v>
      </c>
      <c r="DY30" s="69">
        <f t="shared" si="101"/>
        <v>1432</v>
      </c>
      <c r="DZ30" s="69">
        <f t="shared" si="101"/>
        <v>1446</v>
      </c>
      <c r="EA30" s="69">
        <f t="shared" si="101"/>
        <v>1424</v>
      </c>
      <c r="EB30" s="71">
        <f>SUM(DP30:EA30)/12</f>
        <v>1493.5</v>
      </c>
      <c r="EC30" s="69">
        <f t="shared" ref="EC30:EN30" si="102">SUM(EC31:EC32)</f>
        <v>121.88</v>
      </c>
      <c r="ED30" s="69">
        <f t="shared" si="102"/>
        <v>1426</v>
      </c>
      <c r="EE30" s="69">
        <f t="shared" si="102"/>
        <v>1450</v>
      </c>
      <c r="EF30" s="69">
        <f t="shared" si="102"/>
        <v>1478</v>
      </c>
      <c r="EG30" s="69">
        <f t="shared" si="102"/>
        <v>1371</v>
      </c>
      <c r="EH30" s="69">
        <f t="shared" si="102"/>
        <v>1554</v>
      </c>
      <c r="EI30" s="69">
        <f t="shared" si="102"/>
        <v>1594</v>
      </c>
      <c r="EJ30" s="69">
        <f t="shared" si="102"/>
        <v>1606</v>
      </c>
      <c r="EK30" s="69">
        <f t="shared" si="102"/>
        <v>1529</v>
      </c>
      <c r="EL30" s="69">
        <f t="shared" si="102"/>
        <v>1483</v>
      </c>
      <c r="EM30" s="69">
        <f t="shared" si="102"/>
        <v>1258.3</v>
      </c>
      <c r="EN30" s="69">
        <f t="shared" si="102"/>
        <v>1301</v>
      </c>
      <c r="EO30" s="71">
        <f>SUM(EC30:EN30)/12</f>
        <v>1347.6816666666666</v>
      </c>
      <c r="EP30" s="69">
        <f t="shared" ref="EP30:FA30" si="103">SUM(EP31:EP32)</f>
        <v>10.788</v>
      </c>
      <c r="EQ30" s="69">
        <f t="shared" si="103"/>
        <v>1463.7</v>
      </c>
      <c r="ER30" s="69">
        <f t="shared" si="103"/>
        <v>1490.63</v>
      </c>
      <c r="ES30" s="69">
        <f t="shared" si="103"/>
        <v>1349.8</v>
      </c>
      <c r="ET30" s="69">
        <f t="shared" si="103"/>
        <v>1264</v>
      </c>
      <c r="EU30" s="69">
        <f t="shared" si="103"/>
        <v>1224</v>
      </c>
      <c r="EV30" s="69">
        <f t="shared" si="103"/>
        <v>1342</v>
      </c>
      <c r="EW30" s="69">
        <f t="shared" si="103"/>
        <v>1344</v>
      </c>
      <c r="EX30" s="69">
        <f t="shared" si="103"/>
        <v>1321</v>
      </c>
      <c r="EY30" s="69">
        <f t="shared" si="103"/>
        <v>1335</v>
      </c>
      <c r="EZ30" s="69">
        <f t="shared" si="103"/>
        <v>1337</v>
      </c>
      <c r="FA30" s="69">
        <f t="shared" si="103"/>
        <v>1390</v>
      </c>
      <c r="FB30" s="71">
        <f>SUM(EP30:FA30)/12</f>
        <v>1239.3265000000001</v>
      </c>
      <c r="FC30" s="69">
        <f t="shared" ref="FC30:FN30" si="104">SUM(FC31:FC32)</f>
        <v>1277</v>
      </c>
      <c r="FD30" s="69">
        <f t="shared" si="104"/>
        <v>1318</v>
      </c>
      <c r="FE30" s="69">
        <f t="shared" si="104"/>
        <v>1395</v>
      </c>
      <c r="FF30" s="69">
        <f t="shared" si="104"/>
        <v>1408.6</v>
      </c>
      <c r="FG30" s="69">
        <f t="shared" si="104"/>
        <v>1325</v>
      </c>
      <c r="FH30" s="69">
        <f t="shared" si="104"/>
        <v>1498</v>
      </c>
      <c r="FI30" s="69">
        <f t="shared" si="104"/>
        <v>1636</v>
      </c>
      <c r="FJ30" s="69">
        <f t="shared" si="104"/>
        <v>1659</v>
      </c>
      <c r="FK30" s="69">
        <f t="shared" si="104"/>
        <v>1609.1999999999998</v>
      </c>
      <c r="FL30" s="69">
        <f t="shared" si="104"/>
        <v>1640.3</v>
      </c>
      <c r="FM30" s="69">
        <f t="shared" si="104"/>
        <v>1571</v>
      </c>
      <c r="FN30" s="69">
        <f t="shared" si="104"/>
        <v>1609</v>
      </c>
      <c r="FO30" s="71">
        <f>SUM(FC30:FN30)/12</f>
        <v>1495.5083333333332</v>
      </c>
      <c r="FP30" s="69">
        <f t="shared" ref="FP30:GA30" si="105">SUM(FP31:FP32)</f>
        <v>1616.3</v>
      </c>
      <c r="FQ30" s="69">
        <f t="shared" si="105"/>
        <v>1469</v>
      </c>
      <c r="FR30" s="69">
        <f t="shared" si="105"/>
        <v>1477</v>
      </c>
      <c r="FS30" s="69">
        <f t="shared" si="105"/>
        <v>1513</v>
      </c>
      <c r="FT30" s="69">
        <f t="shared" si="105"/>
        <v>1497</v>
      </c>
      <c r="FU30" s="69">
        <f t="shared" si="105"/>
        <v>1460</v>
      </c>
      <c r="FV30" s="69">
        <f t="shared" si="105"/>
        <v>1539</v>
      </c>
      <c r="FW30" s="69">
        <f t="shared" si="105"/>
        <v>1383</v>
      </c>
      <c r="FX30" s="69">
        <f t="shared" si="105"/>
        <v>1441</v>
      </c>
      <c r="FY30" s="69">
        <f t="shared" si="105"/>
        <v>1430</v>
      </c>
      <c r="FZ30" s="69">
        <f t="shared" si="105"/>
        <v>1305</v>
      </c>
      <c r="GA30" s="69">
        <f t="shared" si="105"/>
        <v>1510</v>
      </c>
      <c r="GB30" s="71">
        <f>SUM(FP30:GA30)/12</f>
        <v>1470.0249999999999</v>
      </c>
      <c r="GC30" s="69">
        <f t="shared" ref="GC30:GN30" si="106">SUM(GC31:GC32)</f>
        <v>1434</v>
      </c>
      <c r="GD30" s="69">
        <f t="shared" si="106"/>
        <v>1396</v>
      </c>
      <c r="GE30" s="69">
        <f t="shared" si="106"/>
        <v>1592</v>
      </c>
      <c r="GF30" s="69">
        <f t="shared" si="106"/>
        <v>1464</v>
      </c>
      <c r="GG30" s="69">
        <f t="shared" si="106"/>
        <v>1454</v>
      </c>
      <c r="GH30" s="69">
        <f t="shared" si="106"/>
        <v>1425</v>
      </c>
      <c r="GI30" s="69">
        <f t="shared" si="106"/>
        <v>1528</v>
      </c>
      <c r="GJ30" s="69">
        <f t="shared" si="106"/>
        <v>1533</v>
      </c>
      <c r="GK30" s="69">
        <f t="shared" si="106"/>
        <v>1442</v>
      </c>
      <c r="GL30" s="69">
        <f t="shared" si="106"/>
        <v>1435</v>
      </c>
      <c r="GM30" s="69">
        <f t="shared" si="106"/>
        <v>1374</v>
      </c>
      <c r="GN30" s="69">
        <f t="shared" si="106"/>
        <v>1524</v>
      </c>
      <c r="GO30" s="71">
        <f>SUM(GC30:GN30)/12</f>
        <v>1466.75</v>
      </c>
      <c r="GP30" s="69">
        <f t="shared" ref="GP30:HA30" si="107">SUM(GP31:GP32)</f>
        <v>1450</v>
      </c>
      <c r="GQ30" s="69">
        <f t="shared" si="107"/>
        <v>1314</v>
      </c>
      <c r="GR30" s="69">
        <f t="shared" si="107"/>
        <v>1514</v>
      </c>
      <c r="GS30" s="69">
        <f t="shared" si="107"/>
        <v>1470</v>
      </c>
      <c r="GT30" s="69">
        <f t="shared" si="107"/>
        <v>1582</v>
      </c>
      <c r="GU30" s="69">
        <f t="shared" si="107"/>
        <v>1652</v>
      </c>
      <c r="GV30" s="69">
        <f t="shared" si="107"/>
        <v>1605</v>
      </c>
      <c r="GW30" s="69">
        <f t="shared" si="107"/>
        <v>1677</v>
      </c>
      <c r="GX30" s="69">
        <f t="shared" si="107"/>
        <v>1661</v>
      </c>
      <c r="GY30" s="69">
        <f t="shared" si="107"/>
        <v>1549</v>
      </c>
      <c r="GZ30" s="69">
        <f t="shared" si="107"/>
        <v>1451</v>
      </c>
      <c r="HA30" s="69">
        <f t="shared" si="107"/>
        <v>1589</v>
      </c>
      <c r="HB30" s="71">
        <f>SUM(GP30:HA30)/12</f>
        <v>1542.8333333333333</v>
      </c>
      <c r="HC30" s="69">
        <f t="shared" ref="HC30:HN30" si="108">SUM(HC31:HC32)</f>
        <v>1625</v>
      </c>
      <c r="HD30" s="69">
        <f t="shared" si="108"/>
        <v>1602</v>
      </c>
      <c r="HE30" s="69">
        <f t="shared" si="108"/>
        <v>1666</v>
      </c>
      <c r="HF30" s="69">
        <f t="shared" si="108"/>
        <v>1719</v>
      </c>
      <c r="HG30" s="69">
        <f t="shared" si="108"/>
        <v>1636</v>
      </c>
      <c r="HH30" s="69">
        <f t="shared" si="108"/>
        <v>1822</v>
      </c>
      <c r="HI30" s="120">
        <f t="shared" si="108"/>
        <v>2115</v>
      </c>
      <c r="HJ30" s="120">
        <f t="shared" si="108"/>
        <v>2070</v>
      </c>
      <c r="HK30" s="120">
        <f t="shared" si="108"/>
        <v>1901</v>
      </c>
      <c r="HL30" s="120">
        <f t="shared" si="108"/>
        <v>1816</v>
      </c>
      <c r="HM30" s="120">
        <f t="shared" si="108"/>
        <v>1847</v>
      </c>
      <c r="HN30" s="120">
        <f t="shared" si="108"/>
        <v>1826</v>
      </c>
      <c r="HO30" s="71">
        <f>SUM(HC30:HN30)/12</f>
        <v>1803.75</v>
      </c>
      <c r="HP30" s="97">
        <f t="shared" ref="HP30:IA30" si="109">SUM(HP31:HP32)</f>
        <v>1766</v>
      </c>
      <c r="HQ30" s="97">
        <f t="shared" si="109"/>
        <v>1754</v>
      </c>
      <c r="HR30" s="97">
        <f t="shared" si="109"/>
        <v>1710</v>
      </c>
      <c r="HS30" s="97">
        <f t="shared" si="109"/>
        <v>1660</v>
      </c>
      <c r="HT30" s="97">
        <f t="shared" si="109"/>
        <v>1705</v>
      </c>
      <c r="HU30" s="97">
        <f t="shared" si="109"/>
        <v>1780</v>
      </c>
      <c r="HV30" s="97">
        <f t="shared" si="109"/>
        <v>1916</v>
      </c>
      <c r="HW30" s="97">
        <f t="shared" si="109"/>
        <v>2023</v>
      </c>
      <c r="HX30" s="97">
        <f t="shared" si="109"/>
        <v>1924</v>
      </c>
      <c r="HY30" s="97">
        <f t="shared" si="109"/>
        <v>1776</v>
      </c>
      <c r="HZ30" s="97">
        <f t="shared" si="109"/>
        <v>1631</v>
      </c>
      <c r="IA30" s="97">
        <f t="shared" si="109"/>
        <v>1919</v>
      </c>
      <c r="IB30" s="121">
        <f>SUM(HP30:IA30)/12</f>
        <v>1797</v>
      </c>
      <c r="IC30" s="97">
        <f t="shared" ref="IC30:IN30" si="110">SUM(IC31:IC32)</f>
        <v>1860</v>
      </c>
      <c r="ID30" s="97">
        <f t="shared" si="110"/>
        <v>1725</v>
      </c>
      <c r="IE30" s="97">
        <f t="shared" si="110"/>
        <v>1802</v>
      </c>
      <c r="IF30" s="97">
        <f t="shared" si="110"/>
        <v>1771</v>
      </c>
      <c r="IG30" s="97">
        <f t="shared" si="110"/>
        <v>1684</v>
      </c>
      <c r="IH30" s="97">
        <f t="shared" si="110"/>
        <v>1776</v>
      </c>
      <c r="II30" s="97">
        <f t="shared" si="110"/>
        <v>1878</v>
      </c>
      <c r="IJ30" s="97">
        <f t="shared" si="110"/>
        <v>1963</v>
      </c>
      <c r="IK30" s="97">
        <f t="shared" si="110"/>
        <v>1868</v>
      </c>
      <c r="IL30" s="97">
        <f t="shared" si="110"/>
        <v>1725</v>
      </c>
      <c r="IM30" s="97">
        <f t="shared" si="110"/>
        <v>1617</v>
      </c>
      <c r="IN30" s="97">
        <f t="shared" si="110"/>
        <v>1580</v>
      </c>
      <c r="IO30" s="121">
        <f>SUM(IC30:IN30)/12</f>
        <v>1770.75</v>
      </c>
      <c r="IP30" s="97">
        <f t="shared" ref="IP30:JA30" si="111">SUM(IP31:IP32)</f>
        <v>1632</v>
      </c>
      <c r="IQ30" s="97">
        <f t="shared" si="111"/>
        <v>1627</v>
      </c>
      <c r="IR30" s="97">
        <f t="shared" si="111"/>
        <v>1429</v>
      </c>
      <c r="IS30" s="97">
        <f t="shared" si="111"/>
        <v>189.274</v>
      </c>
      <c r="IT30" s="369">
        <f t="shared" si="111"/>
        <v>0</v>
      </c>
      <c r="IU30" s="369">
        <f t="shared" si="111"/>
        <v>0</v>
      </c>
      <c r="IV30" s="97">
        <f t="shared" si="111"/>
        <v>918</v>
      </c>
      <c r="IW30" s="97">
        <f t="shared" si="111"/>
        <v>1503</v>
      </c>
      <c r="IX30" s="97">
        <f t="shared" si="111"/>
        <v>1527</v>
      </c>
      <c r="IY30" s="97">
        <f t="shared" si="111"/>
        <v>1644</v>
      </c>
      <c r="IZ30" s="97">
        <f t="shared" si="111"/>
        <v>1625</v>
      </c>
      <c r="JA30" s="97">
        <f t="shared" si="111"/>
        <v>1548</v>
      </c>
      <c r="JB30" s="121">
        <f>SUM(IP30:JA30)/12</f>
        <v>1136.8561666666667</v>
      </c>
      <c r="JC30" s="97">
        <f t="shared" ref="JC30:JN30" si="112">SUM(JC31:JC32)</f>
        <v>1512</v>
      </c>
      <c r="JD30" s="97">
        <f t="shared" si="112"/>
        <v>1214</v>
      </c>
      <c r="JE30" s="97">
        <f t="shared" si="112"/>
        <v>1153</v>
      </c>
      <c r="JF30" s="97">
        <f t="shared" si="112"/>
        <v>1179</v>
      </c>
      <c r="JG30" s="97">
        <f t="shared" si="112"/>
        <v>1008</v>
      </c>
      <c r="JH30" s="97">
        <f t="shared" si="112"/>
        <v>0</v>
      </c>
      <c r="JI30" s="97">
        <f t="shared" si="112"/>
        <v>0</v>
      </c>
      <c r="JJ30" s="97">
        <f t="shared" si="112"/>
        <v>0</v>
      </c>
      <c r="JK30" s="97">
        <f t="shared" si="112"/>
        <v>0</v>
      </c>
      <c r="JL30" s="97">
        <f t="shared" si="112"/>
        <v>0</v>
      </c>
      <c r="JM30" s="97">
        <f t="shared" si="112"/>
        <v>0</v>
      </c>
      <c r="JN30" s="97">
        <f t="shared" si="112"/>
        <v>0</v>
      </c>
      <c r="JO30" s="121">
        <f>SUM(JC30:JN30)/12</f>
        <v>505.5</v>
      </c>
    </row>
    <row r="31" spans="1:275" s="5" customFormat="1" ht="11.25">
      <c r="A31" s="398"/>
      <c r="B31" s="15" t="s">
        <v>44</v>
      </c>
      <c r="C31" s="50"/>
      <c r="D31" s="72">
        <v>103</v>
      </c>
      <c r="E31" s="72">
        <v>114</v>
      </c>
      <c r="F31" s="72">
        <v>83</v>
      </c>
      <c r="G31" s="72">
        <v>73</v>
      </c>
      <c r="H31" s="72">
        <v>69</v>
      </c>
      <c r="I31" s="72">
        <v>49</v>
      </c>
      <c r="J31" s="72">
        <v>41</v>
      </c>
      <c r="K31" s="72">
        <v>40</v>
      </c>
      <c r="L31" s="72">
        <v>40</v>
      </c>
      <c r="M31" s="73"/>
      <c r="N31" s="72">
        <v>70</v>
      </c>
      <c r="O31" s="74">
        <f>SUM(C31:N31)/11</f>
        <v>62</v>
      </c>
      <c r="P31" s="72">
        <v>118</v>
      </c>
      <c r="Q31" s="72">
        <v>114</v>
      </c>
      <c r="R31" s="72">
        <v>124</v>
      </c>
      <c r="S31" s="72">
        <v>144</v>
      </c>
      <c r="T31" s="72">
        <v>140</v>
      </c>
      <c r="U31" s="72">
        <v>109</v>
      </c>
      <c r="V31" s="72">
        <v>11</v>
      </c>
      <c r="W31" s="72">
        <v>153</v>
      </c>
      <c r="X31" s="72">
        <v>145</v>
      </c>
      <c r="Y31" s="72">
        <v>104</v>
      </c>
      <c r="Z31" s="72">
        <v>127</v>
      </c>
      <c r="AA31" s="72">
        <v>162</v>
      </c>
      <c r="AB31" s="74">
        <f>SUM(P31:AA31)/12</f>
        <v>120.91666666666667</v>
      </c>
      <c r="AC31" s="72">
        <v>198</v>
      </c>
      <c r="AD31" s="72">
        <v>213</v>
      </c>
      <c r="AE31" s="72">
        <v>205</v>
      </c>
      <c r="AF31" s="72">
        <v>230</v>
      </c>
      <c r="AG31" s="72">
        <v>224</v>
      </c>
      <c r="AH31" s="72">
        <v>213</v>
      </c>
      <c r="AI31" s="72">
        <v>149</v>
      </c>
      <c r="AJ31" s="72">
        <v>165</v>
      </c>
      <c r="AK31" s="72">
        <v>165</v>
      </c>
      <c r="AL31" s="72">
        <v>154</v>
      </c>
      <c r="AM31" s="72">
        <v>164</v>
      </c>
      <c r="AN31" s="72">
        <v>125</v>
      </c>
      <c r="AO31" s="74">
        <f>SUM(AC31:AN31)/12</f>
        <v>183.75</v>
      </c>
      <c r="AP31" s="72">
        <v>162</v>
      </c>
      <c r="AQ31" s="72">
        <v>208</v>
      </c>
      <c r="AR31" s="72">
        <v>219</v>
      </c>
      <c r="AS31" s="72">
        <v>202</v>
      </c>
      <c r="AT31" s="72">
        <v>197</v>
      </c>
      <c r="AU31" s="72">
        <v>160</v>
      </c>
      <c r="AV31" s="72">
        <v>113</v>
      </c>
      <c r="AW31" s="72">
        <v>138</v>
      </c>
      <c r="AX31" s="72">
        <v>144</v>
      </c>
      <c r="AY31" s="72">
        <v>154</v>
      </c>
      <c r="AZ31" s="72">
        <v>97</v>
      </c>
      <c r="BA31" s="72">
        <v>130</v>
      </c>
      <c r="BB31" s="74">
        <f>SUM(AP31:BA31)/12</f>
        <v>160.33333333333334</v>
      </c>
      <c r="BC31" s="72">
        <v>167</v>
      </c>
      <c r="BD31" s="72">
        <v>207</v>
      </c>
      <c r="BE31" s="72">
        <v>214</v>
      </c>
      <c r="BF31" s="72">
        <v>209</v>
      </c>
      <c r="BG31" s="72">
        <v>188</v>
      </c>
      <c r="BH31" s="72">
        <v>156</v>
      </c>
      <c r="BI31" s="72">
        <v>132</v>
      </c>
      <c r="BJ31" s="72">
        <v>106</v>
      </c>
      <c r="BK31" s="72">
        <v>114</v>
      </c>
      <c r="BL31" s="72">
        <v>139</v>
      </c>
      <c r="BM31" s="72">
        <v>138</v>
      </c>
      <c r="BN31" s="72">
        <v>143</v>
      </c>
      <c r="BO31" s="74">
        <f>SUM(BC31:BN31)/12</f>
        <v>159.41666666666666</v>
      </c>
      <c r="BP31" s="72">
        <v>148</v>
      </c>
      <c r="BQ31" s="72">
        <v>139</v>
      </c>
      <c r="BR31" s="72">
        <v>130</v>
      </c>
      <c r="BS31" s="72">
        <v>170</v>
      </c>
      <c r="BT31" s="72">
        <v>139</v>
      </c>
      <c r="BU31" s="72">
        <v>116</v>
      </c>
      <c r="BV31" s="72">
        <v>131</v>
      </c>
      <c r="BW31" s="72">
        <v>116</v>
      </c>
      <c r="BX31" s="72">
        <v>120</v>
      </c>
      <c r="BY31" s="72">
        <v>122</v>
      </c>
      <c r="BZ31" s="72">
        <v>120</v>
      </c>
      <c r="CA31" s="72">
        <v>125</v>
      </c>
      <c r="CB31" s="74">
        <f>SUM(BP31:CA31)/12</f>
        <v>131.33333333333334</v>
      </c>
      <c r="CC31" s="95">
        <v>118</v>
      </c>
      <c r="CD31" s="95">
        <v>144</v>
      </c>
      <c r="CE31" s="95">
        <v>154</v>
      </c>
      <c r="CF31" s="95">
        <v>130</v>
      </c>
      <c r="CG31" s="95">
        <v>112</v>
      </c>
      <c r="CH31" s="95">
        <v>81</v>
      </c>
      <c r="CI31" s="95">
        <v>101</v>
      </c>
      <c r="CJ31" s="95">
        <v>102</v>
      </c>
      <c r="CK31" s="95">
        <v>102</v>
      </c>
      <c r="CL31" s="95">
        <v>97</v>
      </c>
      <c r="CM31" s="95">
        <v>86</v>
      </c>
      <c r="CN31" s="95">
        <v>126</v>
      </c>
      <c r="CO31" s="74">
        <f>SUM(CC31:CN31)/12</f>
        <v>112.75</v>
      </c>
      <c r="CP31" s="95">
        <v>111</v>
      </c>
      <c r="CQ31" s="95">
        <v>135</v>
      </c>
      <c r="CR31" s="95">
        <v>149</v>
      </c>
      <c r="CS31" s="95">
        <v>109</v>
      </c>
      <c r="CT31" s="95">
        <v>81</v>
      </c>
      <c r="CU31" s="95">
        <v>55</v>
      </c>
      <c r="CV31" s="95">
        <v>58</v>
      </c>
      <c r="CW31" s="95">
        <v>80</v>
      </c>
      <c r="CX31" s="95">
        <v>101</v>
      </c>
      <c r="CY31" s="95">
        <v>78</v>
      </c>
      <c r="CZ31" s="95">
        <v>6.41</v>
      </c>
      <c r="DA31" s="95">
        <v>15</v>
      </c>
      <c r="DB31" s="74">
        <f>SUM(CP31:DA31)/12</f>
        <v>81.534166666666664</v>
      </c>
      <c r="DC31" s="72">
        <v>28</v>
      </c>
      <c r="DD31" s="72">
        <v>62</v>
      </c>
      <c r="DE31" s="72">
        <v>130</v>
      </c>
      <c r="DF31" s="72">
        <v>158</v>
      </c>
      <c r="DG31" s="72">
        <v>155</v>
      </c>
      <c r="DH31" s="72">
        <v>124</v>
      </c>
      <c r="DI31" s="72">
        <v>115</v>
      </c>
      <c r="DJ31" s="95">
        <v>113</v>
      </c>
      <c r="DK31" s="95">
        <v>117</v>
      </c>
      <c r="DL31" s="95">
        <v>125</v>
      </c>
      <c r="DM31" s="95">
        <v>52</v>
      </c>
      <c r="DN31" s="95">
        <v>89</v>
      </c>
      <c r="DO31" s="74">
        <f>SUM(DC31:DN31)/12</f>
        <v>105.66666666666667</v>
      </c>
      <c r="DP31" s="95">
        <v>152</v>
      </c>
      <c r="DQ31" s="95">
        <v>204</v>
      </c>
      <c r="DR31" s="95">
        <v>191</v>
      </c>
      <c r="DS31" s="47">
        <v>171</v>
      </c>
      <c r="DT31" s="95">
        <v>154</v>
      </c>
      <c r="DU31" s="95">
        <v>133</v>
      </c>
      <c r="DV31" s="95">
        <v>118</v>
      </c>
      <c r="DW31" s="95">
        <v>127</v>
      </c>
      <c r="DX31" s="95">
        <v>111</v>
      </c>
      <c r="DY31" s="95">
        <v>92</v>
      </c>
      <c r="DZ31" s="95">
        <v>111</v>
      </c>
      <c r="EA31" s="95">
        <v>102</v>
      </c>
      <c r="EB31" s="74">
        <f>SUM(DP31:EA31)/12</f>
        <v>138.83333333333334</v>
      </c>
      <c r="EC31" s="95">
        <v>51.253999999999998</v>
      </c>
      <c r="ED31" s="95">
        <v>105</v>
      </c>
      <c r="EE31" s="95">
        <v>135</v>
      </c>
      <c r="EF31" s="47">
        <v>158</v>
      </c>
      <c r="EG31" s="95">
        <v>168</v>
      </c>
      <c r="EH31" s="95">
        <v>142</v>
      </c>
      <c r="EI31" s="95">
        <v>122</v>
      </c>
      <c r="EJ31" s="95">
        <v>113</v>
      </c>
      <c r="EK31" s="95">
        <v>112</v>
      </c>
      <c r="EL31" s="95">
        <v>104</v>
      </c>
      <c r="EM31" s="95">
        <v>81</v>
      </c>
      <c r="EN31" s="95">
        <v>105</v>
      </c>
      <c r="EO31" s="74">
        <f>SUM(EC31:EN31)/12</f>
        <v>116.35449999999999</v>
      </c>
      <c r="EP31" s="111">
        <v>0.47499999999999998</v>
      </c>
      <c r="EQ31" s="95">
        <v>156.5</v>
      </c>
      <c r="ER31" s="95">
        <v>198</v>
      </c>
      <c r="ES31" s="98">
        <v>204.6</v>
      </c>
      <c r="ET31" s="95">
        <v>196</v>
      </c>
      <c r="EU31" s="95">
        <v>172</v>
      </c>
      <c r="EV31" s="95">
        <v>142</v>
      </c>
      <c r="EW31" s="95">
        <v>122</v>
      </c>
      <c r="EX31" s="95">
        <v>115</v>
      </c>
      <c r="EY31" s="95">
        <v>115</v>
      </c>
      <c r="EZ31" s="95">
        <v>135</v>
      </c>
      <c r="FA31" s="95">
        <v>169</v>
      </c>
      <c r="FB31" s="74">
        <f>SUM(EP31:FA31)/12</f>
        <v>143.79791666666668</v>
      </c>
      <c r="FC31" s="111">
        <v>175</v>
      </c>
      <c r="FD31" s="95">
        <v>201</v>
      </c>
      <c r="FE31" s="95">
        <v>190.2</v>
      </c>
      <c r="FF31" s="98">
        <v>194.5</v>
      </c>
      <c r="FG31" s="95">
        <v>174</v>
      </c>
      <c r="FH31" s="95">
        <v>131</v>
      </c>
      <c r="FI31" s="95">
        <v>106</v>
      </c>
      <c r="FJ31" s="95">
        <v>122</v>
      </c>
      <c r="FK31" s="95">
        <v>108.1</v>
      </c>
      <c r="FL31" s="95">
        <v>128</v>
      </c>
      <c r="FM31" s="95">
        <v>124</v>
      </c>
      <c r="FN31" s="95">
        <v>133</v>
      </c>
      <c r="FO31" s="74">
        <f>SUM(FC31:FN31)/12</f>
        <v>148.9</v>
      </c>
      <c r="FP31" s="72">
        <v>85.3</v>
      </c>
      <c r="FQ31" s="72">
        <v>37</v>
      </c>
      <c r="FR31" s="72">
        <v>53</v>
      </c>
      <c r="FS31" s="72">
        <v>28</v>
      </c>
      <c r="FT31" s="72">
        <v>23</v>
      </c>
      <c r="FU31" s="72">
        <v>15</v>
      </c>
      <c r="FV31" s="72">
        <v>12</v>
      </c>
      <c r="FW31" s="72">
        <v>8</v>
      </c>
      <c r="FX31" s="72">
        <v>13</v>
      </c>
      <c r="FY31" s="72">
        <v>18</v>
      </c>
      <c r="FZ31" s="72">
        <v>29</v>
      </c>
      <c r="GA31" s="72">
        <v>42</v>
      </c>
      <c r="GB31" s="74">
        <f>SUM(FP31:GA31)/12</f>
        <v>30.275000000000002</v>
      </c>
      <c r="GC31" s="72">
        <v>67</v>
      </c>
      <c r="GD31" s="72">
        <v>77</v>
      </c>
      <c r="GE31" s="72">
        <v>84</v>
      </c>
      <c r="GF31" s="72">
        <v>71</v>
      </c>
      <c r="GG31" s="72">
        <v>52</v>
      </c>
      <c r="GH31" s="72">
        <v>80</v>
      </c>
      <c r="GI31" s="72">
        <v>78</v>
      </c>
      <c r="GJ31" s="72">
        <v>106</v>
      </c>
      <c r="GK31" s="72">
        <v>78</v>
      </c>
      <c r="GL31" s="72">
        <v>17</v>
      </c>
      <c r="GM31" s="72">
        <v>29</v>
      </c>
      <c r="GN31" s="72">
        <v>22</v>
      </c>
      <c r="GO31" s="74">
        <f>SUM(GC31:GN31)/12</f>
        <v>63.416666666666664</v>
      </c>
      <c r="GP31" s="72">
        <v>42</v>
      </c>
      <c r="GQ31" s="111">
        <v>63</v>
      </c>
      <c r="GR31" s="72">
        <v>73</v>
      </c>
      <c r="GS31" s="72">
        <v>90</v>
      </c>
      <c r="GT31" s="72">
        <v>74</v>
      </c>
      <c r="GU31" s="72">
        <v>22</v>
      </c>
      <c r="GV31" s="72">
        <v>27</v>
      </c>
      <c r="GW31" s="72">
        <v>18</v>
      </c>
      <c r="GX31" s="72">
        <v>14</v>
      </c>
      <c r="GY31" s="72">
        <v>20</v>
      </c>
      <c r="GZ31" s="72">
        <v>30</v>
      </c>
      <c r="HA31" s="72">
        <v>69</v>
      </c>
      <c r="HB31" s="74">
        <f>SUM(GP31:HA31)/12</f>
        <v>45.166666666666664</v>
      </c>
      <c r="HC31" s="72">
        <v>72</v>
      </c>
      <c r="HD31" s="72">
        <v>59</v>
      </c>
      <c r="HE31" s="72">
        <v>83</v>
      </c>
      <c r="HF31" s="72">
        <v>71</v>
      </c>
      <c r="HG31" s="72">
        <v>55</v>
      </c>
      <c r="HH31" s="72">
        <v>36</v>
      </c>
      <c r="HI31" s="119">
        <v>27</v>
      </c>
      <c r="HJ31" s="119">
        <v>30</v>
      </c>
      <c r="HK31" s="119">
        <v>58</v>
      </c>
      <c r="HL31" s="119">
        <v>36</v>
      </c>
      <c r="HM31" s="119">
        <v>26</v>
      </c>
      <c r="HN31" s="119">
        <v>34</v>
      </c>
      <c r="HO31" s="74">
        <f>SUM(HC31:HN31)/12</f>
        <v>48.916666666666664</v>
      </c>
      <c r="HP31" s="95">
        <v>75</v>
      </c>
      <c r="HQ31" s="95">
        <v>74</v>
      </c>
      <c r="HR31" s="95">
        <v>59</v>
      </c>
      <c r="HS31" s="95">
        <v>39</v>
      </c>
      <c r="HT31" s="95">
        <v>30</v>
      </c>
      <c r="HU31" s="95">
        <v>19</v>
      </c>
      <c r="HV31" s="95">
        <v>27</v>
      </c>
      <c r="HW31" s="95">
        <v>27</v>
      </c>
      <c r="HX31" s="95">
        <v>31</v>
      </c>
      <c r="HY31" s="95">
        <v>38</v>
      </c>
      <c r="HZ31" s="95">
        <v>42</v>
      </c>
      <c r="IA31" s="95">
        <v>71</v>
      </c>
      <c r="IB31" s="93">
        <f>SUM(HP31:IA31)/12</f>
        <v>44.333333333333336</v>
      </c>
      <c r="IC31" s="95">
        <v>111</v>
      </c>
      <c r="ID31" s="95">
        <v>104</v>
      </c>
      <c r="IE31" s="95">
        <v>165</v>
      </c>
      <c r="IF31" s="95">
        <v>183</v>
      </c>
      <c r="IG31" s="95">
        <v>149</v>
      </c>
      <c r="IH31" s="95">
        <v>113</v>
      </c>
      <c r="II31" s="95">
        <v>86</v>
      </c>
      <c r="IJ31" s="95">
        <v>79</v>
      </c>
      <c r="IK31" s="95">
        <v>79</v>
      </c>
      <c r="IL31" s="95">
        <v>79</v>
      </c>
      <c r="IM31" s="95">
        <v>75</v>
      </c>
      <c r="IN31" s="95">
        <v>114</v>
      </c>
      <c r="IO31" s="93">
        <f>SUM(IC31:IN31)/12</f>
        <v>111.41666666666667</v>
      </c>
      <c r="IP31" s="95">
        <v>131</v>
      </c>
      <c r="IQ31" s="95">
        <v>142</v>
      </c>
      <c r="IR31" s="95">
        <v>172</v>
      </c>
      <c r="IS31" s="95">
        <v>188</v>
      </c>
      <c r="IT31" s="370"/>
      <c r="IU31" s="370"/>
      <c r="IV31" s="95">
        <v>119</v>
      </c>
      <c r="IW31" s="95">
        <v>73</v>
      </c>
      <c r="IX31" s="95">
        <v>64</v>
      </c>
      <c r="IY31" s="95">
        <v>79</v>
      </c>
      <c r="IZ31" s="95">
        <v>120</v>
      </c>
      <c r="JA31" s="95">
        <v>70</v>
      </c>
      <c r="JB31" s="93">
        <f>SUM(IP31:JA31)/12</f>
        <v>96.5</v>
      </c>
      <c r="JC31" s="95">
        <v>80</v>
      </c>
      <c r="JD31" s="95">
        <v>106</v>
      </c>
      <c r="JE31" s="95">
        <v>104</v>
      </c>
      <c r="JF31" s="95">
        <v>114</v>
      </c>
      <c r="JG31" s="95">
        <v>82</v>
      </c>
      <c r="JH31" s="95"/>
      <c r="JI31" s="95"/>
      <c r="JJ31" s="95"/>
      <c r="JK31" s="95"/>
      <c r="JL31" s="95"/>
      <c r="JM31" s="95"/>
      <c r="JN31" s="95"/>
      <c r="JO31" s="93">
        <f>SUM(JC31:JN31)/12</f>
        <v>40.5</v>
      </c>
    </row>
    <row r="32" spans="1:275" s="5" customFormat="1" ht="12" thickBot="1">
      <c r="A32" s="399"/>
      <c r="B32" s="16" t="s">
        <v>25</v>
      </c>
      <c r="C32" s="51"/>
      <c r="D32" s="75">
        <v>1110</v>
      </c>
      <c r="E32" s="75">
        <v>981</v>
      </c>
      <c r="F32" s="75">
        <v>1050</v>
      </c>
      <c r="G32" s="75">
        <v>1068</v>
      </c>
      <c r="H32" s="75">
        <v>1095</v>
      </c>
      <c r="I32" s="75">
        <v>1115</v>
      </c>
      <c r="J32" s="75">
        <v>1137</v>
      </c>
      <c r="K32" s="75">
        <v>1133</v>
      </c>
      <c r="L32" s="75">
        <v>1262</v>
      </c>
      <c r="M32" s="76"/>
      <c r="N32" s="75">
        <v>1222</v>
      </c>
      <c r="O32" s="77">
        <f>SUM(C32:N32)/11</f>
        <v>1015.7272727272727</v>
      </c>
      <c r="P32" s="75">
        <v>1118</v>
      </c>
      <c r="Q32" s="75">
        <v>1195</v>
      </c>
      <c r="R32" s="75">
        <v>1124</v>
      </c>
      <c r="S32" s="75">
        <v>1148</v>
      </c>
      <c r="T32" s="75">
        <v>1114</v>
      </c>
      <c r="U32" s="75">
        <v>1153</v>
      </c>
      <c r="V32" s="75">
        <v>1134</v>
      </c>
      <c r="W32" s="75">
        <v>1354</v>
      </c>
      <c r="X32" s="75">
        <v>1297</v>
      </c>
      <c r="Y32" s="75">
        <v>1321</v>
      </c>
      <c r="Z32" s="75">
        <v>1297</v>
      </c>
      <c r="AA32" s="75">
        <v>1230</v>
      </c>
      <c r="AB32" s="77">
        <f>SUM(P32:AA32)/12</f>
        <v>1207.0833333333333</v>
      </c>
      <c r="AC32" s="75">
        <v>1290</v>
      </c>
      <c r="AD32" s="75">
        <v>1128</v>
      </c>
      <c r="AE32" s="75">
        <v>798</v>
      </c>
      <c r="AF32" s="75">
        <v>1202</v>
      </c>
      <c r="AG32" s="75">
        <v>1212</v>
      </c>
      <c r="AH32" s="75">
        <v>1230</v>
      </c>
      <c r="AI32" s="75">
        <v>1058</v>
      </c>
      <c r="AJ32" s="75">
        <v>1145</v>
      </c>
      <c r="AK32" s="75">
        <v>1145</v>
      </c>
      <c r="AL32" s="75">
        <v>1188</v>
      </c>
      <c r="AM32" s="75">
        <v>1199</v>
      </c>
      <c r="AN32" s="75">
        <v>1377</v>
      </c>
      <c r="AO32" s="77">
        <f>SUM(AC32:AN32)/12</f>
        <v>1164.3333333333333</v>
      </c>
      <c r="AP32" s="75">
        <v>1410</v>
      </c>
      <c r="AQ32" s="75">
        <v>1227</v>
      </c>
      <c r="AR32" s="75">
        <v>1105</v>
      </c>
      <c r="AS32" s="75">
        <v>1058</v>
      </c>
      <c r="AT32" s="75">
        <v>995</v>
      </c>
      <c r="AU32" s="75">
        <v>1028</v>
      </c>
      <c r="AV32" s="75">
        <v>1091</v>
      </c>
      <c r="AW32" s="75">
        <v>1355</v>
      </c>
      <c r="AX32" s="75">
        <v>1275</v>
      </c>
      <c r="AY32" s="75">
        <v>1188</v>
      </c>
      <c r="AZ32" s="75">
        <v>1254</v>
      </c>
      <c r="BA32" s="75">
        <v>1414</v>
      </c>
      <c r="BB32" s="77">
        <f>SUM(AP32:BA32)/12</f>
        <v>1200</v>
      </c>
      <c r="BC32" s="75">
        <v>1352</v>
      </c>
      <c r="BD32" s="75">
        <v>1223</v>
      </c>
      <c r="BE32" s="75">
        <v>1112</v>
      </c>
      <c r="BF32" s="75">
        <v>1069</v>
      </c>
      <c r="BG32" s="75">
        <v>1020</v>
      </c>
      <c r="BH32" s="75">
        <v>1049</v>
      </c>
      <c r="BI32" s="75">
        <v>1206</v>
      </c>
      <c r="BJ32" s="75">
        <v>1422</v>
      </c>
      <c r="BK32" s="75">
        <v>1343</v>
      </c>
      <c r="BL32" s="75">
        <v>1226</v>
      </c>
      <c r="BM32" s="75">
        <v>1177</v>
      </c>
      <c r="BN32" s="75">
        <v>1236</v>
      </c>
      <c r="BO32" s="77">
        <f>SUM(BC32:BN32)/12</f>
        <v>1202.9166666666667</v>
      </c>
      <c r="BP32" s="75">
        <v>1271</v>
      </c>
      <c r="BQ32" s="75">
        <v>1303</v>
      </c>
      <c r="BR32" s="75">
        <v>1236</v>
      </c>
      <c r="BS32" s="75">
        <v>1063</v>
      </c>
      <c r="BT32" s="75">
        <v>1113</v>
      </c>
      <c r="BU32" s="75">
        <v>1237</v>
      </c>
      <c r="BV32" s="75">
        <v>1019</v>
      </c>
      <c r="BW32" s="75">
        <v>869</v>
      </c>
      <c r="BX32" s="75">
        <v>1277</v>
      </c>
      <c r="BY32" s="75">
        <v>1281</v>
      </c>
      <c r="BZ32" s="75">
        <v>1252</v>
      </c>
      <c r="CA32" s="75">
        <v>1148</v>
      </c>
      <c r="CB32" s="77">
        <f>SUM(BP32:CA32)/12</f>
        <v>1172.4166666666667</v>
      </c>
      <c r="CC32" s="96">
        <v>1151</v>
      </c>
      <c r="CD32" s="96">
        <v>1110</v>
      </c>
      <c r="CE32" s="96">
        <v>1153</v>
      </c>
      <c r="CF32" s="96">
        <v>1205</v>
      </c>
      <c r="CG32" s="96">
        <v>1162</v>
      </c>
      <c r="CH32" s="96">
        <v>1176</v>
      </c>
      <c r="CI32" s="96">
        <v>1288</v>
      </c>
      <c r="CJ32" s="96">
        <v>1280</v>
      </c>
      <c r="CK32" s="96">
        <v>1321</v>
      </c>
      <c r="CL32" s="96">
        <v>1295</v>
      </c>
      <c r="CM32" s="96">
        <v>1175</v>
      </c>
      <c r="CN32" s="96">
        <v>1234</v>
      </c>
      <c r="CO32" s="77">
        <f>SUM(CC32:CN32)/12</f>
        <v>1212.5</v>
      </c>
      <c r="CP32" s="96">
        <v>1289</v>
      </c>
      <c r="CQ32" s="96">
        <v>1249</v>
      </c>
      <c r="CR32" s="96">
        <v>1281</v>
      </c>
      <c r="CS32" s="96">
        <v>1254</v>
      </c>
      <c r="CT32" s="96">
        <v>1117</v>
      </c>
      <c r="CU32" s="96">
        <v>1152</v>
      </c>
      <c r="CV32" s="96">
        <v>1365</v>
      </c>
      <c r="CW32" s="96">
        <v>1408</v>
      </c>
      <c r="CX32" s="96">
        <v>1408</v>
      </c>
      <c r="CY32" s="96">
        <v>1333</v>
      </c>
      <c r="CZ32" s="96">
        <v>1261</v>
      </c>
      <c r="DA32" s="96">
        <v>1306</v>
      </c>
      <c r="DB32" s="77">
        <f>SUM(CP32:DA32)/12</f>
        <v>1285.25</v>
      </c>
      <c r="DC32" s="75">
        <v>1271</v>
      </c>
      <c r="DD32" s="75">
        <v>1251</v>
      </c>
      <c r="DE32" s="75">
        <v>1214</v>
      </c>
      <c r="DF32" s="75">
        <v>1273</v>
      </c>
      <c r="DG32" s="75">
        <v>1191</v>
      </c>
      <c r="DH32" s="75">
        <v>1401</v>
      </c>
      <c r="DI32" s="75">
        <v>1408</v>
      </c>
      <c r="DJ32" s="96">
        <v>1405</v>
      </c>
      <c r="DK32" s="96">
        <v>1453</v>
      </c>
      <c r="DL32" s="96">
        <v>1369</v>
      </c>
      <c r="DM32" s="96">
        <v>1237</v>
      </c>
      <c r="DN32" s="96">
        <v>1264</v>
      </c>
      <c r="DO32" s="77">
        <f>SUM(DC32:DN32)/12</f>
        <v>1311.4166666666667</v>
      </c>
      <c r="DP32" s="96">
        <v>1399</v>
      </c>
      <c r="DQ32" s="96">
        <v>1364</v>
      </c>
      <c r="DR32" s="96">
        <v>1309</v>
      </c>
      <c r="DS32" s="48">
        <v>1085</v>
      </c>
      <c r="DT32" s="96">
        <v>1205</v>
      </c>
      <c r="DU32" s="96">
        <v>1368</v>
      </c>
      <c r="DV32" s="96">
        <v>1501</v>
      </c>
      <c r="DW32" s="96">
        <v>1509</v>
      </c>
      <c r="DX32" s="96">
        <v>1519</v>
      </c>
      <c r="DY32" s="96">
        <v>1340</v>
      </c>
      <c r="DZ32" s="96">
        <v>1335</v>
      </c>
      <c r="EA32" s="96">
        <v>1322</v>
      </c>
      <c r="EB32" s="77">
        <f>SUM(DP32:EA32)/12</f>
        <v>1354.6666666666667</v>
      </c>
      <c r="EC32" s="96">
        <v>70.626000000000005</v>
      </c>
      <c r="ED32" s="96">
        <v>1321</v>
      </c>
      <c r="EE32" s="96">
        <v>1315</v>
      </c>
      <c r="EF32" s="48">
        <v>1320</v>
      </c>
      <c r="EG32" s="96">
        <v>1203</v>
      </c>
      <c r="EH32" s="96">
        <v>1412</v>
      </c>
      <c r="EI32" s="96">
        <v>1472</v>
      </c>
      <c r="EJ32" s="96">
        <v>1493</v>
      </c>
      <c r="EK32" s="96">
        <v>1417</v>
      </c>
      <c r="EL32" s="96">
        <v>1379</v>
      </c>
      <c r="EM32" s="96">
        <v>1177.3</v>
      </c>
      <c r="EN32" s="96">
        <v>1196</v>
      </c>
      <c r="EO32" s="77">
        <f>SUM(EC32:EN32)/12</f>
        <v>1231.3271666666667</v>
      </c>
      <c r="EP32" s="96">
        <v>10.313000000000001</v>
      </c>
      <c r="EQ32" s="96">
        <v>1307.2</v>
      </c>
      <c r="ER32" s="96">
        <v>1292.6300000000001</v>
      </c>
      <c r="ES32" s="100">
        <v>1145.2</v>
      </c>
      <c r="ET32" s="96">
        <v>1068</v>
      </c>
      <c r="EU32" s="96">
        <v>1052</v>
      </c>
      <c r="EV32" s="96">
        <v>1200</v>
      </c>
      <c r="EW32" s="96">
        <v>1222</v>
      </c>
      <c r="EX32" s="96">
        <v>1206</v>
      </c>
      <c r="EY32" s="96">
        <v>1220</v>
      </c>
      <c r="EZ32" s="96">
        <v>1202</v>
      </c>
      <c r="FA32" s="96">
        <v>1221</v>
      </c>
      <c r="FB32" s="77">
        <f>SUM(EP32:FA32)/12</f>
        <v>1095.5285833333335</v>
      </c>
      <c r="FC32" s="96">
        <v>1102</v>
      </c>
      <c r="FD32" s="96">
        <v>1117</v>
      </c>
      <c r="FE32" s="96">
        <v>1204.8</v>
      </c>
      <c r="FF32" s="100">
        <v>1214.0999999999999</v>
      </c>
      <c r="FG32" s="96">
        <v>1151</v>
      </c>
      <c r="FH32" s="96">
        <v>1367</v>
      </c>
      <c r="FI32" s="96">
        <v>1530</v>
      </c>
      <c r="FJ32" s="96">
        <v>1537</v>
      </c>
      <c r="FK32" s="96">
        <v>1501.1</v>
      </c>
      <c r="FL32" s="96">
        <v>1512.3</v>
      </c>
      <c r="FM32" s="96">
        <v>1447</v>
      </c>
      <c r="FN32" s="96">
        <v>1476</v>
      </c>
      <c r="FO32" s="77">
        <f>SUM(FC32:FN32)/12</f>
        <v>1346.6083333333333</v>
      </c>
      <c r="FP32" s="75">
        <v>1531</v>
      </c>
      <c r="FQ32" s="75">
        <v>1432</v>
      </c>
      <c r="FR32" s="75">
        <v>1424</v>
      </c>
      <c r="FS32" s="75">
        <v>1485</v>
      </c>
      <c r="FT32" s="75">
        <v>1474</v>
      </c>
      <c r="FU32" s="75">
        <v>1445</v>
      </c>
      <c r="FV32" s="75">
        <v>1527</v>
      </c>
      <c r="FW32" s="75">
        <v>1375</v>
      </c>
      <c r="FX32" s="75">
        <v>1428</v>
      </c>
      <c r="FY32" s="75">
        <v>1412</v>
      </c>
      <c r="FZ32" s="75">
        <v>1276</v>
      </c>
      <c r="GA32" s="75">
        <v>1468</v>
      </c>
      <c r="GB32" s="77">
        <f>SUM(FP32:GA32)/12</f>
        <v>1439.75</v>
      </c>
      <c r="GC32" s="75">
        <v>1367</v>
      </c>
      <c r="GD32" s="75">
        <v>1319</v>
      </c>
      <c r="GE32" s="75">
        <v>1508</v>
      </c>
      <c r="GF32" s="75">
        <v>1393</v>
      </c>
      <c r="GG32" s="75">
        <v>1402</v>
      </c>
      <c r="GH32" s="75">
        <v>1345</v>
      </c>
      <c r="GI32" s="75">
        <v>1450</v>
      </c>
      <c r="GJ32" s="75">
        <v>1427</v>
      </c>
      <c r="GK32" s="75">
        <v>1364</v>
      </c>
      <c r="GL32" s="75">
        <v>1418</v>
      </c>
      <c r="GM32" s="75">
        <v>1345</v>
      </c>
      <c r="GN32" s="75">
        <v>1502</v>
      </c>
      <c r="GO32" s="77">
        <f>SUM(GC32:GN32)/12</f>
        <v>1403.3333333333333</v>
      </c>
      <c r="GP32" s="75">
        <v>1408</v>
      </c>
      <c r="GQ32" s="117">
        <v>1251</v>
      </c>
      <c r="GR32" s="75">
        <v>1441</v>
      </c>
      <c r="GS32" s="75">
        <v>1380</v>
      </c>
      <c r="GT32" s="75">
        <v>1508</v>
      </c>
      <c r="GU32" s="75">
        <v>1630</v>
      </c>
      <c r="GV32" s="75">
        <v>1578</v>
      </c>
      <c r="GW32" s="75">
        <v>1659</v>
      </c>
      <c r="GX32" s="75">
        <v>1647</v>
      </c>
      <c r="GY32" s="75">
        <v>1529</v>
      </c>
      <c r="GZ32" s="75">
        <v>1421</v>
      </c>
      <c r="HA32" s="75">
        <v>1520</v>
      </c>
      <c r="HB32" s="77">
        <f>SUM(GP32:HA32)/12</f>
        <v>1497.6666666666667</v>
      </c>
      <c r="HC32" s="75">
        <v>1553</v>
      </c>
      <c r="HD32" s="75">
        <v>1543</v>
      </c>
      <c r="HE32" s="75">
        <v>1583</v>
      </c>
      <c r="HF32" s="75">
        <v>1648</v>
      </c>
      <c r="HG32" s="75">
        <v>1581</v>
      </c>
      <c r="HH32" s="75">
        <v>1786</v>
      </c>
      <c r="HI32" s="75">
        <v>2088</v>
      </c>
      <c r="HJ32" s="75">
        <v>2040</v>
      </c>
      <c r="HK32" s="75">
        <v>1843</v>
      </c>
      <c r="HL32" s="75">
        <v>1780</v>
      </c>
      <c r="HM32" s="75">
        <v>1821</v>
      </c>
      <c r="HN32" s="75">
        <v>1792</v>
      </c>
      <c r="HO32" s="77">
        <f>SUM(HC32:HN32)/12</f>
        <v>1754.8333333333333</v>
      </c>
      <c r="HP32" s="96">
        <v>1691</v>
      </c>
      <c r="HQ32" s="96">
        <v>1680</v>
      </c>
      <c r="HR32" s="96">
        <v>1651</v>
      </c>
      <c r="HS32" s="96">
        <v>1621</v>
      </c>
      <c r="HT32" s="96">
        <v>1675</v>
      </c>
      <c r="HU32" s="96">
        <v>1761</v>
      </c>
      <c r="HV32" s="96">
        <v>1889</v>
      </c>
      <c r="HW32" s="96">
        <v>1996</v>
      </c>
      <c r="HX32" s="96">
        <v>1893</v>
      </c>
      <c r="HY32" s="96">
        <v>1738</v>
      </c>
      <c r="HZ32" s="96">
        <v>1589</v>
      </c>
      <c r="IA32" s="96">
        <v>1848</v>
      </c>
      <c r="IB32" s="94">
        <f>SUM(HP32:IA32)/12</f>
        <v>1752.6666666666667</v>
      </c>
      <c r="IC32" s="96">
        <v>1749</v>
      </c>
      <c r="ID32" s="96">
        <v>1621</v>
      </c>
      <c r="IE32" s="96">
        <v>1637</v>
      </c>
      <c r="IF32" s="96">
        <v>1588</v>
      </c>
      <c r="IG32" s="96">
        <v>1535</v>
      </c>
      <c r="IH32" s="96">
        <v>1663</v>
      </c>
      <c r="II32" s="96">
        <v>1792</v>
      </c>
      <c r="IJ32" s="96">
        <v>1884</v>
      </c>
      <c r="IK32" s="96">
        <v>1789</v>
      </c>
      <c r="IL32" s="96">
        <v>1646</v>
      </c>
      <c r="IM32" s="96">
        <v>1542</v>
      </c>
      <c r="IN32" s="96">
        <v>1466</v>
      </c>
      <c r="IO32" s="94">
        <f>SUM(IC32:IN32)/12</f>
        <v>1659.3333333333333</v>
      </c>
      <c r="IP32" s="96">
        <v>1501</v>
      </c>
      <c r="IQ32" s="96">
        <v>1485</v>
      </c>
      <c r="IR32" s="96">
        <v>1257</v>
      </c>
      <c r="IS32" s="96">
        <v>1.274</v>
      </c>
      <c r="IT32" s="371"/>
      <c r="IU32" s="371"/>
      <c r="IV32" s="96">
        <v>799</v>
      </c>
      <c r="IW32" s="96">
        <v>1430</v>
      </c>
      <c r="IX32" s="96">
        <v>1463</v>
      </c>
      <c r="IY32" s="96">
        <v>1565</v>
      </c>
      <c r="IZ32" s="96">
        <v>1505</v>
      </c>
      <c r="JA32" s="96">
        <v>1478</v>
      </c>
      <c r="JB32" s="94">
        <f>SUM(IP32:JA32)/12</f>
        <v>1040.3561666666667</v>
      </c>
      <c r="JC32" s="96">
        <v>1432</v>
      </c>
      <c r="JD32" s="96">
        <v>1108</v>
      </c>
      <c r="JE32" s="96">
        <v>1049</v>
      </c>
      <c r="JF32" s="96">
        <v>1065</v>
      </c>
      <c r="JG32" s="96">
        <v>926</v>
      </c>
      <c r="JH32" s="96"/>
      <c r="JI32" s="96"/>
      <c r="JJ32" s="96"/>
      <c r="JK32" s="96"/>
      <c r="JL32" s="96"/>
      <c r="JM32" s="96"/>
      <c r="JN32" s="96"/>
      <c r="JO32" s="94">
        <f>SUM(JC32:JN32)/12</f>
        <v>465</v>
      </c>
    </row>
    <row r="34" spans="1:275" ht="18.75">
      <c r="A34" s="2" t="s">
        <v>54</v>
      </c>
      <c r="B34" s="9"/>
      <c r="C34" s="40"/>
      <c r="D34" s="41"/>
      <c r="E34" s="42"/>
      <c r="F34" s="19"/>
      <c r="G34" s="19"/>
      <c r="H34" s="19"/>
      <c r="I34" s="19"/>
      <c r="J34" s="19"/>
      <c r="K34" s="19"/>
      <c r="L34" s="19"/>
      <c r="M34" s="19"/>
      <c r="N34" s="19"/>
      <c r="O34" s="43"/>
      <c r="P34" s="40"/>
      <c r="Q34" s="41"/>
      <c r="R34" s="42"/>
      <c r="S34" s="19"/>
      <c r="T34" s="19"/>
      <c r="U34" s="19"/>
      <c r="V34" s="19"/>
      <c r="W34" s="19"/>
      <c r="X34" s="19"/>
      <c r="Y34" s="19"/>
      <c r="Z34" s="19"/>
      <c r="AA34" s="19"/>
      <c r="AB34" s="43"/>
      <c r="AC34" s="40"/>
      <c r="AD34" s="41"/>
      <c r="AE34" s="42"/>
      <c r="AF34" s="19"/>
      <c r="AG34" s="19"/>
      <c r="AH34" s="19"/>
      <c r="AI34" s="19"/>
      <c r="AJ34" s="19"/>
      <c r="AK34" s="19"/>
      <c r="AL34" s="19"/>
      <c r="AM34" s="19"/>
      <c r="AN34" s="19"/>
      <c r="AO34" s="43"/>
      <c r="AP34" s="40"/>
      <c r="AQ34" s="41"/>
      <c r="AR34" s="42"/>
      <c r="AS34" s="19"/>
      <c r="AT34" s="19"/>
      <c r="AU34" s="19"/>
      <c r="AV34" s="19"/>
      <c r="AW34" s="19"/>
      <c r="AX34" s="19"/>
      <c r="AY34" s="19"/>
      <c r="AZ34" s="19"/>
      <c r="BA34" s="19"/>
      <c r="BB34" s="43"/>
      <c r="BC34" s="40"/>
      <c r="BD34" s="41"/>
      <c r="BE34" s="42"/>
      <c r="BF34" s="19"/>
      <c r="BG34" s="19"/>
      <c r="BH34" s="19"/>
      <c r="BI34" s="19"/>
      <c r="BJ34" s="19"/>
      <c r="BK34" s="19"/>
      <c r="BL34" s="19"/>
      <c r="BM34" s="19"/>
      <c r="BN34" s="19"/>
      <c r="BO34" s="43"/>
      <c r="BP34" s="40"/>
      <c r="BQ34" s="41"/>
      <c r="BR34" s="42"/>
      <c r="BS34" s="19"/>
      <c r="BT34" s="19"/>
      <c r="BU34" s="19"/>
      <c r="BV34" s="19"/>
      <c r="BW34" s="19"/>
      <c r="BX34" s="19"/>
      <c r="BY34" s="19"/>
      <c r="BZ34" s="19"/>
      <c r="CA34" s="19"/>
      <c r="CB34" s="43"/>
      <c r="CC34" s="40"/>
      <c r="CD34" s="41"/>
      <c r="CE34" s="42"/>
      <c r="CF34" s="19"/>
      <c r="CG34" s="19"/>
      <c r="CH34" s="19"/>
      <c r="CI34" s="19"/>
      <c r="CJ34" s="19"/>
      <c r="CK34" s="19"/>
      <c r="CL34" s="19"/>
      <c r="CM34" s="19"/>
      <c r="CN34" s="19"/>
      <c r="CO34" s="43"/>
      <c r="CP34" s="40"/>
      <c r="CQ34" s="41"/>
      <c r="CR34" s="42"/>
      <c r="CS34" s="19"/>
      <c r="CT34" s="19"/>
      <c r="CU34" s="19"/>
      <c r="CV34" s="19"/>
      <c r="CW34" s="19"/>
      <c r="CX34" s="19"/>
      <c r="CY34" s="19"/>
      <c r="CZ34" s="19"/>
      <c r="DA34" s="19"/>
      <c r="DB34" s="43"/>
      <c r="DC34" s="40"/>
      <c r="DD34" s="41"/>
      <c r="DE34" s="42"/>
      <c r="DF34" s="19"/>
      <c r="DG34" s="19"/>
      <c r="DH34" s="19"/>
      <c r="DI34" s="19"/>
      <c r="DJ34" s="19"/>
      <c r="DK34" s="19"/>
      <c r="DL34" s="19"/>
      <c r="DM34" s="19"/>
      <c r="DN34" s="19"/>
      <c r="DO34" s="43"/>
      <c r="DP34" s="40"/>
      <c r="DQ34" s="41"/>
      <c r="DR34" s="42"/>
      <c r="DS34" s="19"/>
      <c r="DT34" s="19"/>
      <c r="DU34" s="19"/>
      <c r="DV34" s="19"/>
      <c r="DW34" s="19"/>
      <c r="DX34" s="19"/>
      <c r="DY34" s="19"/>
      <c r="DZ34" s="19"/>
      <c r="EA34" s="19"/>
      <c r="EB34" s="43"/>
      <c r="EC34" s="40"/>
      <c r="ED34" s="41"/>
      <c r="EE34" s="42"/>
      <c r="EF34" s="19"/>
      <c r="EG34" s="19"/>
      <c r="EH34" s="19"/>
      <c r="EI34" s="19"/>
      <c r="EJ34" s="19"/>
      <c r="EK34" s="19"/>
      <c r="EL34" s="19"/>
      <c r="EM34" s="19"/>
      <c r="EN34" s="19"/>
      <c r="EO34" s="43"/>
      <c r="EP34" s="40"/>
      <c r="EQ34" s="41"/>
      <c r="ER34" s="42"/>
      <c r="ES34" s="19"/>
      <c r="ET34" s="19"/>
      <c r="EU34" s="19"/>
      <c r="EV34" s="19"/>
      <c r="EW34" s="19"/>
      <c r="EX34" s="19"/>
      <c r="EY34" s="19"/>
      <c r="EZ34" s="19"/>
      <c r="FA34" s="19"/>
      <c r="FB34" s="43"/>
      <c r="FC34" s="40"/>
      <c r="FD34" s="41"/>
      <c r="FE34" s="42"/>
      <c r="FF34" s="19"/>
      <c r="FG34" s="19"/>
      <c r="FH34" s="19"/>
      <c r="FI34" s="19"/>
      <c r="FJ34" s="19"/>
      <c r="FK34" s="19"/>
      <c r="FL34" s="19"/>
      <c r="FM34" s="19"/>
      <c r="FN34" s="19"/>
      <c r="FO34" s="43"/>
      <c r="FP34" s="40"/>
      <c r="FQ34" s="41"/>
      <c r="FR34" s="42"/>
      <c r="FS34" s="19"/>
      <c r="FT34" s="19"/>
      <c r="FU34" s="19"/>
      <c r="FV34" s="19"/>
      <c r="FW34" s="19"/>
      <c r="FX34" s="19"/>
      <c r="FY34" s="19"/>
      <c r="FZ34" s="19"/>
      <c r="GA34" s="19"/>
      <c r="GB34" s="43"/>
      <c r="GC34" s="40"/>
      <c r="GD34" s="41"/>
      <c r="GE34" s="42"/>
      <c r="GF34" s="19"/>
      <c r="GG34" s="19"/>
      <c r="GH34" s="19"/>
      <c r="GI34" s="19"/>
      <c r="GJ34" s="19"/>
      <c r="GK34" s="19"/>
      <c r="GL34" s="19"/>
      <c r="GM34" s="19"/>
      <c r="GN34" s="19"/>
      <c r="GO34" s="43"/>
      <c r="GP34" s="40"/>
      <c r="GQ34" s="41"/>
      <c r="GR34" s="42"/>
      <c r="GS34" s="19"/>
      <c r="GT34" s="19"/>
      <c r="GU34" s="19"/>
      <c r="GV34" s="19"/>
      <c r="GW34" s="19"/>
      <c r="GX34" s="19"/>
      <c r="GY34" s="19"/>
      <c r="GZ34" s="19"/>
      <c r="HA34" s="19"/>
      <c r="HB34" s="43"/>
      <c r="HC34" s="40"/>
      <c r="HD34" s="41"/>
      <c r="HE34" s="42"/>
      <c r="HF34" s="19"/>
      <c r="HG34" s="19"/>
      <c r="HH34" s="19"/>
      <c r="HI34" s="19"/>
      <c r="HJ34" s="19"/>
      <c r="HK34" s="19"/>
      <c r="HL34" s="19"/>
      <c r="HM34" s="19"/>
      <c r="HN34" s="19"/>
      <c r="HO34" s="43"/>
      <c r="HP34" s="40"/>
      <c r="HQ34" s="41"/>
      <c r="HR34" s="42"/>
      <c r="HS34" s="19"/>
      <c r="HT34" s="19"/>
      <c r="HU34" s="19"/>
      <c r="HV34" s="19"/>
      <c r="HW34" s="19"/>
      <c r="HX34" s="19"/>
      <c r="HY34" s="19"/>
      <c r="HZ34" s="19"/>
      <c r="IA34" s="19"/>
      <c r="IB34" s="43"/>
      <c r="IC34" s="40"/>
      <c r="ID34" s="41"/>
      <c r="IE34" s="42"/>
      <c r="IF34" s="19"/>
      <c r="IG34" s="19"/>
      <c r="IH34" s="19"/>
      <c r="II34" s="19"/>
      <c r="IJ34" s="19"/>
      <c r="IK34" s="19"/>
      <c r="IL34" s="19"/>
      <c r="IM34" s="19"/>
      <c r="IN34" s="19"/>
      <c r="IO34" s="43"/>
    </row>
    <row r="35" spans="1:275">
      <c r="A35" s="1" t="s">
        <v>22</v>
      </c>
      <c r="B35" s="8"/>
      <c r="C35" s="19"/>
      <c r="D35" s="41"/>
      <c r="E35" s="42"/>
      <c r="F35" s="19"/>
      <c r="G35" s="19"/>
      <c r="H35" s="19"/>
      <c r="I35" s="19"/>
      <c r="J35" s="19"/>
      <c r="K35" s="19"/>
      <c r="L35" s="19"/>
      <c r="M35" s="19"/>
      <c r="N35" s="19"/>
      <c r="O35" s="43"/>
      <c r="P35" s="19"/>
      <c r="Q35" s="41"/>
      <c r="R35" s="42"/>
      <c r="S35" s="19"/>
      <c r="T35" s="19"/>
      <c r="U35" s="19"/>
      <c r="V35" s="19"/>
      <c r="W35" s="19"/>
      <c r="X35" s="19"/>
      <c r="Y35" s="19"/>
      <c r="Z35" s="19"/>
      <c r="AA35" s="19"/>
      <c r="AB35" s="43"/>
      <c r="AC35" s="19"/>
      <c r="AD35" s="41"/>
      <c r="AE35" s="42"/>
      <c r="AF35" s="19"/>
      <c r="AG35" s="19"/>
      <c r="AH35" s="19"/>
      <c r="AI35" s="19"/>
      <c r="AJ35" s="19"/>
      <c r="AK35" s="19"/>
      <c r="AL35" s="19"/>
      <c r="AM35" s="19"/>
      <c r="AN35" s="19"/>
      <c r="AO35" s="43"/>
      <c r="AP35" s="19"/>
      <c r="AQ35" s="41"/>
      <c r="AR35" s="42"/>
      <c r="AS35" s="19"/>
      <c r="AT35" s="19"/>
      <c r="AU35" s="19"/>
      <c r="AV35" s="19"/>
      <c r="AW35" s="19"/>
      <c r="AX35" s="19"/>
      <c r="AY35" s="19"/>
      <c r="AZ35" s="19"/>
      <c r="BA35" s="19"/>
      <c r="BB35" s="43"/>
      <c r="BC35" s="19"/>
      <c r="BD35" s="41"/>
      <c r="BE35" s="42"/>
      <c r="BF35" s="19"/>
      <c r="BG35" s="19"/>
      <c r="BH35" s="19"/>
      <c r="BI35" s="19"/>
      <c r="BJ35" s="19"/>
      <c r="BK35" s="19"/>
      <c r="BL35" s="19"/>
      <c r="BM35" s="19"/>
      <c r="BN35" s="19"/>
      <c r="BO35" s="43"/>
      <c r="BP35" s="19"/>
      <c r="BQ35" s="41"/>
      <c r="BR35" s="42"/>
      <c r="BS35" s="19"/>
      <c r="BT35" s="19"/>
      <c r="BU35" s="19"/>
      <c r="BV35" s="19"/>
      <c r="BW35" s="19"/>
      <c r="BX35" s="19"/>
      <c r="BY35" s="19"/>
      <c r="BZ35" s="19"/>
      <c r="CA35" s="19"/>
      <c r="CB35" s="43"/>
      <c r="CC35" s="19"/>
      <c r="CD35" s="41"/>
      <c r="CE35" s="42"/>
      <c r="CF35" s="19"/>
      <c r="CG35" s="19"/>
      <c r="CH35" s="19"/>
      <c r="CI35" s="19"/>
      <c r="CJ35" s="19"/>
      <c r="CK35" s="19"/>
      <c r="CL35" s="19"/>
      <c r="CM35" s="19"/>
      <c r="CN35" s="19"/>
      <c r="CO35" s="43"/>
      <c r="CP35" s="19"/>
      <c r="CQ35" s="41"/>
      <c r="CR35" s="42"/>
      <c r="CS35" s="19"/>
      <c r="CT35" s="19"/>
      <c r="CU35" s="19"/>
      <c r="CV35" s="19"/>
      <c r="CW35" s="19"/>
      <c r="CX35" s="19"/>
      <c r="CY35" s="19"/>
      <c r="CZ35" s="19"/>
      <c r="DA35" s="19"/>
      <c r="DB35" s="43"/>
      <c r="DC35" s="19"/>
      <c r="DD35" s="41"/>
      <c r="DE35" s="42"/>
      <c r="DF35" s="19"/>
      <c r="DG35" s="19"/>
      <c r="DH35" s="19"/>
      <c r="DI35" s="19"/>
      <c r="DJ35" s="19"/>
      <c r="DK35" s="19"/>
      <c r="DL35" s="19"/>
      <c r="DM35" s="19"/>
      <c r="DN35" s="19"/>
      <c r="DO35" s="43"/>
      <c r="DP35" s="19"/>
      <c r="DQ35" s="41"/>
      <c r="DR35" s="42"/>
      <c r="DS35" s="19"/>
      <c r="DT35" s="19"/>
      <c r="DU35" s="19"/>
      <c r="DV35" s="19"/>
      <c r="DW35" s="19"/>
      <c r="DX35" s="19"/>
      <c r="DY35" s="19"/>
      <c r="DZ35" s="19"/>
      <c r="EA35" s="19"/>
      <c r="EB35" s="43"/>
      <c r="EC35" s="19"/>
      <c r="ED35" s="41"/>
      <c r="EE35" s="42"/>
      <c r="EF35" s="19"/>
      <c r="EG35" s="19"/>
      <c r="EH35" s="19"/>
      <c r="EI35" s="19"/>
      <c r="EJ35" s="19"/>
      <c r="EK35" s="19"/>
      <c r="EL35" s="19"/>
      <c r="EM35" s="19"/>
      <c r="EN35" s="19"/>
      <c r="EO35" s="43"/>
      <c r="EP35" s="19"/>
      <c r="EQ35" s="41"/>
      <c r="ER35" s="42"/>
      <c r="ES35" s="19"/>
      <c r="ET35" s="19"/>
      <c r="EU35" s="19"/>
      <c r="EV35" s="19"/>
      <c r="EW35" s="19"/>
      <c r="EX35" s="19"/>
      <c r="EY35" s="19"/>
      <c r="EZ35" s="19"/>
      <c r="FA35" s="19"/>
      <c r="FB35" s="43"/>
      <c r="FC35" s="19"/>
      <c r="FD35" s="41"/>
      <c r="FE35" s="42"/>
      <c r="FF35" s="19"/>
      <c r="FG35" s="19"/>
      <c r="FH35" s="19"/>
      <c r="FI35" s="19"/>
      <c r="FJ35" s="19"/>
      <c r="FK35" s="19"/>
      <c r="FL35" s="19"/>
      <c r="FM35" s="19"/>
      <c r="FN35" s="19"/>
      <c r="FO35" s="43"/>
      <c r="FP35" s="19"/>
      <c r="FQ35" s="41"/>
      <c r="FR35" s="42"/>
      <c r="FS35" s="19"/>
      <c r="FT35" s="19"/>
      <c r="FU35" s="19"/>
      <c r="FV35" s="19"/>
      <c r="FW35" s="19"/>
      <c r="FX35" s="19"/>
      <c r="FY35" s="19"/>
      <c r="FZ35" s="19"/>
      <c r="GA35" s="19"/>
      <c r="GB35" s="43"/>
      <c r="GC35" s="19"/>
      <c r="GD35" s="41"/>
      <c r="GE35" s="42"/>
      <c r="GF35" s="19"/>
      <c r="GG35" s="19"/>
      <c r="GH35" s="19"/>
      <c r="GI35" s="19"/>
      <c r="GJ35" s="19"/>
      <c r="GK35" s="19"/>
      <c r="GL35" s="19"/>
      <c r="GM35" s="19"/>
      <c r="GN35" s="19"/>
      <c r="GO35" s="43"/>
      <c r="GP35" s="19"/>
      <c r="GQ35" s="41"/>
      <c r="GR35" s="42"/>
      <c r="GS35" s="19"/>
      <c r="GT35" s="19"/>
      <c r="GU35" s="19"/>
      <c r="GV35" s="19"/>
      <c r="GW35" s="19"/>
      <c r="GX35" s="19"/>
      <c r="GY35" s="19"/>
      <c r="GZ35" s="19"/>
      <c r="HA35" s="19"/>
      <c r="HB35" s="43"/>
      <c r="HC35" s="19"/>
      <c r="HD35" s="41"/>
      <c r="HE35" s="42"/>
      <c r="HF35" s="19"/>
      <c r="HG35" s="19"/>
      <c r="HH35" s="19"/>
      <c r="HI35" s="19"/>
      <c r="HJ35" s="19"/>
      <c r="HK35" s="19"/>
      <c r="HL35" s="19"/>
      <c r="HM35" s="19"/>
      <c r="HN35" s="19"/>
      <c r="HO35" s="43"/>
      <c r="HP35" s="19"/>
      <c r="HQ35" s="41"/>
      <c r="HR35" s="42"/>
      <c r="HS35" s="19"/>
      <c r="HT35" s="19"/>
      <c r="HU35" s="19"/>
      <c r="HV35" s="19"/>
      <c r="HW35" s="19"/>
      <c r="HX35" s="19"/>
      <c r="HY35" s="19"/>
      <c r="HZ35" s="19"/>
      <c r="IA35" s="19"/>
      <c r="IB35" s="43"/>
      <c r="IC35" s="19"/>
      <c r="ID35" s="41"/>
      <c r="IE35" s="42"/>
      <c r="IF35" s="19"/>
      <c r="IG35" s="19"/>
      <c r="IH35" s="19"/>
      <c r="II35" s="19"/>
      <c r="IJ35" s="19"/>
      <c r="IK35" s="19"/>
      <c r="IL35" s="19"/>
      <c r="IM35" s="19"/>
      <c r="IN35" s="19"/>
      <c r="IO35" s="43"/>
    </row>
    <row r="36" spans="1:275" ht="6.95" customHeight="1" thickBot="1">
      <c r="A36" s="1"/>
      <c r="B36" s="8"/>
      <c r="C36" s="19"/>
      <c r="D36" s="41"/>
      <c r="E36" s="42"/>
      <c r="F36" s="19"/>
      <c r="G36" s="19"/>
      <c r="H36" s="19"/>
      <c r="I36" s="19"/>
      <c r="J36" s="19"/>
      <c r="K36" s="19"/>
      <c r="L36" s="19"/>
      <c r="M36" s="19"/>
      <c r="N36" s="19"/>
      <c r="O36" s="43"/>
      <c r="P36" s="19"/>
      <c r="Q36" s="41"/>
      <c r="R36" s="42"/>
      <c r="S36" s="19"/>
      <c r="T36" s="19"/>
      <c r="U36" s="19"/>
      <c r="V36" s="19"/>
      <c r="W36" s="19"/>
      <c r="X36" s="19"/>
      <c r="Y36" s="19"/>
      <c r="Z36" s="19"/>
      <c r="AA36" s="19"/>
      <c r="AB36" s="43"/>
      <c r="AC36" s="19"/>
      <c r="AD36" s="41"/>
      <c r="AE36" s="42"/>
      <c r="AF36" s="19"/>
      <c r="AG36" s="19"/>
      <c r="AH36" s="19"/>
      <c r="AI36" s="19"/>
      <c r="AJ36" s="19"/>
      <c r="AK36" s="19"/>
      <c r="AL36" s="19"/>
      <c r="AM36" s="19"/>
      <c r="AN36" s="19"/>
      <c r="AO36" s="43"/>
      <c r="AP36" s="19"/>
      <c r="AQ36" s="41"/>
      <c r="AR36" s="42"/>
      <c r="AS36" s="19"/>
      <c r="AT36" s="19"/>
      <c r="AU36" s="19"/>
      <c r="AV36" s="19"/>
      <c r="AW36" s="19"/>
      <c r="AX36" s="19"/>
      <c r="AY36" s="19"/>
      <c r="AZ36" s="19"/>
      <c r="BA36" s="19"/>
      <c r="BB36" s="43"/>
      <c r="BC36" s="19"/>
      <c r="BD36" s="41"/>
      <c r="BE36" s="42"/>
      <c r="BF36" s="19"/>
      <c r="BG36" s="19"/>
      <c r="BH36" s="19"/>
      <c r="BI36" s="19"/>
      <c r="BJ36" s="19"/>
      <c r="BK36" s="19"/>
      <c r="BL36" s="19"/>
      <c r="BM36" s="19"/>
      <c r="BN36" s="19"/>
      <c r="BO36" s="43"/>
      <c r="BP36" s="19"/>
      <c r="BQ36" s="41"/>
      <c r="BR36" s="42"/>
      <c r="BS36" s="19"/>
      <c r="BT36" s="19"/>
      <c r="BU36" s="19"/>
      <c r="BV36" s="19"/>
      <c r="BW36" s="19"/>
      <c r="BX36" s="19"/>
      <c r="BY36" s="19"/>
      <c r="BZ36" s="19"/>
      <c r="CA36" s="19"/>
      <c r="CB36" s="43"/>
      <c r="CC36" s="19"/>
      <c r="CD36" s="41"/>
      <c r="CE36" s="42"/>
      <c r="CF36" s="19"/>
      <c r="CG36" s="19"/>
      <c r="CH36" s="19"/>
      <c r="CI36" s="19"/>
      <c r="CJ36" s="19"/>
      <c r="CK36" s="19"/>
      <c r="CL36" s="19"/>
      <c r="CM36" s="19"/>
      <c r="CN36" s="19"/>
      <c r="CO36" s="43"/>
      <c r="CP36" s="19"/>
      <c r="CQ36" s="41"/>
      <c r="CR36" s="42"/>
      <c r="CS36" s="19"/>
      <c r="CT36" s="19"/>
      <c r="CU36" s="19"/>
      <c r="CV36" s="19"/>
      <c r="CW36" s="19"/>
      <c r="CX36" s="19"/>
      <c r="CY36" s="19"/>
      <c r="CZ36" s="19"/>
      <c r="DA36" s="19"/>
      <c r="DB36" s="43"/>
      <c r="DC36" s="19"/>
      <c r="DD36" s="41"/>
      <c r="DE36" s="42"/>
      <c r="DF36" s="19"/>
      <c r="DG36" s="19"/>
      <c r="DH36" s="19"/>
      <c r="DI36" s="19"/>
      <c r="DJ36" s="19"/>
      <c r="DK36" s="19"/>
      <c r="DL36" s="19"/>
      <c r="DM36" s="19"/>
      <c r="DN36" s="19"/>
      <c r="DO36" s="43"/>
      <c r="DP36" s="19"/>
      <c r="DQ36" s="41"/>
      <c r="DR36" s="42"/>
      <c r="DS36" s="19"/>
      <c r="DT36" s="19"/>
      <c r="DU36" s="19"/>
      <c r="DV36" s="19"/>
      <c r="DW36" s="19"/>
      <c r="DX36" s="19"/>
      <c r="DY36" s="19"/>
      <c r="DZ36" s="19"/>
      <c r="EA36" s="19"/>
      <c r="EB36" s="43"/>
      <c r="EC36" s="19"/>
      <c r="ED36" s="41"/>
      <c r="EE36" s="42"/>
      <c r="EF36" s="19"/>
      <c r="EG36" s="19"/>
      <c r="EH36" s="19"/>
      <c r="EI36" s="19"/>
      <c r="EJ36" s="19"/>
      <c r="EK36" s="19"/>
      <c r="EL36" s="19"/>
      <c r="EM36" s="19"/>
      <c r="EN36" s="19"/>
      <c r="EO36" s="43"/>
      <c r="EP36" s="19"/>
      <c r="EQ36" s="41"/>
      <c r="ER36" s="42"/>
      <c r="ES36" s="19"/>
      <c r="ET36" s="19"/>
      <c r="EU36" s="19"/>
      <c r="EV36" s="19"/>
      <c r="EW36" s="19"/>
      <c r="EX36" s="19"/>
      <c r="EY36" s="19"/>
      <c r="EZ36" s="19"/>
      <c r="FA36" s="19"/>
      <c r="FB36" s="43"/>
      <c r="FC36" s="19"/>
      <c r="FD36" s="41"/>
      <c r="FE36" s="42"/>
      <c r="FF36" s="19"/>
      <c r="FG36" s="19"/>
      <c r="FH36" s="19"/>
      <c r="FI36" s="19"/>
      <c r="FJ36" s="19"/>
      <c r="FK36" s="19"/>
      <c r="FL36" s="19"/>
      <c r="FM36" s="19"/>
      <c r="FN36" s="19"/>
      <c r="FO36" s="43"/>
      <c r="FP36" s="19"/>
      <c r="FQ36" s="41"/>
      <c r="FR36" s="42"/>
      <c r="FS36" s="19"/>
      <c r="FT36" s="19"/>
      <c r="FU36" s="19"/>
      <c r="FV36" s="19"/>
      <c r="FW36" s="19"/>
      <c r="FX36" s="19"/>
      <c r="FY36" s="19"/>
      <c r="FZ36" s="19"/>
      <c r="GA36" s="19"/>
      <c r="GB36" s="43"/>
      <c r="GC36" s="19"/>
      <c r="GD36" s="41"/>
      <c r="GE36" s="42"/>
      <c r="GF36" s="19"/>
      <c r="GG36" s="19"/>
      <c r="GH36" s="19"/>
      <c r="GI36" s="19"/>
      <c r="GJ36" s="19"/>
      <c r="GK36" s="19"/>
      <c r="GL36" s="19"/>
      <c r="GM36" s="19"/>
      <c r="GN36" s="19"/>
      <c r="GO36" s="43"/>
      <c r="GP36" s="19"/>
      <c r="GQ36" s="41"/>
      <c r="GR36" s="42"/>
      <c r="GS36" s="19"/>
      <c r="GT36" s="19"/>
      <c r="GU36" s="19"/>
      <c r="GV36" s="19"/>
      <c r="GW36" s="19"/>
      <c r="GX36" s="19"/>
      <c r="GY36" s="19"/>
      <c r="GZ36" s="19"/>
      <c r="HA36" s="19"/>
      <c r="HB36" s="43"/>
      <c r="HC36" s="19"/>
      <c r="HD36" s="41"/>
      <c r="HE36" s="42"/>
      <c r="HF36" s="19"/>
      <c r="HG36" s="19"/>
      <c r="HH36" s="19"/>
      <c r="HI36" s="19"/>
      <c r="HJ36" s="19"/>
      <c r="HK36" s="19"/>
      <c r="HL36" s="19"/>
      <c r="HM36" s="19"/>
      <c r="HN36" s="19"/>
      <c r="HO36" s="43"/>
      <c r="HP36" s="19"/>
      <c r="HQ36" s="41"/>
      <c r="HR36" s="42"/>
      <c r="HS36" s="19"/>
      <c r="HT36" s="19"/>
      <c r="HU36" s="19"/>
      <c r="HV36" s="19"/>
      <c r="HW36" s="19"/>
      <c r="HX36" s="19"/>
      <c r="HY36" s="19"/>
      <c r="HZ36" s="19"/>
      <c r="IA36" s="19"/>
      <c r="IB36" s="43"/>
      <c r="IC36" s="19"/>
      <c r="ID36" s="41"/>
      <c r="IE36" s="42"/>
      <c r="IF36" s="19"/>
      <c r="IG36" s="19"/>
      <c r="IH36" s="19"/>
      <c r="II36" s="19"/>
      <c r="IJ36" s="19"/>
      <c r="IK36" s="19"/>
      <c r="IL36" s="19"/>
      <c r="IM36" s="19"/>
      <c r="IN36" s="19"/>
      <c r="IO36" s="43"/>
    </row>
    <row r="37" spans="1:275" ht="13.5" customHeight="1" thickBot="1">
      <c r="A37" s="1"/>
      <c r="B37" s="8"/>
      <c r="C37" s="400">
        <v>2001</v>
      </c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>
        <v>2002</v>
      </c>
      <c r="Q37" s="400"/>
      <c r="R37" s="400"/>
      <c r="S37" s="400"/>
      <c r="T37" s="400"/>
      <c r="U37" s="400"/>
      <c r="V37" s="400"/>
      <c r="W37" s="400"/>
      <c r="X37" s="400"/>
      <c r="Y37" s="400"/>
      <c r="Z37" s="400"/>
      <c r="AA37" s="400"/>
      <c r="AB37" s="400"/>
      <c r="AC37" s="400">
        <v>2003</v>
      </c>
      <c r="AD37" s="400"/>
      <c r="AE37" s="400"/>
      <c r="AF37" s="400"/>
      <c r="AG37" s="400"/>
      <c r="AH37" s="400"/>
      <c r="AI37" s="400"/>
      <c r="AJ37" s="400"/>
      <c r="AK37" s="400"/>
      <c r="AL37" s="400"/>
      <c r="AM37" s="400"/>
      <c r="AN37" s="400"/>
      <c r="AO37" s="400"/>
      <c r="AP37" s="400">
        <v>2004</v>
      </c>
      <c r="AQ37" s="400"/>
      <c r="AR37" s="400"/>
      <c r="AS37" s="400"/>
      <c r="AT37" s="400"/>
      <c r="AU37" s="400"/>
      <c r="AV37" s="400"/>
      <c r="AW37" s="400"/>
      <c r="AX37" s="400"/>
      <c r="AY37" s="400"/>
      <c r="AZ37" s="400"/>
      <c r="BA37" s="400"/>
      <c r="BB37" s="400"/>
      <c r="BC37" s="400">
        <v>2005</v>
      </c>
      <c r="BD37" s="400"/>
      <c r="BE37" s="400"/>
      <c r="BF37" s="400"/>
      <c r="BG37" s="400"/>
      <c r="BH37" s="400"/>
      <c r="BI37" s="400"/>
      <c r="BJ37" s="400"/>
      <c r="BK37" s="400"/>
      <c r="BL37" s="400"/>
      <c r="BM37" s="400"/>
      <c r="BN37" s="400"/>
      <c r="BO37" s="400"/>
      <c r="BP37" s="400">
        <v>2006</v>
      </c>
      <c r="BQ37" s="400"/>
      <c r="BR37" s="400"/>
      <c r="BS37" s="400"/>
      <c r="BT37" s="400"/>
      <c r="BU37" s="400"/>
      <c r="BV37" s="400"/>
      <c r="BW37" s="400"/>
      <c r="BX37" s="400"/>
      <c r="BY37" s="400"/>
      <c r="BZ37" s="400"/>
      <c r="CA37" s="400"/>
      <c r="CB37" s="400"/>
      <c r="CC37" s="400">
        <v>2007</v>
      </c>
      <c r="CD37" s="400"/>
      <c r="CE37" s="400"/>
      <c r="CF37" s="400"/>
      <c r="CG37" s="400"/>
      <c r="CH37" s="400"/>
      <c r="CI37" s="400"/>
      <c r="CJ37" s="400"/>
      <c r="CK37" s="400"/>
      <c r="CL37" s="400"/>
      <c r="CM37" s="400"/>
      <c r="CN37" s="400"/>
      <c r="CO37" s="400"/>
      <c r="CP37" s="400">
        <v>2008</v>
      </c>
      <c r="CQ37" s="400"/>
      <c r="CR37" s="400"/>
      <c r="CS37" s="400"/>
      <c r="CT37" s="400"/>
      <c r="CU37" s="400"/>
      <c r="CV37" s="400"/>
      <c r="CW37" s="400"/>
      <c r="CX37" s="400"/>
      <c r="CY37" s="400"/>
      <c r="CZ37" s="400"/>
      <c r="DA37" s="400"/>
      <c r="DB37" s="400"/>
      <c r="DC37" s="400">
        <v>2009</v>
      </c>
      <c r="DD37" s="400"/>
      <c r="DE37" s="400"/>
      <c r="DF37" s="400"/>
      <c r="DG37" s="400"/>
      <c r="DH37" s="400"/>
      <c r="DI37" s="400"/>
      <c r="DJ37" s="400"/>
      <c r="DK37" s="400"/>
      <c r="DL37" s="400"/>
      <c r="DM37" s="400"/>
      <c r="DN37" s="400"/>
      <c r="DO37" s="400"/>
      <c r="DP37" s="400">
        <v>2010</v>
      </c>
      <c r="DQ37" s="400"/>
      <c r="DR37" s="400"/>
      <c r="DS37" s="400"/>
      <c r="DT37" s="400"/>
      <c r="DU37" s="400"/>
      <c r="DV37" s="400"/>
      <c r="DW37" s="400"/>
      <c r="DX37" s="400"/>
      <c r="DY37" s="400"/>
      <c r="DZ37" s="400"/>
      <c r="EA37" s="400"/>
      <c r="EB37" s="400"/>
      <c r="EC37" s="400">
        <v>2011</v>
      </c>
      <c r="ED37" s="400"/>
      <c r="EE37" s="400"/>
      <c r="EF37" s="400"/>
      <c r="EG37" s="400"/>
      <c r="EH37" s="400"/>
      <c r="EI37" s="400"/>
      <c r="EJ37" s="400"/>
      <c r="EK37" s="400"/>
      <c r="EL37" s="400"/>
      <c r="EM37" s="400"/>
      <c r="EN37" s="400"/>
      <c r="EO37" s="400"/>
      <c r="EP37" s="400">
        <v>2012</v>
      </c>
      <c r="EQ37" s="400"/>
      <c r="ER37" s="400"/>
      <c r="ES37" s="400"/>
      <c r="ET37" s="400"/>
      <c r="EU37" s="400"/>
      <c r="EV37" s="400"/>
      <c r="EW37" s="400"/>
      <c r="EX37" s="400"/>
      <c r="EY37" s="400"/>
      <c r="EZ37" s="400"/>
      <c r="FA37" s="400"/>
      <c r="FB37" s="400"/>
      <c r="FC37" s="400">
        <v>2013</v>
      </c>
      <c r="FD37" s="400"/>
      <c r="FE37" s="400"/>
      <c r="FF37" s="400"/>
      <c r="FG37" s="400"/>
      <c r="FH37" s="400"/>
      <c r="FI37" s="400"/>
      <c r="FJ37" s="400"/>
      <c r="FK37" s="400"/>
      <c r="FL37" s="400"/>
      <c r="FM37" s="400"/>
      <c r="FN37" s="400"/>
      <c r="FO37" s="400"/>
      <c r="FP37" s="400">
        <v>2014</v>
      </c>
      <c r="FQ37" s="400"/>
      <c r="FR37" s="400"/>
      <c r="FS37" s="400"/>
      <c r="FT37" s="400"/>
      <c r="FU37" s="400"/>
      <c r="FV37" s="400"/>
      <c r="FW37" s="400"/>
      <c r="FX37" s="400"/>
      <c r="FY37" s="400"/>
      <c r="FZ37" s="400"/>
      <c r="GA37" s="400"/>
      <c r="GB37" s="400"/>
      <c r="GC37" s="400">
        <v>2015</v>
      </c>
      <c r="GD37" s="400"/>
      <c r="GE37" s="400"/>
      <c r="GF37" s="400"/>
      <c r="GG37" s="400"/>
      <c r="GH37" s="400"/>
      <c r="GI37" s="400"/>
      <c r="GJ37" s="400"/>
      <c r="GK37" s="400"/>
      <c r="GL37" s="400"/>
      <c r="GM37" s="400"/>
      <c r="GN37" s="400"/>
      <c r="GO37" s="400"/>
      <c r="GP37" s="400">
        <v>2016</v>
      </c>
      <c r="GQ37" s="400"/>
      <c r="GR37" s="400"/>
      <c r="GS37" s="400"/>
      <c r="GT37" s="400"/>
      <c r="GU37" s="400"/>
      <c r="GV37" s="400"/>
      <c r="GW37" s="400"/>
      <c r="GX37" s="400"/>
      <c r="GY37" s="400"/>
      <c r="GZ37" s="400"/>
      <c r="HA37" s="400"/>
      <c r="HB37" s="400"/>
      <c r="HC37" s="400">
        <v>2017</v>
      </c>
      <c r="HD37" s="400"/>
      <c r="HE37" s="400"/>
      <c r="HF37" s="400"/>
      <c r="HG37" s="400"/>
      <c r="HH37" s="400"/>
      <c r="HI37" s="400"/>
      <c r="HJ37" s="400"/>
      <c r="HK37" s="400"/>
      <c r="HL37" s="400"/>
      <c r="HM37" s="400"/>
      <c r="HN37" s="400"/>
      <c r="HO37" s="400"/>
      <c r="HP37" s="400">
        <v>2018</v>
      </c>
      <c r="HQ37" s="400"/>
      <c r="HR37" s="400"/>
      <c r="HS37" s="400"/>
      <c r="HT37" s="400"/>
      <c r="HU37" s="400"/>
      <c r="HV37" s="400"/>
      <c r="HW37" s="400"/>
      <c r="HX37" s="400"/>
      <c r="HY37" s="400"/>
      <c r="HZ37" s="400"/>
      <c r="IA37" s="400"/>
      <c r="IB37" s="400"/>
      <c r="IC37" s="400">
        <v>2019</v>
      </c>
      <c r="ID37" s="400"/>
      <c r="IE37" s="400"/>
      <c r="IF37" s="400"/>
      <c r="IG37" s="400"/>
      <c r="IH37" s="400"/>
      <c r="II37" s="400"/>
      <c r="IJ37" s="400"/>
      <c r="IK37" s="400"/>
      <c r="IL37" s="400"/>
      <c r="IM37" s="400"/>
      <c r="IN37" s="400"/>
      <c r="IO37" s="400"/>
      <c r="IP37" s="400">
        <v>2020</v>
      </c>
      <c r="IQ37" s="400"/>
      <c r="IR37" s="400"/>
      <c r="IS37" s="400"/>
      <c r="IT37" s="400"/>
      <c r="IU37" s="400"/>
      <c r="IV37" s="400"/>
      <c r="IW37" s="400"/>
      <c r="IX37" s="400"/>
      <c r="IY37" s="400"/>
      <c r="IZ37" s="400"/>
      <c r="JA37" s="400"/>
      <c r="JB37" s="400"/>
      <c r="JC37" s="400">
        <v>2021</v>
      </c>
      <c r="JD37" s="400"/>
      <c r="JE37" s="400"/>
      <c r="JF37" s="400"/>
      <c r="JG37" s="400"/>
      <c r="JH37" s="400"/>
      <c r="JI37" s="400"/>
      <c r="JJ37" s="400"/>
      <c r="JK37" s="400"/>
      <c r="JL37" s="400"/>
      <c r="JM37" s="400"/>
      <c r="JN37" s="400"/>
      <c r="JO37" s="400"/>
    </row>
    <row r="38" spans="1:275" ht="126.75" thickBot="1">
      <c r="A38" s="1"/>
      <c r="B38" s="8"/>
      <c r="C38" s="37" t="s">
        <v>1</v>
      </c>
      <c r="D38" s="37" t="s">
        <v>2</v>
      </c>
      <c r="E38" s="37" t="s">
        <v>3</v>
      </c>
      <c r="F38" s="37" t="s">
        <v>4</v>
      </c>
      <c r="G38" s="37" t="s">
        <v>5</v>
      </c>
      <c r="H38" s="37" t="s">
        <v>6</v>
      </c>
      <c r="I38" s="37" t="s">
        <v>16</v>
      </c>
      <c r="J38" s="37" t="s">
        <v>17</v>
      </c>
      <c r="K38" s="37" t="s">
        <v>18</v>
      </c>
      <c r="L38" s="37" t="s">
        <v>19</v>
      </c>
      <c r="M38" s="37" t="s">
        <v>20</v>
      </c>
      <c r="N38" s="37" t="s">
        <v>21</v>
      </c>
      <c r="O38" s="90"/>
      <c r="P38" s="37" t="s">
        <v>1</v>
      </c>
      <c r="Q38" s="37" t="s">
        <v>2</v>
      </c>
      <c r="R38" s="37" t="s">
        <v>3</v>
      </c>
      <c r="S38" s="37" t="s">
        <v>4</v>
      </c>
      <c r="T38" s="37" t="s">
        <v>5</v>
      </c>
      <c r="U38" s="37" t="s">
        <v>6</v>
      </c>
      <c r="V38" s="37" t="s">
        <v>16</v>
      </c>
      <c r="W38" s="37" t="s">
        <v>17</v>
      </c>
      <c r="X38" s="37" t="s">
        <v>18</v>
      </c>
      <c r="Y38" s="37" t="s">
        <v>19</v>
      </c>
      <c r="Z38" s="37" t="s">
        <v>20</v>
      </c>
      <c r="AA38" s="37" t="s">
        <v>21</v>
      </c>
      <c r="AB38" s="90"/>
      <c r="AC38" s="37" t="s">
        <v>1</v>
      </c>
      <c r="AD38" s="37" t="s">
        <v>2</v>
      </c>
      <c r="AE38" s="37" t="s">
        <v>3</v>
      </c>
      <c r="AF38" s="37" t="s">
        <v>4</v>
      </c>
      <c r="AG38" s="37" t="s">
        <v>5</v>
      </c>
      <c r="AH38" s="37" t="s">
        <v>6</v>
      </c>
      <c r="AI38" s="37" t="s">
        <v>16</v>
      </c>
      <c r="AJ38" s="37" t="s">
        <v>17</v>
      </c>
      <c r="AK38" s="37" t="s">
        <v>18</v>
      </c>
      <c r="AL38" s="37" t="s">
        <v>19</v>
      </c>
      <c r="AM38" s="37" t="s">
        <v>20</v>
      </c>
      <c r="AN38" s="37" t="s">
        <v>21</v>
      </c>
      <c r="AO38" s="90"/>
      <c r="AP38" s="37" t="s">
        <v>1</v>
      </c>
      <c r="AQ38" s="37" t="s">
        <v>2</v>
      </c>
      <c r="AR38" s="37" t="s">
        <v>3</v>
      </c>
      <c r="AS38" s="37" t="s">
        <v>4</v>
      </c>
      <c r="AT38" s="37" t="s">
        <v>5</v>
      </c>
      <c r="AU38" s="37" t="s">
        <v>6</v>
      </c>
      <c r="AV38" s="37" t="s">
        <v>16</v>
      </c>
      <c r="AW38" s="37" t="s">
        <v>17</v>
      </c>
      <c r="AX38" s="37" t="s">
        <v>18</v>
      </c>
      <c r="AY38" s="37" t="s">
        <v>19</v>
      </c>
      <c r="AZ38" s="37" t="s">
        <v>20</v>
      </c>
      <c r="BA38" s="37" t="s">
        <v>21</v>
      </c>
      <c r="BB38" s="90"/>
      <c r="BC38" s="37" t="s">
        <v>1</v>
      </c>
      <c r="BD38" s="37" t="s">
        <v>2</v>
      </c>
      <c r="BE38" s="37" t="s">
        <v>3</v>
      </c>
      <c r="BF38" s="37" t="s">
        <v>4</v>
      </c>
      <c r="BG38" s="37" t="s">
        <v>5</v>
      </c>
      <c r="BH38" s="37" t="s">
        <v>6</v>
      </c>
      <c r="BI38" s="37" t="s">
        <v>16</v>
      </c>
      <c r="BJ38" s="37" t="s">
        <v>17</v>
      </c>
      <c r="BK38" s="37" t="s">
        <v>18</v>
      </c>
      <c r="BL38" s="37" t="s">
        <v>19</v>
      </c>
      <c r="BM38" s="37" t="s">
        <v>20</v>
      </c>
      <c r="BN38" s="37" t="s">
        <v>21</v>
      </c>
      <c r="BO38" s="90"/>
      <c r="BP38" s="37" t="s">
        <v>1</v>
      </c>
      <c r="BQ38" s="37" t="s">
        <v>2</v>
      </c>
      <c r="BR38" s="37" t="s">
        <v>3</v>
      </c>
      <c r="BS38" s="37" t="s">
        <v>4</v>
      </c>
      <c r="BT38" s="37" t="s">
        <v>5</v>
      </c>
      <c r="BU38" s="37" t="s">
        <v>6</v>
      </c>
      <c r="BV38" s="37" t="s">
        <v>16</v>
      </c>
      <c r="BW38" s="37" t="s">
        <v>17</v>
      </c>
      <c r="BX38" s="37" t="s">
        <v>18</v>
      </c>
      <c r="BY38" s="37" t="s">
        <v>19</v>
      </c>
      <c r="BZ38" s="37" t="s">
        <v>20</v>
      </c>
      <c r="CA38" s="37" t="s">
        <v>21</v>
      </c>
      <c r="CB38" s="90"/>
      <c r="CC38" s="37" t="s">
        <v>1</v>
      </c>
      <c r="CD38" s="37" t="s">
        <v>2</v>
      </c>
      <c r="CE38" s="37" t="s">
        <v>3</v>
      </c>
      <c r="CF38" s="37" t="s">
        <v>4</v>
      </c>
      <c r="CG38" s="37" t="s">
        <v>5</v>
      </c>
      <c r="CH38" s="37" t="s">
        <v>6</v>
      </c>
      <c r="CI38" s="37" t="s">
        <v>16</v>
      </c>
      <c r="CJ38" s="37" t="s">
        <v>17</v>
      </c>
      <c r="CK38" s="37" t="s">
        <v>18</v>
      </c>
      <c r="CL38" s="37" t="s">
        <v>19</v>
      </c>
      <c r="CM38" s="37" t="s">
        <v>20</v>
      </c>
      <c r="CN38" s="37" t="s">
        <v>21</v>
      </c>
      <c r="CO38" s="90"/>
      <c r="CP38" s="37" t="s">
        <v>1</v>
      </c>
      <c r="CQ38" s="37" t="s">
        <v>2</v>
      </c>
      <c r="CR38" s="37" t="s">
        <v>3</v>
      </c>
      <c r="CS38" s="37" t="s">
        <v>4</v>
      </c>
      <c r="CT38" s="37" t="s">
        <v>5</v>
      </c>
      <c r="CU38" s="37" t="s">
        <v>6</v>
      </c>
      <c r="CV38" s="37" t="s">
        <v>16</v>
      </c>
      <c r="CW38" s="37" t="s">
        <v>17</v>
      </c>
      <c r="CX38" s="37" t="s">
        <v>18</v>
      </c>
      <c r="CY38" s="37" t="s">
        <v>19</v>
      </c>
      <c r="CZ38" s="37" t="s">
        <v>20</v>
      </c>
      <c r="DA38" s="37" t="s">
        <v>21</v>
      </c>
      <c r="DB38" s="38" t="s">
        <v>76</v>
      </c>
      <c r="DC38" s="37" t="s">
        <v>1</v>
      </c>
      <c r="DD38" s="37" t="s">
        <v>2</v>
      </c>
      <c r="DE38" s="37" t="s">
        <v>3</v>
      </c>
      <c r="DF38" s="37" t="s">
        <v>4</v>
      </c>
      <c r="DG38" s="37" t="s">
        <v>5</v>
      </c>
      <c r="DH38" s="37" t="s">
        <v>6</v>
      </c>
      <c r="DI38" s="37" t="s">
        <v>16</v>
      </c>
      <c r="DJ38" s="37" t="s">
        <v>17</v>
      </c>
      <c r="DK38" s="37" t="s">
        <v>18</v>
      </c>
      <c r="DL38" s="37" t="s">
        <v>19</v>
      </c>
      <c r="DM38" s="37" t="s">
        <v>20</v>
      </c>
      <c r="DN38" s="37" t="s">
        <v>21</v>
      </c>
      <c r="DO38" s="90"/>
      <c r="DP38" s="37" t="s">
        <v>1</v>
      </c>
      <c r="DQ38" s="37" t="s">
        <v>2</v>
      </c>
      <c r="DR38" s="37" t="s">
        <v>3</v>
      </c>
      <c r="DS38" s="37" t="s">
        <v>4</v>
      </c>
      <c r="DT38" s="37" t="s">
        <v>5</v>
      </c>
      <c r="DU38" s="37" t="s">
        <v>6</v>
      </c>
      <c r="DV38" s="37" t="s">
        <v>16</v>
      </c>
      <c r="DW38" s="37" t="s">
        <v>17</v>
      </c>
      <c r="DX38" s="37" t="s">
        <v>18</v>
      </c>
      <c r="DY38" s="37" t="s">
        <v>19</v>
      </c>
      <c r="DZ38" s="37" t="s">
        <v>20</v>
      </c>
      <c r="EA38" s="37" t="s">
        <v>21</v>
      </c>
      <c r="EB38" s="90"/>
      <c r="EC38" s="37" t="s">
        <v>1</v>
      </c>
      <c r="ED38" s="37" t="s">
        <v>2</v>
      </c>
      <c r="EE38" s="37" t="s">
        <v>3</v>
      </c>
      <c r="EF38" s="37" t="s">
        <v>4</v>
      </c>
      <c r="EG38" s="37" t="s">
        <v>5</v>
      </c>
      <c r="EH38" s="37" t="s">
        <v>6</v>
      </c>
      <c r="EI38" s="37" t="s">
        <v>16</v>
      </c>
      <c r="EJ38" s="37" t="s">
        <v>17</v>
      </c>
      <c r="EK38" s="37" t="s">
        <v>18</v>
      </c>
      <c r="EL38" s="37" t="s">
        <v>19</v>
      </c>
      <c r="EM38" s="37" t="s">
        <v>20</v>
      </c>
      <c r="EN38" s="37" t="s">
        <v>21</v>
      </c>
      <c r="EO38" s="90"/>
      <c r="EP38" s="37" t="s">
        <v>1</v>
      </c>
      <c r="EQ38" s="37" t="s">
        <v>2</v>
      </c>
      <c r="ER38" s="37" t="s">
        <v>3</v>
      </c>
      <c r="ES38" s="37" t="s">
        <v>4</v>
      </c>
      <c r="ET38" s="37" t="s">
        <v>5</v>
      </c>
      <c r="EU38" s="37" t="s">
        <v>6</v>
      </c>
      <c r="EV38" s="37" t="s">
        <v>16</v>
      </c>
      <c r="EW38" s="37" t="s">
        <v>17</v>
      </c>
      <c r="EX38" s="37" t="s">
        <v>18</v>
      </c>
      <c r="EY38" s="37" t="s">
        <v>19</v>
      </c>
      <c r="EZ38" s="37" t="s">
        <v>20</v>
      </c>
      <c r="FA38" s="37" t="s">
        <v>21</v>
      </c>
      <c r="FB38" s="90"/>
      <c r="FC38" s="37" t="s">
        <v>1</v>
      </c>
      <c r="FD38" s="37" t="s">
        <v>2</v>
      </c>
      <c r="FE38" s="37" t="s">
        <v>3</v>
      </c>
      <c r="FF38" s="37" t="s">
        <v>4</v>
      </c>
      <c r="FG38" s="37" t="s">
        <v>5</v>
      </c>
      <c r="FH38" s="37" t="s">
        <v>6</v>
      </c>
      <c r="FI38" s="37" t="s">
        <v>16</v>
      </c>
      <c r="FJ38" s="37" t="s">
        <v>17</v>
      </c>
      <c r="FK38" s="37" t="s">
        <v>18</v>
      </c>
      <c r="FL38" s="37" t="s">
        <v>19</v>
      </c>
      <c r="FM38" s="37" t="s">
        <v>20</v>
      </c>
      <c r="FN38" s="37" t="s">
        <v>21</v>
      </c>
      <c r="FO38" s="90"/>
      <c r="FP38" s="37" t="s">
        <v>1</v>
      </c>
      <c r="FQ38" s="37" t="s">
        <v>2</v>
      </c>
      <c r="FR38" s="37" t="s">
        <v>3</v>
      </c>
      <c r="FS38" s="37" t="s">
        <v>4</v>
      </c>
      <c r="FT38" s="37" t="s">
        <v>5</v>
      </c>
      <c r="FU38" s="37" t="s">
        <v>6</v>
      </c>
      <c r="FV38" s="37" t="s">
        <v>16</v>
      </c>
      <c r="FW38" s="37" t="s">
        <v>17</v>
      </c>
      <c r="FX38" s="37" t="s">
        <v>18</v>
      </c>
      <c r="FY38" s="37" t="s">
        <v>19</v>
      </c>
      <c r="FZ38" s="37" t="s">
        <v>20</v>
      </c>
      <c r="GA38" s="37" t="s">
        <v>21</v>
      </c>
      <c r="GB38" s="90"/>
      <c r="GC38" s="37" t="s">
        <v>1</v>
      </c>
      <c r="GD38" s="37" t="s">
        <v>2</v>
      </c>
      <c r="GE38" s="37" t="s">
        <v>3</v>
      </c>
      <c r="GF38" s="37" t="s">
        <v>4</v>
      </c>
      <c r="GG38" s="37" t="s">
        <v>5</v>
      </c>
      <c r="GH38" s="37" t="s">
        <v>6</v>
      </c>
      <c r="GI38" s="37" t="s">
        <v>16</v>
      </c>
      <c r="GJ38" s="37" t="s">
        <v>17</v>
      </c>
      <c r="GK38" s="37" t="s">
        <v>18</v>
      </c>
      <c r="GL38" s="37" t="s">
        <v>19</v>
      </c>
      <c r="GM38" s="37" t="s">
        <v>20</v>
      </c>
      <c r="GN38" s="37" t="s">
        <v>21</v>
      </c>
      <c r="GO38" s="90"/>
      <c r="GP38" s="37" t="s">
        <v>1</v>
      </c>
      <c r="GQ38" s="37" t="s">
        <v>2</v>
      </c>
      <c r="GR38" s="37" t="s">
        <v>3</v>
      </c>
      <c r="GS38" s="37" t="s">
        <v>4</v>
      </c>
      <c r="GT38" s="37" t="s">
        <v>5</v>
      </c>
      <c r="GU38" s="37" t="s">
        <v>6</v>
      </c>
      <c r="GV38" s="37" t="s">
        <v>16</v>
      </c>
      <c r="GW38" s="37" t="s">
        <v>17</v>
      </c>
      <c r="GX38" s="37" t="s">
        <v>18</v>
      </c>
      <c r="GY38" s="37" t="s">
        <v>19</v>
      </c>
      <c r="GZ38" s="37" t="s">
        <v>20</v>
      </c>
      <c r="HA38" s="37" t="s">
        <v>21</v>
      </c>
      <c r="HB38" s="90"/>
      <c r="HC38" s="37" t="s">
        <v>1</v>
      </c>
      <c r="HD38" s="37" t="s">
        <v>2</v>
      </c>
      <c r="HE38" s="37" t="s">
        <v>3</v>
      </c>
      <c r="HF38" s="37" t="s">
        <v>4</v>
      </c>
      <c r="HG38" s="37" t="s">
        <v>5</v>
      </c>
      <c r="HH38" s="37" t="s">
        <v>6</v>
      </c>
      <c r="HI38" s="37" t="s">
        <v>16</v>
      </c>
      <c r="HJ38" s="37" t="s">
        <v>17</v>
      </c>
      <c r="HK38" s="37" t="s">
        <v>18</v>
      </c>
      <c r="HL38" s="37" t="s">
        <v>19</v>
      </c>
      <c r="HM38" s="37" t="s">
        <v>20</v>
      </c>
      <c r="HN38" s="37" t="s">
        <v>21</v>
      </c>
      <c r="HO38" s="90"/>
      <c r="HP38" s="37" t="s">
        <v>1</v>
      </c>
      <c r="HQ38" s="37" t="s">
        <v>2</v>
      </c>
      <c r="HR38" s="37" t="s">
        <v>3</v>
      </c>
      <c r="HS38" s="37" t="s">
        <v>4</v>
      </c>
      <c r="HT38" s="37" t="s">
        <v>5</v>
      </c>
      <c r="HU38" s="37" t="s">
        <v>6</v>
      </c>
      <c r="HV38" s="37" t="s">
        <v>16</v>
      </c>
      <c r="HW38" s="37" t="s">
        <v>17</v>
      </c>
      <c r="HX38" s="37" t="s">
        <v>18</v>
      </c>
      <c r="HY38" s="37" t="s">
        <v>19</v>
      </c>
      <c r="HZ38" s="37" t="s">
        <v>20</v>
      </c>
      <c r="IA38" s="37" t="s">
        <v>21</v>
      </c>
      <c r="IB38" s="90"/>
      <c r="IC38" s="37" t="s">
        <v>1</v>
      </c>
      <c r="ID38" s="37" t="s">
        <v>2</v>
      </c>
      <c r="IE38" s="37" t="s">
        <v>3</v>
      </c>
      <c r="IF38" s="37" t="s">
        <v>4</v>
      </c>
      <c r="IG38" s="37" t="s">
        <v>5</v>
      </c>
      <c r="IH38" s="37" t="s">
        <v>6</v>
      </c>
      <c r="II38" s="37" t="s">
        <v>16</v>
      </c>
      <c r="IJ38" s="37" t="s">
        <v>17</v>
      </c>
      <c r="IK38" s="37" t="s">
        <v>18</v>
      </c>
      <c r="IL38" s="37" t="s">
        <v>19</v>
      </c>
      <c r="IM38" s="37" t="s">
        <v>20</v>
      </c>
      <c r="IN38" s="37" t="s">
        <v>21</v>
      </c>
      <c r="IO38" s="90"/>
      <c r="IP38" s="37" t="s">
        <v>1</v>
      </c>
      <c r="IQ38" s="37" t="s">
        <v>2</v>
      </c>
      <c r="IR38" s="37" t="s">
        <v>3</v>
      </c>
      <c r="IS38" s="37" t="s">
        <v>4</v>
      </c>
      <c r="IT38" s="358" t="s">
        <v>5</v>
      </c>
      <c r="IU38" s="358" t="s">
        <v>6</v>
      </c>
      <c r="IV38" s="37" t="s">
        <v>16</v>
      </c>
      <c r="IW38" s="37" t="s">
        <v>17</v>
      </c>
      <c r="IX38" s="37" t="s">
        <v>18</v>
      </c>
      <c r="IY38" s="37" t="s">
        <v>19</v>
      </c>
      <c r="IZ38" s="37" t="s">
        <v>20</v>
      </c>
      <c r="JA38" s="37" t="s">
        <v>21</v>
      </c>
      <c r="JB38" s="90"/>
      <c r="JC38" s="37" t="s">
        <v>1</v>
      </c>
      <c r="JD38" s="37" t="s">
        <v>2</v>
      </c>
      <c r="JE38" s="37" t="s">
        <v>3</v>
      </c>
      <c r="JF38" s="37" t="s">
        <v>4</v>
      </c>
      <c r="JG38" s="37" t="s">
        <v>5</v>
      </c>
      <c r="JH38" s="37" t="s">
        <v>6</v>
      </c>
      <c r="JI38" s="37" t="s">
        <v>16</v>
      </c>
      <c r="JJ38" s="37" t="s">
        <v>17</v>
      </c>
      <c r="JK38" s="37" t="s">
        <v>18</v>
      </c>
      <c r="JL38" s="37" t="s">
        <v>19</v>
      </c>
      <c r="JM38" s="37" t="s">
        <v>20</v>
      </c>
      <c r="JN38" s="37" t="s">
        <v>21</v>
      </c>
      <c r="JO38" s="90"/>
    </row>
    <row r="39" spans="1:275" ht="13.5" thickBot="1">
      <c r="A39" s="397" t="s">
        <v>45</v>
      </c>
      <c r="B39" s="401" t="s">
        <v>27</v>
      </c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1"/>
      <c r="AK39" s="401"/>
      <c r="AL39" s="401"/>
      <c r="AM39" s="401"/>
      <c r="AN39" s="401"/>
      <c r="AO39" s="401"/>
      <c r="AP39" s="401"/>
      <c r="AQ39" s="401"/>
      <c r="AR39" s="401"/>
      <c r="AS39" s="401"/>
      <c r="AT39" s="401"/>
      <c r="AU39" s="401"/>
      <c r="AV39" s="401"/>
      <c r="AW39" s="401"/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401"/>
      <c r="BJ39" s="401"/>
      <c r="BK39" s="401"/>
      <c r="BL39" s="401"/>
      <c r="BM39" s="401"/>
      <c r="BN39" s="401"/>
      <c r="BO39" s="401"/>
      <c r="BP39" s="401"/>
      <c r="BQ39" s="401"/>
      <c r="BR39" s="401"/>
      <c r="BS39" s="401"/>
      <c r="BT39" s="401"/>
      <c r="BU39" s="401"/>
      <c r="BV39" s="401"/>
      <c r="BW39" s="401"/>
      <c r="BX39" s="401"/>
      <c r="BY39" s="401"/>
      <c r="BZ39" s="401"/>
      <c r="CA39" s="401"/>
      <c r="CB39" s="401"/>
      <c r="CC39" s="401"/>
      <c r="CD39" s="401"/>
      <c r="CE39" s="401"/>
      <c r="CF39" s="401"/>
      <c r="CG39" s="401"/>
      <c r="CH39" s="401"/>
      <c r="CI39" s="401"/>
      <c r="CJ39" s="401"/>
      <c r="CK39" s="401"/>
      <c r="CL39" s="401"/>
      <c r="CM39" s="401"/>
      <c r="CN39" s="401"/>
      <c r="CO39" s="401"/>
      <c r="CP39" s="401"/>
      <c r="CQ39" s="401"/>
      <c r="CR39" s="401"/>
      <c r="CS39" s="401"/>
      <c r="CT39" s="401"/>
      <c r="CU39" s="401"/>
      <c r="CV39" s="401"/>
      <c r="CW39" s="401"/>
      <c r="CX39" s="401"/>
      <c r="CY39" s="401"/>
      <c r="CZ39" s="401"/>
      <c r="DA39" s="401"/>
      <c r="DB39" s="401"/>
      <c r="DC39" s="401"/>
      <c r="DD39" s="401"/>
      <c r="DE39" s="401"/>
      <c r="DF39" s="401"/>
      <c r="DG39" s="401"/>
      <c r="DH39" s="401"/>
      <c r="DI39" s="401"/>
      <c r="DJ39" s="401"/>
      <c r="DK39" s="401"/>
      <c r="DL39" s="401"/>
      <c r="DM39" s="401"/>
      <c r="DN39" s="401"/>
      <c r="DO39" s="401"/>
      <c r="DP39" s="401"/>
      <c r="DQ39" s="401"/>
      <c r="DR39" s="401"/>
      <c r="DS39" s="401"/>
      <c r="DT39" s="401"/>
      <c r="DU39" s="401"/>
      <c r="DV39" s="401"/>
      <c r="DW39" s="401"/>
      <c r="DX39" s="401"/>
      <c r="DY39" s="401"/>
      <c r="DZ39" s="401"/>
      <c r="EA39" s="401"/>
      <c r="EB39" s="401"/>
      <c r="EC39" s="401"/>
      <c r="ED39" s="401"/>
      <c r="EE39" s="401"/>
      <c r="EF39" s="401"/>
      <c r="EG39" s="401"/>
      <c r="EH39" s="401"/>
      <c r="EI39" s="401"/>
      <c r="EJ39" s="401"/>
      <c r="EK39" s="401"/>
      <c r="EL39" s="401"/>
      <c r="EM39" s="401"/>
      <c r="EN39" s="401"/>
      <c r="EO39" s="401"/>
      <c r="EP39" s="401"/>
      <c r="EQ39" s="401"/>
      <c r="ER39" s="401"/>
      <c r="ES39" s="401"/>
      <c r="ET39" s="401"/>
      <c r="EU39" s="401"/>
      <c r="EV39" s="401"/>
      <c r="EW39" s="401"/>
      <c r="EX39" s="401"/>
      <c r="EY39" s="401"/>
      <c r="EZ39" s="401"/>
      <c r="FA39" s="401"/>
      <c r="FB39" s="401"/>
      <c r="FC39" s="401"/>
      <c r="FD39" s="401"/>
      <c r="FE39" s="401"/>
      <c r="FF39" s="401"/>
      <c r="FG39" s="401"/>
      <c r="FH39" s="401"/>
      <c r="FI39" s="401"/>
      <c r="FJ39" s="401"/>
      <c r="FK39" s="401"/>
      <c r="FL39" s="401"/>
      <c r="FM39" s="401"/>
      <c r="FN39" s="401"/>
      <c r="FO39" s="401"/>
      <c r="FP39" s="401"/>
      <c r="FQ39" s="401"/>
      <c r="FR39" s="401"/>
      <c r="FS39" s="401"/>
      <c r="FT39" s="401"/>
      <c r="FU39" s="401"/>
      <c r="FV39" s="401"/>
      <c r="FW39" s="401"/>
      <c r="FX39" s="401"/>
      <c r="FY39" s="401"/>
      <c r="FZ39" s="401"/>
      <c r="GA39" s="401"/>
      <c r="GB39" s="401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 s="345"/>
      <c r="IQ39" s="345"/>
      <c r="IR39" s="345"/>
      <c r="IS39" s="345"/>
      <c r="IV39" s="345"/>
      <c r="IW39" s="345"/>
      <c r="IX39" s="345"/>
      <c r="IY39" s="345"/>
      <c r="IZ39" s="345"/>
      <c r="JA39" s="345"/>
      <c r="JB39" s="345"/>
    </row>
    <row r="40" spans="1:275" ht="13.5" thickBot="1">
      <c r="A40" s="398"/>
      <c r="B40" s="11" t="s">
        <v>28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78"/>
      <c r="P40" s="297">
        <f t="shared" ref="P40:Z40" si="113">P41+P47+P57</f>
        <v>99.98</v>
      </c>
      <c r="Q40" s="297">
        <f t="shared" si="113"/>
        <v>99.99</v>
      </c>
      <c r="R40" s="297">
        <f t="shared" si="113"/>
        <v>100.00000000000001</v>
      </c>
      <c r="S40" s="297">
        <f t="shared" si="113"/>
        <v>99.999999999999986</v>
      </c>
      <c r="T40" s="297">
        <f t="shared" si="113"/>
        <v>99.990000000000023</v>
      </c>
      <c r="U40" s="297">
        <f t="shared" si="113"/>
        <v>100</v>
      </c>
      <c r="V40" s="297">
        <f t="shared" si="113"/>
        <v>100.02000000000001</v>
      </c>
      <c r="W40" s="297">
        <f t="shared" si="113"/>
        <v>100.02</v>
      </c>
      <c r="X40" s="297">
        <f t="shared" si="113"/>
        <v>100.04</v>
      </c>
      <c r="Y40" s="297">
        <f t="shared" si="113"/>
        <v>100.03</v>
      </c>
      <c r="Z40" s="297">
        <f t="shared" si="113"/>
        <v>0</v>
      </c>
      <c r="AA40" s="297">
        <f>AA41+AA47+AA57</f>
        <v>99.98</v>
      </c>
      <c r="AB40" s="78"/>
      <c r="AC40" s="297">
        <f t="shared" ref="AC40:AN40" si="114">AC41+AC47+AC57</f>
        <v>100</v>
      </c>
      <c r="AD40" s="297">
        <f t="shared" si="114"/>
        <v>100.02</v>
      </c>
      <c r="AE40" s="297">
        <f t="shared" si="114"/>
        <v>100</v>
      </c>
      <c r="AF40" s="297">
        <f t="shared" si="114"/>
        <v>99.94</v>
      </c>
      <c r="AG40" s="297">
        <f t="shared" si="114"/>
        <v>99.99</v>
      </c>
      <c r="AH40" s="297">
        <f t="shared" si="114"/>
        <v>100</v>
      </c>
      <c r="AI40" s="297">
        <f t="shared" si="114"/>
        <v>100.00999999999999</v>
      </c>
      <c r="AJ40" s="297">
        <f t="shared" si="114"/>
        <v>100.00000000000001</v>
      </c>
      <c r="AK40" s="297">
        <f t="shared" si="114"/>
        <v>100</v>
      </c>
      <c r="AL40" s="297">
        <f t="shared" si="114"/>
        <v>99.99</v>
      </c>
      <c r="AM40" s="297">
        <f t="shared" si="114"/>
        <v>100.009</v>
      </c>
      <c r="AN40" s="297">
        <f t="shared" si="114"/>
        <v>99.88000000000001</v>
      </c>
      <c r="AO40" s="78"/>
      <c r="AP40" s="297">
        <f t="shared" ref="AP40:BA40" si="115">AP41+AP47+AP57</f>
        <v>100.01000000000002</v>
      </c>
      <c r="AQ40" s="297">
        <f t="shared" si="115"/>
        <v>100.00999999999999</v>
      </c>
      <c r="AR40" s="297">
        <f t="shared" si="115"/>
        <v>99.990000000000023</v>
      </c>
      <c r="AS40" s="297">
        <f t="shared" si="115"/>
        <v>100</v>
      </c>
      <c r="AT40" s="297">
        <f t="shared" si="115"/>
        <v>100.00999999999999</v>
      </c>
      <c r="AU40" s="297">
        <f t="shared" si="115"/>
        <v>100.00999999999999</v>
      </c>
      <c r="AV40" s="297">
        <f t="shared" si="115"/>
        <v>99.9</v>
      </c>
      <c r="AW40" s="297">
        <f t="shared" si="115"/>
        <v>99.99</v>
      </c>
      <c r="AX40" s="297">
        <f t="shared" si="115"/>
        <v>99.99</v>
      </c>
      <c r="AY40" s="297">
        <f t="shared" si="115"/>
        <v>100.00999999999999</v>
      </c>
      <c r="AZ40" s="297">
        <f t="shared" si="115"/>
        <v>100</v>
      </c>
      <c r="BA40" s="297">
        <f t="shared" si="115"/>
        <v>100</v>
      </c>
      <c r="BB40" s="78"/>
      <c r="BC40" s="297">
        <f t="shared" ref="BC40:BN40" si="116">BC41+BC47+BC57</f>
        <v>99.32</v>
      </c>
      <c r="BD40" s="297">
        <f t="shared" si="116"/>
        <v>100.08</v>
      </c>
      <c r="BE40" s="297">
        <f t="shared" si="116"/>
        <v>100</v>
      </c>
      <c r="BF40" s="297">
        <f t="shared" si="116"/>
        <v>100</v>
      </c>
      <c r="BG40" s="297">
        <f t="shared" si="116"/>
        <v>100</v>
      </c>
      <c r="BH40" s="297">
        <f t="shared" si="116"/>
        <v>100</v>
      </c>
      <c r="BI40" s="297">
        <f t="shared" si="116"/>
        <v>99.99</v>
      </c>
      <c r="BJ40" s="297">
        <f t="shared" si="116"/>
        <v>100.01000000000002</v>
      </c>
      <c r="BK40" s="297">
        <f t="shared" si="116"/>
        <v>100</v>
      </c>
      <c r="BL40" s="297">
        <f t="shared" si="116"/>
        <v>100.01</v>
      </c>
      <c r="BM40" s="297">
        <f t="shared" si="116"/>
        <v>100.00000000000001</v>
      </c>
      <c r="BN40" s="297">
        <f t="shared" si="116"/>
        <v>99.990000000000009</v>
      </c>
      <c r="BO40" s="78"/>
      <c r="BP40" s="297">
        <f t="shared" ref="BP40:CA40" si="117">BP41+BP47+BP57</f>
        <v>100.00999999999999</v>
      </c>
      <c r="BQ40" s="297">
        <f t="shared" si="117"/>
        <v>100</v>
      </c>
      <c r="BR40" s="297">
        <f t="shared" si="117"/>
        <v>99.990000000000009</v>
      </c>
      <c r="BS40" s="297">
        <f t="shared" si="117"/>
        <v>99.990000000000009</v>
      </c>
      <c r="BT40" s="297">
        <f t="shared" si="117"/>
        <v>99.999999999999986</v>
      </c>
      <c r="BU40" s="297">
        <f t="shared" si="117"/>
        <v>100.01</v>
      </c>
      <c r="BV40" s="297">
        <f t="shared" si="117"/>
        <v>100</v>
      </c>
      <c r="BW40" s="297">
        <f t="shared" si="117"/>
        <v>99.990000000000009</v>
      </c>
      <c r="BX40" s="297">
        <f t="shared" si="117"/>
        <v>100.00999999999999</v>
      </c>
      <c r="BY40" s="297">
        <f t="shared" si="117"/>
        <v>99.999999999999986</v>
      </c>
      <c r="BZ40" s="298">
        <f t="shared" si="117"/>
        <v>100.02000000000001</v>
      </c>
      <c r="CA40" s="297">
        <f t="shared" si="117"/>
        <v>99.989999999999981</v>
      </c>
      <c r="CB40" s="78"/>
      <c r="CC40" s="297">
        <f t="shared" ref="CC40:CN40" si="118">CC41+CC47+CC57</f>
        <v>100</v>
      </c>
      <c r="CD40" s="297">
        <f t="shared" si="118"/>
        <v>100.02000000000001</v>
      </c>
      <c r="CE40" s="297">
        <f t="shared" si="118"/>
        <v>99.999999999999986</v>
      </c>
      <c r="CF40" s="297">
        <f t="shared" si="118"/>
        <v>100</v>
      </c>
      <c r="CG40" s="297">
        <f t="shared" si="118"/>
        <v>99.990000000000009</v>
      </c>
      <c r="CH40" s="297">
        <f t="shared" si="118"/>
        <v>99.97</v>
      </c>
      <c r="CI40" s="297">
        <f t="shared" si="118"/>
        <v>100.01</v>
      </c>
      <c r="CJ40" s="297">
        <f t="shared" si="118"/>
        <v>99.980000000000018</v>
      </c>
      <c r="CK40" s="297">
        <f t="shared" si="118"/>
        <v>100.00000000000001</v>
      </c>
      <c r="CL40" s="297">
        <f t="shared" si="118"/>
        <v>100.01000000000002</v>
      </c>
      <c r="CM40" s="297">
        <f t="shared" si="118"/>
        <v>100</v>
      </c>
      <c r="CN40" s="297">
        <f t="shared" si="118"/>
        <v>100.01000000000002</v>
      </c>
      <c r="CO40" s="78"/>
      <c r="CP40" s="297">
        <f t="shared" ref="CP40:DB40" si="119">CP41+CP47+CP57</f>
        <v>100</v>
      </c>
      <c r="CQ40" s="297">
        <f t="shared" si="119"/>
        <v>100.01</v>
      </c>
      <c r="CR40" s="297">
        <f t="shared" si="119"/>
        <v>100.00000000000001</v>
      </c>
      <c r="CS40" s="297">
        <f t="shared" si="119"/>
        <v>100.00999999999999</v>
      </c>
      <c r="CT40" s="297">
        <f t="shared" si="119"/>
        <v>100</v>
      </c>
      <c r="CU40" s="297">
        <f t="shared" si="119"/>
        <v>100.01</v>
      </c>
      <c r="CV40" s="297">
        <f t="shared" si="119"/>
        <v>99.990000000000023</v>
      </c>
      <c r="CW40" s="297">
        <f t="shared" si="119"/>
        <v>100.01</v>
      </c>
      <c r="CX40" s="297">
        <f t="shared" si="119"/>
        <v>100.01</v>
      </c>
      <c r="CY40" s="297">
        <f t="shared" si="119"/>
        <v>100.02</v>
      </c>
      <c r="CZ40" s="297">
        <f t="shared" si="119"/>
        <v>99.99</v>
      </c>
      <c r="DA40" s="297">
        <f t="shared" si="119"/>
        <v>99.99</v>
      </c>
      <c r="DB40" s="299">
        <f t="shared" si="119"/>
        <v>1200.0400000000002</v>
      </c>
      <c r="DC40" s="297">
        <f t="shared" ref="DC40:DN40" si="120">DC41+DC47+DC57</f>
        <v>100.00000000000001</v>
      </c>
      <c r="DD40" s="297">
        <f t="shared" si="120"/>
        <v>100.01000000000002</v>
      </c>
      <c r="DE40" s="297">
        <f t="shared" si="120"/>
        <v>99.99</v>
      </c>
      <c r="DF40" s="297">
        <f t="shared" si="120"/>
        <v>100</v>
      </c>
      <c r="DG40" s="297">
        <f t="shared" si="120"/>
        <v>99.990000000000009</v>
      </c>
      <c r="DH40" s="297">
        <f t="shared" si="120"/>
        <v>99.990000000000009</v>
      </c>
      <c r="DI40" s="297">
        <f t="shared" si="120"/>
        <v>100.00000000000001</v>
      </c>
      <c r="DJ40" s="297">
        <f t="shared" si="120"/>
        <v>99.999999999999986</v>
      </c>
      <c r="DK40" s="297">
        <f t="shared" si="120"/>
        <v>99.995000000000005</v>
      </c>
      <c r="DL40" s="297">
        <f t="shared" si="120"/>
        <v>100</v>
      </c>
      <c r="DM40" s="297">
        <f t="shared" si="120"/>
        <v>100.02999999999997</v>
      </c>
      <c r="DN40" s="297">
        <f t="shared" si="120"/>
        <v>99.990000000000023</v>
      </c>
      <c r="DO40" s="78"/>
      <c r="DP40" s="297">
        <f t="shared" ref="DP40:EA40" si="121">DP41+DP47+DP57</f>
        <v>99.990000000000009</v>
      </c>
      <c r="DQ40" s="297">
        <f t="shared" si="121"/>
        <v>100.00000000000001</v>
      </c>
      <c r="DR40" s="297">
        <f t="shared" si="121"/>
        <v>100</v>
      </c>
      <c r="DS40" s="297">
        <f t="shared" si="121"/>
        <v>100.00000000000001</v>
      </c>
      <c r="DT40" s="297">
        <f t="shared" si="121"/>
        <v>100.00999999999999</v>
      </c>
      <c r="DU40" s="297">
        <f t="shared" si="121"/>
        <v>100.01</v>
      </c>
      <c r="DV40" s="297">
        <f t="shared" si="121"/>
        <v>100.02000000000001</v>
      </c>
      <c r="DW40" s="297">
        <f t="shared" si="121"/>
        <v>100.00999999999999</v>
      </c>
      <c r="DX40" s="297">
        <f t="shared" si="121"/>
        <v>99.98</v>
      </c>
      <c r="DY40" s="297">
        <f t="shared" si="121"/>
        <v>100.00999999999999</v>
      </c>
      <c r="DZ40" s="297">
        <f t="shared" si="121"/>
        <v>99.990000000000009</v>
      </c>
      <c r="EA40" s="297">
        <f t="shared" si="121"/>
        <v>100.02000000000001</v>
      </c>
      <c r="EB40" s="78"/>
      <c r="EC40" s="297">
        <f t="shared" ref="EC40:EN40" si="122">EC41+EC47+EC57</f>
        <v>99.178200000000004</v>
      </c>
      <c r="ED40" s="297">
        <f t="shared" si="122"/>
        <v>100.00000000000001</v>
      </c>
      <c r="EE40" s="297">
        <f t="shared" si="122"/>
        <v>100</v>
      </c>
      <c r="EF40" s="297">
        <f t="shared" si="122"/>
        <v>100.00999999999999</v>
      </c>
      <c r="EG40" s="297">
        <f t="shared" si="122"/>
        <v>99.999999999999986</v>
      </c>
      <c r="EH40" s="297">
        <f t="shared" si="122"/>
        <v>100.00000000000001</v>
      </c>
      <c r="EI40" s="297">
        <f t="shared" si="122"/>
        <v>100</v>
      </c>
      <c r="EJ40" s="297">
        <f t="shared" si="122"/>
        <v>100.02000000000001</v>
      </c>
      <c r="EK40" s="297">
        <f t="shared" si="122"/>
        <v>100.02</v>
      </c>
      <c r="EL40" s="297">
        <f t="shared" si="122"/>
        <v>99.999999999999986</v>
      </c>
      <c r="EM40" s="297">
        <f t="shared" si="122"/>
        <v>100.00000000000001</v>
      </c>
      <c r="EN40" s="297">
        <f t="shared" si="122"/>
        <v>100</v>
      </c>
      <c r="EO40" s="78"/>
      <c r="EP40" s="297">
        <f t="shared" ref="EP40:FA40" si="123">EP41+EP47+EP57</f>
        <v>99.97999999999999</v>
      </c>
      <c r="EQ40" s="297">
        <f t="shared" si="123"/>
        <v>99.98</v>
      </c>
      <c r="ER40" s="297">
        <f t="shared" si="123"/>
        <v>99.990000000000009</v>
      </c>
      <c r="ES40" s="297">
        <f t="shared" si="123"/>
        <v>100.00999999999999</v>
      </c>
      <c r="ET40" s="297">
        <f t="shared" si="123"/>
        <v>100.00000000000001</v>
      </c>
      <c r="EU40" s="297">
        <f t="shared" si="123"/>
        <v>100</v>
      </c>
      <c r="EV40" s="297">
        <f t="shared" si="123"/>
        <v>100.00999999999999</v>
      </c>
      <c r="EW40" s="297">
        <f t="shared" si="123"/>
        <v>100</v>
      </c>
      <c r="EX40" s="297">
        <f t="shared" si="123"/>
        <v>100.00999999999999</v>
      </c>
      <c r="EY40" s="297">
        <f t="shared" si="123"/>
        <v>100</v>
      </c>
      <c r="EZ40" s="297">
        <f t="shared" si="123"/>
        <v>99.99</v>
      </c>
      <c r="FA40" s="297">
        <f t="shared" si="123"/>
        <v>100.01999999999998</v>
      </c>
      <c r="FB40" s="78"/>
      <c r="FC40" s="297">
        <f t="shared" ref="FC40:FN40" si="124">FC41+FC47+FC57</f>
        <v>100.02000000000001</v>
      </c>
      <c r="FD40" s="297">
        <f t="shared" si="124"/>
        <v>100.53999999999999</v>
      </c>
      <c r="FE40" s="297">
        <f t="shared" si="124"/>
        <v>100.03000000000002</v>
      </c>
      <c r="FF40" s="297">
        <f t="shared" si="124"/>
        <v>99.98</v>
      </c>
      <c r="FG40" s="297">
        <f t="shared" si="124"/>
        <v>1122.7730000000001</v>
      </c>
      <c r="FH40" s="297">
        <f t="shared" si="124"/>
        <v>99.990000000000009</v>
      </c>
      <c r="FI40" s="297">
        <f t="shared" si="124"/>
        <v>100</v>
      </c>
      <c r="FJ40" s="297">
        <f t="shared" si="124"/>
        <v>99.97999999999999</v>
      </c>
      <c r="FK40" s="297">
        <f t="shared" si="124"/>
        <v>100.00299999999999</v>
      </c>
      <c r="FL40" s="297">
        <f t="shared" si="124"/>
        <v>100.00000000000001</v>
      </c>
      <c r="FM40" s="297">
        <f t="shared" si="124"/>
        <v>100</v>
      </c>
      <c r="FN40" s="297">
        <f t="shared" si="124"/>
        <v>124.17999999999999</v>
      </c>
      <c r="FO40" s="78"/>
      <c r="FP40" s="297">
        <f t="shared" ref="FP40:GA40" si="125">FP41+FP47+FP57</f>
        <v>100</v>
      </c>
      <c r="FQ40" s="297">
        <f t="shared" si="125"/>
        <v>100.00000000000001</v>
      </c>
      <c r="FR40" s="297">
        <f t="shared" si="125"/>
        <v>100</v>
      </c>
      <c r="FS40" s="297">
        <f t="shared" si="125"/>
        <v>99.989999999999981</v>
      </c>
      <c r="FT40" s="297">
        <f t="shared" si="125"/>
        <v>99.99</v>
      </c>
      <c r="FU40" s="297">
        <f t="shared" si="125"/>
        <v>100.01</v>
      </c>
      <c r="FV40" s="297">
        <f t="shared" si="125"/>
        <v>99.522999999999996</v>
      </c>
      <c r="FW40" s="297">
        <f t="shared" si="125"/>
        <v>99.999999999999986</v>
      </c>
      <c r="FX40" s="297">
        <f t="shared" si="125"/>
        <v>100.02</v>
      </c>
      <c r="FY40" s="297">
        <f t="shared" si="125"/>
        <v>99.990000000000009</v>
      </c>
      <c r="FZ40" s="297">
        <f t="shared" si="125"/>
        <v>100.00000000000001</v>
      </c>
      <c r="GA40" s="297">
        <f t="shared" si="125"/>
        <v>100</v>
      </c>
      <c r="GB40" s="78"/>
      <c r="GC40" s="297">
        <f t="shared" ref="GC40:GN40" si="126">GC41+GC47+GC57</f>
        <v>100</v>
      </c>
      <c r="GD40" s="297">
        <f t="shared" si="126"/>
        <v>99.97999999999999</v>
      </c>
      <c r="GE40" s="297">
        <f t="shared" si="126"/>
        <v>99.99</v>
      </c>
      <c r="GF40" s="297">
        <f t="shared" si="126"/>
        <v>100.02</v>
      </c>
      <c r="GG40" s="297">
        <f t="shared" si="126"/>
        <v>100.01</v>
      </c>
      <c r="GH40" s="297">
        <f t="shared" si="126"/>
        <v>100</v>
      </c>
      <c r="GI40" s="297">
        <f t="shared" si="126"/>
        <v>100.01</v>
      </c>
      <c r="GJ40" s="297">
        <f t="shared" si="126"/>
        <v>100</v>
      </c>
      <c r="GK40" s="297">
        <f t="shared" si="126"/>
        <v>100.01000000000002</v>
      </c>
      <c r="GL40" s="297">
        <f t="shared" si="126"/>
        <v>100.04</v>
      </c>
      <c r="GM40" s="297">
        <f t="shared" si="126"/>
        <v>99.990000000000009</v>
      </c>
      <c r="GN40" s="297">
        <f t="shared" si="126"/>
        <v>100</v>
      </c>
      <c r="GO40" s="78"/>
      <c r="GP40" s="297">
        <f t="shared" ref="GP40:HA40" si="127">GP41+GP47+GP57</f>
        <v>100</v>
      </c>
      <c r="GQ40" s="297">
        <f t="shared" si="127"/>
        <v>99.990000000000009</v>
      </c>
      <c r="GR40" s="297">
        <f t="shared" si="127"/>
        <v>99.99</v>
      </c>
      <c r="GS40" s="297">
        <f t="shared" si="127"/>
        <v>100</v>
      </c>
      <c r="GT40" s="297">
        <f t="shared" si="127"/>
        <v>99.990000000000009</v>
      </c>
      <c r="GU40" s="297">
        <f t="shared" si="127"/>
        <v>100.02</v>
      </c>
      <c r="GV40" s="297">
        <f t="shared" si="127"/>
        <v>100.00999999999999</v>
      </c>
      <c r="GW40" s="297">
        <f t="shared" si="127"/>
        <v>99.999999999999986</v>
      </c>
      <c r="GX40" s="297">
        <f t="shared" si="127"/>
        <v>100</v>
      </c>
      <c r="GY40" s="297">
        <f t="shared" si="127"/>
        <v>99.78</v>
      </c>
      <c r="GZ40" s="297">
        <f t="shared" si="127"/>
        <v>100</v>
      </c>
      <c r="HA40" s="297">
        <f t="shared" si="127"/>
        <v>100</v>
      </c>
      <c r="HB40" s="78"/>
      <c r="HC40" s="297">
        <f t="shared" ref="HC40:HN40" si="128">HC41+HC47+HC57</f>
        <v>100.01</v>
      </c>
      <c r="HD40" s="297">
        <f t="shared" si="128"/>
        <v>100</v>
      </c>
      <c r="HE40" s="297">
        <f t="shared" si="128"/>
        <v>100</v>
      </c>
      <c r="HF40" s="297">
        <f t="shared" si="128"/>
        <v>100</v>
      </c>
      <c r="HG40" s="297">
        <f t="shared" si="128"/>
        <v>100</v>
      </c>
      <c r="HH40" s="297">
        <f t="shared" si="128"/>
        <v>100.00000000000001</v>
      </c>
      <c r="HI40" s="297">
        <f t="shared" si="128"/>
        <v>100.00999999999999</v>
      </c>
      <c r="HJ40" s="297">
        <f t="shared" si="128"/>
        <v>100.00999999999999</v>
      </c>
      <c r="HK40" s="297">
        <f t="shared" si="128"/>
        <v>100.00999999999999</v>
      </c>
      <c r="HL40" s="297">
        <f t="shared" si="128"/>
        <v>100.00999999999999</v>
      </c>
      <c r="HM40" s="297">
        <f t="shared" si="128"/>
        <v>100</v>
      </c>
      <c r="HN40" s="297">
        <f t="shared" si="128"/>
        <v>100</v>
      </c>
      <c r="HO40" s="78"/>
      <c r="HP40" s="297">
        <f t="shared" ref="HP40:IA40" si="129">HP41+HP47+HP57</f>
        <v>100.00000000000001</v>
      </c>
      <c r="HQ40" s="297">
        <f t="shared" si="129"/>
        <v>100.00999999999999</v>
      </c>
      <c r="HR40" s="297">
        <f t="shared" si="129"/>
        <v>100.00999999999999</v>
      </c>
      <c r="HS40" s="297">
        <f t="shared" si="129"/>
        <v>100.02000000000001</v>
      </c>
      <c r="HT40" s="297">
        <f t="shared" si="129"/>
        <v>100</v>
      </c>
      <c r="HU40" s="297">
        <f t="shared" si="129"/>
        <v>100.01</v>
      </c>
      <c r="HV40" s="297">
        <f t="shared" si="129"/>
        <v>100</v>
      </c>
      <c r="HW40" s="297">
        <f t="shared" si="129"/>
        <v>99.980000000000018</v>
      </c>
      <c r="HX40" s="297">
        <f t="shared" si="129"/>
        <v>100.00999999999999</v>
      </c>
      <c r="HY40" s="297">
        <f>HY41+HY47+HY57+HY61</f>
        <v>99.99</v>
      </c>
      <c r="HZ40" s="297">
        <f t="shared" si="129"/>
        <v>99.71</v>
      </c>
      <c r="IA40" s="297">
        <f t="shared" si="129"/>
        <v>99.72</v>
      </c>
      <c r="IB40" s="78"/>
      <c r="IC40" s="297">
        <f t="shared" ref="IC40:IN40" si="130">IC41+IC47+IC57</f>
        <v>99.730000000000018</v>
      </c>
      <c r="ID40" s="297">
        <f t="shared" si="130"/>
        <v>99.649999999999991</v>
      </c>
      <c r="IE40" s="297">
        <f t="shared" si="130"/>
        <v>99.73</v>
      </c>
      <c r="IF40" s="297">
        <f t="shared" si="130"/>
        <v>99.710000000000008</v>
      </c>
      <c r="IG40" s="297">
        <f t="shared" si="130"/>
        <v>99.78</v>
      </c>
      <c r="IH40" s="297">
        <f t="shared" si="130"/>
        <v>99.76</v>
      </c>
      <c r="II40" s="297">
        <f t="shared" si="130"/>
        <v>99.81</v>
      </c>
      <c r="IJ40" s="297">
        <f t="shared" si="130"/>
        <v>99.82</v>
      </c>
      <c r="IK40" s="297">
        <f t="shared" si="130"/>
        <v>99.789999999999992</v>
      </c>
      <c r="IL40" s="297">
        <f t="shared" si="130"/>
        <v>99.76</v>
      </c>
      <c r="IM40" s="297">
        <f t="shared" si="130"/>
        <v>99.69</v>
      </c>
      <c r="IN40" s="297">
        <f t="shared" si="130"/>
        <v>99.859999999999985</v>
      </c>
      <c r="IO40" s="78"/>
      <c r="IP40" s="297">
        <f t="shared" ref="IP40:JA40" si="131">IP41+IP47+IP57</f>
        <v>99.68</v>
      </c>
      <c r="IQ40" s="297">
        <f t="shared" si="131"/>
        <v>99.61</v>
      </c>
      <c r="IR40" s="297">
        <f t="shared" si="131"/>
        <v>99.63</v>
      </c>
      <c r="IS40" s="297">
        <f t="shared" si="131"/>
        <v>99.699999999999989</v>
      </c>
      <c r="IT40" s="372">
        <f t="shared" si="131"/>
        <v>0</v>
      </c>
      <c r="IU40" s="372">
        <f t="shared" si="131"/>
        <v>0</v>
      </c>
      <c r="IV40" s="297">
        <f t="shared" si="131"/>
        <v>99.67</v>
      </c>
      <c r="IW40" s="297">
        <f t="shared" si="131"/>
        <v>99.81</v>
      </c>
      <c r="IX40" s="297">
        <f t="shared" si="131"/>
        <v>100.01</v>
      </c>
      <c r="IY40" s="297">
        <f t="shared" si="131"/>
        <v>100.00999999999999</v>
      </c>
      <c r="IZ40" s="297">
        <f t="shared" si="131"/>
        <v>100</v>
      </c>
      <c r="JA40" s="297">
        <f t="shared" si="131"/>
        <v>100.00999999999999</v>
      </c>
      <c r="JB40" s="78"/>
      <c r="JC40" s="297">
        <f t="shared" ref="JC40:JN40" si="132">JC41+JC47+JC57</f>
        <v>100.00999999999999</v>
      </c>
      <c r="JD40" s="297">
        <f t="shared" si="132"/>
        <v>100.00999999999999</v>
      </c>
      <c r="JE40" s="297">
        <f t="shared" si="132"/>
        <v>100.00999999999999</v>
      </c>
      <c r="JF40" s="297">
        <f t="shared" si="132"/>
        <v>99.97999999999999</v>
      </c>
      <c r="JG40" s="297">
        <f t="shared" si="132"/>
        <v>100.01000000000002</v>
      </c>
      <c r="JH40" s="297">
        <f t="shared" si="132"/>
        <v>0</v>
      </c>
      <c r="JI40" s="297">
        <f t="shared" si="132"/>
        <v>0</v>
      </c>
      <c r="JJ40" s="297">
        <f t="shared" si="132"/>
        <v>0</v>
      </c>
      <c r="JK40" s="297">
        <f t="shared" si="132"/>
        <v>0</v>
      </c>
      <c r="JL40" s="297">
        <f t="shared" si="132"/>
        <v>0</v>
      </c>
      <c r="JM40" s="297">
        <f t="shared" si="132"/>
        <v>0</v>
      </c>
      <c r="JN40" s="297">
        <f t="shared" si="132"/>
        <v>0</v>
      </c>
      <c r="JO40" s="78"/>
    </row>
    <row r="41" spans="1:275" s="35" customFormat="1" ht="13.5" thickBot="1">
      <c r="A41" s="398"/>
      <c r="B41" s="21" t="s">
        <v>29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79"/>
      <c r="P41" s="300">
        <f t="shared" ref="P41:Y41" si="133">SUM(P42:P46)</f>
        <v>6.9</v>
      </c>
      <c r="Q41" s="300">
        <f t="shared" si="133"/>
        <v>7.3900000000000006</v>
      </c>
      <c r="R41" s="300">
        <f t="shared" si="133"/>
        <v>8.1999999999999993</v>
      </c>
      <c r="S41" s="300">
        <f t="shared" si="133"/>
        <v>9.629999999999999</v>
      </c>
      <c r="T41" s="300">
        <f t="shared" si="133"/>
        <v>7.25</v>
      </c>
      <c r="U41" s="300">
        <f t="shared" si="133"/>
        <v>6.11</v>
      </c>
      <c r="V41" s="300">
        <f t="shared" si="133"/>
        <v>4.0500000000000007</v>
      </c>
      <c r="W41" s="300">
        <f t="shared" si="133"/>
        <v>6.37</v>
      </c>
      <c r="X41" s="300">
        <f t="shared" si="133"/>
        <v>7.54</v>
      </c>
      <c r="Y41" s="300">
        <f t="shared" si="133"/>
        <v>5.0999999999999996</v>
      </c>
      <c r="Z41" s="59"/>
      <c r="AA41" s="300">
        <f>SUM(AA42:AA46)</f>
        <v>7.96</v>
      </c>
      <c r="AB41" s="79"/>
      <c r="AC41" s="300">
        <f t="shared" ref="AC41:AN41" si="134">SUM(AC42:AC46)</f>
        <v>10.23</v>
      </c>
      <c r="AD41" s="300">
        <f t="shared" si="134"/>
        <v>15.829999999999998</v>
      </c>
      <c r="AE41" s="300">
        <f t="shared" si="134"/>
        <v>16.339999999999996</v>
      </c>
      <c r="AF41" s="300">
        <f t="shared" si="134"/>
        <v>18.250000000000004</v>
      </c>
      <c r="AG41" s="300">
        <f t="shared" si="134"/>
        <v>16.610000000000003</v>
      </c>
      <c r="AH41" s="300">
        <f t="shared" si="134"/>
        <v>14.110000000000001</v>
      </c>
      <c r="AI41" s="300">
        <f t="shared" si="134"/>
        <v>12.2</v>
      </c>
      <c r="AJ41" s="300">
        <f t="shared" si="134"/>
        <v>11.979999999999999</v>
      </c>
      <c r="AK41" s="300">
        <f t="shared" si="134"/>
        <v>11.18</v>
      </c>
      <c r="AL41" s="300">
        <f t="shared" si="134"/>
        <v>11.65</v>
      </c>
      <c r="AM41" s="300">
        <f t="shared" si="134"/>
        <v>11.61</v>
      </c>
      <c r="AN41" s="300">
        <f t="shared" si="134"/>
        <v>6.1800000000000006</v>
      </c>
      <c r="AO41" s="79"/>
      <c r="AP41" s="300">
        <f t="shared" ref="AP41:BA41" si="135">SUM(AP42:AP46)</f>
        <v>8.490000000000002</v>
      </c>
      <c r="AQ41" s="300">
        <f t="shared" si="135"/>
        <v>14.470000000000002</v>
      </c>
      <c r="AR41" s="300">
        <f t="shared" si="135"/>
        <v>17.930000000000003</v>
      </c>
      <c r="AS41" s="300">
        <f t="shared" si="135"/>
        <v>17.089999999999996</v>
      </c>
      <c r="AT41" s="300">
        <f t="shared" si="135"/>
        <v>16.979999999999997</v>
      </c>
      <c r="AU41" s="300">
        <f t="shared" si="135"/>
        <v>15.360000000000001</v>
      </c>
      <c r="AV41" s="300">
        <f t="shared" si="135"/>
        <v>10.75</v>
      </c>
      <c r="AW41" s="300">
        <f t="shared" si="135"/>
        <v>8.9699999999999971</v>
      </c>
      <c r="AX41" s="300">
        <f t="shared" si="135"/>
        <v>8.52</v>
      </c>
      <c r="AY41" s="300">
        <f t="shared" si="135"/>
        <v>2.6</v>
      </c>
      <c r="AZ41" s="300">
        <f t="shared" si="135"/>
        <v>4.6500000000000012</v>
      </c>
      <c r="BA41" s="300">
        <f t="shared" si="135"/>
        <v>6.83</v>
      </c>
      <c r="BB41" s="79"/>
      <c r="BC41" s="300">
        <f t="shared" ref="BC41:BN41" si="136">SUM(BC42:BC46)</f>
        <v>9.61</v>
      </c>
      <c r="BD41" s="300">
        <f t="shared" si="136"/>
        <v>15.13</v>
      </c>
      <c r="BE41" s="300">
        <f t="shared" si="136"/>
        <v>16.100000000000001</v>
      </c>
      <c r="BF41" s="300">
        <f t="shared" si="136"/>
        <v>16.61</v>
      </c>
      <c r="BG41" s="300">
        <f t="shared" si="136"/>
        <v>14.29</v>
      </c>
      <c r="BH41" s="300">
        <f t="shared" si="136"/>
        <v>12.990000000000002</v>
      </c>
      <c r="BI41" s="300">
        <f t="shared" si="136"/>
        <v>9.69</v>
      </c>
      <c r="BJ41" s="300">
        <f t="shared" si="136"/>
        <v>4.04</v>
      </c>
      <c r="BK41" s="300">
        <f t="shared" si="136"/>
        <v>4.1400000000000006</v>
      </c>
      <c r="BL41" s="300">
        <f t="shared" si="136"/>
        <v>5.67</v>
      </c>
      <c r="BM41" s="300">
        <f t="shared" si="136"/>
        <v>6.57</v>
      </c>
      <c r="BN41" s="300">
        <f t="shared" si="136"/>
        <v>6.8900000000000006</v>
      </c>
      <c r="BO41" s="79"/>
      <c r="BP41" s="300">
        <f t="shared" ref="BP41:CA41" si="137">SUM(BP42:BP46)</f>
        <v>6.61</v>
      </c>
      <c r="BQ41" s="300">
        <f t="shared" si="137"/>
        <v>7.02</v>
      </c>
      <c r="BR41" s="300">
        <f t="shared" si="137"/>
        <v>6.72</v>
      </c>
      <c r="BS41" s="300">
        <f t="shared" si="137"/>
        <v>9.2899999999999991</v>
      </c>
      <c r="BT41" s="300">
        <f t="shared" si="137"/>
        <v>7.9399999999999995</v>
      </c>
      <c r="BU41" s="300">
        <f t="shared" si="137"/>
        <v>5.84</v>
      </c>
      <c r="BV41" s="300">
        <f t="shared" si="137"/>
        <v>9.4499999999999993</v>
      </c>
      <c r="BW41" s="300">
        <f t="shared" si="137"/>
        <v>9.4399999999999977</v>
      </c>
      <c r="BX41" s="300">
        <f t="shared" si="137"/>
        <v>5.4900000000000011</v>
      </c>
      <c r="BY41" s="300">
        <f t="shared" si="137"/>
        <v>4.8499999999999996</v>
      </c>
      <c r="BZ41" s="300">
        <f t="shared" si="137"/>
        <v>5.4899999999999993</v>
      </c>
      <c r="CA41" s="300">
        <f t="shared" si="137"/>
        <v>4.46</v>
      </c>
      <c r="CB41" s="79"/>
      <c r="CC41" s="300">
        <f t="shared" ref="CC41:CN41" si="138">SUM(CC42:CC46)</f>
        <v>4.62</v>
      </c>
      <c r="CD41" s="300">
        <f t="shared" si="138"/>
        <v>7.63</v>
      </c>
      <c r="CE41" s="300">
        <f t="shared" si="138"/>
        <v>8.129999999999999</v>
      </c>
      <c r="CF41" s="300">
        <f t="shared" si="138"/>
        <v>7.5000000000000009</v>
      </c>
      <c r="CG41" s="300">
        <f t="shared" si="138"/>
        <v>6.0600000000000005</v>
      </c>
      <c r="CH41" s="300">
        <f t="shared" si="138"/>
        <v>4.76</v>
      </c>
      <c r="CI41" s="300">
        <f t="shared" si="138"/>
        <v>5.9899999999999993</v>
      </c>
      <c r="CJ41" s="300">
        <f t="shared" si="138"/>
        <v>6.0400000000000009</v>
      </c>
      <c r="CK41" s="300">
        <f t="shared" si="138"/>
        <v>4.5000000000000009</v>
      </c>
      <c r="CL41" s="300">
        <f t="shared" si="138"/>
        <v>3.7300000000000004</v>
      </c>
      <c r="CM41" s="300">
        <f t="shared" si="138"/>
        <v>2.8999999999999995</v>
      </c>
      <c r="CN41" s="300">
        <f t="shared" si="138"/>
        <v>4.93</v>
      </c>
      <c r="CO41" s="79"/>
      <c r="CP41" s="300">
        <f t="shared" ref="CP41:DB41" si="139">SUM(CP42:CP46)</f>
        <v>4.7299999999999995</v>
      </c>
      <c r="CQ41" s="300">
        <f t="shared" si="139"/>
        <v>6.8400000000000007</v>
      </c>
      <c r="CR41" s="300">
        <f t="shared" si="139"/>
        <v>6.74</v>
      </c>
      <c r="CS41" s="300">
        <f t="shared" si="139"/>
        <v>5.68</v>
      </c>
      <c r="CT41" s="300">
        <f t="shared" si="139"/>
        <v>4.1399999999999997</v>
      </c>
      <c r="CU41" s="300">
        <f t="shared" si="139"/>
        <v>2.5100000000000002</v>
      </c>
      <c r="CV41" s="300">
        <f t="shared" si="139"/>
        <v>1.95</v>
      </c>
      <c r="CW41" s="300">
        <f t="shared" si="139"/>
        <v>2.16</v>
      </c>
      <c r="CX41" s="300">
        <f t="shared" si="139"/>
        <v>2.65</v>
      </c>
      <c r="CY41" s="300">
        <f t="shared" si="139"/>
        <v>1.89</v>
      </c>
      <c r="CZ41" s="300">
        <f t="shared" si="139"/>
        <v>0.43</v>
      </c>
      <c r="DA41" s="300">
        <f t="shared" si="139"/>
        <v>1.0799999999999998</v>
      </c>
      <c r="DB41" s="301">
        <f t="shared" si="139"/>
        <v>40.800000000000004</v>
      </c>
      <c r="DC41" s="300">
        <f t="shared" ref="DC41:DN41" si="140">SUM(DC42:DC46)</f>
        <v>1.8800000000000001</v>
      </c>
      <c r="DD41" s="300">
        <f t="shared" si="140"/>
        <v>3.94</v>
      </c>
      <c r="DE41" s="300">
        <f t="shared" si="140"/>
        <v>6.9700000000000006</v>
      </c>
      <c r="DF41" s="300">
        <f t="shared" si="140"/>
        <v>7.3100000000000005</v>
      </c>
      <c r="DG41" s="300">
        <f t="shared" si="140"/>
        <v>7.9499999999999993</v>
      </c>
      <c r="DH41" s="300">
        <f t="shared" si="140"/>
        <v>5.4500000000000011</v>
      </c>
      <c r="DI41" s="300">
        <f t="shared" si="140"/>
        <v>4.9800000000000004</v>
      </c>
      <c r="DJ41" s="300">
        <f t="shared" si="140"/>
        <v>5.69</v>
      </c>
      <c r="DK41" s="300">
        <f t="shared" si="140"/>
        <v>4.5649999999999995</v>
      </c>
      <c r="DL41" s="300">
        <f t="shared" si="140"/>
        <v>4.5699999999999994</v>
      </c>
      <c r="DM41" s="300">
        <f t="shared" si="140"/>
        <v>3.3800000000000003</v>
      </c>
      <c r="DN41" s="300">
        <f t="shared" si="140"/>
        <v>5.12</v>
      </c>
      <c r="DO41" s="79"/>
      <c r="DP41" s="300">
        <f t="shared" ref="DP41:EA41" si="141">SUM(DP42:DP46)</f>
        <v>7.89</v>
      </c>
      <c r="DQ41" s="300">
        <f t="shared" si="141"/>
        <v>11.15</v>
      </c>
      <c r="DR41" s="300">
        <f t="shared" si="141"/>
        <v>12.059999999999999</v>
      </c>
      <c r="DS41" s="300">
        <f t="shared" si="141"/>
        <v>11.58</v>
      </c>
      <c r="DT41" s="300">
        <f t="shared" si="141"/>
        <v>6.67</v>
      </c>
      <c r="DU41" s="300">
        <f t="shared" si="141"/>
        <v>4.46</v>
      </c>
      <c r="DV41" s="300">
        <f t="shared" si="141"/>
        <v>3.64</v>
      </c>
      <c r="DW41" s="300">
        <f t="shared" si="141"/>
        <v>4.96</v>
      </c>
      <c r="DX41" s="300">
        <f t="shared" si="141"/>
        <v>4.03</v>
      </c>
      <c r="DY41" s="300">
        <f t="shared" si="141"/>
        <v>3.38</v>
      </c>
      <c r="DZ41" s="300">
        <f t="shared" si="141"/>
        <v>5.5500000000000007</v>
      </c>
      <c r="EA41" s="300">
        <f t="shared" si="141"/>
        <v>6.99</v>
      </c>
      <c r="EB41" s="79"/>
      <c r="EC41" s="300">
        <f t="shared" ref="EC41:EN41" si="142">SUM(EC42:EC46)</f>
        <v>1.2181999999999999</v>
      </c>
      <c r="ED41" s="300">
        <f t="shared" si="142"/>
        <v>6.1999999999999993</v>
      </c>
      <c r="EE41" s="300">
        <f t="shared" si="142"/>
        <v>8.09</v>
      </c>
      <c r="EF41" s="300">
        <f t="shared" si="142"/>
        <v>7.17</v>
      </c>
      <c r="EG41" s="300">
        <f t="shared" si="142"/>
        <v>9.64</v>
      </c>
      <c r="EH41" s="300">
        <f t="shared" si="142"/>
        <v>7.2799999999999994</v>
      </c>
      <c r="EI41" s="300">
        <f t="shared" si="142"/>
        <v>5.52</v>
      </c>
      <c r="EJ41" s="300">
        <f t="shared" si="142"/>
        <v>6.08</v>
      </c>
      <c r="EK41" s="300">
        <f t="shared" si="142"/>
        <v>6.5000000000000009</v>
      </c>
      <c r="EL41" s="300">
        <f t="shared" si="142"/>
        <v>6.32</v>
      </c>
      <c r="EM41" s="300">
        <f t="shared" si="142"/>
        <v>6.0200000000000005</v>
      </c>
      <c r="EN41" s="300">
        <f t="shared" si="142"/>
        <v>7.4</v>
      </c>
      <c r="EO41" s="79"/>
      <c r="EP41" s="300">
        <f t="shared" ref="EP41:FA41" si="143">SUM(EP42:EP46)</f>
        <v>9.3499999999999979</v>
      </c>
      <c r="EQ41" s="300">
        <f t="shared" si="143"/>
        <v>10.209999999999999</v>
      </c>
      <c r="ER41" s="300">
        <f t="shared" si="143"/>
        <v>13.790000000000003</v>
      </c>
      <c r="ES41" s="300">
        <f t="shared" si="143"/>
        <v>16.02</v>
      </c>
      <c r="ET41" s="300">
        <f t="shared" si="143"/>
        <v>16.450000000000003</v>
      </c>
      <c r="EU41" s="300">
        <f t="shared" si="143"/>
        <v>14.17</v>
      </c>
      <c r="EV41" s="300">
        <f t="shared" si="143"/>
        <v>10.19</v>
      </c>
      <c r="EW41" s="300">
        <f t="shared" si="143"/>
        <v>7.5100000000000007</v>
      </c>
      <c r="EX41" s="300">
        <f t="shared" si="143"/>
        <v>6.16</v>
      </c>
      <c r="EY41" s="300">
        <f t="shared" si="143"/>
        <v>6.1999999999999993</v>
      </c>
      <c r="EZ41" s="300">
        <f t="shared" si="143"/>
        <v>7.3</v>
      </c>
      <c r="FA41" s="300">
        <f t="shared" si="143"/>
        <v>11.059999999999999</v>
      </c>
      <c r="FB41" s="79"/>
      <c r="FC41" s="300">
        <f t="shared" ref="FC41:FN41" si="144">SUM(FC42:FC46)</f>
        <v>14.09</v>
      </c>
      <c r="FD41" s="300">
        <f t="shared" si="144"/>
        <v>16.18</v>
      </c>
      <c r="FE41" s="300">
        <f t="shared" si="144"/>
        <v>13.4</v>
      </c>
      <c r="FF41" s="300">
        <f t="shared" si="144"/>
        <v>13.53</v>
      </c>
      <c r="FG41" s="300">
        <f t="shared" si="144"/>
        <v>1035.6500000000001</v>
      </c>
      <c r="FH41" s="300">
        <f t="shared" si="144"/>
        <v>7.3100000000000005</v>
      </c>
      <c r="FI41" s="300">
        <f t="shared" si="144"/>
        <v>5.04</v>
      </c>
      <c r="FJ41" s="300">
        <f t="shared" si="144"/>
        <v>5.0600000000000005</v>
      </c>
      <c r="FK41" s="300">
        <f t="shared" si="144"/>
        <v>4.7229999999999999</v>
      </c>
      <c r="FL41" s="300">
        <f t="shared" si="144"/>
        <v>4.6500000000000004</v>
      </c>
      <c r="FM41" s="300">
        <f t="shared" si="144"/>
        <v>4.8499999999999996</v>
      </c>
      <c r="FN41" s="300">
        <f t="shared" si="144"/>
        <v>7.26</v>
      </c>
      <c r="FO41" s="79"/>
      <c r="FP41" s="300">
        <f t="shared" ref="FP41:GA41" si="145">SUM(FP42:FP46)</f>
        <v>3.9899999999999998</v>
      </c>
      <c r="FQ41" s="300">
        <f t="shared" si="145"/>
        <v>2.5700000000000003</v>
      </c>
      <c r="FR41" s="300">
        <f t="shared" si="145"/>
        <v>2.74</v>
      </c>
      <c r="FS41" s="300">
        <f t="shared" si="145"/>
        <v>1.28</v>
      </c>
      <c r="FT41" s="300">
        <f t="shared" si="145"/>
        <v>1.27</v>
      </c>
      <c r="FU41" s="300">
        <f t="shared" si="145"/>
        <v>0.87</v>
      </c>
      <c r="FV41" s="300">
        <f t="shared" si="145"/>
        <v>0.16300000000000001</v>
      </c>
      <c r="FW41" s="300">
        <f t="shared" si="145"/>
        <v>0.49</v>
      </c>
      <c r="FX41" s="300">
        <f t="shared" si="145"/>
        <v>0.55000000000000004</v>
      </c>
      <c r="FY41" s="300">
        <f t="shared" si="145"/>
        <v>0.62000000000000011</v>
      </c>
      <c r="FZ41" s="300">
        <f t="shared" si="145"/>
        <v>1.4000000000000001</v>
      </c>
      <c r="GA41" s="300">
        <f t="shared" si="145"/>
        <v>1.97</v>
      </c>
      <c r="GB41" s="79"/>
      <c r="GC41" s="300">
        <f t="shared" ref="GC41:GN41" si="146">SUM(GC42:GC46)</f>
        <v>3.9400000000000004</v>
      </c>
      <c r="GD41" s="300">
        <f t="shared" si="146"/>
        <v>5.98</v>
      </c>
      <c r="GE41" s="300">
        <f t="shared" si="146"/>
        <v>5.27</v>
      </c>
      <c r="GF41" s="300">
        <f t="shared" si="146"/>
        <v>4.63</v>
      </c>
      <c r="GG41" s="300">
        <f t="shared" si="146"/>
        <v>3.5199999999999996</v>
      </c>
      <c r="GH41" s="300">
        <f t="shared" si="146"/>
        <v>4.88</v>
      </c>
      <c r="GI41" s="300">
        <f t="shared" si="146"/>
        <v>4.7200000000000006</v>
      </c>
      <c r="GJ41" s="300">
        <f t="shared" si="146"/>
        <v>5.71</v>
      </c>
      <c r="GK41" s="300">
        <f t="shared" si="146"/>
        <v>5.08</v>
      </c>
      <c r="GL41" s="300">
        <f t="shared" si="146"/>
        <v>0.64</v>
      </c>
      <c r="GM41" s="300">
        <f t="shared" si="146"/>
        <v>0.83000000000000007</v>
      </c>
      <c r="GN41" s="300">
        <f t="shared" si="146"/>
        <v>0.70000000000000007</v>
      </c>
      <c r="GO41" s="79"/>
      <c r="GP41" s="300">
        <f t="shared" ref="GP41:HA41" si="147">SUM(GP42:GP46)</f>
        <v>3.3300000000000005</v>
      </c>
      <c r="GQ41" s="300">
        <f t="shared" si="147"/>
        <v>4.4800000000000004</v>
      </c>
      <c r="GR41" s="300">
        <f t="shared" si="147"/>
        <v>4.78</v>
      </c>
      <c r="GS41" s="300">
        <f t="shared" si="147"/>
        <v>6.54</v>
      </c>
      <c r="GT41" s="300">
        <f t="shared" si="147"/>
        <v>4.58</v>
      </c>
      <c r="GU41" s="300">
        <f t="shared" si="147"/>
        <v>0.97</v>
      </c>
      <c r="GV41" s="300">
        <f t="shared" si="147"/>
        <v>1.47</v>
      </c>
      <c r="GW41" s="300">
        <f t="shared" si="147"/>
        <v>1.08</v>
      </c>
      <c r="GX41" s="300">
        <f t="shared" si="147"/>
        <v>0.82</v>
      </c>
      <c r="GY41" s="300">
        <f t="shared" si="147"/>
        <v>1.44</v>
      </c>
      <c r="GZ41" s="300">
        <f t="shared" si="147"/>
        <v>2.1199999999999997</v>
      </c>
      <c r="HA41" s="300">
        <f t="shared" si="147"/>
        <v>4.3499999999999996</v>
      </c>
      <c r="HB41" s="79"/>
      <c r="HC41" s="300">
        <f t="shared" ref="HC41:HN41" si="148">SUM(HC42:HC46)</f>
        <v>4.5600000000000005</v>
      </c>
      <c r="HD41" s="300">
        <f t="shared" si="148"/>
        <v>3.8600000000000003</v>
      </c>
      <c r="HE41" s="300">
        <f t="shared" si="148"/>
        <v>5.03</v>
      </c>
      <c r="HF41" s="300">
        <f t="shared" si="148"/>
        <v>4.51</v>
      </c>
      <c r="HG41" s="300">
        <f t="shared" si="148"/>
        <v>3.44</v>
      </c>
      <c r="HH41" s="300">
        <f t="shared" si="148"/>
        <v>1.9</v>
      </c>
      <c r="HI41" s="300">
        <f t="shared" si="148"/>
        <v>1.22</v>
      </c>
      <c r="HJ41" s="300">
        <f t="shared" si="148"/>
        <v>1.4900000000000002</v>
      </c>
      <c r="HK41" s="300">
        <f t="shared" si="148"/>
        <v>2.94</v>
      </c>
      <c r="HL41" s="300">
        <f t="shared" si="148"/>
        <v>1.77</v>
      </c>
      <c r="HM41" s="300">
        <f t="shared" si="148"/>
        <v>1.5799999999999998</v>
      </c>
      <c r="HN41" s="300">
        <f t="shared" si="148"/>
        <v>1.97</v>
      </c>
      <c r="HO41" s="79"/>
      <c r="HP41" s="300">
        <f t="shared" ref="HP41:IA41" si="149">SUM(HP42:HP46)</f>
        <v>4.2300000000000004</v>
      </c>
      <c r="HQ41" s="300">
        <f t="shared" si="149"/>
        <v>4.38</v>
      </c>
      <c r="HR41" s="300">
        <f t="shared" si="149"/>
        <v>3.52</v>
      </c>
      <c r="HS41" s="300">
        <f t="shared" si="149"/>
        <v>2.31</v>
      </c>
      <c r="HT41" s="300">
        <f t="shared" si="149"/>
        <v>1.65</v>
      </c>
      <c r="HU41" s="300">
        <f t="shared" si="149"/>
        <v>0.89999999999999991</v>
      </c>
      <c r="HV41" s="300">
        <f t="shared" si="149"/>
        <v>1.1399999999999999</v>
      </c>
      <c r="HW41" s="300">
        <f t="shared" si="149"/>
        <v>0.70000000000000007</v>
      </c>
      <c r="HX41" s="300">
        <f t="shared" si="149"/>
        <v>1.4100000000000001</v>
      </c>
      <c r="HY41" s="300">
        <f t="shared" si="149"/>
        <v>1.58</v>
      </c>
      <c r="HZ41" s="300">
        <f t="shared" si="149"/>
        <v>2.3400000000000003</v>
      </c>
      <c r="IA41" s="300">
        <f t="shared" si="149"/>
        <v>3.8</v>
      </c>
      <c r="IB41" s="79"/>
      <c r="IC41" s="300">
        <f t="shared" ref="IC41:IN41" si="150">SUM(IC42:IC46)</f>
        <v>6.0399999999999991</v>
      </c>
      <c r="ID41" s="300">
        <f t="shared" si="150"/>
        <v>6.49</v>
      </c>
      <c r="IE41" s="300">
        <f t="shared" si="150"/>
        <v>10.130000000000001</v>
      </c>
      <c r="IF41" s="300">
        <f t="shared" si="150"/>
        <v>10.709999999999999</v>
      </c>
      <c r="IG41" s="300">
        <f t="shared" si="150"/>
        <v>9.98</v>
      </c>
      <c r="IH41" s="300">
        <f t="shared" si="150"/>
        <v>6.78</v>
      </c>
      <c r="II41" s="300">
        <f t="shared" si="150"/>
        <v>4.5600000000000005</v>
      </c>
      <c r="IJ41" s="300">
        <f t="shared" si="150"/>
        <v>4.04</v>
      </c>
      <c r="IK41" s="300">
        <f t="shared" si="150"/>
        <v>4.13</v>
      </c>
      <c r="IL41" s="300">
        <f t="shared" si="150"/>
        <v>4.7600000000000007</v>
      </c>
      <c r="IM41" s="300">
        <f t="shared" si="150"/>
        <v>4.5999999999999996</v>
      </c>
      <c r="IN41" s="300">
        <f t="shared" si="150"/>
        <v>7.35</v>
      </c>
      <c r="IO41" s="79"/>
      <c r="IP41" s="300">
        <f t="shared" ref="IP41:JA41" si="151">SUM(IP42:IP46)</f>
        <v>8.5399999999999991</v>
      </c>
      <c r="IQ41" s="300">
        <f t="shared" si="151"/>
        <v>8.86</v>
      </c>
      <c r="IR41" s="300">
        <f t="shared" si="151"/>
        <v>13.109999999999998</v>
      </c>
      <c r="IS41" s="300">
        <f t="shared" si="151"/>
        <v>13.6</v>
      </c>
      <c r="IT41" s="373">
        <f t="shared" si="151"/>
        <v>0</v>
      </c>
      <c r="IU41" s="373">
        <f t="shared" si="151"/>
        <v>0</v>
      </c>
      <c r="IV41" s="300">
        <f t="shared" si="151"/>
        <v>14.389999999999999</v>
      </c>
      <c r="IW41" s="300">
        <f t="shared" si="151"/>
        <v>4.76</v>
      </c>
      <c r="IX41" s="300">
        <f t="shared" si="151"/>
        <v>4.4799999999999995</v>
      </c>
      <c r="IY41" s="300">
        <f t="shared" si="151"/>
        <v>5</v>
      </c>
      <c r="IZ41" s="300">
        <f t="shared" si="151"/>
        <v>7.2099999999999991</v>
      </c>
      <c r="JA41" s="300">
        <f t="shared" si="151"/>
        <v>4.08</v>
      </c>
      <c r="JB41" s="79"/>
      <c r="JC41" s="300">
        <f t="shared" ref="JC41:JN41" si="152">SUM(JC42:JC46)</f>
        <v>8.4700000000000006</v>
      </c>
      <c r="JD41" s="300">
        <f t="shared" si="152"/>
        <v>8.6</v>
      </c>
      <c r="JE41" s="300">
        <f t="shared" si="152"/>
        <v>10.139999999999999</v>
      </c>
      <c r="JF41" s="300">
        <f t="shared" si="152"/>
        <v>9</v>
      </c>
      <c r="JG41" s="300">
        <f t="shared" si="152"/>
        <v>7.51</v>
      </c>
      <c r="JH41" s="300">
        <f t="shared" si="152"/>
        <v>0</v>
      </c>
      <c r="JI41" s="300">
        <f t="shared" si="152"/>
        <v>0</v>
      </c>
      <c r="JJ41" s="300">
        <f t="shared" si="152"/>
        <v>0</v>
      </c>
      <c r="JK41" s="300">
        <f t="shared" si="152"/>
        <v>0</v>
      </c>
      <c r="JL41" s="300">
        <f t="shared" si="152"/>
        <v>0</v>
      </c>
      <c r="JM41" s="300">
        <f t="shared" si="152"/>
        <v>0</v>
      </c>
      <c r="JN41" s="300">
        <f t="shared" si="152"/>
        <v>0</v>
      </c>
      <c r="JO41" s="79"/>
    </row>
    <row r="42" spans="1:275">
      <c r="A42" s="398"/>
      <c r="B42" s="15" t="s">
        <v>30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80"/>
      <c r="P42" s="101">
        <v>3.5</v>
      </c>
      <c r="Q42" s="102">
        <v>2.2999999999999998</v>
      </c>
      <c r="R42" s="102">
        <v>3.1</v>
      </c>
      <c r="S42" s="101">
        <v>3.8</v>
      </c>
      <c r="T42" s="101">
        <v>2.59</v>
      </c>
      <c r="U42" s="101">
        <v>4.07</v>
      </c>
      <c r="V42" s="101">
        <v>3.22</v>
      </c>
      <c r="W42" s="101">
        <v>5.87</v>
      </c>
      <c r="X42" s="101">
        <v>7.09</v>
      </c>
      <c r="Y42" s="101">
        <v>4.4000000000000004</v>
      </c>
      <c r="Z42" s="55"/>
      <c r="AA42" s="101">
        <v>5.68</v>
      </c>
      <c r="AB42" s="80"/>
      <c r="AC42" s="101">
        <v>5.98</v>
      </c>
      <c r="AD42" s="102">
        <v>10.66</v>
      </c>
      <c r="AE42" s="102">
        <v>12.07</v>
      </c>
      <c r="AF42" s="101">
        <v>12.47</v>
      </c>
      <c r="AG42" s="101">
        <v>11.48</v>
      </c>
      <c r="AH42" s="101">
        <v>9.26</v>
      </c>
      <c r="AI42" s="101">
        <v>9.41</v>
      </c>
      <c r="AJ42" s="101">
        <v>10.44</v>
      </c>
      <c r="AK42" s="101">
        <v>10.17</v>
      </c>
      <c r="AL42" s="101">
        <v>10.56</v>
      </c>
      <c r="AM42" s="101">
        <v>10.42</v>
      </c>
      <c r="AN42" s="101">
        <v>4.87</v>
      </c>
      <c r="AO42" s="80"/>
      <c r="AP42" s="101">
        <v>5.86</v>
      </c>
      <c r="AQ42" s="102">
        <v>10.48</v>
      </c>
      <c r="AR42" s="102">
        <v>12.71</v>
      </c>
      <c r="AS42" s="101">
        <v>12.02</v>
      </c>
      <c r="AT42" s="101">
        <v>11.94</v>
      </c>
      <c r="AU42" s="101">
        <v>12.4</v>
      </c>
      <c r="AV42" s="101">
        <v>9.64</v>
      </c>
      <c r="AW42" s="101">
        <v>8.2899999999999991</v>
      </c>
      <c r="AX42" s="101">
        <v>7.96</v>
      </c>
      <c r="AY42" s="101">
        <v>1.86</v>
      </c>
      <c r="AZ42" s="101">
        <v>3.14</v>
      </c>
      <c r="BA42" s="101">
        <v>4.33</v>
      </c>
      <c r="BB42" s="80"/>
      <c r="BC42" s="101">
        <v>6.5</v>
      </c>
      <c r="BD42" s="102">
        <v>10.7</v>
      </c>
      <c r="BE42" s="102">
        <v>10.91</v>
      </c>
      <c r="BF42" s="101">
        <v>11.25</v>
      </c>
      <c r="BG42" s="101">
        <v>9.58</v>
      </c>
      <c r="BH42" s="101">
        <v>10.34</v>
      </c>
      <c r="BI42" s="101">
        <v>8.6</v>
      </c>
      <c r="BJ42" s="101">
        <v>3.42</v>
      </c>
      <c r="BK42" s="101">
        <v>3.58</v>
      </c>
      <c r="BL42" s="101">
        <v>4.8499999999999996</v>
      </c>
      <c r="BM42" s="101">
        <v>5.21</v>
      </c>
      <c r="BN42" s="101">
        <v>4.9400000000000004</v>
      </c>
      <c r="BO42" s="80"/>
      <c r="BP42" s="101">
        <v>3.26</v>
      </c>
      <c r="BQ42" s="102">
        <v>3.19</v>
      </c>
      <c r="BR42" s="102">
        <v>2.21</v>
      </c>
      <c r="BS42" s="101">
        <v>4.04</v>
      </c>
      <c r="BT42" s="101">
        <v>3.96</v>
      </c>
      <c r="BU42" s="101">
        <v>4.45</v>
      </c>
      <c r="BV42" s="101">
        <v>8.51</v>
      </c>
      <c r="BW42" s="101">
        <v>8.68</v>
      </c>
      <c r="BX42" s="101">
        <v>5</v>
      </c>
      <c r="BY42" s="101">
        <v>4.16</v>
      </c>
      <c r="BZ42" s="101">
        <v>3.96</v>
      </c>
      <c r="CA42" s="101">
        <v>3.4</v>
      </c>
      <c r="CB42" s="80"/>
      <c r="CC42" s="101">
        <v>3.14</v>
      </c>
      <c r="CD42" s="102">
        <v>4.5999999999999996</v>
      </c>
      <c r="CE42" s="102">
        <v>3.61</v>
      </c>
      <c r="CF42" s="101">
        <v>2.72</v>
      </c>
      <c r="CG42" s="101">
        <v>2.19</v>
      </c>
      <c r="CH42" s="101">
        <v>3.38</v>
      </c>
      <c r="CI42" s="101">
        <v>5.29</v>
      </c>
      <c r="CJ42" s="101">
        <v>5.53</v>
      </c>
      <c r="CK42" s="101">
        <v>4.1100000000000003</v>
      </c>
      <c r="CL42" s="101">
        <v>3.31</v>
      </c>
      <c r="CM42" s="101">
        <v>2.2999999999999998</v>
      </c>
      <c r="CN42" s="101">
        <v>3.24</v>
      </c>
      <c r="CO42" s="80"/>
      <c r="CP42" s="101">
        <v>3.36</v>
      </c>
      <c r="CQ42" s="102">
        <v>4.28</v>
      </c>
      <c r="CR42" s="102">
        <v>2.44</v>
      </c>
      <c r="CS42" s="101">
        <v>1.68</v>
      </c>
      <c r="CT42" s="101">
        <v>2</v>
      </c>
      <c r="CU42" s="101">
        <v>1.65</v>
      </c>
      <c r="CV42" s="101">
        <v>1.53</v>
      </c>
      <c r="CW42" s="101">
        <v>1.85</v>
      </c>
      <c r="CX42" s="101">
        <v>2.35</v>
      </c>
      <c r="CY42" s="101">
        <v>1.42</v>
      </c>
      <c r="CZ42" s="101">
        <v>0</v>
      </c>
      <c r="DA42" s="101">
        <v>0</v>
      </c>
      <c r="DB42" s="302">
        <f>SUM(CP42:DA42)</f>
        <v>22.560000000000002</v>
      </c>
      <c r="DC42" s="101">
        <v>0.05</v>
      </c>
      <c r="DD42" s="102">
        <v>1.05</v>
      </c>
      <c r="DE42" s="102">
        <v>3.22</v>
      </c>
      <c r="DF42" s="101">
        <v>3.36</v>
      </c>
      <c r="DG42" s="101">
        <v>4.13</v>
      </c>
      <c r="DH42" s="101">
        <v>3.44</v>
      </c>
      <c r="DI42" s="101">
        <v>4.1100000000000003</v>
      </c>
      <c r="DJ42" s="101">
        <v>5.16</v>
      </c>
      <c r="DK42" s="101">
        <v>4.09</v>
      </c>
      <c r="DL42" s="101">
        <v>4.0599999999999996</v>
      </c>
      <c r="DM42" s="101">
        <v>2.11</v>
      </c>
      <c r="DN42" s="101">
        <v>2.7</v>
      </c>
      <c r="DO42" s="80"/>
      <c r="DP42" s="101">
        <v>5.01</v>
      </c>
      <c r="DQ42" s="102">
        <v>7.51</v>
      </c>
      <c r="DR42" s="102">
        <v>8.5</v>
      </c>
      <c r="DS42" s="101">
        <v>8.89</v>
      </c>
      <c r="DT42" s="101">
        <v>5.24</v>
      </c>
      <c r="DU42" s="101">
        <v>3.75</v>
      </c>
      <c r="DV42" s="101">
        <v>3.29</v>
      </c>
      <c r="DW42" s="101">
        <v>4.74</v>
      </c>
      <c r="DX42" s="101">
        <v>3.82</v>
      </c>
      <c r="DY42" s="101">
        <v>3.08</v>
      </c>
      <c r="DZ42" s="101">
        <v>5.2</v>
      </c>
      <c r="EA42" s="101">
        <v>6.12</v>
      </c>
      <c r="EB42" s="80"/>
      <c r="EC42" s="101">
        <v>8.2000000000000007E-3</v>
      </c>
      <c r="ED42" s="102">
        <v>3.03</v>
      </c>
      <c r="EE42" s="102">
        <v>4.17</v>
      </c>
      <c r="EF42" s="101">
        <v>3.27</v>
      </c>
      <c r="EG42" s="101">
        <v>6.11</v>
      </c>
      <c r="EH42" s="101">
        <v>5.63</v>
      </c>
      <c r="EI42" s="101">
        <v>4.99</v>
      </c>
      <c r="EJ42" s="101">
        <v>5.79</v>
      </c>
      <c r="EK42" s="101">
        <v>6.23</v>
      </c>
      <c r="EL42" s="101">
        <v>5.85</v>
      </c>
      <c r="EM42" s="101">
        <v>4.75</v>
      </c>
      <c r="EN42" s="101">
        <v>5.51</v>
      </c>
      <c r="EO42" s="80"/>
      <c r="EP42" s="101">
        <v>6.28</v>
      </c>
      <c r="EQ42" s="102">
        <v>6.79</v>
      </c>
      <c r="ER42" s="102">
        <v>9.64</v>
      </c>
      <c r="ES42" s="101">
        <v>11.06</v>
      </c>
      <c r="ET42" s="101">
        <v>11.38</v>
      </c>
      <c r="EU42" s="101">
        <v>10.050000000000001</v>
      </c>
      <c r="EV42" s="101">
        <v>8.59</v>
      </c>
      <c r="EW42" s="101">
        <v>6.65</v>
      </c>
      <c r="EX42" s="101">
        <v>5.56</v>
      </c>
      <c r="EY42" s="101">
        <v>5.46</v>
      </c>
      <c r="EZ42" s="101">
        <v>6.23</v>
      </c>
      <c r="FA42" s="101">
        <v>7.77</v>
      </c>
      <c r="FB42" s="80"/>
      <c r="FC42" s="101">
        <v>10.48</v>
      </c>
      <c r="FD42" s="102">
        <v>11.41</v>
      </c>
      <c r="FE42" s="102">
        <v>9.2200000000000006</v>
      </c>
      <c r="FF42" s="101">
        <v>8.94</v>
      </c>
      <c r="FG42" s="101">
        <v>8.93</v>
      </c>
      <c r="FH42" s="101">
        <v>5.49</v>
      </c>
      <c r="FI42" s="101">
        <v>4.26</v>
      </c>
      <c r="FJ42" s="101">
        <v>4.6100000000000003</v>
      </c>
      <c r="FK42" s="101">
        <v>4.3099999999999996</v>
      </c>
      <c r="FL42" s="101">
        <v>4.12</v>
      </c>
      <c r="FM42" s="101">
        <v>4.38</v>
      </c>
      <c r="FN42" s="101">
        <v>6.43</v>
      </c>
      <c r="FO42" s="80"/>
      <c r="FP42" s="101">
        <v>3.38</v>
      </c>
      <c r="FQ42" s="102">
        <v>2</v>
      </c>
      <c r="FR42" s="102">
        <v>0.85</v>
      </c>
      <c r="FS42" s="101">
        <v>0.39</v>
      </c>
      <c r="FT42" s="101">
        <v>0.84</v>
      </c>
      <c r="FU42" s="101">
        <v>0.68</v>
      </c>
      <c r="FV42" s="101">
        <v>5.2999999999999999E-2</v>
      </c>
      <c r="FW42" s="101">
        <v>0.36</v>
      </c>
      <c r="FX42" s="101">
        <v>0.4</v>
      </c>
      <c r="FY42" s="101">
        <v>0.26</v>
      </c>
      <c r="FZ42" s="101">
        <v>0.49</v>
      </c>
      <c r="GA42" s="101">
        <v>0.42</v>
      </c>
      <c r="GB42" s="80"/>
      <c r="GC42" s="101">
        <v>1.63</v>
      </c>
      <c r="GD42" s="102">
        <v>2.88</v>
      </c>
      <c r="GE42" s="102">
        <v>2.0099999999999998</v>
      </c>
      <c r="GF42" s="101">
        <v>1.47</v>
      </c>
      <c r="GG42" s="101">
        <v>0.75</v>
      </c>
      <c r="GH42" s="101">
        <v>3.69</v>
      </c>
      <c r="GI42" s="101">
        <v>4.21</v>
      </c>
      <c r="GJ42" s="101">
        <v>5.44</v>
      </c>
      <c r="GK42" s="101">
        <v>4.78</v>
      </c>
      <c r="GL42" s="101">
        <v>0.21</v>
      </c>
      <c r="GM42" s="101">
        <v>0.32</v>
      </c>
      <c r="GN42" s="101">
        <v>0.24</v>
      </c>
      <c r="GO42" s="80"/>
      <c r="GP42" s="101">
        <v>1.5</v>
      </c>
      <c r="GQ42" s="102">
        <v>1.6</v>
      </c>
      <c r="GR42" s="102">
        <v>1.26</v>
      </c>
      <c r="GS42" s="101">
        <v>2.85</v>
      </c>
      <c r="GT42" s="101">
        <v>2.7</v>
      </c>
      <c r="GU42" s="101">
        <v>0.31</v>
      </c>
      <c r="GV42" s="101">
        <v>1.1499999999999999</v>
      </c>
      <c r="GW42" s="101">
        <v>0.85</v>
      </c>
      <c r="GX42" s="101">
        <v>0.59</v>
      </c>
      <c r="GY42" s="101">
        <v>1.2</v>
      </c>
      <c r="GZ42" s="101">
        <v>1.65</v>
      </c>
      <c r="HA42" s="101">
        <v>3.05</v>
      </c>
      <c r="HB42" s="80"/>
      <c r="HC42" s="101">
        <v>2.99</v>
      </c>
      <c r="HD42" s="102">
        <v>1.87</v>
      </c>
      <c r="HE42" s="102">
        <v>1.65</v>
      </c>
      <c r="HF42" s="101">
        <v>1.1499999999999999</v>
      </c>
      <c r="HG42" s="101">
        <v>1.24</v>
      </c>
      <c r="HH42" s="101">
        <v>1.17</v>
      </c>
      <c r="HI42" s="101">
        <v>0.94</v>
      </c>
      <c r="HJ42" s="101">
        <v>1.29</v>
      </c>
      <c r="HK42" s="101">
        <v>2.75</v>
      </c>
      <c r="HL42" s="101">
        <v>1.5</v>
      </c>
      <c r="HM42" s="101">
        <v>1.2</v>
      </c>
      <c r="HN42" s="101">
        <v>1.4</v>
      </c>
      <c r="HO42" s="80"/>
      <c r="HP42" s="101">
        <v>2.68</v>
      </c>
      <c r="HQ42" s="102">
        <v>1.9</v>
      </c>
      <c r="HR42" s="102">
        <v>0.9</v>
      </c>
      <c r="HS42" s="101">
        <v>0.55000000000000004</v>
      </c>
      <c r="HT42" s="101">
        <v>0.49</v>
      </c>
      <c r="HU42" s="101">
        <v>0.23</v>
      </c>
      <c r="HV42" s="101">
        <v>0.9</v>
      </c>
      <c r="HW42" s="101">
        <v>0.54</v>
      </c>
      <c r="HX42" s="101">
        <v>1.17</v>
      </c>
      <c r="HY42" s="101">
        <v>1.25</v>
      </c>
      <c r="HZ42" s="101">
        <v>1.86</v>
      </c>
      <c r="IA42" s="101">
        <v>2.34</v>
      </c>
      <c r="IB42" s="80"/>
      <c r="IC42" s="101">
        <v>3.84</v>
      </c>
      <c r="ID42" s="102">
        <v>3.99</v>
      </c>
      <c r="IE42" s="102">
        <v>7.41</v>
      </c>
      <c r="IF42" s="101">
        <v>7.88</v>
      </c>
      <c r="IG42" s="101">
        <v>6.97</v>
      </c>
      <c r="IH42" s="101">
        <v>4.74</v>
      </c>
      <c r="II42" s="101">
        <v>3.8</v>
      </c>
      <c r="IJ42" s="101">
        <v>3.63</v>
      </c>
      <c r="IK42" s="101">
        <v>3.84</v>
      </c>
      <c r="IL42" s="101">
        <v>4.33</v>
      </c>
      <c r="IM42" s="101">
        <v>4.1399999999999997</v>
      </c>
      <c r="IN42" s="101">
        <v>6.8</v>
      </c>
      <c r="IO42" s="80"/>
      <c r="IP42" s="101">
        <v>6.92</v>
      </c>
      <c r="IQ42" s="102">
        <v>6.4</v>
      </c>
      <c r="IR42" s="102">
        <v>10.029999999999999</v>
      </c>
      <c r="IS42" s="101">
        <v>10.27</v>
      </c>
      <c r="IT42" s="374"/>
      <c r="IU42" s="374"/>
      <c r="IV42" s="101">
        <v>13.3</v>
      </c>
      <c r="IW42" s="101">
        <v>4.3899999999999997</v>
      </c>
      <c r="IX42" s="101">
        <v>4.16</v>
      </c>
      <c r="IY42" s="101">
        <v>4.7300000000000004</v>
      </c>
      <c r="IZ42" s="101">
        <v>6.83</v>
      </c>
      <c r="JA42" s="101">
        <v>3.33</v>
      </c>
      <c r="JB42" s="80"/>
      <c r="JC42" s="101">
        <v>6.98</v>
      </c>
      <c r="JD42" s="102">
        <v>5.34</v>
      </c>
      <c r="JE42" s="102">
        <v>6.37</v>
      </c>
      <c r="JF42" s="101">
        <v>4.79</v>
      </c>
      <c r="JG42" s="101">
        <v>4.12</v>
      </c>
      <c r="JH42" s="101"/>
      <c r="JI42" s="101"/>
      <c r="JJ42" s="101"/>
      <c r="JK42" s="101"/>
      <c r="JL42" s="101"/>
      <c r="JM42" s="101"/>
      <c r="JN42" s="101"/>
      <c r="JO42" s="80"/>
    </row>
    <row r="43" spans="1:275">
      <c r="A43" s="398"/>
      <c r="B43" s="13" t="s">
        <v>31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81"/>
      <c r="P43" s="103">
        <v>1.3</v>
      </c>
      <c r="Q43" s="104">
        <v>2.1</v>
      </c>
      <c r="R43" s="104">
        <v>2.5</v>
      </c>
      <c r="S43" s="103">
        <v>2.48</v>
      </c>
      <c r="T43" s="103">
        <v>1.61</v>
      </c>
      <c r="U43" s="103">
        <v>0.5</v>
      </c>
      <c r="V43" s="103">
        <v>0.19</v>
      </c>
      <c r="W43" s="103">
        <v>0.1</v>
      </c>
      <c r="X43" s="103">
        <v>0.02</v>
      </c>
      <c r="Y43" s="103">
        <v>0.2</v>
      </c>
      <c r="Z43" s="56"/>
      <c r="AA43" s="103">
        <v>0.74</v>
      </c>
      <c r="AB43" s="81"/>
      <c r="AC43" s="103">
        <v>1.84</v>
      </c>
      <c r="AD43" s="104">
        <v>2.19</v>
      </c>
      <c r="AE43" s="104">
        <v>1.38</v>
      </c>
      <c r="AF43" s="103">
        <v>2.35</v>
      </c>
      <c r="AG43" s="103">
        <v>2.0699999999999998</v>
      </c>
      <c r="AH43" s="103">
        <v>2</v>
      </c>
      <c r="AI43" s="103">
        <v>0.85</v>
      </c>
      <c r="AJ43" s="103">
        <v>0.39</v>
      </c>
      <c r="AK43" s="103">
        <v>0.18</v>
      </c>
      <c r="AL43" s="103">
        <v>0.16</v>
      </c>
      <c r="AM43" s="103">
        <v>0.18</v>
      </c>
      <c r="AN43" s="103">
        <v>0.33</v>
      </c>
      <c r="AO43" s="81"/>
      <c r="AP43" s="103">
        <v>1.1000000000000001</v>
      </c>
      <c r="AQ43" s="104">
        <v>1.76</v>
      </c>
      <c r="AR43" s="104">
        <v>2.2799999999999998</v>
      </c>
      <c r="AS43" s="103">
        <v>2.04</v>
      </c>
      <c r="AT43" s="103">
        <v>2.33</v>
      </c>
      <c r="AU43" s="103">
        <v>0.97</v>
      </c>
      <c r="AV43" s="103">
        <v>0.27</v>
      </c>
      <c r="AW43" s="103">
        <v>0.12</v>
      </c>
      <c r="AX43" s="103">
        <v>0.08</v>
      </c>
      <c r="AY43" s="103">
        <v>0.09</v>
      </c>
      <c r="AZ43" s="103">
        <v>0.43</v>
      </c>
      <c r="BA43" s="103">
        <v>1.05</v>
      </c>
      <c r="BB43" s="81"/>
      <c r="BC43" s="103">
        <v>1.39</v>
      </c>
      <c r="BD43" s="104">
        <v>1.89</v>
      </c>
      <c r="BE43" s="104">
        <v>2.2200000000000002</v>
      </c>
      <c r="BF43" s="103">
        <v>2.31</v>
      </c>
      <c r="BG43" s="103">
        <v>2.1</v>
      </c>
      <c r="BH43" s="103">
        <v>0.8</v>
      </c>
      <c r="BI43" s="103">
        <v>0.26</v>
      </c>
      <c r="BJ43" s="103">
        <v>0.11</v>
      </c>
      <c r="BK43" s="103">
        <v>0.08</v>
      </c>
      <c r="BL43" s="103">
        <v>7.0000000000000007E-2</v>
      </c>
      <c r="BM43" s="103">
        <v>0.28000000000000003</v>
      </c>
      <c r="BN43" s="103">
        <v>0.86</v>
      </c>
      <c r="BO43" s="81"/>
      <c r="BP43" s="103">
        <v>1.45</v>
      </c>
      <c r="BQ43" s="104">
        <v>1.33</v>
      </c>
      <c r="BR43" s="104">
        <v>1.91</v>
      </c>
      <c r="BS43" s="103">
        <v>2.12</v>
      </c>
      <c r="BT43" s="103">
        <v>1.37</v>
      </c>
      <c r="BU43" s="103">
        <v>0.32</v>
      </c>
      <c r="BV43" s="103">
        <v>0.18</v>
      </c>
      <c r="BW43" s="103">
        <v>0.12</v>
      </c>
      <c r="BX43" s="103">
        <v>7.0000000000000007E-2</v>
      </c>
      <c r="BY43" s="103">
        <v>0.09</v>
      </c>
      <c r="BZ43" s="103">
        <v>0.56000000000000005</v>
      </c>
      <c r="CA43" s="103">
        <v>0.27</v>
      </c>
      <c r="CB43" s="81"/>
      <c r="CC43" s="103">
        <v>0.44</v>
      </c>
      <c r="CD43" s="104">
        <v>1.28</v>
      </c>
      <c r="CE43" s="104">
        <v>2.06</v>
      </c>
      <c r="CF43" s="103">
        <v>2.14</v>
      </c>
      <c r="CG43" s="103">
        <v>1.48</v>
      </c>
      <c r="CH43" s="103">
        <v>0.44</v>
      </c>
      <c r="CI43" s="103">
        <v>0.2</v>
      </c>
      <c r="CJ43" s="103">
        <v>0.12</v>
      </c>
      <c r="CK43" s="103">
        <v>7.0000000000000007E-2</v>
      </c>
      <c r="CL43" s="103">
        <v>0.06</v>
      </c>
      <c r="CM43" s="103">
        <v>0.09</v>
      </c>
      <c r="CN43" s="103">
        <v>0.81</v>
      </c>
      <c r="CO43" s="81"/>
      <c r="CP43" s="103">
        <v>0.53</v>
      </c>
      <c r="CQ43" s="104">
        <v>0.96</v>
      </c>
      <c r="CR43" s="104">
        <v>2.02</v>
      </c>
      <c r="CS43" s="103">
        <v>1.93</v>
      </c>
      <c r="CT43" s="103">
        <v>0.7</v>
      </c>
      <c r="CU43" s="103">
        <v>0.24</v>
      </c>
      <c r="CV43" s="103">
        <v>0.08</v>
      </c>
      <c r="CW43" s="103">
        <v>0.05</v>
      </c>
      <c r="CX43" s="103">
        <v>0.05</v>
      </c>
      <c r="CY43" s="103">
        <v>0.06</v>
      </c>
      <c r="CZ43" s="103">
        <v>0.12</v>
      </c>
      <c r="DA43" s="103">
        <v>0.44</v>
      </c>
      <c r="DB43" s="303">
        <f>SUM(CP43:DA43)</f>
        <v>7.18</v>
      </c>
      <c r="DC43" s="103">
        <v>0.97</v>
      </c>
      <c r="DD43" s="104">
        <v>1.53</v>
      </c>
      <c r="DE43" s="104">
        <v>1.58</v>
      </c>
      <c r="DF43" s="103">
        <v>1.64</v>
      </c>
      <c r="DG43" s="103">
        <v>1.66</v>
      </c>
      <c r="DH43" s="103">
        <v>0.79</v>
      </c>
      <c r="DI43" s="103">
        <v>0.28000000000000003</v>
      </c>
      <c r="DJ43" s="103">
        <v>0.14000000000000001</v>
      </c>
      <c r="DK43" s="103">
        <v>0.06</v>
      </c>
      <c r="DL43" s="103">
        <v>0.06</v>
      </c>
      <c r="DM43" s="103">
        <v>0.51</v>
      </c>
      <c r="DN43" s="103">
        <v>1.23</v>
      </c>
      <c r="DO43" s="81"/>
      <c r="DP43" s="103">
        <v>1.33</v>
      </c>
      <c r="DQ43" s="104">
        <v>1.82</v>
      </c>
      <c r="DR43" s="104">
        <v>1.69</v>
      </c>
      <c r="DS43" s="103">
        <v>0.93</v>
      </c>
      <c r="DT43" s="103">
        <v>0.39</v>
      </c>
      <c r="DU43" s="103">
        <v>0.16</v>
      </c>
      <c r="DV43" s="103">
        <v>0.05</v>
      </c>
      <c r="DW43" s="103">
        <v>0.02</v>
      </c>
      <c r="DX43" s="103">
        <v>0.02</v>
      </c>
      <c r="DY43" s="103">
        <v>0.03</v>
      </c>
      <c r="DZ43" s="103">
        <v>0.03</v>
      </c>
      <c r="EA43" s="103">
        <v>0.27</v>
      </c>
      <c r="EB43" s="81"/>
      <c r="EC43" s="103">
        <v>0.65</v>
      </c>
      <c r="ED43" s="104">
        <v>1.69</v>
      </c>
      <c r="EE43" s="104">
        <v>1.94</v>
      </c>
      <c r="EF43" s="103">
        <v>1.88</v>
      </c>
      <c r="EG43" s="103">
        <v>1.59</v>
      </c>
      <c r="EH43" s="103">
        <v>0.53</v>
      </c>
      <c r="EI43" s="103">
        <v>0.16</v>
      </c>
      <c r="EJ43" s="103">
        <v>0.02</v>
      </c>
      <c r="EK43" s="103">
        <v>0.03</v>
      </c>
      <c r="EL43" s="103">
        <v>0.03</v>
      </c>
      <c r="EM43" s="103">
        <v>0.44</v>
      </c>
      <c r="EN43" s="103">
        <v>0.88</v>
      </c>
      <c r="EO43" s="81"/>
      <c r="EP43" s="103">
        <v>1.47</v>
      </c>
      <c r="EQ43" s="104">
        <v>1.7</v>
      </c>
      <c r="ER43" s="104">
        <v>1.89</v>
      </c>
      <c r="ES43" s="103">
        <v>2.1800000000000002</v>
      </c>
      <c r="ET43" s="103">
        <v>2.33</v>
      </c>
      <c r="EU43" s="103">
        <v>1.85</v>
      </c>
      <c r="EV43" s="103">
        <v>0.53</v>
      </c>
      <c r="EW43" s="103">
        <v>0.21</v>
      </c>
      <c r="EX43" s="103">
        <v>7.0000000000000007E-2</v>
      </c>
      <c r="EY43" s="103">
        <v>0.03</v>
      </c>
      <c r="EZ43" s="103">
        <v>0.2</v>
      </c>
      <c r="FA43" s="103">
        <v>1.69</v>
      </c>
      <c r="FB43" s="81"/>
      <c r="FC43" s="103">
        <v>1.96</v>
      </c>
      <c r="FD43" s="104">
        <v>2.17</v>
      </c>
      <c r="FE43" s="104">
        <v>1.71</v>
      </c>
      <c r="FF43" s="103">
        <v>2.16</v>
      </c>
      <c r="FG43" s="103">
        <v>1.77</v>
      </c>
      <c r="FH43" s="103">
        <v>0.56999999999999995</v>
      </c>
      <c r="FI43" s="103">
        <v>0.2</v>
      </c>
      <c r="FJ43" s="103">
        <v>7.0000000000000007E-2</v>
      </c>
      <c r="FK43" s="103">
        <v>0.04</v>
      </c>
      <c r="FL43" s="103">
        <v>0.04</v>
      </c>
      <c r="FM43" s="103">
        <v>0.03</v>
      </c>
      <c r="FN43" s="103">
        <v>0.15</v>
      </c>
      <c r="FO43" s="81"/>
      <c r="FP43" s="103">
        <v>0.15</v>
      </c>
      <c r="FQ43" s="104">
        <v>0.12</v>
      </c>
      <c r="FR43" s="104">
        <v>0.96</v>
      </c>
      <c r="FS43" s="103">
        <v>0.28999999999999998</v>
      </c>
      <c r="FT43" s="103">
        <v>0.08</v>
      </c>
      <c r="FU43" s="103">
        <v>0.02</v>
      </c>
      <c r="FV43" s="103">
        <v>0.01</v>
      </c>
      <c r="FW43" s="103">
        <v>0.03</v>
      </c>
      <c r="FX43" s="103">
        <v>0.03</v>
      </c>
      <c r="FY43" s="103">
        <v>0.03</v>
      </c>
      <c r="FZ43" s="103">
        <v>0.34</v>
      </c>
      <c r="GA43" s="103">
        <v>0.81</v>
      </c>
      <c r="GB43" s="81"/>
      <c r="GC43" s="103">
        <v>1.06</v>
      </c>
      <c r="GD43" s="104">
        <v>1.49</v>
      </c>
      <c r="GE43" s="104">
        <v>1.68</v>
      </c>
      <c r="GF43" s="103">
        <v>1.72</v>
      </c>
      <c r="GG43" s="103">
        <v>1.19</v>
      </c>
      <c r="GH43" s="103">
        <v>0.33</v>
      </c>
      <c r="GI43" s="103">
        <v>0.13</v>
      </c>
      <c r="GJ43" s="103">
        <v>0.04</v>
      </c>
      <c r="GK43" s="103">
        <v>0.01</v>
      </c>
      <c r="GL43" s="103">
        <v>0.04</v>
      </c>
      <c r="GM43" s="103">
        <v>0.01</v>
      </c>
      <c r="GN43" s="103">
        <v>0.04</v>
      </c>
      <c r="GO43" s="81"/>
      <c r="GP43" s="103">
        <v>0.78</v>
      </c>
      <c r="GQ43" s="104">
        <v>1.48</v>
      </c>
      <c r="GR43" s="104">
        <v>1.81</v>
      </c>
      <c r="GS43" s="103">
        <v>1.89</v>
      </c>
      <c r="GT43" s="103">
        <v>0.67</v>
      </c>
      <c r="GU43" s="103">
        <v>0.22</v>
      </c>
      <c r="GV43" s="103">
        <v>0.05</v>
      </c>
      <c r="GW43" s="103">
        <v>0.02</v>
      </c>
      <c r="GX43" s="103">
        <v>0.02</v>
      </c>
      <c r="GY43" s="103">
        <v>0.01</v>
      </c>
      <c r="GZ43" s="103">
        <v>0.01</v>
      </c>
      <c r="HA43" s="103">
        <v>0.51</v>
      </c>
      <c r="HB43" s="81"/>
      <c r="HC43" s="103">
        <v>0.7</v>
      </c>
      <c r="HD43" s="104">
        <v>0.85</v>
      </c>
      <c r="HE43" s="104">
        <v>1.68</v>
      </c>
      <c r="HF43" s="103">
        <v>1.72</v>
      </c>
      <c r="HG43" s="103">
        <v>0.84</v>
      </c>
      <c r="HH43" s="103">
        <v>0.17</v>
      </c>
      <c r="HI43" s="103">
        <v>0.02</v>
      </c>
      <c r="HJ43" s="103">
        <v>0</v>
      </c>
      <c r="HK43" s="103">
        <v>0</v>
      </c>
      <c r="HL43" s="103">
        <v>0.01</v>
      </c>
      <c r="HM43" s="103">
        <v>0</v>
      </c>
      <c r="HN43" s="103">
        <v>0.1</v>
      </c>
      <c r="HO43" s="81"/>
      <c r="HP43" s="103">
        <v>0.83</v>
      </c>
      <c r="HQ43" s="104">
        <v>1.31</v>
      </c>
      <c r="HR43" s="104">
        <v>1.25</v>
      </c>
      <c r="HS43" s="103">
        <v>0.56999999999999995</v>
      </c>
      <c r="HT43" s="103">
        <v>0.2</v>
      </c>
      <c r="HU43" s="103">
        <v>0.14000000000000001</v>
      </c>
      <c r="HV43" s="103">
        <v>0.02</v>
      </c>
      <c r="HW43" s="103">
        <v>0</v>
      </c>
      <c r="HX43" s="103">
        <v>0.03</v>
      </c>
      <c r="HY43" s="103">
        <v>0.03</v>
      </c>
      <c r="HZ43" s="103">
        <v>0.05</v>
      </c>
      <c r="IA43" s="103">
        <v>0.73</v>
      </c>
      <c r="IB43" s="81"/>
      <c r="IC43" s="103">
        <v>1.19</v>
      </c>
      <c r="ID43" s="104">
        <v>1.53</v>
      </c>
      <c r="IE43" s="104">
        <v>1.55</v>
      </c>
      <c r="IF43" s="103">
        <v>1.56</v>
      </c>
      <c r="IG43" s="103">
        <v>1.71</v>
      </c>
      <c r="IH43" s="103">
        <v>1</v>
      </c>
      <c r="II43" s="103">
        <v>0.28000000000000003</v>
      </c>
      <c r="IJ43" s="103">
        <v>0.08</v>
      </c>
      <c r="IK43" s="103">
        <v>0.04</v>
      </c>
      <c r="IL43" s="103">
        <v>0.05</v>
      </c>
      <c r="IM43" s="103">
        <v>0.05</v>
      </c>
      <c r="IN43" s="103">
        <v>0.06</v>
      </c>
      <c r="IO43" s="81"/>
      <c r="IP43" s="103">
        <v>0.83</v>
      </c>
      <c r="IQ43" s="104">
        <v>1.49</v>
      </c>
      <c r="IR43" s="104">
        <v>1.67</v>
      </c>
      <c r="IS43" s="103">
        <v>1.9</v>
      </c>
      <c r="IT43" s="375"/>
      <c r="IU43" s="375"/>
      <c r="IV43" s="103">
        <v>0.28999999999999998</v>
      </c>
      <c r="IW43" s="103">
        <v>0.06</v>
      </c>
      <c r="IX43" s="103">
        <v>0.05</v>
      </c>
      <c r="IY43" s="103">
        <v>0.05</v>
      </c>
      <c r="IZ43" s="103">
        <v>0.02</v>
      </c>
      <c r="JA43" s="103">
        <v>0.27</v>
      </c>
      <c r="JB43" s="81"/>
      <c r="JC43" s="103">
        <v>0.8</v>
      </c>
      <c r="JD43" s="104">
        <v>1.97</v>
      </c>
      <c r="JE43" s="104">
        <v>2.17</v>
      </c>
      <c r="JF43" s="103">
        <v>2.3199999999999998</v>
      </c>
      <c r="JG43" s="103">
        <v>1.67</v>
      </c>
      <c r="JH43" s="103"/>
      <c r="JI43" s="103"/>
      <c r="JJ43" s="103"/>
      <c r="JK43" s="103"/>
      <c r="JL43" s="103"/>
      <c r="JM43" s="103"/>
      <c r="JN43" s="103"/>
      <c r="JO43" s="81"/>
    </row>
    <row r="44" spans="1:275">
      <c r="A44" s="398"/>
      <c r="B44" s="13" t="s">
        <v>32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81"/>
      <c r="P44" s="103">
        <v>0.8</v>
      </c>
      <c r="Q44" s="104">
        <v>0.59</v>
      </c>
      <c r="R44" s="104">
        <v>0.8</v>
      </c>
      <c r="S44" s="103">
        <v>1.26</v>
      </c>
      <c r="T44" s="103">
        <v>1.18</v>
      </c>
      <c r="U44" s="103">
        <v>0.59</v>
      </c>
      <c r="V44" s="103">
        <v>0.28000000000000003</v>
      </c>
      <c r="W44" s="103">
        <v>0.17</v>
      </c>
      <c r="X44" s="103">
        <v>0.2</v>
      </c>
      <c r="Y44" s="103">
        <v>0.22</v>
      </c>
      <c r="Z44" s="56"/>
      <c r="AA44" s="103">
        <v>0.59</v>
      </c>
      <c r="AB44" s="81"/>
      <c r="AC44" s="103">
        <v>0.88</v>
      </c>
      <c r="AD44" s="104">
        <v>1.1200000000000001</v>
      </c>
      <c r="AE44" s="104">
        <v>1.29</v>
      </c>
      <c r="AF44" s="103">
        <v>1.28</v>
      </c>
      <c r="AG44" s="103">
        <v>1.05</v>
      </c>
      <c r="AH44" s="103">
        <v>1.1399999999999999</v>
      </c>
      <c r="AI44" s="103">
        <v>0.83</v>
      </c>
      <c r="AJ44" s="103">
        <v>0.5</v>
      </c>
      <c r="AK44" s="103">
        <v>0.35</v>
      </c>
      <c r="AL44" s="103">
        <v>0.42</v>
      </c>
      <c r="AM44" s="103">
        <v>0.43</v>
      </c>
      <c r="AN44" s="103">
        <v>0.39</v>
      </c>
      <c r="AO44" s="81"/>
      <c r="AP44" s="103">
        <v>0.37</v>
      </c>
      <c r="AQ44" s="104">
        <v>0.64</v>
      </c>
      <c r="AR44" s="104">
        <v>0.9</v>
      </c>
      <c r="AS44" s="103">
        <v>1.1299999999999999</v>
      </c>
      <c r="AT44" s="103">
        <v>1.04</v>
      </c>
      <c r="AU44" s="103">
        <v>0.75</v>
      </c>
      <c r="AV44" s="103">
        <v>0.35</v>
      </c>
      <c r="AW44" s="103">
        <v>0.27</v>
      </c>
      <c r="AX44" s="103">
        <v>0.24</v>
      </c>
      <c r="AY44" s="103">
        <v>0.33</v>
      </c>
      <c r="AZ44" s="103">
        <v>0.48</v>
      </c>
      <c r="BA44" s="103">
        <v>0.5</v>
      </c>
      <c r="BB44" s="81"/>
      <c r="BC44" s="103">
        <v>0.57999999999999996</v>
      </c>
      <c r="BD44" s="104">
        <v>0.96</v>
      </c>
      <c r="BE44" s="104">
        <v>0.98</v>
      </c>
      <c r="BF44" s="103">
        <v>1.05</v>
      </c>
      <c r="BG44" s="103">
        <v>0.86</v>
      </c>
      <c r="BH44" s="103">
        <v>0.74</v>
      </c>
      <c r="BI44" s="103">
        <v>0.34</v>
      </c>
      <c r="BJ44" s="103">
        <v>0.22</v>
      </c>
      <c r="BK44" s="103">
        <v>0.23</v>
      </c>
      <c r="BL44" s="103">
        <v>0.37</v>
      </c>
      <c r="BM44" s="103">
        <v>0.46</v>
      </c>
      <c r="BN44" s="103">
        <v>0.43</v>
      </c>
      <c r="BO44" s="81"/>
      <c r="BP44" s="103">
        <v>0.61</v>
      </c>
      <c r="BQ44" s="104">
        <v>0.79</v>
      </c>
      <c r="BR44" s="104">
        <v>0.75</v>
      </c>
      <c r="BS44" s="103">
        <v>1.05</v>
      </c>
      <c r="BT44" s="103">
        <v>0.88</v>
      </c>
      <c r="BU44" s="103">
        <v>0.33</v>
      </c>
      <c r="BV44" s="103">
        <v>0.28999999999999998</v>
      </c>
      <c r="BW44" s="103">
        <v>0.27</v>
      </c>
      <c r="BX44" s="103">
        <v>0.19</v>
      </c>
      <c r="BY44" s="103">
        <v>0.25</v>
      </c>
      <c r="BZ44" s="103">
        <v>0.36</v>
      </c>
      <c r="CA44" s="103">
        <v>0.32</v>
      </c>
      <c r="CB44" s="81"/>
      <c r="CC44" s="103">
        <v>0.37</v>
      </c>
      <c r="CD44" s="104">
        <v>0.59</v>
      </c>
      <c r="CE44" s="104">
        <v>0.6</v>
      </c>
      <c r="CF44" s="103">
        <v>0.78</v>
      </c>
      <c r="CG44" s="103">
        <v>0.78</v>
      </c>
      <c r="CH44" s="103">
        <v>0.3</v>
      </c>
      <c r="CI44" s="103">
        <v>0.17</v>
      </c>
      <c r="CJ44" s="103">
        <v>0.16</v>
      </c>
      <c r="CK44" s="103">
        <v>0.13</v>
      </c>
      <c r="CL44" s="103">
        <v>0.14000000000000001</v>
      </c>
      <c r="CM44" s="103">
        <v>0.21</v>
      </c>
      <c r="CN44" s="103">
        <v>0.31</v>
      </c>
      <c r="CO44" s="81"/>
      <c r="CP44" s="103">
        <v>0.32</v>
      </c>
      <c r="CQ44" s="104">
        <v>0.49</v>
      </c>
      <c r="CR44" s="104">
        <v>0.64</v>
      </c>
      <c r="CS44" s="103">
        <v>0.57999999999999996</v>
      </c>
      <c r="CT44" s="103">
        <v>0.48</v>
      </c>
      <c r="CU44" s="103">
        <v>0.23</v>
      </c>
      <c r="CV44" s="103">
        <v>0.14000000000000001</v>
      </c>
      <c r="CW44" s="103">
        <v>0.12</v>
      </c>
      <c r="CX44" s="103">
        <v>0.12</v>
      </c>
      <c r="CY44" s="103">
        <v>0.18</v>
      </c>
      <c r="CZ44" s="103">
        <v>0.06</v>
      </c>
      <c r="DA44" s="103">
        <v>0.24</v>
      </c>
      <c r="DB44" s="303">
        <f>SUM(CP44:DA44)</f>
        <v>3.6000000000000005</v>
      </c>
      <c r="DC44" s="103">
        <v>0.28999999999999998</v>
      </c>
      <c r="DD44" s="104">
        <v>0.3</v>
      </c>
      <c r="DE44" s="104">
        <v>0.53</v>
      </c>
      <c r="DF44" s="103">
        <v>0.73</v>
      </c>
      <c r="DG44" s="103">
        <v>0.63</v>
      </c>
      <c r="DH44" s="103">
        <v>0.32</v>
      </c>
      <c r="DI44" s="103">
        <v>0.21</v>
      </c>
      <c r="DJ44" s="103">
        <v>0.16</v>
      </c>
      <c r="DK44" s="103">
        <v>0.17</v>
      </c>
      <c r="DL44" s="103">
        <v>0.19</v>
      </c>
      <c r="DM44" s="103">
        <v>0.28000000000000003</v>
      </c>
      <c r="DN44" s="103">
        <v>0.35</v>
      </c>
      <c r="DO44" s="81"/>
      <c r="DP44" s="103">
        <v>0.43</v>
      </c>
      <c r="DQ44" s="104">
        <v>0.56999999999999995</v>
      </c>
      <c r="DR44" s="104">
        <v>0.46</v>
      </c>
      <c r="DS44" s="103">
        <v>0.36</v>
      </c>
      <c r="DT44" s="103">
        <v>0.28999999999999998</v>
      </c>
      <c r="DU44" s="103">
        <v>0.2</v>
      </c>
      <c r="DV44" s="103">
        <v>0.12</v>
      </c>
      <c r="DW44" s="103">
        <v>0.09</v>
      </c>
      <c r="DX44" s="103">
        <v>0.08</v>
      </c>
      <c r="DY44" s="103">
        <v>0.1</v>
      </c>
      <c r="DZ44" s="103">
        <v>0.15</v>
      </c>
      <c r="EA44" s="103">
        <v>0.22</v>
      </c>
      <c r="EB44" s="81"/>
      <c r="EC44" s="103">
        <v>0.13</v>
      </c>
      <c r="ED44" s="104">
        <v>0.4</v>
      </c>
      <c r="EE44" s="104">
        <v>0.59</v>
      </c>
      <c r="EF44" s="103">
        <v>0.55000000000000004</v>
      </c>
      <c r="EG44" s="103">
        <v>0.61</v>
      </c>
      <c r="EH44" s="103">
        <v>0.34</v>
      </c>
      <c r="EI44" s="103">
        <v>0.1</v>
      </c>
      <c r="EJ44" s="103">
        <v>0.08</v>
      </c>
      <c r="EK44" s="103">
        <v>0.08</v>
      </c>
      <c r="EL44" s="103">
        <v>0.19</v>
      </c>
      <c r="EM44" s="103">
        <v>0.32</v>
      </c>
      <c r="EN44" s="103">
        <v>0.4</v>
      </c>
      <c r="EO44" s="81"/>
      <c r="EP44" s="103">
        <v>0.53</v>
      </c>
      <c r="EQ44" s="104">
        <v>0.5</v>
      </c>
      <c r="ER44" s="104">
        <v>0.98</v>
      </c>
      <c r="ES44" s="103">
        <v>1.17</v>
      </c>
      <c r="ET44" s="103">
        <v>1.1200000000000001</v>
      </c>
      <c r="EU44" s="103">
        <v>0.96</v>
      </c>
      <c r="EV44" s="103">
        <v>0.45</v>
      </c>
      <c r="EW44" s="103">
        <v>0.28000000000000003</v>
      </c>
      <c r="EX44" s="103">
        <v>0.24</v>
      </c>
      <c r="EY44" s="103">
        <v>0.35</v>
      </c>
      <c r="EZ44" s="103">
        <v>0.38</v>
      </c>
      <c r="FA44" s="103">
        <v>0.52</v>
      </c>
      <c r="FB44" s="81"/>
      <c r="FC44" s="103">
        <v>0.62</v>
      </c>
      <c r="FD44" s="104">
        <v>0.94</v>
      </c>
      <c r="FE44" s="104">
        <v>0.87</v>
      </c>
      <c r="FF44" s="103">
        <v>0.83</v>
      </c>
      <c r="FG44" s="103">
        <v>0.71</v>
      </c>
      <c r="FH44" s="103">
        <v>0.44</v>
      </c>
      <c r="FI44" s="103">
        <v>0.23</v>
      </c>
      <c r="FJ44" s="103">
        <v>0.16</v>
      </c>
      <c r="FK44" s="103">
        <v>0.16</v>
      </c>
      <c r="FL44" s="103">
        <v>0.23</v>
      </c>
      <c r="FM44" s="103">
        <v>0.2</v>
      </c>
      <c r="FN44" s="103">
        <v>0.26</v>
      </c>
      <c r="FO44" s="81"/>
      <c r="FP44" s="103">
        <v>0.19</v>
      </c>
      <c r="FQ44" s="104">
        <v>0.18</v>
      </c>
      <c r="FR44" s="104">
        <v>0.27</v>
      </c>
      <c r="FS44" s="103">
        <v>0.17</v>
      </c>
      <c r="FT44" s="103">
        <v>0.11</v>
      </c>
      <c r="FU44" s="103">
        <v>0.08</v>
      </c>
      <c r="FV44" s="103">
        <v>0.05</v>
      </c>
      <c r="FW44" s="103">
        <v>0.06</v>
      </c>
      <c r="FX44" s="103">
        <v>0.06</v>
      </c>
      <c r="FY44" s="103">
        <v>0.17</v>
      </c>
      <c r="FZ44" s="103">
        <v>0.24</v>
      </c>
      <c r="GA44" s="103">
        <v>0.27</v>
      </c>
      <c r="GB44" s="81"/>
      <c r="GC44" s="103">
        <v>0.41</v>
      </c>
      <c r="GD44" s="104">
        <v>0.53</v>
      </c>
      <c r="GE44" s="104">
        <v>0.6</v>
      </c>
      <c r="GF44" s="103">
        <v>0.52</v>
      </c>
      <c r="GG44" s="103">
        <v>0.48</v>
      </c>
      <c r="GH44" s="103">
        <v>0.28000000000000003</v>
      </c>
      <c r="GI44" s="103">
        <v>0.11</v>
      </c>
      <c r="GJ44" s="103">
        <v>0.05</v>
      </c>
      <c r="GK44" s="103">
        <v>0.13</v>
      </c>
      <c r="GL44" s="103">
        <v>0.18</v>
      </c>
      <c r="GM44" s="103">
        <v>0.22</v>
      </c>
      <c r="GN44" s="103">
        <v>0.22</v>
      </c>
      <c r="GO44" s="81"/>
      <c r="GP44" s="103">
        <v>0.46</v>
      </c>
      <c r="GQ44" s="104">
        <v>0.49</v>
      </c>
      <c r="GR44" s="104">
        <v>0.5</v>
      </c>
      <c r="GS44" s="103">
        <v>0.52</v>
      </c>
      <c r="GT44" s="103">
        <v>0.36</v>
      </c>
      <c r="GU44" s="103">
        <v>0.14000000000000001</v>
      </c>
      <c r="GV44" s="103">
        <v>0.09</v>
      </c>
      <c r="GW44" s="103">
        <v>0.09</v>
      </c>
      <c r="GX44" s="103">
        <v>0.08</v>
      </c>
      <c r="GY44" s="103">
        <v>0.1</v>
      </c>
      <c r="GZ44" s="103">
        <v>0.15</v>
      </c>
      <c r="HA44" s="103">
        <v>0.23</v>
      </c>
      <c r="HB44" s="81"/>
      <c r="HC44" s="103">
        <v>0.22</v>
      </c>
      <c r="HD44" s="104">
        <v>0.34</v>
      </c>
      <c r="HE44" s="104">
        <v>0.53</v>
      </c>
      <c r="HF44" s="103">
        <v>0.44</v>
      </c>
      <c r="HG44" s="103">
        <v>0.39</v>
      </c>
      <c r="HH44" s="103">
        <v>0.17</v>
      </c>
      <c r="HI44" s="103">
        <v>0.08</v>
      </c>
      <c r="HJ44" s="103">
        <v>7.0000000000000007E-2</v>
      </c>
      <c r="HK44" s="103">
        <v>7.0000000000000007E-2</v>
      </c>
      <c r="HL44" s="103">
        <v>0.1</v>
      </c>
      <c r="HM44" s="103">
        <v>0.16</v>
      </c>
      <c r="HN44" s="103">
        <v>0.21</v>
      </c>
      <c r="HO44" s="81"/>
      <c r="HP44" s="103">
        <v>0.17</v>
      </c>
      <c r="HQ44" s="104">
        <v>0.37</v>
      </c>
      <c r="HR44" s="104">
        <v>0.34</v>
      </c>
      <c r="HS44" s="103">
        <v>0.3</v>
      </c>
      <c r="HT44" s="103">
        <v>0.36</v>
      </c>
      <c r="HU44" s="103">
        <v>0.21</v>
      </c>
      <c r="HV44" s="103">
        <v>7.0000000000000007E-2</v>
      </c>
      <c r="HW44" s="103">
        <v>0.05</v>
      </c>
      <c r="HX44" s="103">
        <v>0.11</v>
      </c>
      <c r="HY44" s="103">
        <v>0.13</v>
      </c>
      <c r="HZ44" s="103">
        <v>0.18</v>
      </c>
      <c r="IA44" s="103">
        <v>0.23</v>
      </c>
      <c r="IB44" s="81"/>
      <c r="IC44" s="103">
        <v>0.43</v>
      </c>
      <c r="ID44" s="104">
        <v>0.5</v>
      </c>
      <c r="IE44" s="104">
        <v>0.61</v>
      </c>
      <c r="IF44" s="103">
        <v>0.66</v>
      </c>
      <c r="IG44" s="103">
        <v>0.59</v>
      </c>
      <c r="IH44" s="103">
        <v>0.47</v>
      </c>
      <c r="II44" s="103">
        <v>0.25</v>
      </c>
      <c r="IJ44" s="103">
        <v>0.17</v>
      </c>
      <c r="IK44" s="103">
        <v>0.14000000000000001</v>
      </c>
      <c r="IL44" s="103">
        <v>0.23</v>
      </c>
      <c r="IM44" s="103">
        <v>0.25</v>
      </c>
      <c r="IN44" s="103">
        <v>0.28999999999999998</v>
      </c>
      <c r="IO44" s="81"/>
      <c r="IP44" s="103">
        <v>0.42</v>
      </c>
      <c r="IQ44" s="104">
        <v>0.53</v>
      </c>
      <c r="IR44" s="104">
        <v>0.79</v>
      </c>
      <c r="IS44" s="103">
        <v>0.71</v>
      </c>
      <c r="IT44" s="375"/>
      <c r="IU44" s="375"/>
      <c r="IV44" s="103">
        <v>0.37</v>
      </c>
      <c r="IW44" s="103">
        <v>0.15</v>
      </c>
      <c r="IX44" s="103">
        <v>0.14000000000000001</v>
      </c>
      <c r="IY44" s="103">
        <v>0.1</v>
      </c>
      <c r="IZ44" s="103">
        <v>0.22</v>
      </c>
      <c r="JA44" s="103">
        <v>0.3</v>
      </c>
      <c r="JB44" s="81"/>
      <c r="JC44" s="103">
        <v>0.42</v>
      </c>
      <c r="JD44" s="104">
        <v>0.76</v>
      </c>
      <c r="JE44" s="104">
        <v>0.79</v>
      </c>
      <c r="JF44" s="103">
        <v>1.06</v>
      </c>
      <c r="JG44" s="103">
        <v>0.92</v>
      </c>
      <c r="JH44" s="103"/>
      <c r="JI44" s="103"/>
      <c r="JJ44" s="103"/>
      <c r="JK44" s="103"/>
      <c r="JL44" s="103"/>
      <c r="JM44" s="103"/>
      <c r="JN44" s="103"/>
      <c r="JO44" s="81"/>
    </row>
    <row r="45" spans="1:275">
      <c r="A45" s="398"/>
      <c r="B45" s="13" t="s">
        <v>8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81"/>
      <c r="P45" s="103">
        <v>0.4</v>
      </c>
      <c r="Q45" s="104">
        <v>1.2</v>
      </c>
      <c r="R45" s="104">
        <v>0.5</v>
      </c>
      <c r="S45" s="103">
        <v>0.7</v>
      </c>
      <c r="T45" s="103">
        <v>0.39</v>
      </c>
      <c r="U45" s="103">
        <v>0.15</v>
      </c>
      <c r="V45" s="103">
        <v>0.04</v>
      </c>
      <c r="W45" s="103">
        <v>0</v>
      </c>
      <c r="X45" s="103">
        <v>0</v>
      </c>
      <c r="Y45" s="103">
        <v>0.01</v>
      </c>
      <c r="Z45" s="56"/>
      <c r="AA45" s="103">
        <v>0.28999999999999998</v>
      </c>
      <c r="AB45" s="81"/>
      <c r="AC45" s="103">
        <v>0.52</v>
      </c>
      <c r="AD45" s="104">
        <v>0.74</v>
      </c>
      <c r="AE45" s="104">
        <v>0.45</v>
      </c>
      <c r="AF45" s="103">
        <v>0.78</v>
      </c>
      <c r="AG45" s="103">
        <v>0.66</v>
      </c>
      <c r="AH45" s="103">
        <v>0.4</v>
      </c>
      <c r="AI45" s="103">
        <v>0.2</v>
      </c>
      <c r="AJ45" s="103">
        <v>0.12</v>
      </c>
      <c r="AK45" s="103">
        <v>7.0000000000000007E-2</v>
      </c>
      <c r="AL45" s="103">
        <v>0.08</v>
      </c>
      <c r="AM45" s="103">
        <v>0.12</v>
      </c>
      <c r="AN45" s="103">
        <v>0.15</v>
      </c>
      <c r="AO45" s="81"/>
      <c r="AP45" s="103">
        <v>0.4</v>
      </c>
      <c r="AQ45" s="104">
        <v>0.63</v>
      </c>
      <c r="AR45" s="104">
        <v>0.67</v>
      </c>
      <c r="AS45" s="103">
        <v>0.49</v>
      </c>
      <c r="AT45" s="103">
        <v>0.27</v>
      </c>
      <c r="AU45" s="103">
        <v>0.14000000000000001</v>
      </c>
      <c r="AV45" s="103">
        <v>0.05</v>
      </c>
      <c r="AW45" s="103">
        <v>0.01</v>
      </c>
      <c r="AX45" s="103">
        <v>0</v>
      </c>
      <c r="AY45" s="103">
        <v>0</v>
      </c>
      <c r="AZ45" s="103">
        <v>0.11</v>
      </c>
      <c r="BA45" s="103">
        <v>0.16</v>
      </c>
      <c r="BB45" s="81"/>
      <c r="BC45" s="103">
        <v>0.31</v>
      </c>
      <c r="BD45" s="104">
        <v>0.51</v>
      </c>
      <c r="BE45" s="104">
        <v>0.57999999999999996</v>
      </c>
      <c r="BF45" s="103">
        <v>0.51</v>
      </c>
      <c r="BG45" s="103">
        <v>0.24</v>
      </c>
      <c r="BH45" s="103">
        <v>7.0000000000000007E-2</v>
      </c>
      <c r="BI45" s="103">
        <v>0.05</v>
      </c>
      <c r="BJ45" s="103">
        <v>0.02</v>
      </c>
      <c r="BK45" s="103">
        <v>0</v>
      </c>
      <c r="BL45" s="103">
        <v>0.03</v>
      </c>
      <c r="BM45" s="103">
        <v>0.13</v>
      </c>
      <c r="BN45" s="103">
        <v>0.16</v>
      </c>
      <c r="BO45" s="81"/>
      <c r="BP45" s="103">
        <v>0.4</v>
      </c>
      <c r="BQ45" s="104">
        <v>0.56999999999999995</v>
      </c>
      <c r="BR45" s="104">
        <v>0.51</v>
      </c>
      <c r="BS45" s="103">
        <v>0.62</v>
      </c>
      <c r="BT45" s="103">
        <v>0.34</v>
      </c>
      <c r="BU45" s="103">
        <v>0.1</v>
      </c>
      <c r="BV45" s="103">
        <v>0.05</v>
      </c>
      <c r="BW45" s="103">
        <v>0.01</v>
      </c>
      <c r="BX45" s="103">
        <v>0</v>
      </c>
      <c r="BY45" s="103">
        <v>0.04</v>
      </c>
      <c r="BZ45" s="103">
        <v>0.14000000000000001</v>
      </c>
      <c r="CA45" s="103">
        <v>0.09</v>
      </c>
      <c r="CB45" s="81"/>
      <c r="CC45" s="103">
        <v>0.2</v>
      </c>
      <c r="CD45" s="104">
        <v>0.28999999999999998</v>
      </c>
      <c r="CE45" s="104">
        <v>0.6</v>
      </c>
      <c r="CF45" s="103">
        <v>0.49</v>
      </c>
      <c r="CG45" s="103">
        <v>0.24</v>
      </c>
      <c r="CH45" s="103">
        <v>0.06</v>
      </c>
      <c r="CI45" s="103">
        <v>0.02</v>
      </c>
      <c r="CJ45" s="103">
        <v>0</v>
      </c>
      <c r="CK45" s="103">
        <v>0</v>
      </c>
      <c r="CL45" s="103">
        <v>0</v>
      </c>
      <c r="CM45" s="103">
        <v>0.05</v>
      </c>
      <c r="CN45" s="103">
        <v>0.18</v>
      </c>
      <c r="CO45" s="81"/>
      <c r="CP45" s="103">
        <v>0.14000000000000001</v>
      </c>
      <c r="CQ45" s="104">
        <v>0.46</v>
      </c>
      <c r="CR45" s="104">
        <v>0.45</v>
      </c>
      <c r="CS45" s="103">
        <v>0.2</v>
      </c>
      <c r="CT45" s="103">
        <v>0.09</v>
      </c>
      <c r="CU45" s="103">
        <v>0</v>
      </c>
      <c r="CV45" s="103">
        <v>0</v>
      </c>
      <c r="CW45" s="103">
        <v>0</v>
      </c>
      <c r="CX45" s="103">
        <v>0</v>
      </c>
      <c r="CY45" s="103">
        <v>0.03</v>
      </c>
      <c r="CZ45" s="103">
        <v>0.04</v>
      </c>
      <c r="DA45" s="103">
        <v>0.09</v>
      </c>
      <c r="DB45" s="303">
        <f>SUM(CP45:DA45)</f>
        <v>1.5000000000000002</v>
      </c>
      <c r="DC45" s="103">
        <v>0.1</v>
      </c>
      <c r="DD45" s="104">
        <v>0.44</v>
      </c>
      <c r="DE45" s="104">
        <v>0.66</v>
      </c>
      <c r="DF45" s="103">
        <v>0.39</v>
      </c>
      <c r="DG45" s="103">
        <v>0.3</v>
      </c>
      <c r="DH45" s="103">
        <v>0.09</v>
      </c>
      <c r="DI45" s="103">
        <v>0.01</v>
      </c>
      <c r="DJ45" s="103">
        <v>0</v>
      </c>
      <c r="DK45" s="103">
        <v>5.0000000000000001E-3</v>
      </c>
      <c r="DL45" s="103">
        <v>0.01</v>
      </c>
      <c r="DM45" s="103">
        <v>0.08</v>
      </c>
      <c r="DN45" s="103">
        <v>0.21</v>
      </c>
      <c r="DO45" s="81"/>
      <c r="DP45" s="103">
        <v>0.32</v>
      </c>
      <c r="DQ45" s="104">
        <v>0.25</v>
      </c>
      <c r="DR45" s="104">
        <v>0.28999999999999998</v>
      </c>
      <c r="DS45" s="103">
        <v>0.25</v>
      </c>
      <c r="DT45" s="103">
        <v>0.06</v>
      </c>
      <c r="DU45" s="103">
        <v>0.01</v>
      </c>
      <c r="DV45" s="103">
        <v>0</v>
      </c>
      <c r="DW45" s="103">
        <v>0</v>
      </c>
      <c r="DX45" s="103">
        <v>0</v>
      </c>
      <c r="DY45" s="103">
        <v>0</v>
      </c>
      <c r="DZ45" s="103">
        <v>0</v>
      </c>
      <c r="EA45" s="103">
        <v>0.11</v>
      </c>
      <c r="EB45" s="81"/>
      <c r="EC45" s="103">
        <v>0.12</v>
      </c>
      <c r="ED45" s="104">
        <v>0.35</v>
      </c>
      <c r="EE45" s="104">
        <v>0.42</v>
      </c>
      <c r="EF45" s="103">
        <v>0.35</v>
      </c>
      <c r="EG45" s="103">
        <v>0.18</v>
      </c>
      <c r="EH45" s="103">
        <v>0.02</v>
      </c>
      <c r="EI45" s="103">
        <v>0</v>
      </c>
      <c r="EJ45" s="103">
        <v>0</v>
      </c>
      <c r="EK45" s="103">
        <v>0</v>
      </c>
      <c r="EL45" s="103">
        <v>0.01</v>
      </c>
      <c r="EM45" s="103">
        <v>0.06</v>
      </c>
      <c r="EN45" s="103">
        <v>0.11</v>
      </c>
      <c r="EO45" s="81"/>
      <c r="EP45" s="103">
        <v>0.36</v>
      </c>
      <c r="EQ45" s="104">
        <v>0.37</v>
      </c>
      <c r="ER45" s="104">
        <v>0.39</v>
      </c>
      <c r="ES45" s="103">
        <v>0.44</v>
      </c>
      <c r="ET45" s="103">
        <v>0.34</v>
      </c>
      <c r="EU45" s="103">
        <v>0.15</v>
      </c>
      <c r="EV45" s="103">
        <v>0.05</v>
      </c>
      <c r="EW45" s="103">
        <v>0.01</v>
      </c>
      <c r="EX45" s="103">
        <v>0</v>
      </c>
      <c r="EY45" s="103">
        <v>0.02</v>
      </c>
      <c r="EZ45" s="103">
        <v>0.1</v>
      </c>
      <c r="FA45" s="103">
        <v>0.34</v>
      </c>
      <c r="FB45" s="81"/>
      <c r="FC45" s="103">
        <v>0.08</v>
      </c>
      <c r="FD45" s="104">
        <v>0.56999999999999995</v>
      </c>
      <c r="FE45" s="104">
        <v>0.46</v>
      </c>
      <c r="FF45" s="103">
        <v>0.42</v>
      </c>
      <c r="FG45" s="103">
        <v>0.24</v>
      </c>
      <c r="FH45" s="103">
        <v>0.05</v>
      </c>
      <c r="FI45" s="103">
        <v>0</v>
      </c>
      <c r="FJ45" s="103">
        <v>0</v>
      </c>
      <c r="FK45" s="103">
        <v>3.0000000000000001E-3</v>
      </c>
      <c r="FL45" s="103">
        <v>0.02</v>
      </c>
      <c r="FM45" s="103">
        <v>0.02</v>
      </c>
      <c r="FN45" s="103">
        <v>0.08</v>
      </c>
      <c r="FO45" s="81"/>
      <c r="FP45" s="103">
        <v>0.04</v>
      </c>
      <c r="FQ45" s="104">
        <v>0.04</v>
      </c>
      <c r="FR45" s="104">
        <v>0.13</v>
      </c>
      <c r="FS45" s="103">
        <v>0.03</v>
      </c>
      <c r="FT45" s="103">
        <v>0.01</v>
      </c>
      <c r="FU45" s="103">
        <v>0</v>
      </c>
      <c r="FV45" s="103">
        <v>0</v>
      </c>
      <c r="FW45" s="103">
        <v>0</v>
      </c>
      <c r="FX45" s="103">
        <v>0</v>
      </c>
      <c r="FY45" s="103">
        <v>0.02</v>
      </c>
      <c r="FZ45" s="103">
        <v>0.09</v>
      </c>
      <c r="GA45" s="103">
        <v>0.06</v>
      </c>
      <c r="GB45" s="81"/>
      <c r="GC45" s="103">
        <v>0.2</v>
      </c>
      <c r="GD45" s="104">
        <v>0.23</v>
      </c>
      <c r="GE45" s="104">
        <v>0.28999999999999998</v>
      </c>
      <c r="GF45" s="103">
        <v>0.22</v>
      </c>
      <c r="GG45" s="103">
        <v>0.11</v>
      </c>
      <c r="GH45" s="103">
        <v>0</v>
      </c>
      <c r="GI45" s="103">
        <v>0</v>
      </c>
      <c r="GJ45" s="103">
        <v>0</v>
      </c>
      <c r="GK45" s="103">
        <v>0</v>
      </c>
      <c r="GL45" s="103">
        <v>0.01</v>
      </c>
      <c r="GM45" s="103">
        <v>0.05</v>
      </c>
      <c r="GN45" s="103">
        <v>0.04</v>
      </c>
      <c r="GO45" s="81"/>
      <c r="GP45" s="103">
        <v>0.18</v>
      </c>
      <c r="GQ45" s="104">
        <v>0.25</v>
      </c>
      <c r="GR45" s="104">
        <v>0.26</v>
      </c>
      <c r="GS45" s="103">
        <v>0.19</v>
      </c>
      <c r="GT45" s="103">
        <v>0.06</v>
      </c>
      <c r="GU45" s="103">
        <v>0</v>
      </c>
      <c r="GV45" s="103">
        <v>0</v>
      </c>
      <c r="GW45" s="103">
        <v>0</v>
      </c>
      <c r="GX45" s="103">
        <v>0</v>
      </c>
      <c r="GY45" s="103">
        <v>0</v>
      </c>
      <c r="GZ45" s="103">
        <v>0.14000000000000001</v>
      </c>
      <c r="HA45" s="103">
        <v>0.14000000000000001</v>
      </c>
      <c r="HB45" s="81"/>
      <c r="HC45" s="103">
        <v>0.2</v>
      </c>
      <c r="HD45" s="104">
        <v>0.2</v>
      </c>
      <c r="HE45" s="104">
        <v>0.26</v>
      </c>
      <c r="HF45" s="103">
        <v>0.14000000000000001</v>
      </c>
      <c r="HG45" s="103">
        <v>0.03</v>
      </c>
      <c r="HH45" s="103">
        <v>0</v>
      </c>
      <c r="HI45" s="103">
        <v>0</v>
      </c>
      <c r="HJ45" s="103">
        <v>0</v>
      </c>
      <c r="HK45" s="103">
        <v>0</v>
      </c>
      <c r="HL45" s="103">
        <v>0</v>
      </c>
      <c r="HM45" s="103">
        <v>0.02</v>
      </c>
      <c r="HN45" s="103">
        <v>0.04</v>
      </c>
      <c r="HO45" s="81"/>
      <c r="HP45" s="103">
        <v>0.12</v>
      </c>
      <c r="HQ45" s="104">
        <v>0.16</v>
      </c>
      <c r="HR45" s="104">
        <v>0.12</v>
      </c>
      <c r="HS45" s="103">
        <v>0.06</v>
      </c>
      <c r="HT45" s="103">
        <v>0.02</v>
      </c>
      <c r="HU45" s="103">
        <v>0</v>
      </c>
      <c r="HV45" s="103">
        <v>0</v>
      </c>
      <c r="HW45" s="103">
        <v>0</v>
      </c>
      <c r="HX45" s="103">
        <v>0</v>
      </c>
      <c r="HY45" s="103">
        <v>0.02</v>
      </c>
      <c r="HZ45" s="103">
        <v>0.04</v>
      </c>
      <c r="IA45" s="103">
        <v>0.18</v>
      </c>
      <c r="IB45" s="81"/>
      <c r="IC45" s="103">
        <v>0.13</v>
      </c>
      <c r="ID45" s="104">
        <v>0</v>
      </c>
      <c r="IE45" s="104">
        <v>0</v>
      </c>
      <c r="IF45" s="103">
        <v>0</v>
      </c>
      <c r="IG45" s="103">
        <v>0</v>
      </c>
      <c r="IH45" s="103">
        <v>0</v>
      </c>
      <c r="II45" s="103">
        <v>0</v>
      </c>
      <c r="IJ45" s="103">
        <v>0</v>
      </c>
      <c r="IK45" s="103">
        <v>0</v>
      </c>
      <c r="IL45" s="103">
        <v>0</v>
      </c>
      <c r="IM45" s="103">
        <v>0</v>
      </c>
      <c r="IN45" s="103">
        <v>0</v>
      </c>
      <c r="IO45" s="81"/>
      <c r="IP45" s="103">
        <v>0</v>
      </c>
      <c r="IQ45" s="104">
        <v>0</v>
      </c>
      <c r="IR45" s="104">
        <v>0</v>
      </c>
      <c r="IS45" s="103">
        <v>0</v>
      </c>
      <c r="IT45" s="375"/>
      <c r="IU45" s="375"/>
      <c r="IV45" s="103">
        <v>0</v>
      </c>
      <c r="IW45" s="103">
        <v>0</v>
      </c>
      <c r="IX45" s="103">
        <v>0</v>
      </c>
      <c r="IY45" s="103">
        <v>0</v>
      </c>
      <c r="IZ45" s="103">
        <v>0</v>
      </c>
      <c r="JA45" s="103">
        <v>0</v>
      </c>
      <c r="JB45" s="81"/>
      <c r="JC45" s="103">
        <v>0</v>
      </c>
      <c r="JD45" s="104">
        <v>0</v>
      </c>
      <c r="JE45" s="104">
        <v>0</v>
      </c>
      <c r="JF45" s="103">
        <v>0</v>
      </c>
      <c r="JG45" s="103">
        <v>0</v>
      </c>
      <c r="JH45" s="103"/>
      <c r="JI45" s="103"/>
      <c r="JJ45" s="103"/>
      <c r="JK45" s="103"/>
      <c r="JL45" s="103"/>
      <c r="JM45" s="103"/>
      <c r="JN45" s="103"/>
      <c r="JO45" s="81"/>
    </row>
    <row r="46" spans="1:275" ht="13.5" thickBot="1">
      <c r="A46" s="398"/>
      <c r="B46" s="16" t="s">
        <v>9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46"/>
      <c r="P46" s="105">
        <v>0.9</v>
      </c>
      <c r="Q46" s="106">
        <v>1.2</v>
      </c>
      <c r="R46" s="106">
        <v>1.3</v>
      </c>
      <c r="S46" s="105">
        <v>1.39</v>
      </c>
      <c r="T46" s="105">
        <v>1.48</v>
      </c>
      <c r="U46" s="105">
        <v>0.8</v>
      </c>
      <c r="V46" s="105">
        <v>0.32</v>
      </c>
      <c r="W46" s="105">
        <v>0.23</v>
      </c>
      <c r="X46" s="105">
        <v>0.23</v>
      </c>
      <c r="Y46" s="105">
        <v>0.27</v>
      </c>
      <c r="Z46" s="57"/>
      <c r="AA46" s="105">
        <v>0.66</v>
      </c>
      <c r="AB46" s="46"/>
      <c r="AC46" s="105">
        <v>1.01</v>
      </c>
      <c r="AD46" s="106">
        <v>1.1200000000000001</v>
      </c>
      <c r="AE46" s="106">
        <v>1.1499999999999999</v>
      </c>
      <c r="AF46" s="105">
        <v>1.37</v>
      </c>
      <c r="AG46" s="105">
        <v>1.35</v>
      </c>
      <c r="AH46" s="105">
        <v>1.31</v>
      </c>
      <c r="AI46" s="105">
        <v>0.91</v>
      </c>
      <c r="AJ46" s="105">
        <v>0.53</v>
      </c>
      <c r="AK46" s="105">
        <v>0.41</v>
      </c>
      <c r="AL46" s="105">
        <v>0.43</v>
      </c>
      <c r="AM46" s="105">
        <v>0.46</v>
      </c>
      <c r="AN46" s="105">
        <v>0.44</v>
      </c>
      <c r="AO46" s="46"/>
      <c r="AP46" s="105">
        <v>0.76</v>
      </c>
      <c r="AQ46" s="106">
        <v>0.96</v>
      </c>
      <c r="AR46" s="106">
        <v>1.37</v>
      </c>
      <c r="AS46" s="105">
        <v>1.41</v>
      </c>
      <c r="AT46" s="105">
        <v>1.4</v>
      </c>
      <c r="AU46" s="105">
        <v>1.1000000000000001</v>
      </c>
      <c r="AV46" s="105">
        <v>0.44</v>
      </c>
      <c r="AW46" s="105">
        <v>0.28000000000000003</v>
      </c>
      <c r="AX46" s="105">
        <v>0.24</v>
      </c>
      <c r="AY46" s="105">
        <v>0.32</v>
      </c>
      <c r="AZ46" s="105">
        <v>0.49</v>
      </c>
      <c r="BA46" s="105">
        <v>0.79</v>
      </c>
      <c r="BB46" s="46"/>
      <c r="BC46" s="105">
        <v>0.83</v>
      </c>
      <c r="BD46" s="106">
        <v>1.07</v>
      </c>
      <c r="BE46" s="106">
        <v>1.41</v>
      </c>
      <c r="BF46" s="105">
        <v>1.49</v>
      </c>
      <c r="BG46" s="105">
        <v>1.51</v>
      </c>
      <c r="BH46" s="105">
        <v>1.04</v>
      </c>
      <c r="BI46" s="105">
        <v>0.44</v>
      </c>
      <c r="BJ46" s="105">
        <v>0.27</v>
      </c>
      <c r="BK46" s="105">
        <v>0.25</v>
      </c>
      <c r="BL46" s="105">
        <v>0.35</v>
      </c>
      <c r="BM46" s="105">
        <v>0.49</v>
      </c>
      <c r="BN46" s="105">
        <v>0.5</v>
      </c>
      <c r="BO46" s="46"/>
      <c r="BP46" s="105">
        <v>0.89</v>
      </c>
      <c r="BQ46" s="106">
        <v>1.1399999999999999</v>
      </c>
      <c r="BR46" s="106">
        <v>1.34</v>
      </c>
      <c r="BS46" s="105">
        <v>1.46</v>
      </c>
      <c r="BT46" s="105">
        <v>1.39</v>
      </c>
      <c r="BU46" s="105">
        <v>0.64</v>
      </c>
      <c r="BV46" s="105">
        <v>0.42</v>
      </c>
      <c r="BW46" s="105">
        <v>0.36</v>
      </c>
      <c r="BX46" s="105">
        <v>0.23</v>
      </c>
      <c r="BY46" s="105">
        <v>0.31</v>
      </c>
      <c r="BZ46" s="105">
        <v>0.47</v>
      </c>
      <c r="CA46" s="105">
        <v>0.38</v>
      </c>
      <c r="CB46" s="46"/>
      <c r="CC46" s="105">
        <v>0.47</v>
      </c>
      <c r="CD46" s="106">
        <v>0.87</v>
      </c>
      <c r="CE46" s="106">
        <v>1.26</v>
      </c>
      <c r="CF46" s="105">
        <v>1.37</v>
      </c>
      <c r="CG46" s="105">
        <v>1.37</v>
      </c>
      <c r="CH46" s="105">
        <v>0.57999999999999996</v>
      </c>
      <c r="CI46" s="105">
        <v>0.31</v>
      </c>
      <c r="CJ46" s="105">
        <v>0.23</v>
      </c>
      <c r="CK46" s="105">
        <v>0.19</v>
      </c>
      <c r="CL46" s="105">
        <v>0.22</v>
      </c>
      <c r="CM46" s="105">
        <v>0.25</v>
      </c>
      <c r="CN46" s="105">
        <v>0.39</v>
      </c>
      <c r="CO46" s="46"/>
      <c r="CP46" s="105">
        <v>0.38</v>
      </c>
      <c r="CQ46" s="106">
        <v>0.65</v>
      </c>
      <c r="CR46" s="106">
        <v>1.19</v>
      </c>
      <c r="CS46" s="105">
        <v>1.29</v>
      </c>
      <c r="CT46" s="105">
        <v>0.87</v>
      </c>
      <c r="CU46" s="105">
        <v>0.39</v>
      </c>
      <c r="CV46" s="105">
        <v>0.2</v>
      </c>
      <c r="CW46" s="105">
        <v>0.14000000000000001</v>
      </c>
      <c r="CX46" s="105">
        <v>0.13</v>
      </c>
      <c r="CY46" s="105">
        <v>0.2</v>
      </c>
      <c r="CZ46" s="105">
        <v>0.21</v>
      </c>
      <c r="DA46" s="105">
        <v>0.31</v>
      </c>
      <c r="DB46" s="304">
        <f>SUM(CP46:DA46)</f>
        <v>5.9599999999999991</v>
      </c>
      <c r="DC46" s="105">
        <v>0.47</v>
      </c>
      <c r="DD46" s="106">
        <v>0.62</v>
      </c>
      <c r="DE46" s="106">
        <v>0.98</v>
      </c>
      <c r="DF46" s="105">
        <v>1.19</v>
      </c>
      <c r="DG46" s="105">
        <v>1.23</v>
      </c>
      <c r="DH46" s="105">
        <v>0.81</v>
      </c>
      <c r="DI46" s="105">
        <v>0.37</v>
      </c>
      <c r="DJ46" s="105">
        <v>0.23</v>
      </c>
      <c r="DK46" s="105">
        <v>0.24</v>
      </c>
      <c r="DL46" s="105">
        <v>0.25</v>
      </c>
      <c r="DM46" s="105">
        <v>0.4</v>
      </c>
      <c r="DN46" s="105">
        <v>0.63</v>
      </c>
      <c r="DO46" s="46"/>
      <c r="DP46" s="105">
        <v>0.8</v>
      </c>
      <c r="DQ46" s="106">
        <v>1</v>
      </c>
      <c r="DR46" s="106">
        <v>1.1200000000000001</v>
      </c>
      <c r="DS46" s="105">
        <v>1.1499999999999999</v>
      </c>
      <c r="DT46" s="105">
        <v>0.69</v>
      </c>
      <c r="DU46" s="105">
        <v>0.34</v>
      </c>
      <c r="DV46" s="105">
        <v>0.18</v>
      </c>
      <c r="DW46" s="105">
        <v>0.11</v>
      </c>
      <c r="DX46" s="105">
        <v>0.11</v>
      </c>
      <c r="DY46" s="105">
        <v>0.17</v>
      </c>
      <c r="DZ46" s="105">
        <v>0.17</v>
      </c>
      <c r="EA46" s="105">
        <v>0.27</v>
      </c>
      <c r="EB46" s="46"/>
      <c r="EC46" s="105">
        <v>0.31</v>
      </c>
      <c r="ED46" s="106">
        <v>0.73</v>
      </c>
      <c r="EE46" s="106">
        <v>0.97</v>
      </c>
      <c r="EF46" s="105">
        <v>1.1200000000000001</v>
      </c>
      <c r="EG46" s="105">
        <v>1.1499999999999999</v>
      </c>
      <c r="EH46" s="105">
        <v>0.76</v>
      </c>
      <c r="EI46" s="105">
        <v>0.27</v>
      </c>
      <c r="EJ46" s="105">
        <v>0.19</v>
      </c>
      <c r="EK46" s="105">
        <v>0.16</v>
      </c>
      <c r="EL46" s="105">
        <v>0.24</v>
      </c>
      <c r="EM46" s="105">
        <v>0.45</v>
      </c>
      <c r="EN46" s="105">
        <v>0.5</v>
      </c>
      <c r="EO46" s="46"/>
      <c r="EP46" s="105">
        <v>0.71</v>
      </c>
      <c r="EQ46" s="106">
        <v>0.85</v>
      </c>
      <c r="ER46" s="106">
        <v>0.89</v>
      </c>
      <c r="ES46" s="105">
        <v>1.17</v>
      </c>
      <c r="ET46" s="105">
        <v>1.28</v>
      </c>
      <c r="EU46" s="105">
        <v>1.1599999999999999</v>
      </c>
      <c r="EV46" s="105">
        <v>0.56999999999999995</v>
      </c>
      <c r="EW46" s="105">
        <v>0.36</v>
      </c>
      <c r="EX46" s="105">
        <v>0.28999999999999998</v>
      </c>
      <c r="EY46" s="105">
        <v>0.34</v>
      </c>
      <c r="EZ46" s="105">
        <v>0.39</v>
      </c>
      <c r="FA46" s="105">
        <v>0.74</v>
      </c>
      <c r="FB46" s="46"/>
      <c r="FC46" s="105">
        <v>0.95</v>
      </c>
      <c r="FD46" s="106">
        <v>1.0900000000000001</v>
      </c>
      <c r="FE46" s="106">
        <v>1.1399999999999999</v>
      </c>
      <c r="FF46" s="105">
        <v>1.18</v>
      </c>
      <c r="FG46" s="105">
        <v>1024</v>
      </c>
      <c r="FH46" s="105">
        <v>0.76</v>
      </c>
      <c r="FI46" s="105">
        <v>0.35</v>
      </c>
      <c r="FJ46" s="105">
        <v>0.22</v>
      </c>
      <c r="FK46" s="105">
        <v>0.21</v>
      </c>
      <c r="FL46" s="105">
        <v>0.24</v>
      </c>
      <c r="FM46" s="105">
        <v>0.22</v>
      </c>
      <c r="FN46" s="105">
        <v>0.34</v>
      </c>
      <c r="FO46" s="46"/>
      <c r="FP46" s="105">
        <v>0.23</v>
      </c>
      <c r="FQ46" s="106">
        <v>0.23</v>
      </c>
      <c r="FR46" s="106">
        <v>0.53</v>
      </c>
      <c r="FS46" s="105">
        <v>0.4</v>
      </c>
      <c r="FT46" s="105">
        <v>0.23</v>
      </c>
      <c r="FU46" s="105">
        <v>0.09</v>
      </c>
      <c r="FV46" s="105">
        <v>0.05</v>
      </c>
      <c r="FW46" s="105">
        <v>0.04</v>
      </c>
      <c r="FX46" s="105">
        <v>0.06</v>
      </c>
      <c r="FY46" s="105">
        <v>0.14000000000000001</v>
      </c>
      <c r="FZ46" s="105">
        <v>0.24</v>
      </c>
      <c r="GA46" s="105">
        <v>0.41</v>
      </c>
      <c r="GB46" s="46"/>
      <c r="GC46" s="105">
        <v>0.64</v>
      </c>
      <c r="GD46" s="106">
        <v>0.85</v>
      </c>
      <c r="GE46" s="106">
        <v>0.69</v>
      </c>
      <c r="GF46" s="105">
        <v>0.7</v>
      </c>
      <c r="GG46" s="105">
        <v>0.99</v>
      </c>
      <c r="GH46" s="105">
        <v>0.57999999999999996</v>
      </c>
      <c r="GI46" s="105">
        <v>0.27</v>
      </c>
      <c r="GJ46" s="105">
        <v>0.18</v>
      </c>
      <c r="GK46" s="105">
        <v>0.16</v>
      </c>
      <c r="GL46" s="105">
        <v>0.2</v>
      </c>
      <c r="GM46" s="105">
        <v>0.23</v>
      </c>
      <c r="GN46" s="105">
        <v>0.16</v>
      </c>
      <c r="GO46" s="46"/>
      <c r="GP46" s="105">
        <v>0.41</v>
      </c>
      <c r="GQ46" s="106">
        <v>0.66</v>
      </c>
      <c r="GR46" s="106">
        <v>0.95</v>
      </c>
      <c r="GS46" s="105">
        <v>1.0900000000000001</v>
      </c>
      <c r="GT46" s="105">
        <v>0.79</v>
      </c>
      <c r="GU46" s="105">
        <v>0.3</v>
      </c>
      <c r="GV46" s="105">
        <v>0.18</v>
      </c>
      <c r="GW46" s="105">
        <v>0.12</v>
      </c>
      <c r="GX46" s="105">
        <v>0.13</v>
      </c>
      <c r="GY46" s="105">
        <v>0.13</v>
      </c>
      <c r="GZ46" s="105">
        <v>0.17</v>
      </c>
      <c r="HA46" s="105">
        <v>0.42</v>
      </c>
      <c r="HB46" s="46"/>
      <c r="HC46" s="105">
        <v>0.45</v>
      </c>
      <c r="HD46" s="106">
        <v>0.6</v>
      </c>
      <c r="HE46" s="106">
        <v>0.91</v>
      </c>
      <c r="HF46" s="105">
        <v>1.06</v>
      </c>
      <c r="HG46" s="105">
        <v>0.94</v>
      </c>
      <c r="HH46" s="105">
        <v>0.39</v>
      </c>
      <c r="HI46" s="105">
        <v>0.18</v>
      </c>
      <c r="HJ46" s="105">
        <v>0.13</v>
      </c>
      <c r="HK46" s="105">
        <v>0.12</v>
      </c>
      <c r="HL46" s="105">
        <v>0.16</v>
      </c>
      <c r="HM46" s="105">
        <v>0.2</v>
      </c>
      <c r="HN46" s="105">
        <v>0.22</v>
      </c>
      <c r="HO46" s="46"/>
      <c r="HP46" s="105">
        <v>0.43</v>
      </c>
      <c r="HQ46" s="106">
        <v>0.64</v>
      </c>
      <c r="HR46" s="106">
        <v>0.91</v>
      </c>
      <c r="HS46" s="105">
        <v>0.83</v>
      </c>
      <c r="HT46" s="105">
        <v>0.57999999999999996</v>
      </c>
      <c r="HU46" s="105">
        <v>0.32</v>
      </c>
      <c r="HV46" s="105">
        <v>0.15</v>
      </c>
      <c r="HW46" s="105">
        <v>0.11</v>
      </c>
      <c r="HX46" s="105">
        <v>0.1</v>
      </c>
      <c r="HY46" s="105">
        <v>0.15</v>
      </c>
      <c r="HZ46" s="105">
        <v>0.21</v>
      </c>
      <c r="IA46" s="105">
        <v>0.32</v>
      </c>
      <c r="IB46" s="46"/>
      <c r="IC46" s="105">
        <v>0.45</v>
      </c>
      <c r="ID46" s="106">
        <v>0.47</v>
      </c>
      <c r="IE46" s="106">
        <v>0.56000000000000005</v>
      </c>
      <c r="IF46" s="105">
        <v>0.61</v>
      </c>
      <c r="IG46" s="105">
        <v>0.71</v>
      </c>
      <c r="IH46" s="105">
        <v>0.56999999999999995</v>
      </c>
      <c r="II46" s="105">
        <v>0.23</v>
      </c>
      <c r="IJ46" s="105">
        <v>0.16</v>
      </c>
      <c r="IK46" s="105">
        <v>0.11</v>
      </c>
      <c r="IL46" s="105">
        <v>0.15</v>
      </c>
      <c r="IM46" s="105">
        <v>0.16</v>
      </c>
      <c r="IN46" s="105">
        <v>0.2</v>
      </c>
      <c r="IO46" s="46"/>
      <c r="IP46" s="105">
        <v>0.37</v>
      </c>
      <c r="IQ46" s="106">
        <v>0.44</v>
      </c>
      <c r="IR46" s="106">
        <v>0.62</v>
      </c>
      <c r="IS46" s="105">
        <v>0.72</v>
      </c>
      <c r="IT46" s="376"/>
      <c r="IU46" s="376"/>
      <c r="IV46" s="105">
        <v>0.43</v>
      </c>
      <c r="IW46" s="105">
        <v>0.16</v>
      </c>
      <c r="IX46" s="105">
        <v>0.13</v>
      </c>
      <c r="IY46" s="105">
        <v>0.12</v>
      </c>
      <c r="IZ46" s="105">
        <v>0.14000000000000001</v>
      </c>
      <c r="JA46" s="105">
        <v>0.18</v>
      </c>
      <c r="JB46" s="46"/>
      <c r="JC46" s="105">
        <v>0.27</v>
      </c>
      <c r="JD46" s="106">
        <v>0.53</v>
      </c>
      <c r="JE46" s="106">
        <v>0.81</v>
      </c>
      <c r="JF46" s="105">
        <v>0.83</v>
      </c>
      <c r="JG46" s="105">
        <v>0.8</v>
      </c>
      <c r="JH46" s="105"/>
      <c r="JI46" s="105"/>
      <c r="JJ46" s="105"/>
      <c r="JK46" s="105"/>
      <c r="JL46" s="105"/>
      <c r="JM46" s="105"/>
      <c r="JN46" s="105"/>
      <c r="JO46" s="46"/>
    </row>
    <row r="47" spans="1:275" s="35" customFormat="1" ht="23.25" thickBot="1">
      <c r="A47" s="398"/>
      <c r="B47" s="21" t="s">
        <v>33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79"/>
      <c r="P47" s="305">
        <f t="shared" ref="P47:Y47" si="153">SUM(P48:P56)</f>
        <v>81.239999999999995</v>
      </c>
      <c r="Q47" s="305">
        <f t="shared" si="153"/>
        <v>80.199999999999989</v>
      </c>
      <c r="R47" s="305">
        <f t="shared" si="153"/>
        <v>81.700000000000017</v>
      </c>
      <c r="S47" s="305">
        <f t="shared" si="153"/>
        <v>78.27</v>
      </c>
      <c r="T47" s="305">
        <f t="shared" si="153"/>
        <v>78.980000000000018</v>
      </c>
      <c r="U47" s="305">
        <f t="shared" si="153"/>
        <v>87.17</v>
      </c>
      <c r="V47" s="305">
        <f t="shared" si="153"/>
        <v>95.970000000000013</v>
      </c>
      <c r="W47" s="305">
        <f t="shared" si="153"/>
        <v>93.649999999999991</v>
      </c>
      <c r="X47" s="305">
        <f t="shared" si="153"/>
        <v>92.5</v>
      </c>
      <c r="Y47" s="305">
        <f t="shared" si="153"/>
        <v>94.93</v>
      </c>
      <c r="Z47" s="59"/>
      <c r="AA47" s="305">
        <f>SUM(AA48:AA56)</f>
        <v>91.02000000000001</v>
      </c>
      <c r="AB47" s="79"/>
      <c r="AC47" s="305">
        <f t="shared" ref="AC47:AN47" si="154">SUM(AC48:AC56)</f>
        <v>89.77</v>
      </c>
      <c r="AD47" s="305">
        <f t="shared" si="154"/>
        <v>84.19</v>
      </c>
      <c r="AE47" s="305">
        <f t="shared" si="154"/>
        <v>83.66</v>
      </c>
      <c r="AF47" s="305">
        <f t="shared" si="154"/>
        <v>81.69</v>
      </c>
      <c r="AG47" s="305">
        <f t="shared" si="154"/>
        <v>83.38</v>
      </c>
      <c r="AH47" s="305">
        <f t="shared" si="154"/>
        <v>85.89</v>
      </c>
      <c r="AI47" s="305">
        <f t="shared" si="154"/>
        <v>87.809999999999988</v>
      </c>
      <c r="AJ47" s="305">
        <f t="shared" si="154"/>
        <v>88.02000000000001</v>
      </c>
      <c r="AK47" s="305">
        <f t="shared" si="154"/>
        <v>88.820000000000007</v>
      </c>
      <c r="AL47" s="305">
        <f t="shared" si="154"/>
        <v>88.339999999999989</v>
      </c>
      <c r="AM47" s="305">
        <f t="shared" si="154"/>
        <v>88.399000000000001</v>
      </c>
      <c r="AN47" s="305">
        <f t="shared" si="154"/>
        <v>93.7</v>
      </c>
      <c r="AO47" s="79"/>
      <c r="AP47" s="305">
        <f t="shared" ref="AP47:BA47" si="155">SUM(AP48:AP56)</f>
        <v>91.52000000000001</v>
      </c>
      <c r="AQ47" s="305">
        <f t="shared" si="155"/>
        <v>85.539999999999992</v>
      </c>
      <c r="AR47" s="305">
        <f t="shared" si="155"/>
        <v>82.060000000000016</v>
      </c>
      <c r="AS47" s="305">
        <f t="shared" si="155"/>
        <v>82.910000000000011</v>
      </c>
      <c r="AT47" s="305">
        <f t="shared" si="155"/>
        <v>83.03</v>
      </c>
      <c r="AU47" s="305">
        <f t="shared" si="155"/>
        <v>84.649999999999991</v>
      </c>
      <c r="AV47" s="305">
        <f t="shared" si="155"/>
        <v>89.15</v>
      </c>
      <c r="AW47" s="305">
        <f t="shared" si="155"/>
        <v>91.02</v>
      </c>
      <c r="AX47" s="305">
        <f t="shared" si="155"/>
        <v>91.47</v>
      </c>
      <c r="AY47" s="305">
        <f t="shared" si="155"/>
        <v>88.95</v>
      </c>
      <c r="AZ47" s="305">
        <f t="shared" si="155"/>
        <v>87.78</v>
      </c>
      <c r="BA47" s="305">
        <f t="shared" si="155"/>
        <v>84.01</v>
      </c>
      <c r="BB47" s="79"/>
      <c r="BC47" s="305">
        <f t="shared" ref="BC47:BN47" si="156">SUM(BC48:BC56)</f>
        <v>80.349999999999994</v>
      </c>
      <c r="BD47" s="305">
        <f t="shared" si="156"/>
        <v>78.73</v>
      </c>
      <c r="BE47" s="305">
        <f t="shared" si="156"/>
        <v>77.53</v>
      </c>
      <c r="BF47" s="305">
        <f t="shared" si="156"/>
        <v>83.39</v>
      </c>
      <c r="BG47" s="305">
        <f t="shared" si="156"/>
        <v>85.710000000000008</v>
      </c>
      <c r="BH47" s="305">
        <f t="shared" si="156"/>
        <v>87.009999999999991</v>
      </c>
      <c r="BI47" s="305">
        <f t="shared" si="156"/>
        <v>90.3</v>
      </c>
      <c r="BJ47" s="305">
        <f t="shared" si="156"/>
        <v>95.970000000000013</v>
      </c>
      <c r="BK47" s="305">
        <f t="shared" si="156"/>
        <v>88.25</v>
      </c>
      <c r="BL47" s="305">
        <f t="shared" si="156"/>
        <v>88.68</v>
      </c>
      <c r="BM47" s="305">
        <f t="shared" si="156"/>
        <v>87.54000000000002</v>
      </c>
      <c r="BN47" s="305">
        <f t="shared" si="156"/>
        <v>83.29</v>
      </c>
      <c r="BO47" s="79"/>
      <c r="BP47" s="305">
        <f t="shared" ref="BP47:CA47" si="157">SUM(BP48:BP56)</f>
        <v>85.8</v>
      </c>
      <c r="BQ47" s="305">
        <f t="shared" si="157"/>
        <v>85.5</v>
      </c>
      <c r="BR47" s="305">
        <f t="shared" si="157"/>
        <v>85.12</v>
      </c>
      <c r="BS47" s="305">
        <f t="shared" si="157"/>
        <v>79.640000000000015</v>
      </c>
      <c r="BT47" s="305">
        <f t="shared" si="157"/>
        <v>79.079999999999984</v>
      </c>
      <c r="BU47" s="305">
        <f t="shared" si="157"/>
        <v>84.83</v>
      </c>
      <c r="BV47" s="305">
        <f t="shared" si="157"/>
        <v>80.62</v>
      </c>
      <c r="BW47" s="305">
        <f t="shared" si="157"/>
        <v>82.34</v>
      </c>
      <c r="BX47" s="305">
        <f t="shared" si="157"/>
        <v>86.52</v>
      </c>
      <c r="BY47" s="305">
        <f t="shared" si="157"/>
        <v>87.46</v>
      </c>
      <c r="BZ47" s="305">
        <f t="shared" si="157"/>
        <v>86.600000000000009</v>
      </c>
      <c r="CA47" s="305">
        <f t="shared" si="157"/>
        <v>84.469999999999985</v>
      </c>
      <c r="CB47" s="79"/>
      <c r="CC47" s="305">
        <f t="shared" ref="CC47:CN47" si="158">SUM(CC48:CC56)</f>
        <v>82.539999999999992</v>
      </c>
      <c r="CD47" s="305">
        <f t="shared" si="158"/>
        <v>80.570000000000022</v>
      </c>
      <c r="CE47" s="305">
        <f t="shared" si="158"/>
        <v>81.459999999999994</v>
      </c>
      <c r="CF47" s="305">
        <f t="shared" si="158"/>
        <v>82.33</v>
      </c>
      <c r="CG47" s="305">
        <f t="shared" si="158"/>
        <v>83.89</v>
      </c>
      <c r="CH47" s="305">
        <f t="shared" si="158"/>
        <v>85.22999999999999</v>
      </c>
      <c r="CI47" s="305">
        <f t="shared" si="158"/>
        <v>88.65</v>
      </c>
      <c r="CJ47" s="305">
        <f t="shared" si="158"/>
        <v>88.710000000000008</v>
      </c>
      <c r="CK47" s="305">
        <f t="shared" si="158"/>
        <v>89.27000000000001</v>
      </c>
      <c r="CL47" s="305">
        <f t="shared" si="158"/>
        <v>84.15000000000002</v>
      </c>
      <c r="CM47" s="305">
        <f t="shared" si="158"/>
        <v>86.52</v>
      </c>
      <c r="CN47" s="305">
        <f t="shared" si="158"/>
        <v>87.93</v>
      </c>
      <c r="CO47" s="79"/>
      <c r="CP47" s="305">
        <f t="shared" ref="CP47:DB47" si="159">SUM(CP48:CP56)</f>
        <v>91.74</v>
      </c>
      <c r="CQ47" s="305">
        <f t="shared" si="159"/>
        <v>88.5</v>
      </c>
      <c r="CR47" s="305">
        <f t="shared" si="159"/>
        <v>85.030000000000015</v>
      </c>
      <c r="CS47" s="305">
        <f t="shared" si="159"/>
        <v>87.61</v>
      </c>
      <c r="CT47" s="305">
        <f t="shared" si="159"/>
        <v>86.04</v>
      </c>
      <c r="CU47" s="305">
        <f t="shared" si="159"/>
        <v>91.45</v>
      </c>
      <c r="CV47" s="305">
        <f t="shared" si="159"/>
        <v>96.010000000000019</v>
      </c>
      <c r="CW47" s="305">
        <f t="shared" si="159"/>
        <v>97.45</v>
      </c>
      <c r="CX47" s="305">
        <f t="shared" si="159"/>
        <v>93.53</v>
      </c>
      <c r="CY47" s="305">
        <f t="shared" si="159"/>
        <v>90.3</v>
      </c>
      <c r="CZ47" s="305">
        <f t="shared" si="159"/>
        <v>92.969999999999985</v>
      </c>
      <c r="DA47" s="305">
        <f t="shared" si="159"/>
        <v>96.86999999999999</v>
      </c>
      <c r="DB47" s="306">
        <f t="shared" si="159"/>
        <v>1097.5000000000002</v>
      </c>
      <c r="DC47" s="305">
        <f t="shared" ref="DC47:DN47" si="160">SUM(DC48:DC56)</f>
        <v>96.280000000000015</v>
      </c>
      <c r="DD47" s="305">
        <f t="shared" si="160"/>
        <v>91.750000000000014</v>
      </c>
      <c r="DE47" s="305">
        <f t="shared" si="160"/>
        <v>88.75</v>
      </c>
      <c r="DF47" s="305">
        <f t="shared" si="160"/>
        <v>85.06</v>
      </c>
      <c r="DG47" s="305">
        <f t="shared" si="160"/>
        <v>77.98</v>
      </c>
      <c r="DH47" s="305">
        <f t="shared" si="160"/>
        <v>85.34</v>
      </c>
      <c r="DI47" s="305">
        <f t="shared" si="160"/>
        <v>88.530000000000015</v>
      </c>
      <c r="DJ47" s="305">
        <f t="shared" si="160"/>
        <v>87.809999999999988</v>
      </c>
      <c r="DK47" s="305">
        <f t="shared" si="160"/>
        <v>83.210000000000008</v>
      </c>
      <c r="DL47" s="305">
        <f t="shared" si="160"/>
        <v>80.5</v>
      </c>
      <c r="DM47" s="305">
        <f t="shared" si="160"/>
        <v>80.109999999999985</v>
      </c>
      <c r="DN47" s="305">
        <f t="shared" si="160"/>
        <v>81.810000000000016</v>
      </c>
      <c r="DO47" s="79"/>
      <c r="DP47" s="305">
        <f t="shared" ref="DP47:EA47" si="161">SUM(DP48:DP56)</f>
        <v>82.51</v>
      </c>
      <c r="DQ47" s="305">
        <f t="shared" si="161"/>
        <v>85.34</v>
      </c>
      <c r="DR47" s="305">
        <f t="shared" si="161"/>
        <v>81.289999999999992</v>
      </c>
      <c r="DS47" s="305">
        <f t="shared" si="161"/>
        <v>71.560000000000016</v>
      </c>
      <c r="DT47" s="305">
        <f t="shared" si="161"/>
        <v>78.899999999999991</v>
      </c>
      <c r="DU47" s="305">
        <f t="shared" si="161"/>
        <v>84.820000000000007</v>
      </c>
      <c r="DV47" s="305">
        <f t="shared" si="161"/>
        <v>88.51</v>
      </c>
      <c r="DW47" s="305">
        <f t="shared" si="161"/>
        <v>93.6</v>
      </c>
      <c r="DX47" s="305">
        <f t="shared" si="161"/>
        <v>86.68</v>
      </c>
      <c r="DY47" s="305">
        <f t="shared" si="161"/>
        <v>82.8</v>
      </c>
      <c r="DZ47" s="305">
        <f t="shared" si="161"/>
        <v>78.62</v>
      </c>
      <c r="EA47" s="305">
        <f t="shared" si="161"/>
        <v>80.690000000000012</v>
      </c>
      <c r="EB47" s="79"/>
      <c r="EC47" s="305">
        <f t="shared" ref="EC47:EN47" si="162">SUM(EC48:EC56)</f>
        <v>86.23</v>
      </c>
      <c r="ED47" s="305">
        <f t="shared" si="162"/>
        <v>87.54</v>
      </c>
      <c r="EE47" s="305">
        <f t="shared" si="162"/>
        <v>86.41</v>
      </c>
      <c r="EF47" s="305">
        <f t="shared" si="162"/>
        <v>84.91</v>
      </c>
      <c r="EG47" s="305">
        <f t="shared" si="162"/>
        <v>82.59999999999998</v>
      </c>
      <c r="EH47" s="305">
        <f t="shared" si="162"/>
        <v>85.820000000000007</v>
      </c>
      <c r="EI47" s="305">
        <f t="shared" si="162"/>
        <v>87.740000000000009</v>
      </c>
      <c r="EJ47" s="305">
        <f t="shared" si="162"/>
        <v>90.27000000000001</v>
      </c>
      <c r="EK47" s="305">
        <f t="shared" si="162"/>
        <v>86.429999999999993</v>
      </c>
      <c r="EL47" s="305">
        <f t="shared" si="162"/>
        <v>84.22</v>
      </c>
      <c r="EM47" s="305">
        <f t="shared" si="162"/>
        <v>87.000000000000014</v>
      </c>
      <c r="EN47" s="305">
        <f t="shared" si="162"/>
        <v>91.64</v>
      </c>
      <c r="EO47" s="79"/>
      <c r="EP47" s="305">
        <f t="shared" ref="EP47:FA47" si="163">SUM(EP48:EP56)</f>
        <v>89.509999999999991</v>
      </c>
      <c r="EQ47" s="305">
        <f t="shared" si="163"/>
        <v>86.01</v>
      </c>
      <c r="ER47" s="305">
        <f t="shared" si="163"/>
        <v>79.7</v>
      </c>
      <c r="ES47" s="305">
        <f t="shared" si="163"/>
        <v>75.06</v>
      </c>
      <c r="ET47" s="305">
        <f t="shared" si="163"/>
        <v>73.470000000000013</v>
      </c>
      <c r="EU47" s="305">
        <f t="shared" si="163"/>
        <v>84.98</v>
      </c>
      <c r="EV47" s="305">
        <f t="shared" si="163"/>
        <v>89.82</v>
      </c>
      <c r="EW47" s="305">
        <f t="shared" si="163"/>
        <v>89.649999999999991</v>
      </c>
      <c r="EX47" s="305">
        <f t="shared" si="163"/>
        <v>93.58</v>
      </c>
      <c r="EY47" s="305">
        <f t="shared" si="163"/>
        <v>93.8</v>
      </c>
      <c r="EZ47" s="305">
        <f t="shared" si="163"/>
        <v>92.179999999999993</v>
      </c>
      <c r="FA47" s="305">
        <f t="shared" si="163"/>
        <v>88.95999999999998</v>
      </c>
      <c r="FB47" s="79"/>
      <c r="FC47" s="305">
        <f t="shared" ref="FC47:FN47" si="164">SUM(FC48:FC56)</f>
        <v>85.93</v>
      </c>
      <c r="FD47" s="305">
        <f t="shared" si="164"/>
        <v>84.36</v>
      </c>
      <c r="FE47" s="305">
        <f t="shared" si="164"/>
        <v>78.400000000000006</v>
      </c>
      <c r="FF47" s="305">
        <f t="shared" si="164"/>
        <v>70.650000000000006</v>
      </c>
      <c r="FG47" s="305">
        <f t="shared" si="164"/>
        <v>78.64</v>
      </c>
      <c r="FH47" s="305">
        <f t="shared" si="164"/>
        <v>72.490000000000009</v>
      </c>
      <c r="FI47" s="305">
        <f t="shared" si="164"/>
        <v>78.39</v>
      </c>
      <c r="FJ47" s="305">
        <f t="shared" si="164"/>
        <v>76.16</v>
      </c>
      <c r="FK47" s="305">
        <f t="shared" si="164"/>
        <v>71.11999999999999</v>
      </c>
      <c r="FL47" s="305">
        <f t="shared" si="164"/>
        <v>76.100000000000009</v>
      </c>
      <c r="FM47" s="305">
        <f t="shared" si="164"/>
        <v>75.7</v>
      </c>
      <c r="FN47" s="305">
        <f t="shared" si="164"/>
        <v>87.219999999999985</v>
      </c>
      <c r="FO47" s="79"/>
      <c r="FP47" s="305">
        <f t="shared" ref="FP47:GA47" si="165">SUM(FP48:FP56)</f>
        <v>76.45</v>
      </c>
      <c r="FQ47" s="305">
        <f t="shared" si="165"/>
        <v>76.45</v>
      </c>
      <c r="FR47" s="305">
        <f t="shared" si="165"/>
        <v>76.81</v>
      </c>
      <c r="FS47" s="305">
        <f t="shared" si="165"/>
        <v>78.339999999999989</v>
      </c>
      <c r="FT47" s="305">
        <f t="shared" si="165"/>
        <v>77.64</v>
      </c>
      <c r="FU47" s="305">
        <f t="shared" si="165"/>
        <v>77.78</v>
      </c>
      <c r="FV47" s="305">
        <f t="shared" si="165"/>
        <v>79.59</v>
      </c>
      <c r="FW47" s="305">
        <f t="shared" si="165"/>
        <v>76.839999999999989</v>
      </c>
      <c r="FX47" s="305">
        <f t="shared" si="165"/>
        <v>78.459999999999994</v>
      </c>
      <c r="FY47" s="305">
        <f t="shared" si="165"/>
        <v>77.92</v>
      </c>
      <c r="FZ47" s="305">
        <f t="shared" si="165"/>
        <v>77.540000000000006</v>
      </c>
      <c r="GA47" s="305">
        <f t="shared" si="165"/>
        <v>77.05</v>
      </c>
      <c r="GB47" s="79"/>
      <c r="GC47" s="305">
        <f t="shared" ref="GC47:GN47" si="166">SUM(GC48:GC56)</f>
        <v>76.180000000000007</v>
      </c>
      <c r="GD47" s="305">
        <f t="shared" si="166"/>
        <v>74.409999999999982</v>
      </c>
      <c r="GE47" s="305">
        <f t="shared" si="166"/>
        <v>77.459999999999994</v>
      </c>
      <c r="GF47" s="305">
        <f t="shared" si="166"/>
        <v>79.08</v>
      </c>
      <c r="GG47" s="305">
        <f t="shared" si="166"/>
        <v>71.62</v>
      </c>
      <c r="GH47" s="305">
        <f t="shared" si="166"/>
        <v>73.59</v>
      </c>
      <c r="GI47" s="305">
        <f t="shared" si="166"/>
        <v>69.960000000000008</v>
      </c>
      <c r="GJ47" s="305">
        <f t="shared" si="166"/>
        <v>68.550000000000011</v>
      </c>
      <c r="GK47" s="305">
        <f t="shared" si="166"/>
        <v>69.390000000000015</v>
      </c>
      <c r="GL47" s="305">
        <f t="shared" si="166"/>
        <v>69.320000000000007</v>
      </c>
      <c r="GM47" s="305">
        <f t="shared" si="166"/>
        <v>68.31</v>
      </c>
      <c r="GN47" s="305">
        <f t="shared" si="166"/>
        <v>72.77</v>
      </c>
      <c r="GO47" s="79"/>
      <c r="GP47" s="305">
        <f t="shared" ref="GP47:HA47" si="167">SUM(GP48:GP56)</f>
        <v>71.25</v>
      </c>
      <c r="GQ47" s="305">
        <f t="shared" si="167"/>
        <v>70.97</v>
      </c>
      <c r="GR47" s="305">
        <f t="shared" si="167"/>
        <v>71.739999999999995</v>
      </c>
      <c r="GS47" s="305">
        <f t="shared" si="167"/>
        <v>69.72</v>
      </c>
      <c r="GT47" s="305">
        <f t="shared" si="167"/>
        <v>73.490000000000009</v>
      </c>
      <c r="GU47" s="305">
        <f t="shared" si="167"/>
        <v>76.209999999999994</v>
      </c>
      <c r="GV47" s="305">
        <f t="shared" si="167"/>
        <v>73.19</v>
      </c>
      <c r="GW47" s="305">
        <f t="shared" si="167"/>
        <v>72.399999999999991</v>
      </c>
      <c r="GX47" s="305">
        <f t="shared" si="167"/>
        <v>76.22</v>
      </c>
      <c r="GY47" s="305">
        <f t="shared" si="167"/>
        <v>74.940000000000012</v>
      </c>
      <c r="GZ47" s="305">
        <f t="shared" si="167"/>
        <v>72.73</v>
      </c>
      <c r="HA47" s="305">
        <f t="shared" si="167"/>
        <v>71.790000000000006</v>
      </c>
      <c r="HB47" s="79"/>
      <c r="HC47" s="305">
        <f t="shared" ref="HC47:HN47" si="168">SUM(HC48:HC56)</f>
        <v>72.42</v>
      </c>
      <c r="HD47" s="305">
        <f t="shared" si="168"/>
        <v>72.38</v>
      </c>
      <c r="HE47" s="305">
        <f t="shared" si="168"/>
        <v>73.010000000000005</v>
      </c>
      <c r="HF47" s="305">
        <f t="shared" si="168"/>
        <v>72.53</v>
      </c>
      <c r="HG47" s="305">
        <f t="shared" si="168"/>
        <v>72.59</v>
      </c>
      <c r="HH47" s="305">
        <f t="shared" si="168"/>
        <v>72.660000000000011</v>
      </c>
      <c r="HI47" s="305">
        <f t="shared" si="168"/>
        <v>76.58</v>
      </c>
      <c r="HJ47" s="305">
        <f t="shared" si="168"/>
        <v>75.739999999999995</v>
      </c>
      <c r="HK47" s="305">
        <f t="shared" si="168"/>
        <v>71.559999999999988</v>
      </c>
      <c r="HL47" s="305">
        <f t="shared" si="168"/>
        <v>67.64</v>
      </c>
      <c r="HM47" s="305">
        <f t="shared" si="168"/>
        <v>72.290000000000006</v>
      </c>
      <c r="HN47" s="305">
        <f t="shared" si="168"/>
        <v>78.08</v>
      </c>
      <c r="HO47" s="79"/>
      <c r="HP47" s="305">
        <f t="shared" ref="HP47:IA47" si="169">SUM(HP48:HP56)</f>
        <v>76.240000000000009</v>
      </c>
      <c r="HQ47" s="305">
        <f t="shared" si="169"/>
        <v>75.94</v>
      </c>
      <c r="HR47" s="305">
        <f t="shared" si="169"/>
        <v>75.489999999999995</v>
      </c>
      <c r="HS47" s="305">
        <f t="shared" si="169"/>
        <v>75.81</v>
      </c>
      <c r="HT47" s="305">
        <f t="shared" si="169"/>
        <v>76.63</v>
      </c>
      <c r="HU47" s="305">
        <f t="shared" si="169"/>
        <v>77.78</v>
      </c>
      <c r="HV47" s="305">
        <f t="shared" si="169"/>
        <v>79.400000000000006</v>
      </c>
      <c r="HW47" s="305">
        <f t="shared" si="169"/>
        <v>76.820000000000007</v>
      </c>
      <c r="HX47" s="305">
        <f t="shared" si="169"/>
        <v>70.89</v>
      </c>
      <c r="HY47" s="305">
        <f t="shared" si="169"/>
        <v>72.72</v>
      </c>
      <c r="HZ47" s="305">
        <f t="shared" si="169"/>
        <v>77.209999999999994</v>
      </c>
      <c r="IA47" s="305">
        <f t="shared" si="169"/>
        <v>77.47</v>
      </c>
      <c r="IB47" s="79"/>
      <c r="IC47" s="305">
        <f t="shared" ref="IC47:IN47" si="170">SUM(IC48:IC56)</f>
        <v>74.820000000000007</v>
      </c>
      <c r="ID47" s="305">
        <f t="shared" si="170"/>
        <v>80.27</v>
      </c>
      <c r="IE47" s="305">
        <f t="shared" si="170"/>
        <v>67.63000000000001</v>
      </c>
      <c r="IF47" s="305">
        <f t="shared" si="170"/>
        <v>68.490000000000009</v>
      </c>
      <c r="IG47" s="305">
        <f t="shared" si="170"/>
        <v>67.48</v>
      </c>
      <c r="IH47" s="305">
        <f t="shared" si="170"/>
        <v>74.64</v>
      </c>
      <c r="II47" s="305">
        <f t="shared" si="170"/>
        <v>74.95</v>
      </c>
      <c r="IJ47" s="305">
        <f t="shared" si="170"/>
        <v>75.009999999999991</v>
      </c>
      <c r="IK47" s="305">
        <f t="shared" si="170"/>
        <v>77.84</v>
      </c>
      <c r="IL47" s="305">
        <f t="shared" si="170"/>
        <v>74.19</v>
      </c>
      <c r="IM47" s="305">
        <f t="shared" si="170"/>
        <v>75.58</v>
      </c>
      <c r="IN47" s="305">
        <f t="shared" si="170"/>
        <v>80.249999999999986</v>
      </c>
      <c r="IO47" s="79"/>
      <c r="IP47" s="305">
        <f t="shared" ref="IP47:JA47" si="171">SUM(IP48:IP56)</f>
        <v>77.02</v>
      </c>
      <c r="IQ47" s="305">
        <f t="shared" si="171"/>
        <v>69.28</v>
      </c>
      <c r="IR47" s="305">
        <f t="shared" si="171"/>
        <v>69.789999999999992</v>
      </c>
      <c r="IS47" s="305">
        <f t="shared" si="171"/>
        <v>78.72999999999999</v>
      </c>
      <c r="IT47" s="373">
        <f t="shared" si="171"/>
        <v>0</v>
      </c>
      <c r="IU47" s="373">
        <f t="shared" si="171"/>
        <v>0</v>
      </c>
      <c r="IV47" s="305">
        <f t="shared" si="171"/>
        <v>71.05</v>
      </c>
      <c r="IW47" s="305">
        <f t="shared" si="171"/>
        <v>77.259999999999991</v>
      </c>
      <c r="IX47" s="305">
        <f t="shared" si="171"/>
        <v>72.86</v>
      </c>
      <c r="IY47" s="305">
        <f t="shared" si="171"/>
        <v>73.889999999999986</v>
      </c>
      <c r="IZ47" s="305">
        <f t="shared" si="171"/>
        <v>72.12</v>
      </c>
      <c r="JA47" s="305">
        <f t="shared" si="171"/>
        <v>71.97999999999999</v>
      </c>
      <c r="JB47" s="79"/>
      <c r="JC47" s="305">
        <f t="shared" ref="JC47:JN47" si="172">SUM(JC48:JC56)</f>
        <v>68.91</v>
      </c>
      <c r="JD47" s="305">
        <f t="shared" si="172"/>
        <v>72.449999999999989</v>
      </c>
      <c r="JE47" s="305">
        <f t="shared" si="172"/>
        <v>76.899999999999991</v>
      </c>
      <c r="JF47" s="305">
        <f t="shared" si="172"/>
        <v>65.179999999999993</v>
      </c>
      <c r="JG47" s="305">
        <f t="shared" si="172"/>
        <v>82.54</v>
      </c>
      <c r="JH47" s="305">
        <f t="shared" si="172"/>
        <v>0</v>
      </c>
      <c r="JI47" s="305">
        <f t="shared" si="172"/>
        <v>0</v>
      </c>
      <c r="JJ47" s="305">
        <f t="shared" si="172"/>
        <v>0</v>
      </c>
      <c r="JK47" s="305">
        <f t="shared" si="172"/>
        <v>0</v>
      </c>
      <c r="JL47" s="305">
        <f t="shared" si="172"/>
        <v>0</v>
      </c>
      <c r="JM47" s="305">
        <f t="shared" si="172"/>
        <v>0</v>
      </c>
      <c r="JN47" s="305">
        <f t="shared" si="172"/>
        <v>0</v>
      </c>
      <c r="JO47" s="79"/>
    </row>
    <row r="48" spans="1:275">
      <c r="A48" s="398"/>
      <c r="B48" s="15" t="s">
        <v>34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80"/>
      <c r="P48" s="101">
        <v>31.84</v>
      </c>
      <c r="Q48" s="102">
        <v>30.2</v>
      </c>
      <c r="R48" s="102">
        <v>31.3</v>
      </c>
      <c r="S48" s="101">
        <v>36.82</v>
      </c>
      <c r="T48" s="101">
        <v>32.86</v>
      </c>
      <c r="U48" s="101">
        <v>32.92</v>
      </c>
      <c r="V48" s="101">
        <v>33.53</v>
      </c>
      <c r="W48" s="101">
        <v>31.87</v>
      </c>
      <c r="X48" s="101">
        <v>24.2</v>
      </c>
      <c r="Y48" s="101">
        <v>29.78</v>
      </c>
      <c r="Z48" s="55"/>
      <c r="AA48" s="101">
        <v>28.61</v>
      </c>
      <c r="AB48" s="80"/>
      <c r="AC48" s="101">
        <v>26.76</v>
      </c>
      <c r="AD48" s="102">
        <v>27.19</v>
      </c>
      <c r="AE48" s="102">
        <v>27.26</v>
      </c>
      <c r="AF48" s="101">
        <v>18.28</v>
      </c>
      <c r="AG48" s="101">
        <v>28.08</v>
      </c>
      <c r="AH48" s="101">
        <v>26.05</v>
      </c>
      <c r="AI48" s="101">
        <v>28.76</v>
      </c>
      <c r="AJ48" s="101">
        <v>25.84</v>
      </c>
      <c r="AK48" s="101">
        <v>25.89</v>
      </c>
      <c r="AL48" s="101">
        <v>30.27</v>
      </c>
      <c r="AM48" s="101">
        <v>22.84</v>
      </c>
      <c r="AN48" s="101">
        <v>25.63</v>
      </c>
      <c r="AO48" s="80"/>
      <c r="AP48" s="101">
        <v>25.57</v>
      </c>
      <c r="AQ48" s="102">
        <v>22.93</v>
      </c>
      <c r="AR48" s="102">
        <v>23.63</v>
      </c>
      <c r="AS48" s="101">
        <v>24.01</v>
      </c>
      <c r="AT48" s="101">
        <v>23.36</v>
      </c>
      <c r="AU48" s="101">
        <v>20.65</v>
      </c>
      <c r="AV48" s="101">
        <v>21.92</v>
      </c>
      <c r="AW48" s="101">
        <v>30.91</v>
      </c>
      <c r="AX48" s="101">
        <v>23.93</v>
      </c>
      <c r="AY48" s="101">
        <v>16.37</v>
      </c>
      <c r="AZ48" s="101">
        <v>24.98</v>
      </c>
      <c r="BA48" s="101">
        <v>25.15</v>
      </c>
      <c r="BB48" s="80"/>
      <c r="BC48" s="101">
        <v>26.32</v>
      </c>
      <c r="BD48" s="102">
        <v>24.13</v>
      </c>
      <c r="BE48" s="102">
        <v>21.58</v>
      </c>
      <c r="BF48" s="101">
        <v>31.89</v>
      </c>
      <c r="BG48" s="101">
        <v>27.7</v>
      </c>
      <c r="BH48" s="101">
        <v>30.31</v>
      </c>
      <c r="BI48" s="101">
        <v>32.85</v>
      </c>
      <c r="BJ48" s="101">
        <v>31.81</v>
      </c>
      <c r="BK48" s="101">
        <v>28.25</v>
      </c>
      <c r="BL48" s="101">
        <v>24.21</v>
      </c>
      <c r="BM48" s="101">
        <v>19.22</v>
      </c>
      <c r="BN48" s="101">
        <v>19.11</v>
      </c>
      <c r="BO48" s="80"/>
      <c r="BP48" s="101">
        <v>24.77</v>
      </c>
      <c r="BQ48" s="102">
        <v>22.82</v>
      </c>
      <c r="BR48" s="102">
        <v>21.56</v>
      </c>
      <c r="BS48" s="101">
        <v>24.13</v>
      </c>
      <c r="BT48" s="101">
        <v>23.52</v>
      </c>
      <c r="BU48" s="101">
        <v>19.54</v>
      </c>
      <c r="BV48" s="101">
        <v>17.86</v>
      </c>
      <c r="BW48" s="101">
        <v>16.52</v>
      </c>
      <c r="BX48" s="101">
        <v>20.010000000000002</v>
      </c>
      <c r="BY48" s="101">
        <v>19.87</v>
      </c>
      <c r="BZ48" s="101">
        <v>21.13</v>
      </c>
      <c r="CA48" s="101">
        <v>26.11</v>
      </c>
      <c r="CB48" s="80"/>
      <c r="CC48" s="101">
        <v>31.07</v>
      </c>
      <c r="CD48" s="102">
        <v>20.309999999999999</v>
      </c>
      <c r="CE48" s="102">
        <v>20.399999999999999</v>
      </c>
      <c r="CF48" s="101">
        <v>22.13</v>
      </c>
      <c r="CG48" s="101">
        <v>19.850000000000001</v>
      </c>
      <c r="CH48" s="101">
        <v>18.52</v>
      </c>
      <c r="CI48" s="101">
        <v>22.42</v>
      </c>
      <c r="CJ48" s="101">
        <v>25.96</v>
      </c>
      <c r="CK48" s="101">
        <v>18.68</v>
      </c>
      <c r="CL48" s="101">
        <v>16.829999999999998</v>
      </c>
      <c r="CM48" s="101">
        <v>18.89</v>
      </c>
      <c r="CN48" s="101">
        <v>15.55</v>
      </c>
      <c r="CO48" s="80"/>
      <c r="CP48" s="101">
        <v>16.84</v>
      </c>
      <c r="CQ48" s="102">
        <v>21.44</v>
      </c>
      <c r="CR48" s="102">
        <v>23.53</v>
      </c>
      <c r="CS48" s="101">
        <v>18.16</v>
      </c>
      <c r="CT48" s="101">
        <v>22.63</v>
      </c>
      <c r="CU48" s="101">
        <v>17.5</v>
      </c>
      <c r="CV48" s="101">
        <v>18.3</v>
      </c>
      <c r="CW48" s="101">
        <v>17.239999999999998</v>
      </c>
      <c r="CX48" s="101">
        <v>16</v>
      </c>
      <c r="CY48" s="101">
        <v>18.32</v>
      </c>
      <c r="CZ48" s="101">
        <v>18.66</v>
      </c>
      <c r="DA48" s="101">
        <v>15.32</v>
      </c>
      <c r="DB48" s="302">
        <f t="shared" ref="DB48:DB56" si="173">SUM(CP48:DA48)</f>
        <v>223.94</v>
      </c>
      <c r="DC48" s="101">
        <v>20.440000000000001</v>
      </c>
      <c r="DD48" s="102">
        <v>24.04</v>
      </c>
      <c r="DE48" s="102">
        <v>19.920000000000002</v>
      </c>
      <c r="DF48" s="101">
        <v>18.350000000000001</v>
      </c>
      <c r="DG48" s="101">
        <v>17.54</v>
      </c>
      <c r="DH48" s="101">
        <v>21.78</v>
      </c>
      <c r="DI48" s="101">
        <v>20.96</v>
      </c>
      <c r="DJ48" s="101">
        <v>20.13</v>
      </c>
      <c r="DK48" s="101">
        <v>19.2</v>
      </c>
      <c r="DL48" s="101">
        <v>20.92</v>
      </c>
      <c r="DM48" s="101">
        <v>25.22</v>
      </c>
      <c r="DN48" s="101">
        <v>23.8</v>
      </c>
      <c r="DO48" s="80"/>
      <c r="DP48" s="101">
        <v>22.22</v>
      </c>
      <c r="DQ48" s="102">
        <v>21.51</v>
      </c>
      <c r="DR48" s="102">
        <v>22.47</v>
      </c>
      <c r="DS48" s="101">
        <v>20.45</v>
      </c>
      <c r="DT48" s="101">
        <v>16.59</v>
      </c>
      <c r="DU48" s="101">
        <v>19.48</v>
      </c>
      <c r="DV48" s="101">
        <v>20.63</v>
      </c>
      <c r="DW48" s="101">
        <v>22.55</v>
      </c>
      <c r="DX48" s="101">
        <v>20.71</v>
      </c>
      <c r="DY48" s="101">
        <v>19.649999999999999</v>
      </c>
      <c r="DZ48" s="101">
        <v>20.96</v>
      </c>
      <c r="EA48" s="101">
        <v>14.31</v>
      </c>
      <c r="EB48" s="80"/>
      <c r="EC48" s="101">
        <v>20.13</v>
      </c>
      <c r="ED48" s="102">
        <v>14.32</v>
      </c>
      <c r="EE48" s="102">
        <v>15.34</v>
      </c>
      <c r="EF48" s="101">
        <v>16.899999999999999</v>
      </c>
      <c r="EG48" s="101">
        <v>17.329999999999998</v>
      </c>
      <c r="EH48" s="101">
        <v>22.72</v>
      </c>
      <c r="EI48" s="101">
        <v>22.54</v>
      </c>
      <c r="EJ48" s="101">
        <v>22.86</v>
      </c>
      <c r="EK48" s="101">
        <v>19.57</v>
      </c>
      <c r="EL48" s="101">
        <v>16.559999999999999</v>
      </c>
      <c r="EM48" s="101">
        <v>22.95</v>
      </c>
      <c r="EN48" s="101">
        <v>19.940000000000001</v>
      </c>
      <c r="EO48" s="80"/>
      <c r="EP48" s="101">
        <v>16.29</v>
      </c>
      <c r="EQ48" s="102">
        <v>16.43</v>
      </c>
      <c r="ER48" s="102">
        <v>14.63</v>
      </c>
      <c r="ES48" s="101">
        <v>13.11</v>
      </c>
      <c r="ET48" s="101">
        <v>11.82</v>
      </c>
      <c r="EU48" s="101">
        <v>17.04</v>
      </c>
      <c r="EV48" s="101">
        <v>13.73</v>
      </c>
      <c r="EW48" s="101">
        <v>17.899999999999999</v>
      </c>
      <c r="EX48" s="101">
        <v>16.600000000000001</v>
      </c>
      <c r="EY48" s="101">
        <v>17.329999999999998</v>
      </c>
      <c r="EZ48" s="101">
        <v>20.83</v>
      </c>
      <c r="FA48" s="101">
        <v>16.04</v>
      </c>
      <c r="FB48" s="80"/>
      <c r="FC48" s="101">
        <v>20.94</v>
      </c>
      <c r="FD48" s="102">
        <v>22.13</v>
      </c>
      <c r="FE48" s="102">
        <v>18.8</v>
      </c>
      <c r="FF48" s="101">
        <v>13.79</v>
      </c>
      <c r="FG48" s="101">
        <v>14.43</v>
      </c>
      <c r="FH48" s="101">
        <v>10.5</v>
      </c>
      <c r="FI48" s="101">
        <v>18.87</v>
      </c>
      <c r="FJ48" s="101">
        <v>18.03</v>
      </c>
      <c r="FK48" s="101">
        <v>16.920000000000002</v>
      </c>
      <c r="FL48" s="101">
        <v>18.27</v>
      </c>
      <c r="FM48" s="101">
        <v>23.17</v>
      </c>
      <c r="FN48" s="101">
        <v>22.04</v>
      </c>
      <c r="FO48" s="80"/>
      <c r="FP48" s="101">
        <v>19.13</v>
      </c>
      <c r="FQ48" s="102">
        <v>17.64</v>
      </c>
      <c r="FR48" s="102">
        <v>12.85</v>
      </c>
      <c r="FS48" s="101">
        <v>19.66</v>
      </c>
      <c r="FT48" s="101">
        <v>18.77</v>
      </c>
      <c r="FU48" s="101">
        <v>13.09</v>
      </c>
      <c r="FV48" s="101">
        <v>13.53</v>
      </c>
      <c r="FW48" s="101">
        <v>13.19</v>
      </c>
      <c r="FX48" s="101">
        <v>14.94</v>
      </c>
      <c r="FY48" s="101">
        <v>15.96</v>
      </c>
      <c r="FZ48" s="101">
        <v>14.76</v>
      </c>
      <c r="GA48" s="101">
        <v>15.39</v>
      </c>
      <c r="GB48" s="80"/>
      <c r="GC48" s="101">
        <v>16.05</v>
      </c>
      <c r="GD48" s="102">
        <v>13.17</v>
      </c>
      <c r="GE48" s="102">
        <v>13.78</v>
      </c>
      <c r="GF48" s="101">
        <v>14.39</v>
      </c>
      <c r="GG48" s="101">
        <v>14.57</v>
      </c>
      <c r="GH48" s="101">
        <v>12.94</v>
      </c>
      <c r="GI48" s="101">
        <v>15.03</v>
      </c>
      <c r="GJ48" s="101">
        <v>13.91</v>
      </c>
      <c r="GK48" s="101">
        <v>9.51</v>
      </c>
      <c r="GL48" s="101">
        <v>6.34</v>
      </c>
      <c r="GM48" s="101">
        <v>12.15</v>
      </c>
      <c r="GN48" s="101">
        <v>15.23</v>
      </c>
      <c r="GO48" s="80"/>
      <c r="GP48" s="101">
        <v>14.88</v>
      </c>
      <c r="GQ48" s="102">
        <v>10.62</v>
      </c>
      <c r="GR48" s="102">
        <v>10.62</v>
      </c>
      <c r="GS48" s="101">
        <v>11.21</v>
      </c>
      <c r="GT48" s="101">
        <v>11.12</v>
      </c>
      <c r="GU48" s="101">
        <v>9.4</v>
      </c>
      <c r="GV48" s="101">
        <v>16.96</v>
      </c>
      <c r="GW48" s="101">
        <v>15.31</v>
      </c>
      <c r="GX48" s="101">
        <v>18.350000000000001</v>
      </c>
      <c r="GY48" s="101">
        <v>16.53</v>
      </c>
      <c r="GZ48" s="101">
        <v>12.68</v>
      </c>
      <c r="HA48" s="101">
        <v>14.96</v>
      </c>
      <c r="HB48" s="80"/>
      <c r="HC48" s="101">
        <v>16.940000000000001</v>
      </c>
      <c r="HD48" s="102">
        <v>16.14</v>
      </c>
      <c r="HE48" s="102">
        <v>14.74</v>
      </c>
      <c r="HF48" s="101">
        <v>14.54</v>
      </c>
      <c r="HG48" s="101">
        <v>11.85</v>
      </c>
      <c r="HH48" s="101">
        <v>13.56</v>
      </c>
      <c r="HI48" s="101">
        <v>17.559999999999999</v>
      </c>
      <c r="HJ48" s="101">
        <v>13.65</v>
      </c>
      <c r="HK48" s="101">
        <v>13.48</v>
      </c>
      <c r="HL48" s="101">
        <v>10.96</v>
      </c>
      <c r="HM48" s="101">
        <v>13.68</v>
      </c>
      <c r="HN48" s="101">
        <v>10.74</v>
      </c>
      <c r="HO48" s="80"/>
      <c r="HP48" s="101">
        <v>10.11</v>
      </c>
      <c r="HQ48" s="102">
        <v>10.82</v>
      </c>
      <c r="HR48" s="102">
        <v>9.91</v>
      </c>
      <c r="HS48" s="101">
        <v>9.6199999999999992</v>
      </c>
      <c r="HT48" s="101">
        <v>10.32</v>
      </c>
      <c r="HU48" s="101">
        <v>13.63</v>
      </c>
      <c r="HV48" s="101">
        <v>13.57</v>
      </c>
      <c r="HW48" s="101">
        <v>13.23</v>
      </c>
      <c r="HX48" s="101">
        <v>11.13</v>
      </c>
      <c r="HY48" s="101">
        <v>11.86</v>
      </c>
      <c r="HZ48" s="101">
        <v>14.13</v>
      </c>
      <c r="IA48" s="101">
        <v>10.3</v>
      </c>
      <c r="IB48" s="80"/>
      <c r="IC48" s="101">
        <v>11.76</v>
      </c>
      <c r="ID48" s="102">
        <v>15.68</v>
      </c>
      <c r="IE48" s="102">
        <v>10.55</v>
      </c>
      <c r="IF48" s="101">
        <v>14.07</v>
      </c>
      <c r="IG48" s="101">
        <v>12.09</v>
      </c>
      <c r="IH48" s="101">
        <v>16.739999999999998</v>
      </c>
      <c r="II48" s="101">
        <v>15.85</v>
      </c>
      <c r="IJ48" s="101">
        <v>15.69</v>
      </c>
      <c r="IK48" s="101">
        <v>15.97</v>
      </c>
      <c r="IL48" s="101">
        <v>16.37</v>
      </c>
      <c r="IM48" s="101">
        <v>11.63</v>
      </c>
      <c r="IN48" s="101">
        <v>16.77</v>
      </c>
      <c r="IO48" s="80"/>
      <c r="IP48" s="101">
        <v>17.34</v>
      </c>
      <c r="IQ48" s="102">
        <v>11.7</v>
      </c>
      <c r="IR48" s="102">
        <v>11.95</v>
      </c>
      <c r="IS48" s="101">
        <v>18.010000000000002</v>
      </c>
      <c r="IT48" s="374"/>
      <c r="IU48" s="374"/>
      <c r="IV48" s="101">
        <v>6.95</v>
      </c>
      <c r="IW48" s="101">
        <v>12.17</v>
      </c>
      <c r="IX48" s="101">
        <v>9.2100000000000009</v>
      </c>
      <c r="IY48" s="101">
        <v>10.56</v>
      </c>
      <c r="IZ48" s="101">
        <v>14.85</v>
      </c>
      <c r="JA48" s="101">
        <v>12.1</v>
      </c>
      <c r="JB48" s="80"/>
      <c r="JC48" s="101">
        <v>6.14</v>
      </c>
      <c r="JD48" s="102">
        <v>3.36</v>
      </c>
      <c r="JE48" s="102">
        <v>16.37</v>
      </c>
      <c r="JF48" s="101">
        <v>16.350000000000001</v>
      </c>
      <c r="JG48" s="101">
        <v>17.600000000000001</v>
      </c>
      <c r="JH48" s="101"/>
      <c r="JI48" s="101"/>
      <c r="JJ48" s="101"/>
      <c r="JK48" s="101"/>
      <c r="JL48" s="101"/>
      <c r="JM48" s="101"/>
      <c r="JN48" s="101"/>
      <c r="JO48" s="80"/>
    </row>
    <row r="49" spans="1:275">
      <c r="A49" s="398"/>
      <c r="B49" s="12" t="s">
        <v>35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82"/>
      <c r="P49" s="107">
        <v>22.95</v>
      </c>
      <c r="Q49" s="108">
        <v>18.7</v>
      </c>
      <c r="R49" s="108">
        <v>19.399999999999999</v>
      </c>
      <c r="S49" s="107">
        <v>17.77</v>
      </c>
      <c r="T49" s="107">
        <v>17.420000000000002</v>
      </c>
      <c r="U49" s="107">
        <v>20.239999999999998</v>
      </c>
      <c r="V49" s="107">
        <v>18.420000000000002</v>
      </c>
      <c r="W49" s="107">
        <v>16.7</v>
      </c>
      <c r="X49" s="107">
        <v>17.649999999999999</v>
      </c>
      <c r="Y49" s="107">
        <v>15.58</v>
      </c>
      <c r="Z49" s="60"/>
      <c r="AA49" s="107">
        <v>18.95</v>
      </c>
      <c r="AB49" s="82"/>
      <c r="AC49" s="107">
        <v>13.79</v>
      </c>
      <c r="AD49" s="108">
        <v>11.1</v>
      </c>
      <c r="AE49" s="108">
        <v>13.04</v>
      </c>
      <c r="AF49" s="107">
        <v>6.93</v>
      </c>
      <c r="AG49" s="107">
        <v>10.220000000000001</v>
      </c>
      <c r="AH49" s="107">
        <v>12.17</v>
      </c>
      <c r="AI49" s="107">
        <v>11.4</v>
      </c>
      <c r="AJ49" s="107">
        <v>14.31</v>
      </c>
      <c r="AK49" s="107">
        <v>9.1</v>
      </c>
      <c r="AL49" s="107">
        <v>9.98</v>
      </c>
      <c r="AM49" s="107">
        <v>9.6199999999999992</v>
      </c>
      <c r="AN49" s="107">
        <v>8.2100000000000009</v>
      </c>
      <c r="AO49" s="82"/>
      <c r="AP49" s="107">
        <v>11.66</v>
      </c>
      <c r="AQ49" s="108">
        <v>13.14</v>
      </c>
      <c r="AR49" s="108">
        <v>13.27</v>
      </c>
      <c r="AS49" s="107">
        <v>12.14</v>
      </c>
      <c r="AT49" s="107">
        <v>17.559999999999999</v>
      </c>
      <c r="AU49" s="107">
        <v>10.77</v>
      </c>
      <c r="AV49" s="107">
        <v>18.2</v>
      </c>
      <c r="AW49" s="107">
        <v>17.54</v>
      </c>
      <c r="AX49" s="107">
        <v>13.07</v>
      </c>
      <c r="AY49" s="107">
        <v>8.35</v>
      </c>
      <c r="AZ49" s="107">
        <v>14.76</v>
      </c>
      <c r="BA49" s="107">
        <v>15.75</v>
      </c>
      <c r="BB49" s="82"/>
      <c r="BC49" s="107">
        <v>18</v>
      </c>
      <c r="BD49" s="108">
        <v>14.88</v>
      </c>
      <c r="BE49" s="108">
        <v>19.850000000000001</v>
      </c>
      <c r="BF49" s="107">
        <v>16.760000000000002</v>
      </c>
      <c r="BG49" s="107">
        <v>18.100000000000001</v>
      </c>
      <c r="BH49" s="107">
        <v>17.399999999999999</v>
      </c>
      <c r="BI49" s="107">
        <v>16.48</v>
      </c>
      <c r="BJ49" s="107">
        <v>15.93</v>
      </c>
      <c r="BK49" s="107">
        <v>15.01</v>
      </c>
      <c r="BL49" s="107">
        <v>16.75</v>
      </c>
      <c r="BM49" s="107">
        <v>17.37</v>
      </c>
      <c r="BN49" s="107">
        <v>17.920000000000002</v>
      </c>
      <c r="BO49" s="82"/>
      <c r="BP49" s="107">
        <v>18.14</v>
      </c>
      <c r="BQ49" s="108">
        <v>11.88</v>
      </c>
      <c r="BR49" s="108">
        <v>15.58</v>
      </c>
      <c r="BS49" s="107">
        <v>17.07</v>
      </c>
      <c r="BT49" s="107">
        <v>17.309999999999999</v>
      </c>
      <c r="BU49" s="107">
        <v>18.07</v>
      </c>
      <c r="BV49" s="107">
        <v>8.4</v>
      </c>
      <c r="BW49" s="107">
        <v>0.38</v>
      </c>
      <c r="BX49" s="107">
        <v>5.48</v>
      </c>
      <c r="BY49" s="107">
        <v>5.38</v>
      </c>
      <c r="BZ49" s="107">
        <v>7.96</v>
      </c>
      <c r="CA49" s="107">
        <v>18.05</v>
      </c>
      <c r="CB49" s="82"/>
      <c r="CC49" s="107">
        <v>12.91</v>
      </c>
      <c r="CD49" s="108">
        <v>12.25</v>
      </c>
      <c r="CE49" s="108">
        <v>10.9</v>
      </c>
      <c r="CF49" s="107">
        <v>8.4600000000000009</v>
      </c>
      <c r="CG49" s="107">
        <v>9.15</v>
      </c>
      <c r="CH49" s="107">
        <v>12.27</v>
      </c>
      <c r="CI49" s="107">
        <v>14.35</v>
      </c>
      <c r="CJ49" s="107">
        <v>15.63</v>
      </c>
      <c r="CK49" s="107">
        <v>14.28</v>
      </c>
      <c r="CL49" s="107">
        <v>14.71</v>
      </c>
      <c r="CM49" s="107">
        <v>12.98</v>
      </c>
      <c r="CN49" s="107">
        <v>10.61</v>
      </c>
      <c r="CO49" s="82"/>
      <c r="CP49" s="107">
        <v>11.12</v>
      </c>
      <c r="CQ49" s="108">
        <v>10.53</v>
      </c>
      <c r="CR49" s="108">
        <v>9.89</v>
      </c>
      <c r="CS49" s="107">
        <v>13.85</v>
      </c>
      <c r="CT49" s="107">
        <v>14.04</v>
      </c>
      <c r="CU49" s="107">
        <v>13.68</v>
      </c>
      <c r="CV49" s="107">
        <v>13.71</v>
      </c>
      <c r="CW49" s="107">
        <v>16.16</v>
      </c>
      <c r="CX49" s="107">
        <v>15.71</v>
      </c>
      <c r="CY49" s="107">
        <v>10.89</v>
      </c>
      <c r="CZ49" s="107">
        <v>15.83</v>
      </c>
      <c r="DA49" s="107">
        <v>15.65</v>
      </c>
      <c r="DB49" s="307">
        <f t="shared" si="173"/>
        <v>161.06</v>
      </c>
      <c r="DC49" s="107">
        <v>10.64</v>
      </c>
      <c r="DD49" s="108">
        <v>15.13</v>
      </c>
      <c r="DE49" s="108">
        <v>12.7</v>
      </c>
      <c r="DF49" s="107">
        <v>11.81</v>
      </c>
      <c r="DG49" s="107">
        <v>10.62</v>
      </c>
      <c r="DH49" s="107">
        <v>12.71</v>
      </c>
      <c r="DI49" s="107">
        <v>14.56</v>
      </c>
      <c r="DJ49" s="107">
        <v>14.25</v>
      </c>
      <c r="DK49" s="107">
        <v>11.59</v>
      </c>
      <c r="DL49" s="107">
        <v>9.98</v>
      </c>
      <c r="DM49" s="107">
        <v>11.15</v>
      </c>
      <c r="DN49" s="107">
        <v>13.19</v>
      </c>
      <c r="DO49" s="82"/>
      <c r="DP49" s="107">
        <v>12.87</v>
      </c>
      <c r="DQ49" s="108">
        <v>10.06</v>
      </c>
      <c r="DR49" s="108">
        <v>12.34</v>
      </c>
      <c r="DS49" s="107">
        <v>16.16</v>
      </c>
      <c r="DT49" s="107">
        <v>16.87</v>
      </c>
      <c r="DU49" s="107">
        <v>14.8</v>
      </c>
      <c r="DV49" s="107">
        <v>12.76</v>
      </c>
      <c r="DW49" s="107">
        <v>14.25</v>
      </c>
      <c r="DX49" s="107">
        <v>10.25</v>
      </c>
      <c r="DY49" s="107">
        <v>8.57</v>
      </c>
      <c r="DZ49" s="107">
        <v>11.47</v>
      </c>
      <c r="EA49" s="107">
        <v>8.8000000000000007</v>
      </c>
      <c r="EB49" s="82"/>
      <c r="EC49" s="107">
        <v>13.23</v>
      </c>
      <c r="ED49" s="108">
        <v>11.96</v>
      </c>
      <c r="EE49" s="108">
        <v>11.23</v>
      </c>
      <c r="EF49" s="107">
        <v>11.19</v>
      </c>
      <c r="EG49" s="107">
        <v>11.54</v>
      </c>
      <c r="EH49" s="107">
        <v>12.79</v>
      </c>
      <c r="EI49" s="107">
        <v>12.16</v>
      </c>
      <c r="EJ49" s="107">
        <v>13.28</v>
      </c>
      <c r="EK49" s="107">
        <v>11.13</v>
      </c>
      <c r="EL49" s="107">
        <v>11.3</v>
      </c>
      <c r="EM49" s="107">
        <v>13.8</v>
      </c>
      <c r="EN49" s="107">
        <v>12.54</v>
      </c>
      <c r="EO49" s="82"/>
      <c r="EP49" s="107">
        <v>11.69</v>
      </c>
      <c r="EQ49" s="108">
        <v>12.63</v>
      </c>
      <c r="ER49" s="108">
        <v>9.25</v>
      </c>
      <c r="ES49" s="107">
        <v>11.33</v>
      </c>
      <c r="ET49" s="107">
        <v>10.42</v>
      </c>
      <c r="EU49" s="107">
        <v>8.42</v>
      </c>
      <c r="EV49" s="107">
        <v>10.71</v>
      </c>
      <c r="EW49" s="107">
        <v>12.47</v>
      </c>
      <c r="EX49" s="107">
        <v>7.69</v>
      </c>
      <c r="EY49" s="107">
        <v>10.06</v>
      </c>
      <c r="EZ49" s="107">
        <v>10.97</v>
      </c>
      <c r="FA49" s="107">
        <v>6.98</v>
      </c>
      <c r="FB49" s="82"/>
      <c r="FC49" s="107">
        <v>6.99</v>
      </c>
      <c r="FD49" s="108">
        <v>8.34</v>
      </c>
      <c r="FE49" s="108">
        <v>6.19</v>
      </c>
      <c r="FF49" s="107">
        <v>7.3</v>
      </c>
      <c r="FG49" s="107">
        <v>7.9</v>
      </c>
      <c r="FH49" s="107">
        <v>7.11</v>
      </c>
      <c r="FI49" s="107">
        <v>9.3000000000000007</v>
      </c>
      <c r="FJ49" s="107">
        <v>6.69</v>
      </c>
      <c r="FK49" s="107">
        <v>3.65</v>
      </c>
      <c r="FL49" s="107">
        <v>6.52</v>
      </c>
      <c r="FM49" s="107">
        <v>6.6</v>
      </c>
      <c r="FN49" s="107">
        <v>9.81</v>
      </c>
      <c r="FO49" s="82"/>
      <c r="FP49" s="107">
        <v>6.9</v>
      </c>
      <c r="FQ49" s="108">
        <v>8.0399999999999991</v>
      </c>
      <c r="FR49" s="108">
        <v>7.48</v>
      </c>
      <c r="FS49" s="107">
        <v>8.93</v>
      </c>
      <c r="FT49" s="107">
        <v>9.16</v>
      </c>
      <c r="FU49" s="107">
        <v>7.51</v>
      </c>
      <c r="FV49" s="107">
        <v>8.91</v>
      </c>
      <c r="FW49" s="107">
        <v>6.99</v>
      </c>
      <c r="FX49" s="107">
        <v>5.56</v>
      </c>
      <c r="FY49" s="107">
        <v>6.08</v>
      </c>
      <c r="FZ49" s="107">
        <v>6.56</v>
      </c>
      <c r="GA49" s="107">
        <v>5</v>
      </c>
      <c r="GB49" s="82"/>
      <c r="GC49" s="107">
        <v>6.5</v>
      </c>
      <c r="GD49" s="108">
        <v>7.16</v>
      </c>
      <c r="GE49" s="108">
        <v>7.17</v>
      </c>
      <c r="GF49" s="107">
        <v>7.84</v>
      </c>
      <c r="GG49" s="107">
        <v>6.25</v>
      </c>
      <c r="GH49" s="107">
        <v>7.66</v>
      </c>
      <c r="GI49" s="107">
        <v>6.88</v>
      </c>
      <c r="GJ49" s="107">
        <v>4.4800000000000004</v>
      </c>
      <c r="GK49" s="107">
        <v>5.45</v>
      </c>
      <c r="GL49" s="107">
        <v>8.2100000000000009</v>
      </c>
      <c r="GM49" s="107">
        <v>6.48</v>
      </c>
      <c r="GN49" s="107">
        <v>5.95</v>
      </c>
      <c r="GO49" s="82"/>
      <c r="GP49" s="107">
        <v>5.01</v>
      </c>
      <c r="GQ49" s="108">
        <v>4.5199999999999996</v>
      </c>
      <c r="GR49" s="108">
        <v>4.87</v>
      </c>
      <c r="GS49" s="107">
        <v>4.01</v>
      </c>
      <c r="GT49" s="107">
        <v>3.54</v>
      </c>
      <c r="GU49" s="107">
        <v>5.86</v>
      </c>
      <c r="GV49" s="107">
        <v>7.52</v>
      </c>
      <c r="GW49" s="107">
        <v>6.46</v>
      </c>
      <c r="GX49" s="107">
        <v>6.65</v>
      </c>
      <c r="GY49" s="107">
        <v>5.48</v>
      </c>
      <c r="GZ49" s="107">
        <v>6.63</v>
      </c>
      <c r="HA49" s="107">
        <v>6.83</v>
      </c>
      <c r="HB49" s="82"/>
      <c r="HC49" s="107">
        <v>6.8</v>
      </c>
      <c r="HD49" s="108">
        <v>6.3</v>
      </c>
      <c r="HE49" s="108">
        <v>5.04</v>
      </c>
      <c r="HF49" s="107">
        <v>6.03</v>
      </c>
      <c r="HG49" s="107">
        <v>3.7</v>
      </c>
      <c r="HH49" s="107">
        <v>3.1</v>
      </c>
      <c r="HI49" s="107">
        <v>2.91</v>
      </c>
      <c r="HJ49" s="107">
        <v>6.21</v>
      </c>
      <c r="HK49" s="107">
        <v>5.65</v>
      </c>
      <c r="HL49" s="107">
        <v>5.14</v>
      </c>
      <c r="HM49" s="107">
        <v>5.42</v>
      </c>
      <c r="HN49" s="107">
        <v>5.4</v>
      </c>
      <c r="HO49" s="82"/>
      <c r="HP49" s="107">
        <v>4.71</v>
      </c>
      <c r="HQ49" s="108">
        <v>4.32</v>
      </c>
      <c r="HR49" s="108">
        <v>3.44</v>
      </c>
      <c r="HS49" s="107">
        <v>4.26</v>
      </c>
      <c r="HT49" s="107">
        <v>5.5</v>
      </c>
      <c r="HU49" s="107">
        <v>4.54</v>
      </c>
      <c r="HV49" s="107">
        <v>6.48</v>
      </c>
      <c r="HW49" s="107">
        <v>7.43</v>
      </c>
      <c r="HX49" s="107">
        <v>7.57</v>
      </c>
      <c r="HY49" s="107">
        <v>5.81</v>
      </c>
      <c r="HZ49" s="107">
        <v>5.21</v>
      </c>
      <c r="IA49" s="107">
        <v>5.07</v>
      </c>
      <c r="IB49" s="82"/>
      <c r="IC49" s="107">
        <v>5.36</v>
      </c>
      <c r="ID49" s="108">
        <v>6.22</v>
      </c>
      <c r="IE49" s="108">
        <v>6.15</v>
      </c>
      <c r="IF49" s="107">
        <v>4.1100000000000003</v>
      </c>
      <c r="IG49" s="107">
        <v>5.13</v>
      </c>
      <c r="IH49" s="107">
        <v>7.39</v>
      </c>
      <c r="II49" s="107">
        <v>7.07</v>
      </c>
      <c r="IJ49" s="107">
        <v>5.0599999999999996</v>
      </c>
      <c r="IK49" s="107">
        <v>5.79</v>
      </c>
      <c r="IL49" s="107">
        <v>4.38</v>
      </c>
      <c r="IM49" s="107">
        <v>5.38</v>
      </c>
      <c r="IN49" s="107">
        <v>6.38</v>
      </c>
      <c r="IO49" s="82"/>
      <c r="IP49" s="107">
        <v>5.14</v>
      </c>
      <c r="IQ49" s="108">
        <v>8.4700000000000006</v>
      </c>
      <c r="IR49" s="108">
        <v>5.47</v>
      </c>
      <c r="IS49" s="107">
        <v>8.4700000000000006</v>
      </c>
      <c r="IT49" s="377"/>
      <c r="IU49" s="377"/>
      <c r="IV49" s="107">
        <v>6.68</v>
      </c>
      <c r="IW49" s="107">
        <v>1.92</v>
      </c>
      <c r="IX49" s="107">
        <v>3.13</v>
      </c>
      <c r="IY49" s="107">
        <v>3.08</v>
      </c>
      <c r="IZ49" s="107">
        <v>3.96</v>
      </c>
      <c r="JA49" s="107">
        <v>4.62</v>
      </c>
      <c r="JB49" s="82"/>
      <c r="JC49" s="107">
        <v>3.08</v>
      </c>
      <c r="JD49" s="108">
        <v>6.45</v>
      </c>
      <c r="JE49" s="108">
        <v>5.63</v>
      </c>
      <c r="JF49" s="107">
        <v>6.83</v>
      </c>
      <c r="JG49" s="107">
        <v>8.89</v>
      </c>
      <c r="JH49" s="107"/>
      <c r="JI49" s="107"/>
      <c r="JJ49" s="107"/>
      <c r="JK49" s="107"/>
      <c r="JL49" s="107"/>
      <c r="JM49" s="107"/>
      <c r="JN49" s="107"/>
      <c r="JO49" s="82"/>
    </row>
    <row r="50" spans="1:275" s="1" customFormat="1" ht="22.5">
      <c r="A50" s="398"/>
      <c r="B50" s="12" t="s">
        <v>88</v>
      </c>
      <c r="C50" s="36"/>
      <c r="D50" s="24"/>
      <c r="E50" s="24"/>
      <c r="F50" s="36"/>
      <c r="G50" s="36"/>
      <c r="H50" s="36"/>
      <c r="I50" s="36"/>
      <c r="J50" s="36"/>
      <c r="K50" s="36"/>
      <c r="L50" s="36"/>
      <c r="M50" s="54"/>
      <c r="N50" s="36"/>
      <c r="O50" s="44"/>
      <c r="P50" s="107"/>
      <c r="Q50" s="108"/>
      <c r="R50" s="108"/>
      <c r="S50" s="107"/>
      <c r="T50" s="107"/>
      <c r="U50" s="107"/>
      <c r="V50" s="107"/>
      <c r="W50" s="107"/>
      <c r="X50" s="107"/>
      <c r="Y50" s="107"/>
      <c r="Z50" s="107"/>
      <c r="AA50" s="107"/>
      <c r="AB50" s="308"/>
      <c r="AC50" s="107"/>
      <c r="AD50" s="108"/>
      <c r="AE50" s="108"/>
      <c r="AF50" s="107"/>
      <c r="AG50" s="107"/>
      <c r="AH50" s="107"/>
      <c r="AI50" s="107"/>
      <c r="AJ50" s="107"/>
      <c r="AK50" s="107"/>
      <c r="AL50" s="107"/>
      <c r="AM50" s="107"/>
      <c r="AN50" s="107"/>
      <c r="AO50" s="308"/>
      <c r="AP50" s="107"/>
      <c r="AQ50" s="108"/>
      <c r="AR50" s="108"/>
      <c r="AS50" s="107"/>
      <c r="AT50" s="107"/>
      <c r="AU50" s="107"/>
      <c r="AV50" s="107"/>
      <c r="AW50" s="107"/>
      <c r="AX50" s="107"/>
      <c r="AY50" s="107"/>
      <c r="AZ50" s="107"/>
      <c r="BA50" s="107"/>
      <c r="BB50" s="308"/>
      <c r="BC50" s="107"/>
      <c r="BD50" s="108"/>
      <c r="BE50" s="108"/>
      <c r="BF50" s="107"/>
      <c r="BG50" s="107"/>
      <c r="BH50" s="107"/>
      <c r="BI50" s="107"/>
      <c r="BJ50" s="107"/>
      <c r="BK50" s="107"/>
      <c r="BL50" s="107"/>
      <c r="BM50" s="107"/>
      <c r="BN50" s="107"/>
      <c r="BO50" s="308"/>
      <c r="BP50" s="107"/>
      <c r="BQ50" s="108"/>
      <c r="BR50" s="108"/>
      <c r="BS50" s="107"/>
      <c r="BT50" s="107"/>
      <c r="BU50" s="107"/>
      <c r="BV50" s="107"/>
      <c r="BW50" s="107"/>
      <c r="BX50" s="107"/>
      <c r="BY50" s="107"/>
      <c r="BZ50" s="107"/>
      <c r="CA50" s="107"/>
      <c r="CB50" s="308"/>
      <c r="CC50" s="107"/>
      <c r="CD50" s="108"/>
      <c r="CE50" s="108"/>
      <c r="CF50" s="107"/>
      <c r="CG50" s="107"/>
      <c r="CH50" s="107"/>
      <c r="CI50" s="107"/>
      <c r="CJ50" s="107"/>
      <c r="CK50" s="107"/>
      <c r="CL50" s="107"/>
      <c r="CM50" s="107"/>
      <c r="CN50" s="107"/>
      <c r="CO50" s="308"/>
      <c r="CP50" s="107"/>
      <c r="CQ50" s="108"/>
      <c r="CR50" s="108"/>
      <c r="CS50" s="107"/>
      <c r="CT50" s="107"/>
      <c r="CU50" s="107"/>
      <c r="CV50" s="107"/>
      <c r="CW50" s="107"/>
      <c r="CX50" s="107"/>
      <c r="CY50" s="107"/>
      <c r="CZ50" s="107"/>
      <c r="DA50" s="107"/>
      <c r="DB50" s="308"/>
      <c r="DC50" s="107"/>
      <c r="DD50" s="108"/>
      <c r="DE50" s="108"/>
      <c r="DF50" s="107"/>
      <c r="DG50" s="107"/>
      <c r="DH50" s="107"/>
      <c r="DI50" s="107"/>
      <c r="DJ50" s="107"/>
      <c r="DK50" s="107"/>
      <c r="DL50" s="107"/>
      <c r="DM50" s="107"/>
      <c r="DN50" s="107"/>
      <c r="DO50" s="308"/>
      <c r="DP50" s="107"/>
      <c r="DQ50" s="108"/>
      <c r="DR50" s="108"/>
      <c r="DS50" s="107"/>
      <c r="DT50" s="107"/>
      <c r="DU50" s="107"/>
      <c r="DV50" s="107"/>
      <c r="DW50" s="107"/>
      <c r="DX50" s="107"/>
      <c r="DY50" s="107"/>
      <c r="DZ50" s="107"/>
      <c r="EA50" s="107"/>
      <c r="EB50" s="308"/>
      <c r="EC50" s="107"/>
      <c r="ED50" s="108"/>
      <c r="EE50" s="108"/>
      <c r="EF50" s="107"/>
      <c r="EG50" s="107"/>
      <c r="EH50" s="107"/>
      <c r="EI50" s="107"/>
      <c r="EJ50" s="107"/>
      <c r="EK50" s="107"/>
      <c r="EL50" s="107"/>
      <c r="EM50" s="107"/>
      <c r="EN50" s="107"/>
      <c r="EO50" s="308"/>
      <c r="EP50" s="107"/>
      <c r="EQ50" s="108"/>
      <c r="ER50" s="108"/>
      <c r="ES50" s="107"/>
      <c r="ET50" s="107"/>
      <c r="EU50" s="107"/>
      <c r="EV50" s="107"/>
      <c r="EW50" s="107"/>
      <c r="EX50" s="107"/>
      <c r="EY50" s="107"/>
      <c r="EZ50" s="107"/>
      <c r="FA50" s="107"/>
      <c r="FB50" s="308"/>
      <c r="FC50" s="107"/>
      <c r="FD50" s="108"/>
      <c r="FE50" s="108"/>
      <c r="FF50" s="107"/>
      <c r="FG50" s="107"/>
      <c r="FH50" s="107"/>
      <c r="FI50" s="107"/>
      <c r="FJ50" s="107"/>
      <c r="FK50" s="107"/>
      <c r="FL50" s="107"/>
      <c r="FM50" s="107"/>
      <c r="FN50" s="107"/>
      <c r="FO50" s="308"/>
      <c r="FP50" s="107"/>
      <c r="FQ50" s="108"/>
      <c r="FR50" s="108"/>
      <c r="FS50" s="107"/>
      <c r="FT50" s="107"/>
      <c r="FU50" s="107"/>
      <c r="FV50" s="107"/>
      <c r="FW50" s="107"/>
      <c r="FX50" s="107"/>
      <c r="FY50" s="107"/>
      <c r="FZ50" s="107"/>
      <c r="GA50" s="107"/>
      <c r="GB50" s="308"/>
      <c r="GC50" s="107"/>
      <c r="GD50" s="108"/>
      <c r="GE50" s="108"/>
      <c r="GF50" s="107"/>
      <c r="GG50" s="107"/>
      <c r="GH50" s="107"/>
      <c r="GI50" s="107"/>
      <c r="GJ50" s="107"/>
      <c r="GK50" s="107"/>
      <c r="GL50" s="107"/>
      <c r="GM50" s="107"/>
      <c r="GN50" s="107"/>
      <c r="GO50" s="308"/>
      <c r="GP50" s="107"/>
      <c r="GQ50" s="108"/>
      <c r="GR50" s="108">
        <v>7.0000000000000007E-2</v>
      </c>
      <c r="GS50" s="107">
        <v>4.5199999999999996</v>
      </c>
      <c r="GT50" s="107">
        <v>10.4</v>
      </c>
      <c r="GU50" s="107">
        <v>9.3800000000000008</v>
      </c>
      <c r="GV50" s="107">
        <v>4.3099999999999996</v>
      </c>
      <c r="GW50" s="107">
        <v>0</v>
      </c>
      <c r="GX50" s="107">
        <v>0</v>
      </c>
      <c r="GY50" s="107">
        <v>0</v>
      </c>
      <c r="GZ50" s="107">
        <v>0</v>
      </c>
      <c r="HA50" s="107">
        <v>0</v>
      </c>
      <c r="HB50" s="82"/>
      <c r="HC50" s="107">
        <v>0</v>
      </c>
      <c r="HD50" s="108">
        <v>0</v>
      </c>
      <c r="HE50" s="108">
        <v>5.77</v>
      </c>
      <c r="HF50" s="107">
        <v>6.12</v>
      </c>
      <c r="HG50" s="107">
        <v>11.31</v>
      </c>
      <c r="HH50" s="107">
        <v>10.61</v>
      </c>
      <c r="HI50" s="107">
        <v>9.26</v>
      </c>
      <c r="HJ50" s="107">
        <v>9.4</v>
      </c>
      <c r="HK50" s="107">
        <v>9.73</v>
      </c>
      <c r="HL50" s="107">
        <v>9.9700000000000006</v>
      </c>
      <c r="HM50" s="107">
        <v>1.07</v>
      </c>
      <c r="HN50" s="107">
        <v>10.4</v>
      </c>
      <c r="HO50" s="308"/>
      <c r="HP50" s="107">
        <v>11.17</v>
      </c>
      <c r="HQ50" s="108">
        <v>11.22</v>
      </c>
      <c r="HR50" s="108">
        <v>11.26</v>
      </c>
      <c r="HS50" s="107">
        <v>11.8</v>
      </c>
      <c r="HT50" s="107">
        <v>11.31</v>
      </c>
      <c r="HU50" s="107">
        <v>10.66</v>
      </c>
      <c r="HV50" s="107">
        <v>8.9600000000000009</v>
      </c>
      <c r="HW50" s="107">
        <v>6.49</v>
      </c>
      <c r="HX50" s="107">
        <v>7.04</v>
      </c>
      <c r="HY50" s="107">
        <v>10.27</v>
      </c>
      <c r="HZ50" s="107">
        <v>9.41</v>
      </c>
      <c r="IA50" s="107">
        <v>9.5</v>
      </c>
      <c r="IB50" s="308"/>
      <c r="IC50" s="107">
        <v>6.39</v>
      </c>
      <c r="ID50" s="108">
        <v>6.87</v>
      </c>
      <c r="IE50" s="108">
        <v>9.93</v>
      </c>
      <c r="IF50" s="107">
        <v>7.71</v>
      </c>
      <c r="IG50" s="107">
        <v>5.89</v>
      </c>
      <c r="IH50" s="107">
        <v>5.36</v>
      </c>
      <c r="II50" s="107">
        <v>3.97</v>
      </c>
      <c r="IJ50" s="107">
        <v>6.3</v>
      </c>
      <c r="IK50" s="107">
        <v>7.51</v>
      </c>
      <c r="IL50" s="107">
        <v>8.06</v>
      </c>
      <c r="IM50" s="107">
        <v>8.01</v>
      </c>
      <c r="IN50" s="107">
        <v>5.01</v>
      </c>
      <c r="IO50" s="308"/>
      <c r="IP50" s="107">
        <v>6.89</v>
      </c>
      <c r="IQ50" s="108">
        <v>5.35</v>
      </c>
      <c r="IR50" s="108">
        <v>3.61</v>
      </c>
      <c r="IS50" s="107">
        <v>2.66</v>
      </c>
      <c r="IT50" s="377"/>
      <c r="IU50" s="377"/>
      <c r="IV50" s="107">
        <v>4.24</v>
      </c>
      <c r="IW50" s="107">
        <v>4.42</v>
      </c>
      <c r="IX50" s="107">
        <v>6.27</v>
      </c>
      <c r="IY50" s="107">
        <v>6.07</v>
      </c>
      <c r="IZ50" s="107">
        <v>3.3</v>
      </c>
      <c r="JA50" s="107">
        <v>1.91</v>
      </c>
      <c r="JB50" s="308"/>
      <c r="JC50" s="107">
        <v>4.26</v>
      </c>
      <c r="JD50" s="108">
        <v>6.65</v>
      </c>
      <c r="JE50" s="108">
        <v>6.22</v>
      </c>
      <c r="JF50" s="107">
        <v>6.36</v>
      </c>
      <c r="JG50" s="107">
        <v>10.77</v>
      </c>
      <c r="JH50" s="107"/>
      <c r="JI50" s="107"/>
      <c r="JJ50" s="107"/>
      <c r="JK50" s="107"/>
      <c r="JL50" s="107"/>
      <c r="JM50" s="107"/>
      <c r="JN50" s="107"/>
      <c r="JO50" s="308"/>
    </row>
    <row r="51" spans="1:275" s="1" customFormat="1" ht="22.5">
      <c r="A51" s="398"/>
      <c r="B51" s="12" t="s">
        <v>89</v>
      </c>
      <c r="C51" s="36"/>
      <c r="D51" s="24"/>
      <c r="E51" s="24"/>
      <c r="F51" s="36"/>
      <c r="G51" s="36"/>
      <c r="H51" s="36"/>
      <c r="I51" s="36"/>
      <c r="J51" s="36"/>
      <c r="K51" s="36"/>
      <c r="L51" s="36"/>
      <c r="M51" s="54"/>
      <c r="N51" s="36"/>
      <c r="O51" s="44"/>
      <c r="P51" s="107"/>
      <c r="Q51" s="108"/>
      <c r="R51" s="108"/>
      <c r="S51" s="107"/>
      <c r="T51" s="107"/>
      <c r="U51" s="107"/>
      <c r="V51" s="107"/>
      <c r="W51" s="107"/>
      <c r="X51" s="107"/>
      <c r="Y51" s="107"/>
      <c r="Z51" s="107"/>
      <c r="AA51" s="107"/>
      <c r="AB51" s="308"/>
      <c r="AC51" s="107"/>
      <c r="AD51" s="108"/>
      <c r="AE51" s="108"/>
      <c r="AF51" s="107"/>
      <c r="AG51" s="107"/>
      <c r="AH51" s="107"/>
      <c r="AI51" s="107"/>
      <c r="AJ51" s="107"/>
      <c r="AK51" s="107"/>
      <c r="AL51" s="107"/>
      <c r="AM51" s="107"/>
      <c r="AN51" s="107"/>
      <c r="AO51" s="308"/>
      <c r="AP51" s="107"/>
      <c r="AQ51" s="108"/>
      <c r="AR51" s="108"/>
      <c r="AS51" s="107"/>
      <c r="AT51" s="107"/>
      <c r="AU51" s="107"/>
      <c r="AV51" s="107"/>
      <c r="AW51" s="107"/>
      <c r="AX51" s="107"/>
      <c r="AY51" s="107"/>
      <c r="AZ51" s="107"/>
      <c r="BA51" s="107"/>
      <c r="BB51" s="308"/>
      <c r="BC51" s="107"/>
      <c r="BD51" s="108"/>
      <c r="BE51" s="108"/>
      <c r="BF51" s="107"/>
      <c r="BG51" s="107"/>
      <c r="BH51" s="107"/>
      <c r="BI51" s="107"/>
      <c r="BJ51" s="107"/>
      <c r="BK51" s="107"/>
      <c r="BL51" s="107"/>
      <c r="BM51" s="107"/>
      <c r="BN51" s="107"/>
      <c r="BO51" s="308"/>
      <c r="BP51" s="107"/>
      <c r="BQ51" s="108"/>
      <c r="BR51" s="108"/>
      <c r="BS51" s="107"/>
      <c r="BT51" s="107"/>
      <c r="BU51" s="107"/>
      <c r="BV51" s="107"/>
      <c r="BW51" s="107"/>
      <c r="BX51" s="107"/>
      <c r="BY51" s="107"/>
      <c r="BZ51" s="107"/>
      <c r="CA51" s="107"/>
      <c r="CB51" s="308"/>
      <c r="CC51" s="107"/>
      <c r="CD51" s="108"/>
      <c r="CE51" s="108"/>
      <c r="CF51" s="107"/>
      <c r="CG51" s="107"/>
      <c r="CH51" s="107"/>
      <c r="CI51" s="107"/>
      <c r="CJ51" s="107"/>
      <c r="CK51" s="107"/>
      <c r="CL51" s="107"/>
      <c r="CM51" s="107"/>
      <c r="CN51" s="107"/>
      <c r="CO51" s="308"/>
      <c r="CP51" s="107"/>
      <c r="CQ51" s="108"/>
      <c r="CR51" s="108"/>
      <c r="CS51" s="107"/>
      <c r="CT51" s="107"/>
      <c r="CU51" s="107"/>
      <c r="CV51" s="107"/>
      <c r="CW51" s="107"/>
      <c r="CX51" s="107"/>
      <c r="CY51" s="107"/>
      <c r="CZ51" s="107"/>
      <c r="DA51" s="107"/>
      <c r="DB51" s="308"/>
      <c r="DC51" s="107"/>
      <c r="DD51" s="108"/>
      <c r="DE51" s="108"/>
      <c r="DF51" s="107"/>
      <c r="DG51" s="107"/>
      <c r="DH51" s="107"/>
      <c r="DI51" s="107"/>
      <c r="DJ51" s="107"/>
      <c r="DK51" s="107"/>
      <c r="DL51" s="107"/>
      <c r="DM51" s="107"/>
      <c r="DN51" s="107"/>
      <c r="DO51" s="308"/>
      <c r="DP51" s="107"/>
      <c r="DQ51" s="108"/>
      <c r="DR51" s="108"/>
      <c r="DS51" s="107"/>
      <c r="DT51" s="107"/>
      <c r="DU51" s="107"/>
      <c r="DV51" s="107"/>
      <c r="DW51" s="107"/>
      <c r="DX51" s="107"/>
      <c r="DY51" s="107"/>
      <c r="DZ51" s="107"/>
      <c r="EA51" s="107"/>
      <c r="EB51" s="308"/>
      <c r="EC51" s="107"/>
      <c r="ED51" s="108"/>
      <c r="EE51" s="108"/>
      <c r="EF51" s="107"/>
      <c r="EG51" s="107"/>
      <c r="EH51" s="107"/>
      <c r="EI51" s="107"/>
      <c r="EJ51" s="107"/>
      <c r="EK51" s="107"/>
      <c r="EL51" s="107"/>
      <c r="EM51" s="107"/>
      <c r="EN51" s="107"/>
      <c r="EO51" s="308"/>
      <c r="EP51" s="107"/>
      <c r="EQ51" s="108"/>
      <c r="ER51" s="108"/>
      <c r="ES51" s="107"/>
      <c r="ET51" s="107"/>
      <c r="EU51" s="107"/>
      <c r="EV51" s="107"/>
      <c r="EW51" s="107"/>
      <c r="EX51" s="107"/>
      <c r="EY51" s="107"/>
      <c r="EZ51" s="107"/>
      <c r="FA51" s="107"/>
      <c r="FB51" s="308"/>
      <c r="FC51" s="107"/>
      <c r="FD51" s="108"/>
      <c r="FE51" s="108"/>
      <c r="FF51" s="107"/>
      <c r="FG51" s="107"/>
      <c r="FH51" s="107"/>
      <c r="FI51" s="107"/>
      <c r="FJ51" s="107"/>
      <c r="FK51" s="107"/>
      <c r="FL51" s="107"/>
      <c r="FM51" s="107"/>
      <c r="FN51" s="107"/>
      <c r="FO51" s="308"/>
      <c r="FP51" s="107"/>
      <c r="FQ51" s="108"/>
      <c r="FR51" s="108"/>
      <c r="FS51" s="107"/>
      <c r="FT51" s="107"/>
      <c r="FU51" s="107"/>
      <c r="FV51" s="107"/>
      <c r="FW51" s="107"/>
      <c r="FX51" s="107"/>
      <c r="FY51" s="107"/>
      <c r="FZ51" s="107"/>
      <c r="GA51" s="107"/>
      <c r="GB51" s="308"/>
      <c r="GC51" s="107"/>
      <c r="GD51" s="108"/>
      <c r="GE51" s="108"/>
      <c r="GF51" s="107"/>
      <c r="GG51" s="107"/>
      <c r="GH51" s="107"/>
      <c r="GI51" s="107"/>
      <c r="GJ51" s="107"/>
      <c r="GK51" s="107"/>
      <c r="GL51" s="107"/>
      <c r="GM51" s="107"/>
      <c r="GN51" s="107"/>
      <c r="GO51" s="308"/>
      <c r="GP51" s="107"/>
      <c r="GQ51" s="108"/>
      <c r="GR51" s="108">
        <v>3.82</v>
      </c>
      <c r="GS51" s="107">
        <v>0.65</v>
      </c>
      <c r="GT51" s="107">
        <v>0</v>
      </c>
      <c r="GU51" s="107">
        <v>0</v>
      </c>
      <c r="GV51" s="107">
        <v>0</v>
      </c>
      <c r="GW51" s="107">
        <v>0</v>
      </c>
      <c r="GX51" s="107">
        <v>0</v>
      </c>
      <c r="GY51" s="107">
        <v>0</v>
      </c>
      <c r="GZ51" s="107">
        <v>0</v>
      </c>
      <c r="HA51" s="107">
        <v>0</v>
      </c>
      <c r="HB51" s="82"/>
      <c r="HC51" s="107">
        <v>0</v>
      </c>
      <c r="HD51" s="108">
        <v>0.54</v>
      </c>
      <c r="HE51" s="108">
        <v>4.37</v>
      </c>
      <c r="HF51" s="107">
        <v>3.79</v>
      </c>
      <c r="HG51" s="107">
        <v>4.38</v>
      </c>
      <c r="HH51" s="107">
        <v>4.0199999999999996</v>
      </c>
      <c r="HI51" s="107">
        <v>3.65</v>
      </c>
      <c r="HJ51" s="107">
        <v>3.22</v>
      </c>
      <c r="HK51" s="107">
        <v>3.31</v>
      </c>
      <c r="HL51" s="107">
        <v>4.07</v>
      </c>
      <c r="HM51" s="107">
        <v>4.07</v>
      </c>
      <c r="HN51" s="107">
        <v>3.74</v>
      </c>
      <c r="HO51" s="308"/>
      <c r="HP51" s="107">
        <v>3.65</v>
      </c>
      <c r="HQ51" s="108">
        <v>4.0999999999999996</v>
      </c>
      <c r="HR51" s="108">
        <v>4.49</v>
      </c>
      <c r="HS51" s="107">
        <v>4.7300000000000004</v>
      </c>
      <c r="HT51" s="107">
        <v>3.32</v>
      </c>
      <c r="HU51" s="107">
        <v>4.2300000000000004</v>
      </c>
      <c r="HV51" s="107">
        <v>3.92</v>
      </c>
      <c r="HW51" s="107">
        <v>3.52</v>
      </c>
      <c r="HX51" s="107">
        <v>3.94</v>
      </c>
      <c r="HY51" s="107">
        <v>3.36</v>
      </c>
      <c r="HZ51" s="107">
        <v>4.07</v>
      </c>
      <c r="IA51" s="107">
        <v>3.76</v>
      </c>
      <c r="IB51" s="308"/>
      <c r="IC51" s="107">
        <v>2.98</v>
      </c>
      <c r="ID51" s="108">
        <v>2.71</v>
      </c>
      <c r="IE51" s="108">
        <v>3.23</v>
      </c>
      <c r="IF51" s="107">
        <v>2.92</v>
      </c>
      <c r="IG51" s="107">
        <v>2.5499999999999998</v>
      </c>
      <c r="IH51" s="107">
        <v>1.75</v>
      </c>
      <c r="II51" s="107">
        <v>1.47</v>
      </c>
      <c r="IJ51" s="107">
        <v>3.44</v>
      </c>
      <c r="IK51" s="107">
        <v>2.88</v>
      </c>
      <c r="IL51" s="107">
        <v>2.98</v>
      </c>
      <c r="IM51" s="107">
        <v>4.3099999999999996</v>
      </c>
      <c r="IN51" s="107">
        <v>1.84</v>
      </c>
      <c r="IO51" s="308"/>
      <c r="IP51" s="107">
        <v>1.69</v>
      </c>
      <c r="IQ51" s="108">
        <v>2.4</v>
      </c>
      <c r="IR51" s="108">
        <v>1.35</v>
      </c>
      <c r="IS51" s="107">
        <v>0.43</v>
      </c>
      <c r="IT51" s="377"/>
      <c r="IU51" s="377"/>
      <c r="IV51" s="107">
        <v>2.98</v>
      </c>
      <c r="IW51" s="107">
        <v>2.27</v>
      </c>
      <c r="IX51" s="107">
        <v>3.4</v>
      </c>
      <c r="IY51" s="107">
        <v>3.45</v>
      </c>
      <c r="IZ51" s="107">
        <v>2.33</v>
      </c>
      <c r="JA51" s="107">
        <v>1.35</v>
      </c>
      <c r="JB51" s="308"/>
      <c r="JC51" s="107">
        <v>2.08</v>
      </c>
      <c r="JD51" s="108">
        <v>2.81</v>
      </c>
      <c r="JE51" s="108">
        <v>1.97</v>
      </c>
      <c r="JF51" s="107">
        <v>3.75</v>
      </c>
      <c r="JG51" s="107">
        <v>5.0199999999999996</v>
      </c>
      <c r="JH51" s="107"/>
      <c r="JI51" s="107"/>
      <c r="JJ51" s="107"/>
      <c r="JK51" s="107"/>
      <c r="JL51" s="107"/>
      <c r="JM51" s="107"/>
      <c r="JN51" s="107"/>
      <c r="JO51" s="308"/>
    </row>
    <row r="52" spans="1:275">
      <c r="A52" s="398"/>
      <c r="B52" s="12" t="s">
        <v>36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82"/>
      <c r="P52" s="107">
        <v>12.59</v>
      </c>
      <c r="Q52" s="108">
        <v>18.100000000000001</v>
      </c>
      <c r="R52" s="108">
        <v>17.100000000000001</v>
      </c>
      <c r="S52" s="107">
        <v>15.77</v>
      </c>
      <c r="T52" s="107">
        <v>15.19</v>
      </c>
      <c r="U52" s="107">
        <v>18.010000000000002</v>
      </c>
      <c r="V52" s="107">
        <v>26.1</v>
      </c>
      <c r="W52" s="107">
        <v>25.28</v>
      </c>
      <c r="X52" s="107">
        <v>28.35</v>
      </c>
      <c r="Y52" s="107">
        <v>26</v>
      </c>
      <c r="Z52" s="60"/>
      <c r="AA52" s="107">
        <v>12.75</v>
      </c>
      <c r="AB52" s="82"/>
      <c r="AC52" s="107">
        <v>15.05</v>
      </c>
      <c r="AD52" s="108">
        <v>16.760000000000002</v>
      </c>
      <c r="AE52" s="108">
        <v>16.02</v>
      </c>
      <c r="AF52" s="107">
        <v>26.56</v>
      </c>
      <c r="AG52" s="107">
        <v>22.78</v>
      </c>
      <c r="AH52" s="107">
        <v>27.33</v>
      </c>
      <c r="AI52" s="107">
        <v>25.18</v>
      </c>
      <c r="AJ52" s="107">
        <v>25.03</v>
      </c>
      <c r="AK52" s="107">
        <v>26.26</v>
      </c>
      <c r="AL52" s="107">
        <v>22.96</v>
      </c>
      <c r="AM52" s="107">
        <v>21.36</v>
      </c>
      <c r="AN52" s="107">
        <v>26.45</v>
      </c>
      <c r="AO52" s="82"/>
      <c r="AP52" s="107">
        <v>21.51</v>
      </c>
      <c r="AQ52" s="108">
        <v>13.33</v>
      </c>
      <c r="AR52" s="108">
        <v>12.04</v>
      </c>
      <c r="AS52" s="107">
        <v>12.47</v>
      </c>
      <c r="AT52" s="107">
        <v>21.12</v>
      </c>
      <c r="AU52" s="107">
        <v>25.68</v>
      </c>
      <c r="AV52" s="107">
        <v>28.05</v>
      </c>
      <c r="AW52" s="107">
        <v>17.14</v>
      </c>
      <c r="AX52" s="107">
        <v>22.62</v>
      </c>
      <c r="AY52" s="107">
        <v>30.13</v>
      </c>
      <c r="AZ52" s="107">
        <v>26.86</v>
      </c>
      <c r="BA52" s="107">
        <v>22.43</v>
      </c>
      <c r="BB52" s="82"/>
      <c r="BC52" s="107">
        <v>16.239999999999998</v>
      </c>
      <c r="BD52" s="108">
        <v>9.8000000000000007</v>
      </c>
      <c r="BE52" s="108">
        <v>15.99</v>
      </c>
      <c r="BF52" s="107">
        <v>15.35</v>
      </c>
      <c r="BG52" s="107">
        <v>17.260000000000002</v>
      </c>
      <c r="BH52" s="107">
        <v>13.76</v>
      </c>
      <c r="BI52" s="107">
        <v>7.46</v>
      </c>
      <c r="BJ52" s="107">
        <v>13.2</v>
      </c>
      <c r="BK52" s="107">
        <v>14.46</v>
      </c>
      <c r="BL52" s="107">
        <v>15.42</v>
      </c>
      <c r="BM52" s="107">
        <v>17.79</v>
      </c>
      <c r="BN52" s="107">
        <v>19.46</v>
      </c>
      <c r="BO52" s="82"/>
      <c r="BP52" s="107">
        <v>26.42</v>
      </c>
      <c r="BQ52" s="108">
        <v>31.15</v>
      </c>
      <c r="BR52" s="108">
        <v>29.67</v>
      </c>
      <c r="BS52" s="107">
        <v>17.79</v>
      </c>
      <c r="BT52" s="107">
        <v>17.559999999999999</v>
      </c>
      <c r="BU52" s="107">
        <v>29.51</v>
      </c>
      <c r="BV52" s="107">
        <v>24.19</v>
      </c>
      <c r="BW52" s="107">
        <v>26.42</v>
      </c>
      <c r="BX52" s="107">
        <v>26.13</v>
      </c>
      <c r="BY52" s="107">
        <v>29.51</v>
      </c>
      <c r="BZ52" s="107">
        <v>27.17</v>
      </c>
      <c r="CA52" s="107">
        <v>10.49</v>
      </c>
      <c r="CB52" s="82"/>
      <c r="CC52" s="107">
        <v>10.16</v>
      </c>
      <c r="CD52" s="108">
        <v>9.31</v>
      </c>
      <c r="CE52" s="108">
        <v>16.739999999999998</v>
      </c>
      <c r="CF52" s="107">
        <v>30.56</v>
      </c>
      <c r="CG52" s="107">
        <v>33.26</v>
      </c>
      <c r="CH52" s="107">
        <v>31.92</v>
      </c>
      <c r="CI52" s="107">
        <v>27.07</v>
      </c>
      <c r="CJ52" s="107">
        <v>29.97</v>
      </c>
      <c r="CK52" s="107">
        <v>24.7</v>
      </c>
      <c r="CL52" s="107">
        <v>27.63</v>
      </c>
      <c r="CM52" s="107">
        <v>32.049999999999997</v>
      </c>
      <c r="CN52" s="107">
        <v>30.71</v>
      </c>
      <c r="CO52" s="82"/>
      <c r="CP52" s="107">
        <v>26.72</v>
      </c>
      <c r="CQ52" s="108">
        <v>20.78</v>
      </c>
      <c r="CR52" s="108">
        <v>18.2</v>
      </c>
      <c r="CS52" s="107">
        <v>28.33</v>
      </c>
      <c r="CT52" s="107">
        <v>11.56</v>
      </c>
      <c r="CU52" s="107">
        <v>20.53</v>
      </c>
      <c r="CV52" s="107">
        <v>27.07</v>
      </c>
      <c r="CW52" s="107">
        <v>26.64</v>
      </c>
      <c r="CX52" s="107">
        <v>26.32</v>
      </c>
      <c r="CY52" s="107">
        <v>27.5</v>
      </c>
      <c r="CZ52" s="107">
        <v>25.2</v>
      </c>
      <c r="DA52" s="107">
        <v>28.39</v>
      </c>
      <c r="DB52" s="307">
        <f t="shared" si="173"/>
        <v>287.23999999999995</v>
      </c>
      <c r="DC52" s="107">
        <v>24.71</v>
      </c>
      <c r="DD52" s="108">
        <v>24.37</v>
      </c>
      <c r="DE52" s="108">
        <v>20.88</v>
      </c>
      <c r="DF52" s="107">
        <v>26.87</v>
      </c>
      <c r="DG52" s="107">
        <v>28.88</v>
      </c>
      <c r="DH52" s="107">
        <v>24</v>
      </c>
      <c r="DI52" s="107">
        <v>22.98</v>
      </c>
      <c r="DJ52" s="107">
        <v>22.18</v>
      </c>
      <c r="DK52" s="107">
        <v>23.81</v>
      </c>
      <c r="DL52" s="107">
        <v>24.66</v>
      </c>
      <c r="DM52" s="107">
        <v>11.55</v>
      </c>
      <c r="DN52" s="107">
        <v>11.48</v>
      </c>
      <c r="DO52" s="82"/>
      <c r="DP52" s="107">
        <v>23.88</v>
      </c>
      <c r="DQ52" s="108">
        <v>23.07</v>
      </c>
      <c r="DR52" s="108">
        <v>16.77</v>
      </c>
      <c r="DS52" s="107">
        <v>13.18</v>
      </c>
      <c r="DT52" s="107">
        <v>27.2</v>
      </c>
      <c r="DU52" s="107">
        <v>25.31</v>
      </c>
      <c r="DV52" s="107">
        <v>23.19</v>
      </c>
      <c r="DW52" s="107">
        <v>22.88</v>
      </c>
      <c r="DX52" s="107">
        <v>23.73</v>
      </c>
      <c r="DY52" s="107">
        <v>28.37</v>
      </c>
      <c r="DZ52" s="107">
        <v>27.36</v>
      </c>
      <c r="EA52" s="107">
        <v>24.6</v>
      </c>
      <c r="EB52" s="82"/>
      <c r="EC52" s="107">
        <v>18.5</v>
      </c>
      <c r="ED52" s="108">
        <v>27.12</v>
      </c>
      <c r="EE52" s="108">
        <v>28.01</v>
      </c>
      <c r="EF52" s="107">
        <v>27.11</v>
      </c>
      <c r="EG52" s="107">
        <v>28.65</v>
      </c>
      <c r="EH52" s="107">
        <v>20.5</v>
      </c>
      <c r="EI52" s="107">
        <v>22.8</v>
      </c>
      <c r="EJ52" s="107">
        <v>23.62</v>
      </c>
      <c r="EK52" s="107">
        <v>24.65</v>
      </c>
      <c r="EL52" s="107">
        <v>26.13</v>
      </c>
      <c r="EM52" s="107">
        <v>29.06</v>
      </c>
      <c r="EN52" s="107">
        <v>28.83</v>
      </c>
      <c r="EO52" s="82"/>
      <c r="EP52" s="107">
        <v>25.73</v>
      </c>
      <c r="EQ52" s="108">
        <v>28.06</v>
      </c>
      <c r="ER52" s="108">
        <v>24.5</v>
      </c>
      <c r="ES52" s="107">
        <v>18.07</v>
      </c>
      <c r="ET52" s="107">
        <v>25.92</v>
      </c>
      <c r="EU52" s="107">
        <v>32.11</v>
      </c>
      <c r="EV52" s="107">
        <v>27.86</v>
      </c>
      <c r="EW52" s="107">
        <v>27.2</v>
      </c>
      <c r="EX52" s="107">
        <v>30.18</v>
      </c>
      <c r="EY52" s="107">
        <v>28.5</v>
      </c>
      <c r="EZ52" s="107">
        <v>22.71</v>
      </c>
      <c r="FA52" s="107">
        <v>28.02</v>
      </c>
      <c r="FB52" s="82"/>
      <c r="FC52" s="107">
        <v>15.36</v>
      </c>
      <c r="FD52" s="108">
        <v>14.35</v>
      </c>
      <c r="FE52" s="108">
        <v>24.14</v>
      </c>
      <c r="FF52" s="107">
        <v>16.89</v>
      </c>
      <c r="FG52" s="107">
        <v>24.17</v>
      </c>
      <c r="FH52" s="107">
        <v>25.09</v>
      </c>
      <c r="FI52" s="107">
        <v>23.24</v>
      </c>
      <c r="FJ52" s="107">
        <v>24.38</v>
      </c>
      <c r="FK52" s="107">
        <v>24.21</v>
      </c>
      <c r="FL52" s="107">
        <v>25.21</v>
      </c>
      <c r="FM52" s="107">
        <v>26.61</v>
      </c>
      <c r="FN52" s="107">
        <v>33.19</v>
      </c>
      <c r="FO52" s="82"/>
      <c r="FP52" s="107">
        <v>25.14</v>
      </c>
      <c r="FQ52" s="108">
        <v>24.75</v>
      </c>
      <c r="FR52" s="108">
        <v>27.08</v>
      </c>
      <c r="FS52" s="107">
        <v>26.31</v>
      </c>
      <c r="FT52" s="107">
        <v>28.14</v>
      </c>
      <c r="FU52" s="107">
        <v>29.81</v>
      </c>
      <c r="FV52" s="107">
        <v>27.01</v>
      </c>
      <c r="FW52" s="107">
        <v>26.34</v>
      </c>
      <c r="FX52" s="107">
        <v>26.04</v>
      </c>
      <c r="FY52" s="107">
        <v>27.55</v>
      </c>
      <c r="FZ52" s="107">
        <v>29.69</v>
      </c>
      <c r="GA52" s="107">
        <v>28.33</v>
      </c>
      <c r="GB52" s="82"/>
      <c r="GC52" s="107">
        <v>23.01</v>
      </c>
      <c r="GD52" s="108">
        <v>32.659999999999997</v>
      </c>
      <c r="GE52" s="108">
        <v>28.24</v>
      </c>
      <c r="GF52" s="107">
        <v>29.27</v>
      </c>
      <c r="GG52" s="107">
        <v>21.37</v>
      </c>
      <c r="GH52" s="107">
        <v>18.489999999999998</v>
      </c>
      <c r="GI52" s="107">
        <v>15.96</v>
      </c>
      <c r="GJ52" s="107">
        <v>16.23</v>
      </c>
      <c r="GK52" s="107">
        <v>20.16</v>
      </c>
      <c r="GL52" s="107">
        <v>25.23</v>
      </c>
      <c r="GM52" s="107">
        <v>30.61</v>
      </c>
      <c r="GN52" s="107">
        <v>28.3</v>
      </c>
      <c r="GO52" s="82"/>
      <c r="GP52" s="107">
        <v>22.2</v>
      </c>
      <c r="GQ52" s="108">
        <v>27.74</v>
      </c>
      <c r="GR52" s="108">
        <v>27.59</v>
      </c>
      <c r="GS52" s="107">
        <v>28.9</v>
      </c>
      <c r="GT52" s="107">
        <v>27.03</v>
      </c>
      <c r="GU52" s="107">
        <v>21.51</v>
      </c>
      <c r="GV52" s="107">
        <v>12.91</v>
      </c>
      <c r="GW52" s="107">
        <v>23.39</v>
      </c>
      <c r="GX52" s="107">
        <v>24.19</v>
      </c>
      <c r="GY52" s="107">
        <v>24.31</v>
      </c>
      <c r="GZ52" s="107">
        <v>28.58</v>
      </c>
      <c r="HA52" s="107">
        <v>25.18</v>
      </c>
      <c r="HB52" s="82"/>
      <c r="HC52" s="107">
        <v>25.05</v>
      </c>
      <c r="HD52" s="108">
        <v>23.95</v>
      </c>
      <c r="HE52" s="108">
        <v>16.36</v>
      </c>
      <c r="HF52" s="107">
        <v>11.92</v>
      </c>
      <c r="HG52" s="107">
        <v>11.53</v>
      </c>
      <c r="HH52" s="107">
        <v>11.66</v>
      </c>
      <c r="HI52" s="107">
        <v>18.809999999999999</v>
      </c>
      <c r="HJ52" s="107">
        <v>19.59</v>
      </c>
      <c r="HK52" s="107">
        <v>16.38</v>
      </c>
      <c r="HL52" s="107">
        <v>11.45</v>
      </c>
      <c r="HM52" s="107">
        <v>20.48</v>
      </c>
      <c r="HN52" s="107">
        <v>23.13</v>
      </c>
      <c r="HO52" s="82"/>
      <c r="HP52" s="107">
        <v>24.04</v>
      </c>
      <c r="HQ52" s="108">
        <v>24.7</v>
      </c>
      <c r="HR52" s="108">
        <v>24.4</v>
      </c>
      <c r="HS52" s="107">
        <v>24.45</v>
      </c>
      <c r="HT52" s="107">
        <v>24.2</v>
      </c>
      <c r="HU52" s="107">
        <v>22.9</v>
      </c>
      <c r="HV52" s="107">
        <v>20.91</v>
      </c>
      <c r="HW52" s="107">
        <v>19.05</v>
      </c>
      <c r="HX52" s="107">
        <v>19.559999999999999</v>
      </c>
      <c r="HY52" s="107">
        <v>23.26</v>
      </c>
      <c r="HZ52" s="107">
        <v>20.82</v>
      </c>
      <c r="IA52" s="107">
        <v>22.99</v>
      </c>
      <c r="IB52" s="82"/>
      <c r="IC52" s="107">
        <v>20.18</v>
      </c>
      <c r="ID52" s="108">
        <v>18.66</v>
      </c>
      <c r="IE52" s="108">
        <v>12.85</v>
      </c>
      <c r="IF52" s="107">
        <v>12.33</v>
      </c>
      <c r="IG52" s="107">
        <v>14.81</v>
      </c>
      <c r="IH52" s="107">
        <v>16.02</v>
      </c>
      <c r="II52" s="107">
        <v>19.43</v>
      </c>
      <c r="IJ52" s="107">
        <v>20.81</v>
      </c>
      <c r="IK52" s="107">
        <v>21.42</v>
      </c>
      <c r="IL52" s="107">
        <v>15.47</v>
      </c>
      <c r="IM52" s="107">
        <v>18.39</v>
      </c>
      <c r="IN52" s="107">
        <v>19.7</v>
      </c>
      <c r="IO52" s="82"/>
      <c r="IP52" s="107">
        <v>16.649999999999999</v>
      </c>
      <c r="IQ52" s="108">
        <v>19.149999999999999</v>
      </c>
      <c r="IR52" s="108">
        <v>21.29</v>
      </c>
      <c r="IS52" s="107">
        <v>18.59</v>
      </c>
      <c r="IT52" s="377"/>
      <c r="IU52" s="377"/>
      <c r="IV52" s="107">
        <v>27.52</v>
      </c>
      <c r="IW52" s="107">
        <v>25.6</v>
      </c>
      <c r="IX52" s="107">
        <v>27.33</v>
      </c>
      <c r="IY52" s="107">
        <v>25.33</v>
      </c>
      <c r="IZ52" s="107">
        <v>24.67</v>
      </c>
      <c r="JA52" s="107">
        <v>25.46</v>
      </c>
      <c r="JB52" s="82"/>
      <c r="JC52" s="107">
        <v>25.34</v>
      </c>
      <c r="JD52" s="108">
        <v>27.61</v>
      </c>
      <c r="JE52" s="108">
        <v>16.16</v>
      </c>
      <c r="JF52" s="107">
        <v>14.68</v>
      </c>
      <c r="JG52" s="107">
        <v>22.31</v>
      </c>
      <c r="JH52" s="107"/>
      <c r="JI52" s="107"/>
      <c r="JJ52" s="107"/>
      <c r="JK52" s="107"/>
      <c r="JL52" s="107"/>
      <c r="JM52" s="107"/>
      <c r="JN52" s="107"/>
      <c r="JO52" s="82"/>
    </row>
    <row r="53" spans="1:275">
      <c r="A53" s="398"/>
      <c r="B53" s="12" t="s">
        <v>37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82"/>
      <c r="P53" s="107">
        <v>9.9600000000000009</v>
      </c>
      <c r="Q53" s="108">
        <v>9.8000000000000007</v>
      </c>
      <c r="R53" s="108">
        <v>10.199999999999999</v>
      </c>
      <c r="S53" s="107">
        <v>5.27</v>
      </c>
      <c r="T53" s="107">
        <v>11.39</v>
      </c>
      <c r="U53" s="107">
        <v>11.36</v>
      </c>
      <c r="V53" s="107">
        <v>10.17</v>
      </c>
      <c r="W53" s="107">
        <v>12.06</v>
      </c>
      <c r="X53" s="107">
        <v>15.43</v>
      </c>
      <c r="Y53" s="107">
        <v>18.95</v>
      </c>
      <c r="Z53" s="60"/>
      <c r="AA53" s="107">
        <v>25.17</v>
      </c>
      <c r="AB53" s="82"/>
      <c r="AC53" s="107">
        <v>29.51</v>
      </c>
      <c r="AD53" s="108">
        <v>22.88</v>
      </c>
      <c r="AE53" s="108">
        <v>22.04</v>
      </c>
      <c r="AF53" s="107">
        <v>25.55</v>
      </c>
      <c r="AG53" s="107">
        <v>17.11</v>
      </c>
      <c r="AH53" s="107">
        <v>15.52</v>
      </c>
      <c r="AI53" s="107">
        <v>17.91</v>
      </c>
      <c r="AJ53" s="107">
        <v>18.8</v>
      </c>
      <c r="AK53" s="107">
        <v>24.31</v>
      </c>
      <c r="AL53" s="107">
        <v>22.93</v>
      </c>
      <c r="AM53" s="107">
        <v>29.5</v>
      </c>
      <c r="AN53" s="107">
        <v>29.48</v>
      </c>
      <c r="AO53" s="82"/>
      <c r="AP53" s="107">
        <v>28.11</v>
      </c>
      <c r="AQ53" s="108">
        <v>31.4</v>
      </c>
      <c r="AR53" s="108">
        <v>27.34</v>
      </c>
      <c r="AS53" s="107">
        <v>28.47</v>
      </c>
      <c r="AT53" s="107">
        <v>16.670000000000002</v>
      </c>
      <c r="AU53" s="107">
        <v>20.39</v>
      </c>
      <c r="AV53" s="107">
        <v>15.12</v>
      </c>
      <c r="AW53" s="107">
        <v>20.52</v>
      </c>
      <c r="AX53" s="107">
        <v>27.09</v>
      </c>
      <c r="AY53" s="107">
        <v>31.03</v>
      </c>
      <c r="AZ53" s="107">
        <v>16.25</v>
      </c>
      <c r="BA53" s="107">
        <v>16.03</v>
      </c>
      <c r="BB53" s="82"/>
      <c r="BC53" s="107">
        <v>15.27</v>
      </c>
      <c r="BD53" s="108">
        <v>25.38</v>
      </c>
      <c r="BE53" s="108">
        <v>15.75</v>
      </c>
      <c r="BF53" s="107">
        <v>17.899999999999999</v>
      </c>
      <c r="BG53" s="107">
        <v>18.420000000000002</v>
      </c>
      <c r="BH53" s="107">
        <v>18.670000000000002</v>
      </c>
      <c r="BI53" s="107">
        <v>24.61</v>
      </c>
      <c r="BJ53" s="107">
        <v>26.46</v>
      </c>
      <c r="BK53" s="107">
        <v>24.23</v>
      </c>
      <c r="BL53" s="107">
        <v>27.6</v>
      </c>
      <c r="BM53" s="107">
        <v>29.11</v>
      </c>
      <c r="BN53" s="107">
        <v>22.77</v>
      </c>
      <c r="BO53" s="82"/>
      <c r="BP53" s="107">
        <v>12.94</v>
      </c>
      <c r="BQ53" s="108">
        <v>15.68</v>
      </c>
      <c r="BR53" s="108">
        <v>15.53</v>
      </c>
      <c r="BS53" s="107">
        <v>16.3</v>
      </c>
      <c r="BT53" s="107">
        <v>15.43</v>
      </c>
      <c r="BU53" s="107">
        <v>11.04</v>
      </c>
      <c r="BV53" s="107">
        <v>23.01</v>
      </c>
      <c r="BW53" s="107">
        <v>33.33</v>
      </c>
      <c r="BX53" s="107">
        <v>29.13</v>
      </c>
      <c r="BY53" s="107">
        <v>28.18</v>
      </c>
      <c r="BZ53" s="107">
        <v>23.08</v>
      </c>
      <c r="CA53" s="107">
        <v>19.2</v>
      </c>
      <c r="CB53" s="82"/>
      <c r="CC53" s="107">
        <v>17.739999999999998</v>
      </c>
      <c r="CD53" s="108">
        <v>27.84</v>
      </c>
      <c r="CE53" s="108">
        <v>23.95</v>
      </c>
      <c r="CF53" s="107">
        <v>13.52</v>
      </c>
      <c r="CG53" s="107">
        <v>16.11</v>
      </c>
      <c r="CH53" s="107">
        <v>15.7</v>
      </c>
      <c r="CI53" s="107">
        <v>19.190000000000001</v>
      </c>
      <c r="CJ53" s="107">
        <v>8.64</v>
      </c>
      <c r="CK53" s="107">
        <v>24.03</v>
      </c>
      <c r="CL53" s="107">
        <v>17.309999999999999</v>
      </c>
      <c r="CM53" s="107">
        <v>15.16</v>
      </c>
      <c r="CN53" s="107">
        <v>25.26</v>
      </c>
      <c r="CO53" s="82"/>
      <c r="CP53" s="107">
        <v>31.02</v>
      </c>
      <c r="CQ53" s="108">
        <v>29.92</v>
      </c>
      <c r="CR53" s="108">
        <v>29.26</v>
      </c>
      <c r="CS53" s="107">
        <v>23.79</v>
      </c>
      <c r="CT53" s="107">
        <v>31.09</v>
      </c>
      <c r="CU53" s="107">
        <v>31.05</v>
      </c>
      <c r="CV53" s="107">
        <v>27.37</v>
      </c>
      <c r="CW53" s="107">
        <v>26.92</v>
      </c>
      <c r="CX53" s="107">
        <v>27.13</v>
      </c>
      <c r="CY53" s="107">
        <v>27.54</v>
      </c>
      <c r="CZ53" s="107">
        <v>26.24</v>
      </c>
      <c r="DA53" s="107">
        <v>29.84</v>
      </c>
      <c r="DB53" s="307">
        <f t="shared" si="173"/>
        <v>341.17</v>
      </c>
      <c r="DC53" s="107">
        <v>31.13</v>
      </c>
      <c r="DD53" s="108">
        <v>19.79</v>
      </c>
      <c r="DE53" s="108">
        <v>25.39</v>
      </c>
      <c r="DF53" s="107">
        <v>23.33</v>
      </c>
      <c r="DG53" s="107">
        <v>16.05</v>
      </c>
      <c r="DH53" s="107">
        <v>23.29</v>
      </c>
      <c r="DI53" s="107">
        <v>25.01</v>
      </c>
      <c r="DJ53" s="107">
        <v>25.29</v>
      </c>
      <c r="DK53" s="107">
        <v>22.96</v>
      </c>
      <c r="DL53" s="107">
        <v>20.07</v>
      </c>
      <c r="DM53" s="107">
        <v>25.71</v>
      </c>
      <c r="DN53" s="107">
        <v>26.84</v>
      </c>
      <c r="DO53" s="82"/>
      <c r="DP53" s="107">
        <v>19.899999999999999</v>
      </c>
      <c r="DQ53" s="108">
        <v>26.97</v>
      </c>
      <c r="DR53" s="108">
        <v>25.44</v>
      </c>
      <c r="DS53" s="107">
        <v>16.579999999999998</v>
      </c>
      <c r="DT53" s="107">
        <v>14.42</v>
      </c>
      <c r="DU53" s="107">
        <v>19.39</v>
      </c>
      <c r="DV53" s="107">
        <v>24.64</v>
      </c>
      <c r="DW53" s="107">
        <v>24.58</v>
      </c>
      <c r="DX53" s="107">
        <v>24.26</v>
      </c>
      <c r="DY53" s="107">
        <v>18.77</v>
      </c>
      <c r="DZ53" s="107">
        <v>12.19</v>
      </c>
      <c r="EA53" s="107">
        <v>26.71</v>
      </c>
      <c r="EB53" s="82"/>
      <c r="EC53" s="107">
        <v>27.96</v>
      </c>
      <c r="ED53" s="108">
        <v>27.25</v>
      </c>
      <c r="EE53" s="108">
        <v>27.44</v>
      </c>
      <c r="EF53" s="107">
        <v>27.35</v>
      </c>
      <c r="EG53" s="107">
        <v>21.52</v>
      </c>
      <c r="EH53" s="107">
        <v>22.71</v>
      </c>
      <c r="EI53" s="107">
        <v>22.27</v>
      </c>
      <c r="EJ53" s="107">
        <v>22.11</v>
      </c>
      <c r="EK53" s="107">
        <v>23.41</v>
      </c>
      <c r="EL53" s="107">
        <v>22.92</v>
      </c>
      <c r="EM53" s="107">
        <v>13.17</v>
      </c>
      <c r="EN53" s="107">
        <v>21.26</v>
      </c>
      <c r="EO53" s="82"/>
      <c r="EP53" s="107">
        <v>26.73</v>
      </c>
      <c r="EQ53" s="108">
        <v>25.18</v>
      </c>
      <c r="ER53" s="108">
        <v>26.63</v>
      </c>
      <c r="ES53" s="107">
        <v>25.74</v>
      </c>
      <c r="ET53" s="107">
        <v>13.84</v>
      </c>
      <c r="EU53" s="107">
        <v>15.49</v>
      </c>
      <c r="EV53" s="107">
        <v>27.26</v>
      </c>
      <c r="EW53" s="107">
        <v>23.02</v>
      </c>
      <c r="EX53" s="107">
        <v>30.49</v>
      </c>
      <c r="EY53" s="107">
        <v>29.63</v>
      </c>
      <c r="EZ53" s="107">
        <v>31.22</v>
      </c>
      <c r="FA53" s="107">
        <v>30.47</v>
      </c>
      <c r="FB53" s="82"/>
      <c r="FC53" s="107">
        <v>34.380000000000003</v>
      </c>
      <c r="FD53" s="108">
        <v>30.6</v>
      </c>
      <c r="FE53" s="108">
        <v>22.25</v>
      </c>
      <c r="FF53" s="107">
        <v>27.29</v>
      </c>
      <c r="FG53" s="107">
        <v>25.48</v>
      </c>
      <c r="FH53" s="107">
        <v>25.2</v>
      </c>
      <c r="FI53" s="107">
        <v>24.2</v>
      </c>
      <c r="FJ53" s="107">
        <v>24.35</v>
      </c>
      <c r="FK53" s="107">
        <v>23.41</v>
      </c>
      <c r="FL53" s="107">
        <v>25.98</v>
      </c>
      <c r="FM53" s="107">
        <v>17.920000000000002</v>
      </c>
      <c r="FN53" s="107">
        <v>17.82</v>
      </c>
      <c r="FO53" s="82"/>
      <c r="FP53" s="107">
        <v>25.28</v>
      </c>
      <c r="FQ53" s="108">
        <v>25.73</v>
      </c>
      <c r="FR53" s="108">
        <v>24.79</v>
      </c>
      <c r="FS53" s="107">
        <v>18.079999999999998</v>
      </c>
      <c r="FT53" s="107">
        <v>18.32</v>
      </c>
      <c r="FU53" s="107">
        <v>26.38</v>
      </c>
      <c r="FV53" s="107">
        <v>25.89</v>
      </c>
      <c r="FW53" s="107">
        <v>26.72</v>
      </c>
      <c r="FX53" s="107">
        <v>27.73</v>
      </c>
      <c r="FY53" s="107">
        <v>27.18</v>
      </c>
      <c r="FZ53" s="107">
        <v>24.75</v>
      </c>
      <c r="GA53" s="107">
        <v>26.82</v>
      </c>
      <c r="GB53" s="82"/>
      <c r="GC53" s="107">
        <v>28.33</v>
      </c>
      <c r="GD53" s="108">
        <v>19.93</v>
      </c>
      <c r="GE53" s="108">
        <v>26.08</v>
      </c>
      <c r="GF53" s="107">
        <v>23.73</v>
      </c>
      <c r="GG53" s="107">
        <v>26.01</v>
      </c>
      <c r="GH53" s="107">
        <v>28.52</v>
      </c>
      <c r="GI53" s="107">
        <v>26.45</v>
      </c>
      <c r="GJ53" s="107">
        <v>25.09</v>
      </c>
      <c r="GK53" s="107">
        <v>27.03</v>
      </c>
      <c r="GL53" s="107">
        <v>24.37</v>
      </c>
      <c r="GM53" s="107">
        <v>16.36</v>
      </c>
      <c r="GN53" s="107">
        <v>18.829999999999998</v>
      </c>
      <c r="GO53" s="82"/>
      <c r="GP53" s="107">
        <v>21.06</v>
      </c>
      <c r="GQ53" s="108">
        <v>21.9</v>
      </c>
      <c r="GR53" s="108">
        <v>24.33</v>
      </c>
      <c r="GS53" s="107">
        <v>20.43</v>
      </c>
      <c r="GT53" s="107">
        <v>20.38</v>
      </c>
      <c r="GU53" s="107">
        <v>25.38</v>
      </c>
      <c r="GV53" s="107">
        <v>24.71</v>
      </c>
      <c r="GW53" s="107">
        <v>21.86</v>
      </c>
      <c r="GX53" s="107">
        <v>24.43</v>
      </c>
      <c r="GY53" s="107">
        <v>23.27</v>
      </c>
      <c r="GZ53" s="107">
        <v>17.29</v>
      </c>
      <c r="HA53" s="107">
        <v>18.39</v>
      </c>
      <c r="HB53" s="82"/>
      <c r="HC53" s="107">
        <v>18.53</v>
      </c>
      <c r="HD53" s="108">
        <v>19.59</v>
      </c>
      <c r="HE53" s="108">
        <v>23.82</v>
      </c>
      <c r="HF53" s="107">
        <v>26.22</v>
      </c>
      <c r="HG53" s="107">
        <v>23.32</v>
      </c>
      <c r="HH53" s="107">
        <v>21.83</v>
      </c>
      <c r="HI53" s="107">
        <v>17.88</v>
      </c>
      <c r="HJ53" s="107">
        <v>18.05</v>
      </c>
      <c r="HK53" s="107">
        <v>16.899999999999999</v>
      </c>
      <c r="HL53" s="107">
        <v>21.36</v>
      </c>
      <c r="HM53" s="107">
        <v>24</v>
      </c>
      <c r="HN53" s="107">
        <v>22.83</v>
      </c>
      <c r="HO53" s="82"/>
      <c r="HP53" s="107">
        <v>18.38</v>
      </c>
      <c r="HQ53" s="108">
        <v>19.28</v>
      </c>
      <c r="HR53" s="108">
        <v>21.14</v>
      </c>
      <c r="HS53" s="107">
        <v>17.86</v>
      </c>
      <c r="HT53" s="107">
        <v>17.32</v>
      </c>
      <c r="HU53" s="107">
        <v>13.38</v>
      </c>
      <c r="HV53" s="107">
        <v>17.329999999999998</v>
      </c>
      <c r="HW53" s="107">
        <v>20.149999999999999</v>
      </c>
      <c r="HX53" s="107">
        <v>16.649999999999999</v>
      </c>
      <c r="HY53" s="107">
        <v>12.2</v>
      </c>
      <c r="HZ53" s="107">
        <v>19.52</v>
      </c>
      <c r="IA53" s="107">
        <v>23.87</v>
      </c>
      <c r="IB53" s="82"/>
      <c r="IC53" s="107">
        <v>24.78</v>
      </c>
      <c r="ID53" s="108">
        <v>26.72</v>
      </c>
      <c r="IE53" s="108">
        <v>21.35</v>
      </c>
      <c r="IF53" s="107">
        <v>23.95</v>
      </c>
      <c r="IG53" s="107">
        <v>25.95</v>
      </c>
      <c r="IH53" s="107">
        <v>24.01</v>
      </c>
      <c r="II53" s="107">
        <v>21.23</v>
      </c>
      <c r="IJ53" s="107">
        <v>19.309999999999999</v>
      </c>
      <c r="IK53" s="107">
        <v>19.68</v>
      </c>
      <c r="IL53" s="107">
        <v>24.71</v>
      </c>
      <c r="IM53" s="107">
        <v>27.14</v>
      </c>
      <c r="IN53" s="107">
        <v>28.4</v>
      </c>
      <c r="IO53" s="82"/>
      <c r="IP53" s="107">
        <v>27.55</v>
      </c>
      <c r="IQ53" s="108">
        <v>21.59</v>
      </c>
      <c r="IR53" s="108">
        <v>22.02</v>
      </c>
      <c r="IS53" s="107">
        <v>30</v>
      </c>
      <c r="IT53" s="377"/>
      <c r="IU53" s="377"/>
      <c r="IV53" s="107">
        <v>22.68</v>
      </c>
      <c r="IW53" s="107">
        <v>30.88</v>
      </c>
      <c r="IX53" s="107">
        <v>23.52</v>
      </c>
      <c r="IY53" s="107">
        <v>25.4</v>
      </c>
      <c r="IZ53" s="107">
        <v>22.92</v>
      </c>
      <c r="JA53" s="107">
        <v>25.5</v>
      </c>
      <c r="JB53" s="82"/>
      <c r="JC53" s="107">
        <v>27.89</v>
      </c>
      <c r="JD53" s="108">
        <v>24.03</v>
      </c>
      <c r="JE53" s="108">
        <v>26.22</v>
      </c>
      <c r="JF53" s="107">
        <v>14.42</v>
      </c>
      <c r="JG53" s="107">
        <v>14.76</v>
      </c>
      <c r="JH53" s="107"/>
      <c r="JI53" s="107"/>
      <c r="JJ53" s="107"/>
      <c r="JK53" s="107"/>
      <c r="JL53" s="107"/>
      <c r="JM53" s="107"/>
      <c r="JN53" s="107"/>
      <c r="JO53" s="82"/>
    </row>
    <row r="54" spans="1:275">
      <c r="A54" s="398"/>
      <c r="B54" s="13" t="s">
        <v>0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82"/>
      <c r="P54" s="103">
        <v>0.91</v>
      </c>
      <c r="Q54" s="104">
        <v>0.5</v>
      </c>
      <c r="R54" s="104">
        <v>0.6</v>
      </c>
      <c r="S54" s="103">
        <v>0.27</v>
      </c>
      <c r="T54" s="103">
        <v>0.43</v>
      </c>
      <c r="U54" s="103">
        <v>2.83</v>
      </c>
      <c r="V54" s="103">
        <v>3.38</v>
      </c>
      <c r="W54" s="103">
        <v>3.13</v>
      </c>
      <c r="X54" s="103">
        <v>2.2999999999999998</v>
      </c>
      <c r="Y54" s="103">
        <v>0.64</v>
      </c>
      <c r="Z54" s="56"/>
      <c r="AA54" s="103">
        <v>1.06</v>
      </c>
      <c r="AB54" s="82"/>
      <c r="AC54" s="103">
        <v>0.33</v>
      </c>
      <c r="AD54" s="104">
        <v>1.24</v>
      </c>
      <c r="AE54" s="104">
        <v>0.78</v>
      </c>
      <c r="AF54" s="103">
        <v>0.5</v>
      </c>
      <c r="AG54" s="103">
        <v>1.02</v>
      </c>
      <c r="AH54" s="103">
        <v>0.98</v>
      </c>
      <c r="AI54" s="103">
        <v>1.1299999999999999</v>
      </c>
      <c r="AJ54" s="103">
        <v>0.7</v>
      </c>
      <c r="AK54" s="103">
        <v>0.37</v>
      </c>
      <c r="AL54" s="103">
        <v>0.55000000000000004</v>
      </c>
      <c r="AM54" s="103">
        <v>0.78900000000000003</v>
      </c>
      <c r="AN54" s="103">
        <v>0.63</v>
      </c>
      <c r="AO54" s="82"/>
      <c r="AP54" s="103">
        <v>0.73</v>
      </c>
      <c r="AQ54" s="104">
        <v>0.64</v>
      </c>
      <c r="AR54" s="104">
        <v>0.87</v>
      </c>
      <c r="AS54" s="103">
        <v>0.84</v>
      </c>
      <c r="AT54" s="103">
        <v>1.06</v>
      </c>
      <c r="AU54" s="103">
        <v>1.46</v>
      </c>
      <c r="AV54" s="103">
        <v>2.02</v>
      </c>
      <c r="AW54" s="103">
        <v>1.27</v>
      </c>
      <c r="AX54" s="103">
        <v>0.99</v>
      </c>
      <c r="AY54" s="103">
        <v>0.23</v>
      </c>
      <c r="AZ54" s="103">
        <v>0.87</v>
      </c>
      <c r="BA54" s="103">
        <v>0.97</v>
      </c>
      <c r="BB54" s="82"/>
      <c r="BC54" s="103">
        <v>0.92</v>
      </c>
      <c r="BD54" s="104">
        <v>0.57999999999999996</v>
      </c>
      <c r="BE54" s="104">
        <v>1.01</v>
      </c>
      <c r="BF54" s="103">
        <v>0.63</v>
      </c>
      <c r="BG54" s="103">
        <v>0.71</v>
      </c>
      <c r="BH54" s="103">
        <v>2.31</v>
      </c>
      <c r="BI54" s="103">
        <v>3.1</v>
      </c>
      <c r="BJ54" s="103">
        <v>2.58</v>
      </c>
      <c r="BK54" s="103">
        <v>1.64</v>
      </c>
      <c r="BL54" s="103">
        <v>0.64</v>
      </c>
      <c r="BM54" s="103">
        <v>1.1200000000000001</v>
      </c>
      <c r="BN54" s="103">
        <v>0.02</v>
      </c>
      <c r="BO54" s="82"/>
      <c r="BP54" s="103">
        <v>0</v>
      </c>
      <c r="BQ54" s="104">
        <v>0</v>
      </c>
      <c r="BR54" s="104">
        <v>0</v>
      </c>
      <c r="BS54" s="103">
        <v>0</v>
      </c>
      <c r="BT54" s="103">
        <v>0</v>
      </c>
      <c r="BU54" s="103">
        <v>2.2000000000000002</v>
      </c>
      <c r="BV54" s="103">
        <v>2.4700000000000002</v>
      </c>
      <c r="BW54" s="103">
        <v>1.24</v>
      </c>
      <c r="BX54" s="103">
        <v>2.08</v>
      </c>
      <c r="BY54" s="103">
        <v>1.21</v>
      </c>
      <c r="BZ54" s="103">
        <v>3.28</v>
      </c>
      <c r="CA54" s="103">
        <v>5.2</v>
      </c>
      <c r="CB54" s="82"/>
      <c r="CC54" s="103">
        <v>5.05</v>
      </c>
      <c r="CD54" s="104">
        <v>5.45</v>
      </c>
      <c r="CE54" s="104">
        <v>3.99</v>
      </c>
      <c r="CF54" s="103">
        <v>3.02</v>
      </c>
      <c r="CG54" s="103">
        <v>4.5999999999999996</v>
      </c>
      <c r="CH54" s="103">
        <v>3.85</v>
      </c>
      <c r="CI54" s="103">
        <v>3.04</v>
      </c>
      <c r="CJ54" s="103">
        <v>4.26</v>
      </c>
      <c r="CK54" s="103">
        <v>3.48</v>
      </c>
      <c r="CL54" s="103">
        <v>3.04</v>
      </c>
      <c r="CM54" s="103">
        <v>3.16</v>
      </c>
      <c r="CN54" s="103">
        <v>2.27</v>
      </c>
      <c r="CO54" s="82"/>
      <c r="CP54" s="103">
        <v>2.35</v>
      </c>
      <c r="CQ54" s="104">
        <v>2.27</v>
      </c>
      <c r="CR54" s="104">
        <v>1.41</v>
      </c>
      <c r="CS54" s="103">
        <v>1.1000000000000001</v>
      </c>
      <c r="CT54" s="103">
        <v>1.59</v>
      </c>
      <c r="CU54" s="103">
        <v>2.89</v>
      </c>
      <c r="CV54" s="103">
        <v>3.09</v>
      </c>
      <c r="CW54" s="103">
        <v>3.67</v>
      </c>
      <c r="CX54" s="103">
        <v>2.33</v>
      </c>
      <c r="CY54" s="103">
        <v>2.23</v>
      </c>
      <c r="CZ54" s="103">
        <v>2.75</v>
      </c>
      <c r="DA54" s="103">
        <v>2.6</v>
      </c>
      <c r="DB54" s="307">
        <f t="shared" si="173"/>
        <v>28.280000000000005</v>
      </c>
      <c r="DC54" s="103">
        <v>2.84</v>
      </c>
      <c r="DD54" s="104">
        <v>2.4900000000000002</v>
      </c>
      <c r="DE54" s="104">
        <v>3.56</v>
      </c>
      <c r="DF54" s="103">
        <v>1.97</v>
      </c>
      <c r="DG54" s="103">
        <v>0.04</v>
      </c>
      <c r="DH54" s="103">
        <v>0.06</v>
      </c>
      <c r="DI54" s="103">
        <v>0.4</v>
      </c>
      <c r="DJ54" s="103">
        <v>0.02</v>
      </c>
      <c r="DK54" s="103">
        <v>0.23</v>
      </c>
      <c r="DL54" s="103">
        <v>0.27</v>
      </c>
      <c r="DM54" s="103">
        <v>0.03</v>
      </c>
      <c r="DN54" s="103">
        <v>0.17</v>
      </c>
      <c r="DO54" s="82"/>
      <c r="DP54" s="103">
        <v>0.41</v>
      </c>
      <c r="DQ54" s="104">
        <v>0.95</v>
      </c>
      <c r="DR54" s="104">
        <v>0.5</v>
      </c>
      <c r="DS54" s="103">
        <v>0.28000000000000003</v>
      </c>
      <c r="DT54" s="103">
        <v>0.91</v>
      </c>
      <c r="DU54" s="103">
        <v>1.9</v>
      </c>
      <c r="DV54" s="103">
        <v>2.87</v>
      </c>
      <c r="DW54" s="103">
        <v>3.54</v>
      </c>
      <c r="DX54" s="103">
        <v>3.32</v>
      </c>
      <c r="DY54" s="103">
        <v>3.13</v>
      </c>
      <c r="DZ54" s="103">
        <v>2.37</v>
      </c>
      <c r="EA54" s="103">
        <v>1.98</v>
      </c>
      <c r="EB54" s="82"/>
      <c r="EC54" s="103">
        <v>1.17</v>
      </c>
      <c r="ED54" s="104">
        <v>1.22</v>
      </c>
      <c r="EE54" s="104">
        <v>0.47</v>
      </c>
      <c r="EF54" s="103">
        <v>0</v>
      </c>
      <c r="EG54" s="103">
        <v>0.77</v>
      </c>
      <c r="EH54" s="103">
        <v>1.65</v>
      </c>
      <c r="EI54" s="103">
        <v>2.67</v>
      </c>
      <c r="EJ54" s="103">
        <v>3.06</v>
      </c>
      <c r="EK54" s="103">
        <v>2.3199999999999998</v>
      </c>
      <c r="EL54" s="103">
        <v>1.54</v>
      </c>
      <c r="EM54" s="103">
        <v>1.9</v>
      </c>
      <c r="EN54" s="103">
        <v>2.35</v>
      </c>
      <c r="EO54" s="82"/>
      <c r="EP54" s="103">
        <v>2.31</v>
      </c>
      <c r="EQ54" s="104">
        <v>1.28</v>
      </c>
      <c r="ER54" s="104">
        <v>0.48</v>
      </c>
      <c r="ES54" s="103">
        <v>1.81</v>
      </c>
      <c r="ET54" s="103">
        <v>4.29</v>
      </c>
      <c r="EU54" s="103">
        <v>4.58</v>
      </c>
      <c r="EV54" s="103">
        <v>3.53</v>
      </c>
      <c r="EW54" s="103">
        <v>3.54</v>
      </c>
      <c r="EX54" s="103">
        <v>3.06</v>
      </c>
      <c r="EY54" s="103">
        <v>3.28</v>
      </c>
      <c r="EZ54" s="103">
        <v>2.71</v>
      </c>
      <c r="FA54" s="103">
        <v>2.69</v>
      </c>
      <c r="FB54" s="82"/>
      <c r="FC54" s="103">
        <v>2.61</v>
      </c>
      <c r="FD54" s="104">
        <v>4.16</v>
      </c>
      <c r="FE54" s="104">
        <v>2.93</v>
      </c>
      <c r="FF54" s="103">
        <v>2.3199999999999998</v>
      </c>
      <c r="FG54" s="103">
        <v>3.41</v>
      </c>
      <c r="FH54" s="103">
        <v>1.74</v>
      </c>
      <c r="FI54" s="103">
        <v>1.67</v>
      </c>
      <c r="FJ54" s="103">
        <v>1.72</v>
      </c>
      <c r="FK54" s="103">
        <v>1.8</v>
      </c>
      <c r="FL54" s="103">
        <v>0.12</v>
      </c>
      <c r="FM54" s="103">
        <v>0.6</v>
      </c>
      <c r="FN54" s="103">
        <v>2.12</v>
      </c>
      <c r="FO54" s="82"/>
      <c r="FP54" s="103">
        <v>0</v>
      </c>
      <c r="FQ54" s="104">
        <v>0</v>
      </c>
      <c r="FR54" s="104">
        <v>1.84</v>
      </c>
      <c r="FS54" s="103">
        <v>1.52</v>
      </c>
      <c r="FT54" s="103">
        <v>0.08</v>
      </c>
      <c r="FU54" s="103">
        <v>0.25</v>
      </c>
      <c r="FV54" s="103">
        <v>1.1399999999999999</v>
      </c>
      <c r="FW54" s="103">
        <v>1.22</v>
      </c>
      <c r="FX54" s="103">
        <v>1.55</v>
      </c>
      <c r="FY54" s="103">
        <v>0.35</v>
      </c>
      <c r="FZ54" s="103">
        <v>0.64</v>
      </c>
      <c r="GA54" s="103">
        <v>0.42</v>
      </c>
      <c r="GB54" s="82"/>
      <c r="GC54" s="103">
        <v>1.1499999999999999</v>
      </c>
      <c r="GD54" s="104">
        <v>0</v>
      </c>
      <c r="GE54" s="104">
        <v>0</v>
      </c>
      <c r="GF54" s="103">
        <v>0.63</v>
      </c>
      <c r="GG54" s="103">
        <v>0.81</v>
      </c>
      <c r="GH54" s="103">
        <v>1.92</v>
      </c>
      <c r="GI54" s="103">
        <v>2.25</v>
      </c>
      <c r="GJ54" s="103">
        <v>3.58</v>
      </c>
      <c r="GK54" s="103">
        <v>3.78</v>
      </c>
      <c r="GL54" s="103">
        <v>1.56</v>
      </c>
      <c r="GM54" s="103">
        <v>0.77</v>
      </c>
      <c r="GN54" s="103">
        <v>2.08</v>
      </c>
      <c r="GO54" s="82"/>
      <c r="GP54" s="103">
        <v>3.99</v>
      </c>
      <c r="GQ54" s="104">
        <v>2.5299999999999998</v>
      </c>
      <c r="GR54" s="104">
        <v>0.23</v>
      </c>
      <c r="GS54" s="103">
        <v>0</v>
      </c>
      <c r="GT54" s="103">
        <v>0.43</v>
      </c>
      <c r="GU54" s="103">
        <v>2.2200000000000002</v>
      </c>
      <c r="GV54" s="103">
        <v>3.41</v>
      </c>
      <c r="GW54" s="103">
        <v>3.1</v>
      </c>
      <c r="GX54" s="103">
        <v>1.21</v>
      </c>
      <c r="GY54" s="103">
        <v>1.31</v>
      </c>
      <c r="GZ54" s="103">
        <v>1.63</v>
      </c>
      <c r="HA54" s="103">
        <v>2.2599999999999998</v>
      </c>
      <c r="HB54" s="82"/>
      <c r="HC54" s="103">
        <v>1.47</v>
      </c>
      <c r="HD54" s="104">
        <v>1.82</v>
      </c>
      <c r="HE54" s="104">
        <v>0.98</v>
      </c>
      <c r="HF54" s="103">
        <v>0.52</v>
      </c>
      <c r="HG54" s="103">
        <v>1.91</v>
      </c>
      <c r="HH54" s="103">
        <v>1.59</v>
      </c>
      <c r="HI54" s="103">
        <v>1.4</v>
      </c>
      <c r="HJ54" s="103">
        <v>1.48</v>
      </c>
      <c r="HK54" s="103">
        <v>0.96</v>
      </c>
      <c r="HL54" s="103">
        <v>0.3</v>
      </c>
      <c r="HM54" s="103">
        <v>0.68</v>
      </c>
      <c r="HN54" s="103">
        <v>0.5</v>
      </c>
      <c r="HO54" s="82"/>
      <c r="HP54" s="103">
        <v>0.89</v>
      </c>
      <c r="HQ54" s="104">
        <v>0.16</v>
      </c>
      <c r="HR54" s="104">
        <v>0.63</v>
      </c>
      <c r="HS54" s="103">
        <v>2.25</v>
      </c>
      <c r="HT54" s="103">
        <v>1.1000000000000001</v>
      </c>
      <c r="HU54" s="103">
        <v>2.13</v>
      </c>
      <c r="HV54" s="103">
        <v>2.16</v>
      </c>
      <c r="HW54" s="103">
        <v>1.69</v>
      </c>
      <c r="HX54" s="103">
        <v>0.96</v>
      </c>
      <c r="HY54" s="103">
        <v>1.76</v>
      </c>
      <c r="HZ54" s="103">
        <v>1.41</v>
      </c>
      <c r="IA54" s="103">
        <v>0.02</v>
      </c>
      <c r="IB54" s="82"/>
      <c r="IC54" s="103">
        <v>0.19</v>
      </c>
      <c r="ID54" s="104">
        <v>0.76</v>
      </c>
      <c r="IE54" s="104">
        <v>0</v>
      </c>
      <c r="IF54" s="103">
        <v>0.12</v>
      </c>
      <c r="IG54" s="103">
        <v>0.09</v>
      </c>
      <c r="IH54" s="103">
        <v>0.06</v>
      </c>
      <c r="II54" s="103">
        <v>0.9</v>
      </c>
      <c r="IJ54" s="103">
        <v>0.41</v>
      </c>
      <c r="IK54" s="103">
        <v>0.84</v>
      </c>
      <c r="IL54" s="103">
        <v>0.21</v>
      </c>
      <c r="IM54" s="103">
        <v>0.06</v>
      </c>
      <c r="IN54" s="103">
        <v>0.49</v>
      </c>
      <c r="IO54" s="82"/>
      <c r="IP54" s="103">
        <v>0.41</v>
      </c>
      <c r="IQ54" s="104">
        <v>0.18</v>
      </c>
      <c r="IR54" s="104">
        <v>0.39</v>
      </c>
      <c r="IS54" s="103">
        <v>0.3</v>
      </c>
      <c r="IT54" s="375"/>
      <c r="IU54" s="375"/>
      <c r="IV54" s="103">
        <v>0</v>
      </c>
      <c r="IW54" s="103">
        <v>0</v>
      </c>
      <c r="IX54" s="103">
        <v>0</v>
      </c>
      <c r="IY54" s="103">
        <v>0</v>
      </c>
      <c r="IZ54" s="103">
        <v>0</v>
      </c>
      <c r="JA54" s="103">
        <v>0.6</v>
      </c>
      <c r="JB54" s="82"/>
      <c r="JC54" s="103">
        <v>0.06</v>
      </c>
      <c r="JD54" s="104">
        <v>0.38</v>
      </c>
      <c r="JE54" s="104">
        <v>0.63</v>
      </c>
      <c r="JF54" s="103">
        <v>0.73</v>
      </c>
      <c r="JG54" s="103">
        <v>0</v>
      </c>
      <c r="JH54" s="103"/>
      <c r="JI54" s="103"/>
      <c r="JJ54" s="103"/>
      <c r="JK54" s="103"/>
      <c r="JL54" s="103"/>
      <c r="JM54" s="103"/>
      <c r="JN54" s="103"/>
      <c r="JO54" s="82"/>
    </row>
    <row r="55" spans="1:275">
      <c r="A55" s="398"/>
      <c r="B55" s="13" t="s">
        <v>38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82"/>
      <c r="P55" s="103">
        <v>0</v>
      </c>
      <c r="Q55" s="104">
        <v>0.1</v>
      </c>
      <c r="R55" s="104">
        <v>0.4</v>
      </c>
      <c r="S55" s="103">
        <v>0.43</v>
      </c>
      <c r="T55" s="103">
        <v>1.26</v>
      </c>
      <c r="U55" s="103">
        <v>1.69</v>
      </c>
      <c r="V55" s="103">
        <v>0.2</v>
      </c>
      <c r="W55" s="103">
        <v>0.51</v>
      </c>
      <c r="X55" s="103">
        <v>0.26</v>
      </c>
      <c r="Y55" s="103">
        <v>0.03</v>
      </c>
      <c r="Z55" s="56"/>
      <c r="AA55" s="103">
        <v>0.81</v>
      </c>
      <c r="AB55" s="82"/>
      <c r="AC55" s="103">
        <v>0.56000000000000005</v>
      </c>
      <c r="AD55" s="104">
        <v>1.1499999999999999</v>
      </c>
      <c r="AE55" s="104">
        <v>0.79</v>
      </c>
      <c r="AF55" s="103">
        <v>0.11</v>
      </c>
      <c r="AG55" s="103">
        <v>0.33</v>
      </c>
      <c r="AH55" s="103">
        <v>0.45</v>
      </c>
      <c r="AI55" s="103">
        <v>0.47</v>
      </c>
      <c r="AJ55" s="103">
        <v>0.14000000000000001</v>
      </c>
      <c r="AK55" s="103">
        <v>0.25</v>
      </c>
      <c r="AL55" s="103">
        <v>0.32</v>
      </c>
      <c r="AM55" s="103">
        <v>0.45</v>
      </c>
      <c r="AN55" s="103">
        <v>0.22</v>
      </c>
      <c r="AO55" s="82"/>
      <c r="AP55" s="103">
        <v>0.47</v>
      </c>
      <c r="AQ55" s="104">
        <v>0.46</v>
      </c>
      <c r="AR55" s="104">
        <v>0.54</v>
      </c>
      <c r="AS55" s="103">
        <v>0.51</v>
      </c>
      <c r="AT55" s="103">
        <v>0.3</v>
      </c>
      <c r="AU55" s="103">
        <v>0.66</v>
      </c>
      <c r="AV55" s="103">
        <v>0.73</v>
      </c>
      <c r="AW55" s="103">
        <v>1.1299999999999999</v>
      </c>
      <c r="AX55" s="103">
        <v>0.52</v>
      </c>
      <c r="AY55" s="103">
        <v>0.42</v>
      </c>
      <c r="AZ55" s="103">
        <v>0.69</v>
      </c>
      <c r="BA55" s="103">
        <v>0.59</v>
      </c>
      <c r="BB55" s="82"/>
      <c r="BC55" s="103">
        <v>0.64</v>
      </c>
      <c r="BD55" s="104">
        <v>1.06</v>
      </c>
      <c r="BE55" s="104">
        <v>0.02</v>
      </c>
      <c r="BF55" s="103">
        <v>0.13</v>
      </c>
      <c r="BG55" s="103">
        <v>0.01</v>
      </c>
      <c r="BH55" s="103">
        <v>1.93</v>
      </c>
      <c r="BI55" s="103">
        <v>2.83</v>
      </c>
      <c r="BJ55" s="103">
        <v>3.51</v>
      </c>
      <c r="BK55" s="103">
        <v>1.81</v>
      </c>
      <c r="BL55" s="103">
        <v>1.1200000000000001</v>
      </c>
      <c r="BM55" s="103">
        <v>0.93</v>
      </c>
      <c r="BN55" s="103">
        <v>1.01</v>
      </c>
      <c r="BO55" s="82"/>
      <c r="BP55" s="103">
        <v>0.86</v>
      </c>
      <c r="BQ55" s="104">
        <v>1.45</v>
      </c>
      <c r="BR55" s="104">
        <v>0.57999999999999996</v>
      </c>
      <c r="BS55" s="103">
        <v>2.04</v>
      </c>
      <c r="BT55" s="103">
        <v>2.16</v>
      </c>
      <c r="BU55" s="103">
        <v>1.97</v>
      </c>
      <c r="BV55" s="103">
        <v>1.59</v>
      </c>
      <c r="BW55" s="103">
        <v>0.64</v>
      </c>
      <c r="BX55" s="103">
        <v>0.85</v>
      </c>
      <c r="BY55" s="103">
        <v>0.38</v>
      </c>
      <c r="BZ55" s="103">
        <v>0.95</v>
      </c>
      <c r="CA55" s="103">
        <v>2.21</v>
      </c>
      <c r="CB55" s="82"/>
      <c r="CC55" s="103">
        <v>2.4900000000000002</v>
      </c>
      <c r="CD55" s="104">
        <v>2.5099999999999998</v>
      </c>
      <c r="CE55" s="104">
        <v>2.23</v>
      </c>
      <c r="CF55" s="103">
        <v>1.43</v>
      </c>
      <c r="CG55" s="103">
        <v>0</v>
      </c>
      <c r="CH55" s="103">
        <v>0</v>
      </c>
      <c r="CI55" s="103">
        <v>0</v>
      </c>
      <c r="CJ55" s="103">
        <v>1.61</v>
      </c>
      <c r="CK55" s="103">
        <v>2.09</v>
      </c>
      <c r="CL55" s="103">
        <v>1.84</v>
      </c>
      <c r="CM55" s="103">
        <v>1.44</v>
      </c>
      <c r="CN55" s="103">
        <v>1.04</v>
      </c>
      <c r="CO55" s="82"/>
      <c r="CP55" s="103">
        <v>1.31</v>
      </c>
      <c r="CQ55" s="104">
        <v>1.29</v>
      </c>
      <c r="CR55" s="104">
        <v>0.73</v>
      </c>
      <c r="CS55" s="103">
        <v>0.95</v>
      </c>
      <c r="CT55" s="103">
        <v>2.02</v>
      </c>
      <c r="CU55" s="103">
        <v>2.5499999999999998</v>
      </c>
      <c r="CV55" s="103">
        <v>3.68</v>
      </c>
      <c r="CW55" s="103">
        <v>4.1900000000000004</v>
      </c>
      <c r="CX55" s="103">
        <v>3.64</v>
      </c>
      <c r="CY55" s="103">
        <v>2.35</v>
      </c>
      <c r="CZ55" s="103">
        <v>2.19</v>
      </c>
      <c r="DA55" s="103">
        <v>2.2400000000000002</v>
      </c>
      <c r="DB55" s="307">
        <f t="shared" si="173"/>
        <v>27.140000000000008</v>
      </c>
      <c r="DC55" s="103">
        <v>3.98</v>
      </c>
      <c r="DD55" s="104">
        <v>4</v>
      </c>
      <c r="DE55" s="104">
        <v>4.0199999999999996</v>
      </c>
      <c r="DF55" s="103">
        <v>1.75</v>
      </c>
      <c r="DG55" s="103">
        <v>1.95</v>
      </c>
      <c r="DH55" s="103">
        <v>1.02</v>
      </c>
      <c r="DI55" s="103">
        <v>2.7</v>
      </c>
      <c r="DJ55" s="103">
        <v>3.84</v>
      </c>
      <c r="DK55" s="103">
        <v>3.37</v>
      </c>
      <c r="DL55" s="103">
        <v>2.81</v>
      </c>
      <c r="DM55" s="103">
        <v>3.96</v>
      </c>
      <c r="DN55" s="103">
        <v>3.9</v>
      </c>
      <c r="DO55" s="82"/>
      <c r="DP55" s="103">
        <v>1.06</v>
      </c>
      <c r="DQ55" s="104">
        <v>1.1399999999999999</v>
      </c>
      <c r="DR55" s="104">
        <v>1.57</v>
      </c>
      <c r="DS55" s="103">
        <v>2.12</v>
      </c>
      <c r="DT55" s="103">
        <v>1.7</v>
      </c>
      <c r="DU55" s="103">
        <v>1.74</v>
      </c>
      <c r="DV55" s="103">
        <v>2.76</v>
      </c>
      <c r="DW55" s="103">
        <v>3.55</v>
      </c>
      <c r="DX55" s="103">
        <v>2.23</v>
      </c>
      <c r="DY55" s="103">
        <v>1.91</v>
      </c>
      <c r="DZ55" s="103">
        <v>1.67</v>
      </c>
      <c r="EA55" s="103">
        <v>2.15</v>
      </c>
      <c r="EB55" s="82"/>
      <c r="EC55" s="103">
        <v>2.81</v>
      </c>
      <c r="ED55" s="104">
        <v>3.33</v>
      </c>
      <c r="EE55" s="104">
        <v>1.47</v>
      </c>
      <c r="EF55" s="103">
        <v>0.16</v>
      </c>
      <c r="EG55" s="103">
        <v>1.46</v>
      </c>
      <c r="EH55" s="103">
        <v>3.28</v>
      </c>
      <c r="EI55" s="103">
        <v>3.01</v>
      </c>
      <c r="EJ55" s="103">
        <v>3.04</v>
      </c>
      <c r="EK55" s="103">
        <v>3.22</v>
      </c>
      <c r="EL55" s="103">
        <v>3.42</v>
      </c>
      <c r="EM55" s="103">
        <v>3.43</v>
      </c>
      <c r="EN55" s="103">
        <v>3.95</v>
      </c>
      <c r="EO55" s="82"/>
      <c r="EP55" s="103">
        <v>3.99</v>
      </c>
      <c r="EQ55" s="104">
        <v>1.91</v>
      </c>
      <c r="ER55" s="104">
        <v>1.91</v>
      </c>
      <c r="ES55" s="103">
        <v>2.44</v>
      </c>
      <c r="ET55" s="103">
        <v>4.37</v>
      </c>
      <c r="EU55" s="103">
        <v>4.34</v>
      </c>
      <c r="EV55" s="103">
        <v>3.91</v>
      </c>
      <c r="EW55" s="103">
        <v>3.58</v>
      </c>
      <c r="EX55" s="103">
        <v>3.64</v>
      </c>
      <c r="EY55" s="103">
        <v>3.65</v>
      </c>
      <c r="EZ55" s="103">
        <v>3.37</v>
      </c>
      <c r="FA55" s="103">
        <v>2.3199999999999998</v>
      </c>
      <c r="FB55" s="82"/>
      <c r="FC55" s="103">
        <v>3.25</v>
      </c>
      <c r="FD55" s="104">
        <v>2.4700000000000002</v>
      </c>
      <c r="FE55" s="104">
        <v>1.83</v>
      </c>
      <c r="FF55" s="103">
        <v>1.61</v>
      </c>
      <c r="FG55" s="103">
        <v>2.2200000000000002</v>
      </c>
      <c r="FH55" s="103">
        <v>1.59</v>
      </c>
      <c r="FI55" s="103">
        <v>0.44</v>
      </c>
      <c r="FJ55" s="103">
        <v>0.99</v>
      </c>
      <c r="FK55" s="103">
        <v>1.1299999999999999</v>
      </c>
      <c r="FL55" s="103">
        <v>0</v>
      </c>
      <c r="FM55" s="103">
        <v>0.8</v>
      </c>
      <c r="FN55" s="103">
        <v>2.2400000000000002</v>
      </c>
      <c r="FO55" s="82"/>
      <c r="FP55" s="103">
        <v>0</v>
      </c>
      <c r="FQ55" s="104">
        <v>0</v>
      </c>
      <c r="FR55" s="104">
        <v>0.48</v>
      </c>
      <c r="FS55" s="103">
        <v>1.93</v>
      </c>
      <c r="FT55" s="103">
        <v>1.4</v>
      </c>
      <c r="FU55" s="103">
        <v>0.18</v>
      </c>
      <c r="FV55" s="103">
        <v>0.91</v>
      </c>
      <c r="FW55" s="103">
        <v>0.92</v>
      </c>
      <c r="FX55" s="103">
        <v>0.55000000000000004</v>
      </c>
      <c r="FY55" s="103">
        <v>0.8</v>
      </c>
      <c r="FZ55" s="103">
        <v>1.1399999999999999</v>
      </c>
      <c r="GA55" s="103">
        <v>1.0900000000000001</v>
      </c>
      <c r="GB55" s="82"/>
      <c r="GC55" s="103">
        <v>1.1399999999999999</v>
      </c>
      <c r="GD55" s="104">
        <v>1.49</v>
      </c>
      <c r="GE55" s="104">
        <v>0</v>
      </c>
      <c r="GF55" s="103">
        <v>1.1499999999999999</v>
      </c>
      <c r="GG55" s="103">
        <v>0.81</v>
      </c>
      <c r="GH55" s="103">
        <v>1.97</v>
      </c>
      <c r="GI55" s="103">
        <v>1.83</v>
      </c>
      <c r="GJ55" s="103">
        <v>3.34</v>
      </c>
      <c r="GK55" s="103">
        <v>1.98</v>
      </c>
      <c r="GL55" s="103">
        <v>1.58</v>
      </c>
      <c r="GM55" s="103">
        <v>0.65</v>
      </c>
      <c r="GN55" s="103">
        <v>2.38</v>
      </c>
      <c r="GO55" s="82"/>
      <c r="GP55" s="103">
        <v>4.1100000000000003</v>
      </c>
      <c r="GQ55" s="104">
        <v>3.66</v>
      </c>
      <c r="GR55" s="104">
        <v>0.21</v>
      </c>
      <c r="GS55" s="103">
        <v>0</v>
      </c>
      <c r="GT55" s="103">
        <v>0.59</v>
      </c>
      <c r="GU55" s="103">
        <v>2.46</v>
      </c>
      <c r="GV55" s="103">
        <v>3.37</v>
      </c>
      <c r="GW55" s="103">
        <v>2.2799999999999998</v>
      </c>
      <c r="GX55" s="103">
        <v>0.02</v>
      </c>
      <c r="GY55" s="103">
        <v>2.09</v>
      </c>
      <c r="GZ55" s="103">
        <v>3.87</v>
      </c>
      <c r="HA55" s="103">
        <v>2.88</v>
      </c>
      <c r="HB55" s="82"/>
      <c r="HC55" s="103">
        <v>1.81</v>
      </c>
      <c r="HD55" s="104">
        <v>2.61</v>
      </c>
      <c r="HE55" s="104">
        <v>0</v>
      </c>
      <c r="HF55" s="103">
        <v>2.14</v>
      </c>
      <c r="HG55" s="103">
        <v>3.51</v>
      </c>
      <c r="HH55" s="103">
        <v>4.8099999999999996</v>
      </c>
      <c r="HI55" s="103">
        <v>3.8</v>
      </c>
      <c r="HJ55" s="103">
        <v>2.62</v>
      </c>
      <c r="HK55" s="103">
        <v>3.84</v>
      </c>
      <c r="HL55" s="103">
        <v>2.73</v>
      </c>
      <c r="HM55" s="103">
        <v>1.6</v>
      </c>
      <c r="HN55" s="103">
        <v>1.34</v>
      </c>
      <c r="HO55" s="82"/>
      <c r="HP55" s="103">
        <v>3.29</v>
      </c>
      <c r="HQ55" s="104">
        <v>1.34</v>
      </c>
      <c r="HR55" s="104">
        <v>0.22</v>
      </c>
      <c r="HS55" s="103">
        <v>0.84</v>
      </c>
      <c r="HT55" s="103">
        <v>1.0900000000000001</v>
      </c>
      <c r="HU55" s="103">
        <v>3.94</v>
      </c>
      <c r="HV55" s="103">
        <v>3.81</v>
      </c>
      <c r="HW55" s="103">
        <v>3.34</v>
      </c>
      <c r="HX55" s="103">
        <v>2.37</v>
      </c>
      <c r="HY55" s="103">
        <v>2.46</v>
      </c>
      <c r="HZ55" s="103">
        <v>2.33</v>
      </c>
      <c r="IA55" s="103">
        <v>0.08</v>
      </c>
      <c r="IB55" s="82"/>
      <c r="IC55" s="103">
        <v>1.7</v>
      </c>
      <c r="ID55" s="104">
        <v>1.94</v>
      </c>
      <c r="IE55" s="104">
        <v>0.92</v>
      </c>
      <c r="IF55" s="103">
        <v>0.72</v>
      </c>
      <c r="IG55" s="103">
        <v>0.55000000000000004</v>
      </c>
      <c r="IH55" s="103">
        <v>0.7</v>
      </c>
      <c r="II55" s="103">
        <v>2.85</v>
      </c>
      <c r="IJ55" s="103">
        <v>3.05</v>
      </c>
      <c r="IK55" s="103">
        <v>3.75</v>
      </c>
      <c r="IL55" s="103">
        <v>2.0099999999999998</v>
      </c>
      <c r="IM55" s="103">
        <v>0.66</v>
      </c>
      <c r="IN55" s="103">
        <v>1.66</v>
      </c>
      <c r="IO55" s="82"/>
      <c r="IP55" s="103">
        <v>1.35</v>
      </c>
      <c r="IQ55" s="104">
        <v>0.44</v>
      </c>
      <c r="IR55" s="104">
        <v>3.71</v>
      </c>
      <c r="IS55" s="103">
        <v>0.27</v>
      </c>
      <c r="IT55" s="375"/>
      <c r="IU55" s="375"/>
      <c r="IV55" s="103">
        <v>0</v>
      </c>
      <c r="IW55" s="103">
        <v>0</v>
      </c>
      <c r="IX55" s="103">
        <v>0</v>
      </c>
      <c r="IY55" s="103">
        <v>0</v>
      </c>
      <c r="IZ55" s="103">
        <v>0.09</v>
      </c>
      <c r="JA55" s="103">
        <v>0.44</v>
      </c>
      <c r="JB55" s="82"/>
      <c r="JC55" s="103">
        <v>0.06</v>
      </c>
      <c r="JD55" s="104">
        <v>1.1599999999999999</v>
      </c>
      <c r="JE55" s="104">
        <v>3.7</v>
      </c>
      <c r="JF55" s="103">
        <v>2.06</v>
      </c>
      <c r="JG55" s="103">
        <v>3.19</v>
      </c>
      <c r="JH55" s="103"/>
      <c r="JI55" s="103"/>
      <c r="JJ55" s="103"/>
      <c r="JK55" s="103"/>
      <c r="JL55" s="103"/>
      <c r="JM55" s="103"/>
      <c r="JN55" s="103"/>
      <c r="JO55" s="82"/>
    </row>
    <row r="56" spans="1:275" s="89" customFormat="1" ht="13.5" thickBot="1">
      <c r="A56" s="398"/>
      <c r="B56" s="16" t="s">
        <v>39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46"/>
      <c r="P56" s="106">
        <v>2.99</v>
      </c>
      <c r="Q56" s="106">
        <v>2.8</v>
      </c>
      <c r="R56" s="106">
        <v>2.7</v>
      </c>
      <c r="S56" s="106">
        <v>1.94</v>
      </c>
      <c r="T56" s="106">
        <v>0.43</v>
      </c>
      <c r="U56" s="106">
        <v>0.12</v>
      </c>
      <c r="V56" s="106">
        <v>4.17</v>
      </c>
      <c r="W56" s="106">
        <v>4.0999999999999996</v>
      </c>
      <c r="X56" s="106">
        <v>4.3099999999999996</v>
      </c>
      <c r="Y56" s="106">
        <v>3.95</v>
      </c>
      <c r="Z56" s="57"/>
      <c r="AA56" s="106">
        <v>3.67</v>
      </c>
      <c r="AB56" s="46"/>
      <c r="AC56" s="106">
        <v>3.77</v>
      </c>
      <c r="AD56" s="106">
        <v>3.87</v>
      </c>
      <c r="AE56" s="106">
        <v>3.73</v>
      </c>
      <c r="AF56" s="106">
        <v>3.76</v>
      </c>
      <c r="AG56" s="106">
        <v>3.84</v>
      </c>
      <c r="AH56" s="106">
        <v>3.39</v>
      </c>
      <c r="AI56" s="106">
        <v>2.96</v>
      </c>
      <c r="AJ56" s="106">
        <v>3.2</v>
      </c>
      <c r="AK56" s="106">
        <v>2.64</v>
      </c>
      <c r="AL56" s="106">
        <v>1.33</v>
      </c>
      <c r="AM56" s="106">
        <v>3.84</v>
      </c>
      <c r="AN56" s="106">
        <v>3.08</v>
      </c>
      <c r="AO56" s="46"/>
      <c r="AP56" s="106">
        <v>3.47</v>
      </c>
      <c r="AQ56" s="106">
        <v>3.64</v>
      </c>
      <c r="AR56" s="106">
        <v>4.37</v>
      </c>
      <c r="AS56" s="106">
        <v>4.47</v>
      </c>
      <c r="AT56" s="106">
        <v>2.96</v>
      </c>
      <c r="AU56" s="106">
        <v>5.04</v>
      </c>
      <c r="AV56" s="106">
        <v>3.11</v>
      </c>
      <c r="AW56" s="106">
        <v>2.5099999999999998</v>
      </c>
      <c r="AX56" s="106">
        <v>3.25</v>
      </c>
      <c r="AY56" s="106">
        <v>2.42</v>
      </c>
      <c r="AZ56" s="106">
        <v>3.37</v>
      </c>
      <c r="BA56" s="106">
        <v>3.09</v>
      </c>
      <c r="BB56" s="46"/>
      <c r="BC56" s="106">
        <v>2.96</v>
      </c>
      <c r="BD56" s="106">
        <v>2.9</v>
      </c>
      <c r="BE56" s="106">
        <v>3.33</v>
      </c>
      <c r="BF56" s="106">
        <v>0.73</v>
      </c>
      <c r="BG56" s="106">
        <v>3.51</v>
      </c>
      <c r="BH56" s="106">
        <v>2.63</v>
      </c>
      <c r="BI56" s="106">
        <v>2.97</v>
      </c>
      <c r="BJ56" s="106">
        <v>2.48</v>
      </c>
      <c r="BK56" s="106">
        <v>2.85</v>
      </c>
      <c r="BL56" s="106">
        <v>2.94</v>
      </c>
      <c r="BM56" s="106">
        <v>2</v>
      </c>
      <c r="BN56" s="106">
        <v>3</v>
      </c>
      <c r="BO56" s="46"/>
      <c r="BP56" s="106">
        <v>2.67</v>
      </c>
      <c r="BQ56" s="106">
        <v>2.52</v>
      </c>
      <c r="BR56" s="106">
        <v>2.2000000000000002</v>
      </c>
      <c r="BS56" s="106">
        <v>2.31</v>
      </c>
      <c r="BT56" s="106">
        <v>3.1</v>
      </c>
      <c r="BU56" s="106">
        <v>2.5</v>
      </c>
      <c r="BV56" s="106">
        <v>3.1</v>
      </c>
      <c r="BW56" s="106">
        <v>3.81</v>
      </c>
      <c r="BX56" s="106">
        <v>2.84</v>
      </c>
      <c r="BY56" s="106">
        <v>2.93</v>
      </c>
      <c r="BZ56" s="106">
        <v>3.03</v>
      </c>
      <c r="CA56" s="106">
        <v>3.21</v>
      </c>
      <c r="CB56" s="46"/>
      <c r="CC56" s="106">
        <v>3.12</v>
      </c>
      <c r="CD56" s="106">
        <v>2.9</v>
      </c>
      <c r="CE56" s="106">
        <v>3.25</v>
      </c>
      <c r="CF56" s="106">
        <v>3.21</v>
      </c>
      <c r="CG56" s="106">
        <v>0.92</v>
      </c>
      <c r="CH56" s="106">
        <v>2.97</v>
      </c>
      <c r="CI56" s="106">
        <v>2.58</v>
      </c>
      <c r="CJ56" s="106">
        <v>2.64</v>
      </c>
      <c r="CK56" s="106">
        <v>2.0099999999999998</v>
      </c>
      <c r="CL56" s="106">
        <v>2.79</v>
      </c>
      <c r="CM56" s="106">
        <v>2.84</v>
      </c>
      <c r="CN56" s="106">
        <v>2.4900000000000002</v>
      </c>
      <c r="CO56" s="46"/>
      <c r="CP56" s="106">
        <v>2.38</v>
      </c>
      <c r="CQ56" s="106">
        <v>2.27</v>
      </c>
      <c r="CR56" s="106">
        <v>2.0099999999999998</v>
      </c>
      <c r="CS56" s="106">
        <v>1.43</v>
      </c>
      <c r="CT56" s="106">
        <v>3.11</v>
      </c>
      <c r="CU56" s="106">
        <v>3.25</v>
      </c>
      <c r="CV56" s="106">
        <v>2.79</v>
      </c>
      <c r="CW56" s="106">
        <v>2.63</v>
      </c>
      <c r="CX56" s="106">
        <v>2.4</v>
      </c>
      <c r="CY56" s="106">
        <v>1.47</v>
      </c>
      <c r="CZ56" s="106">
        <v>2.1</v>
      </c>
      <c r="DA56" s="106">
        <v>2.83</v>
      </c>
      <c r="DB56" s="309">
        <f t="shared" si="173"/>
        <v>28.669999999999995</v>
      </c>
      <c r="DC56" s="106">
        <v>2.54</v>
      </c>
      <c r="DD56" s="106">
        <v>1.93</v>
      </c>
      <c r="DE56" s="106">
        <v>2.2799999999999998</v>
      </c>
      <c r="DF56" s="106">
        <v>0.98</v>
      </c>
      <c r="DG56" s="106">
        <v>2.9</v>
      </c>
      <c r="DH56" s="106">
        <v>2.48</v>
      </c>
      <c r="DI56" s="106">
        <v>1.92</v>
      </c>
      <c r="DJ56" s="106">
        <v>2.1</v>
      </c>
      <c r="DK56" s="106">
        <v>2.0499999999999998</v>
      </c>
      <c r="DL56" s="106">
        <v>1.79</v>
      </c>
      <c r="DM56" s="106">
        <v>2.4900000000000002</v>
      </c>
      <c r="DN56" s="106">
        <v>2.4300000000000002</v>
      </c>
      <c r="DO56" s="46"/>
      <c r="DP56" s="106">
        <v>2.17</v>
      </c>
      <c r="DQ56" s="106">
        <v>1.64</v>
      </c>
      <c r="DR56" s="106">
        <v>2.2000000000000002</v>
      </c>
      <c r="DS56" s="106">
        <v>2.79</v>
      </c>
      <c r="DT56" s="106">
        <v>1.21</v>
      </c>
      <c r="DU56" s="106">
        <v>2.2000000000000002</v>
      </c>
      <c r="DV56" s="106">
        <v>1.66</v>
      </c>
      <c r="DW56" s="106">
        <v>2.25</v>
      </c>
      <c r="DX56" s="106">
        <v>2.1800000000000002</v>
      </c>
      <c r="DY56" s="106">
        <v>2.4</v>
      </c>
      <c r="DZ56" s="106">
        <v>2.6</v>
      </c>
      <c r="EA56" s="106">
        <v>2.14</v>
      </c>
      <c r="EB56" s="46"/>
      <c r="EC56" s="106">
        <v>2.4300000000000002</v>
      </c>
      <c r="ED56" s="106">
        <v>2.34</v>
      </c>
      <c r="EE56" s="106">
        <v>2.4500000000000002</v>
      </c>
      <c r="EF56" s="106">
        <v>2.2000000000000002</v>
      </c>
      <c r="EG56" s="106">
        <v>1.33</v>
      </c>
      <c r="EH56" s="106">
        <v>2.17</v>
      </c>
      <c r="EI56" s="106">
        <v>2.29</v>
      </c>
      <c r="EJ56" s="106">
        <v>2.2999999999999998</v>
      </c>
      <c r="EK56" s="106">
        <v>2.13</v>
      </c>
      <c r="EL56" s="106">
        <v>2.35</v>
      </c>
      <c r="EM56" s="106">
        <v>2.69</v>
      </c>
      <c r="EN56" s="106">
        <v>2.77</v>
      </c>
      <c r="EO56" s="46"/>
      <c r="EP56" s="106">
        <v>2.77</v>
      </c>
      <c r="EQ56" s="106">
        <v>0.52</v>
      </c>
      <c r="ER56" s="106">
        <v>2.2999999999999998</v>
      </c>
      <c r="ES56" s="106">
        <v>2.56</v>
      </c>
      <c r="ET56" s="106">
        <v>2.81</v>
      </c>
      <c r="EU56" s="106">
        <v>3</v>
      </c>
      <c r="EV56" s="106">
        <v>2.82</v>
      </c>
      <c r="EW56" s="106">
        <v>1.94</v>
      </c>
      <c r="EX56" s="106">
        <v>1.92</v>
      </c>
      <c r="EY56" s="106">
        <v>1.35</v>
      </c>
      <c r="EZ56" s="106">
        <v>0.37</v>
      </c>
      <c r="FA56" s="106">
        <v>2.44</v>
      </c>
      <c r="FB56" s="46"/>
      <c r="FC56" s="106">
        <v>2.4</v>
      </c>
      <c r="FD56" s="106">
        <v>2.31</v>
      </c>
      <c r="FE56" s="106">
        <v>2.2599999999999998</v>
      </c>
      <c r="FF56" s="106">
        <v>1.45</v>
      </c>
      <c r="FG56" s="106">
        <v>1.03</v>
      </c>
      <c r="FH56" s="106">
        <v>1.26</v>
      </c>
      <c r="FI56" s="106">
        <v>0.67</v>
      </c>
      <c r="FJ56" s="106">
        <v>0</v>
      </c>
      <c r="FK56" s="106">
        <v>0</v>
      </c>
      <c r="FL56" s="106">
        <v>0</v>
      </c>
      <c r="FM56" s="106">
        <v>0</v>
      </c>
      <c r="FN56" s="106">
        <v>0</v>
      </c>
      <c r="FO56" s="46"/>
      <c r="FP56" s="106">
        <v>0</v>
      </c>
      <c r="FQ56" s="106">
        <v>0.28999999999999998</v>
      </c>
      <c r="FR56" s="106">
        <v>2.29</v>
      </c>
      <c r="FS56" s="106">
        <v>1.91</v>
      </c>
      <c r="FT56" s="106">
        <v>1.77</v>
      </c>
      <c r="FU56" s="106">
        <v>0.56000000000000005</v>
      </c>
      <c r="FV56" s="106">
        <v>2.2000000000000002</v>
      </c>
      <c r="FW56" s="106">
        <v>1.46</v>
      </c>
      <c r="FX56" s="106">
        <v>2.09</v>
      </c>
      <c r="FY56" s="106">
        <v>0</v>
      </c>
      <c r="FZ56" s="106">
        <v>0</v>
      </c>
      <c r="GA56" s="106">
        <v>0</v>
      </c>
      <c r="GB56" s="46"/>
      <c r="GC56" s="106">
        <v>0</v>
      </c>
      <c r="GD56" s="106">
        <v>0</v>
      </c>
      <c r="GE56" s="106">
        <v>2.19</v>
      </c>
      <c r="GF56" s="106">
        <v>2.0699999999999998</v>
      </c>
      <c r="GG56" s="106">
        <v>1.8</v>
      </c>
      <c r="GH56" s="106">
        <v>2.09</v>
      </c>
      <c r="GI56" s="106">
        <v>1.56</v>
      </c>
      <c r="GJ56" s="106">
        <v>1.92</v>
      </c>
      <c r="GK56" s="106">
        <v>1.48</v>
      </c>
      <c r="GL56" s="106">
        <v>2.0299999999999998</v>
      </c>
      <c r="GM56" s="106">
        <v>1.29</v>
      </c>
      <c r="GN56" s="106">
        <v>0</v>
      </c>
      <c r="GO56" s="46"/>
      <c r="GP56" s="106">
        <v>0</v>
      </c>
      <c r="GQ56" s="106">
        <v>0</v>
      </c>
      <c r="GR56" s="106">
        <v>0</v>
      </c>
      <c r="GS56" s="106">
        <v>0</v>
      </c>
      <c r="GT56" s="106">
        <v>0</v>
      </c>
      <c r="GU56" s="106">
        <v>0</v>
      </c>
      <c r="GV56" s="106">
        <v>0</v>
      </c>
      <c r="GW56" s="106">
        <v>0</v>
      </c>
      <c r="GX56" s="106">
        <v>1.37</v>
      </c>
      <c r="GY56" s="106">
        <v>1.95</v>
      </c>
      <c r="GZ56" s="106">
        <v>2.0499999999999998</v>
      </c>
      <c r="HA56" s="106">
        <v>1.29</v>
      </c>
      <c r="HB56" s="46"/>
      <c r="HC56" s="106">
        <v>1.82</v>
      </c>
      <c r="HD56" s="106">
        <v>1.43</v>
      </c>
      <c r="HE56" s="106">
        <v>1.93</v>
      </c>
      <c r="HF56" s="106">
        <v>1.25</v>
      </c>
      <c r="HG56" s="106">
        <v>1.08</v>
      </c>
      <c r="HH56" s="106">
        <v>1.48</v>
      </c>
      <c r="HI56" s="106">
        <v>1.31</v>
      </c>
      <c r="HJ56" s="106">
        <v>1.52</v>
      </c>
      <c r="HK56" s="106">
        <v>1.31</v>
      </c>
      <c r="HL56" s="106">
        <v>1.66</v>
      </c>
      <c r="HM56" s="106">
        <v>1.29</v>
      </c>
      <c r="HN56" s="106">
        <v>0</v>
      </c>
      <c r="HO56" s="46"/>
      <c r="HP56" s="106">
        <v>0</v>
      </c>
      <c r="HQ56" s="106">
        <v>0</v>
      </c>
      <c r="HR56" s="106">
        <v>0</v>
      </c>
      <c r="HS56" s="106">
        <v>0</v>
      </c>
      <c r="HT56" s="106">
        <v>2.4700000000000002</v>
      </c>
      <c r="HU56" s="106">
        <v>2.37</v>
      </c>
      <c r="HV56" s="106">
        <v>2.2599999999999998</v>
      </c>
      <c r="HW56" s="106">
        <v>1.92</v>
      </c>
      <c r="HX56" s="106">
        <v>1.67</v>
      </c>
      <c r="HY56" s="106">
        <v>1.74</v>
      </c>
      <c r="HZ56" s="106">
        <v>0.31</v>
      </c>
      <c r="IA56" s="106">
        <v>1.88</v>
      </c>
      <c r="IB56" s="46"/>
      <c r="IC56" s="106">
        <v>1.48</v>
      </c>
      <c r="ID56" s="106">
        <v>0.71</v>
      </c>
      <c r="IE56" s="106">
        <v>2.65</v>
      </c>
      <c r="IF56" s="106">
        <v>2.56</v>
      </c>
      <c r="IG56" s="106">
        <v>0.42</v>
      </c>
      <c r="IH56" s="106">
        <v>2.61</v>
      </c>
      <c r="II56" s="106">
        <v>2.1800000000000002</v>
      </c>
      <c r="IJ56" s="106">
        <v>0.94</v>
      </c>
      <c r="IK56" s="106">
        <v>0</v>
      </c>
      <c r="IL56" s="106">
        <v>0</v>
      </c>
      <c r="IM56" s="106">
        <v>0</v>
      </c>
      <c r="IN56" s="106">
        <v>0</v>
      </c>
      <c r="IO56" s="46"/>
      <c r="IP56" s="106">
        <v>0</v>
      </c>
      <c r="IQ56" s="106">
        <v>0</v>
      </c>
      <c r="IR56" s="106">
        <v>0</v>
      </c>
      <c r="IS56" s="106">
        <v>0</v>
      </c>
      <c r="IT56" s="376"/>
      <c r="IU56" s="376"/>
      <c r="IV56" s="106">
        <v>0</v>
      </c>
      <c r="IW56" s="106">
        <v>0</v>
      </c>
      <c r="IX56" s="106">
        <v>0</v>
      </c>
      <c r="IY56" s="106">
        <v>0</v>
      </c>
      <c r="IZ56" s="106">
        <v>0</v>
      </c>
      <c r="JA56" s="106">
        <v>0</v>
      </c>
      <c r="JB56" s="46"/>
      <c r="JC56" s="106">
        <v>0</v>
      </c>
      <c r="JD56" s="106">
        <v>0</v>
      </c>
      <c r="JE56" s="106">
        <v>0</v>
      </c>
      <c r="JF56" s="106">
        <v>0</v>
      </c>
      <c r="JG56" s="106">
        <v>0</v>
      </c>
      <c r="JH56" s="106"/>
      <c r="JI56" s="106"/>
      <c r="JJ56" s="106"/>
      <c r="JK56" s="106"/>
      <c r="JL56" s="106"/>
      <c r="JM56" s="106"/>
      <c r="JN56" s="106"/>
      <c r="JO56" s="46"/>
    </row>
    <row r="57" spans="1:275" ht="21.75" thickBot="1">
      <c r="A57" s="398"/>
      <c r="B57" s="17" t="s">
        <v>40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83"/>
      <c r="P57" s="310">
        <f>SUM(P58:P60)</f>
        <v>11.84</v>
      </c>
      <c r="Q57" s="310">
        <f t="shared" ref="Q57:Y57" si="174">SUM(Q58:Q60)</f>
        <v>12.4</v>
      </c>
      <c r="R57" s="310">
        <f t="shared" si="174"/>
        <v>10.1</v>
      </c>
      <c r="S57" s="310">
        <f t="shared" si="174"/>
        <v>12.1</v>
      </c>
      <c r="T57" s="310">
        <f t="shared" si="174"/>
        <v>13.76</v>
      </c>
      <c r="U57" s="310">
        <f t="shared" si="174"/>
        <v>6.72</v>
      </c>
      <c r="V57" s="310">
        <f t="shared" si="174"/>
        <v>0</v>
      </c>
      <c r="W57" s="310">
        <f t="shared" si="174"/>
        <v>0</v>
      </c>
      <c r="X57" s="310">
        <f t="shared" si="174"/>
        <v>0</v>
      </c>
      <c r="Y57" s="310">
        <f t="shared" si="174"/>
        <v>0</v>
      </c>
      <c r="Z57" s="61"/>
      <c r="AA57" s="310">
        <f>SUM(AA58:AA60)</f>
        <v>1</v>
      </c>
      <c r="AB57" s="83"/>
      <c r="AC57" s="310">
        <f>SUM(AC58:AC60)</f>
        <v>0</v>
      </c>
      <c r="AD57" s="310">
        <f t="shared" ref="AD57:AN57" si="175">SUM(AD58:AD60)</f>
        <v>0</v>
      </c>
      <c r="AE57" s="310">
        <f t="shared" si="175"/>
        <v>0</v>
      </c>
      <c r="AF57" s="310">
        <f t="shared" si="175"/>
        <v>0</v>
      </c>
      <c r="AG57" s="310">
        <f t="shared" si="175"/>
        <v>0</v>
      </c>
      <c r="AH57" s="310">
        <f t="shared" si="175"/>
        <v>0</v>
      </c>
      <c r="AI57" s="310">
        <f t="shared" si="175"/>
        <v>0</v>
      </c>
      <c r="AJ57" s="310">
        <f t="shared" si="175"/>
        <v>0</v>
      </c>
      <c r="AK57" s="310">
        <f t="shared" si="175"/>
        <v>0</v>
      </c>
      <c r="AL57" s="310">
        <f t="shared" si="175"/>
        <v>0</v>
      </c>
      <c r="AM57" s="310">
        <f t="shared" si="175"/>
        <v>0</v>
      </c>
      <c r="AN57" s="310">
        <f t="shared" si="175"/>
        <v>0</v>
      </c>
      <c r="AO57" s="83"/>
      <c r="AP57" s="310">
        <f>SUM(AP58:AP60)</f>
        <v>0</v>
      </c>
      <c r="AQ57" s="310">
        <f t="shared" ref="AQ57:BA57" si="176">SUM(AQ58:AQ60)</f>
        <v>0</v>
      </c>
      <c r="AR57" s="310">
        <f t="shared" si="176"/>
        <v>0</v>
      </c>
      <c r="AS57" s="310">
        <f t="shared" si="176"/>
        <v>0</v>
      </c>
      <c r="AT57" s="310">
        <f t="shared" si="176"/>
        <v>0</v>
      </c>
      <c r="AU57" s="310">
        <f t="shared" si="176"/>
        <v>0</v>
      </c>
      <c r="AV57" s="310">
        <f t="shared" si="176"/>
        <v>0</v>
      </c>
      <c r="AW57" s="310">
        <f t="shared" si="176"/>
        <v>0</v>
      </c>
      <c r="AX57" s="310">
        <f t="shared" si="176"/>
        <v>0</v>
      </c>
      <c r="AY57" s="310">
        <f t="shared" si="176"/>
        <v>8.4600000000000009</v>
      </c>
      <c r="AZ57" s="310">
        <f t="shared" si="176"/>
        <v>7.57</v>
      </c>
      <c r="BA57" s="310">
        <f t="shared" si="176"/>
        <v>9.16</v>
      </c>
      <c r="BB57" s="83"/>
      <c r="BC57" s="310">
        <f>SUM(BC58:BC60)</f>
        <v>9.36</v>
      </c>
      <c r="BD57" s="310">
        <f t="shared" ref="BD57:BN57" si="177">SUM(BD58:BD60)</f>
        <v>6.22</v>
      </c>
      <c r="BE57" s="310">
        <f t="shared" si="177"/>
        <v>6.37</v>
      </c>
      <c r="BF57" s="310">
        <f t="shared" si="177"/>
        <v>0</v>
      </c>
      <c r="BG57" s="310">
        <f t="shared" si="177"/>
        <v>0</v>
      </c>
      <c r="BH57" s="310">
        <f t="shared" si="177"/>
        <v>0</v>
      </c>
      <c r="BI57" s="310">
        <f t="shared" si="177"/>
        <v>0</v>
      </c>
      <c r="BJ57" s="310">
        <f t="shared" si="177"/>
        <v>0</v>
      </c>
      <c r="BK57" s="310">
        <f t="shared" si="177"/>
        <v>7.61</v>
      </c>
      <c r="BL57" s="310">
        <f t="shared" si="177"/>
        <v>5.66</v>
      </c>
      <c r="BM57" s="310">
        <f t="shared" si="177"/>
        <v>5.89</v>
      </c>
      <c r="BN57" s="310">
        <f t="shared" si="177"/>
        <v>9.81</v>
      </c>
      <c r="BO57" s="83"/>
      <c r="BP57" s="310">
        <f>SUM(BP58:BP60)</f>
        <v>7.6</v>
      </c>
      <c r="BQ57" s="310">
        <f t="shared" ref="BQ57:CA57" si="178">SUM(BQ58:BQ60)</f>
        <v>7.48</v>
      </c>
      <c r="BR57" s="310">
        <f t="shared" si="178"/>
        <v>8.15</v>
      </c>
      <c r="BS57" s="310">
        <f t="shared" si="178"/>
        <v>11.06</v>
      </c>
      <c r="BT57" s="310">
        <f t="shared" si="178"/>
        <v>12.98</v>
      </c>
      <c r="BU57" s="310">
        <f t="shared" si="178"/>
        <v>9.34</v>
      </c>
      <c r="BV57" s="310">
        <f t="shared" si="178"/>
        <v>9.93</v>
      </c>
      <c r="BW57" s="310">
        <f t="shared" si="178"/>
        <v>8.2100000000000009</v>
      </c>
      <c r="BX57" s="310">
        <f t="shared" si="178"/>
        <v>8</v>
      </c>
      <c r="BY57" s="310">
        <f t="shared" si="178"/>
        <v>7.69</v>
      </c>
      <c r="BZ57" s="310">
        <f>SUM(BZ58:BZ60)</f>
        <v>7.93</v>
      </c>
      <c r="CA57" s="310">
        <f t="shared" si="178"/>
        <v>11.06</v>
      </c>
      <c r="CB57" s="83"/>
      <c r="CC57" s="310">
        <f>SUM(CC58:CC60)</f>
        <v>12.84</v>
      </c>
      <c r="CD57" s="310">
        <f t="shared" ref="CD57:CN57" si="179">SUM(CD58:CD60)</f>
        <v>11.82</v>
      </c>
      <c r="CE57" s="310">
        <f t="shared" si="179"/>
        <v>10.41</v>
      </c>
      <c r="CF57" s="310">
        <f t="shared" si="179"/>
        <v>10.17</v>
      </c>
      <c r="CG57" s="310">
        <f t="shared" si="179"/>
        <v>10.039999999999999</v>
      </c>
      <c r="CH57" s="310">
        <f t="shared" si="179"/>
        <v>9.98</v>
      </c>
      <c r="CI57" s="310">
        <f t="shared" si="179"/>
        <v>5.37</v>
      </c>
      <c r="CJ57" s="310">
        <f t="shared" si="179"/>
        <v>5.23</v>
      </c>
      <c r="CK57" s="310">
        <f t="shared" si="179"/>
        <v>6.23</v>
      </c>
      <c r="CL57" s="310">
        <f t="shared" si="179"/>
        <v>12.13</v>
      </c>
      <c r="CM57" s="310">
        <f t="shared" si="179"/>
        <v>10.58</v>
      </c>
      <c r="CN57" s="310">
        <f t="shared" si="179"/>
        <v>7.15</v>
      </c>
      <c r="CO57" s="83"/>
      <c r="CP57" s="310">
        <f>SUM(CP58:CP60)</f>
        <v>3.53</v>
      </c>
      <c r="CQ57" s="310">
        <f t="shared" ref="CQ57:DB57" si="180">SUM(CQ58:CQ60)</f>
        <v>4.67</v>
      </c>
      <c r="CR57" s="310">
        <f t="shared" si="180"/>
        <v>8.23</v>
      </c>
      <c r="CS57" s="310">
        <f t="shared" si="180"/>
        <v>6.72</v>
      </c>
      <c r="CT57" s="310">
        <f t="shared" si="180"/>
        <v>9.82</v>
      </c>
      <c r="CU57" s="310">
        <f t="shared" si="180"/>
        <v>6.05</v>
      </c>
      <c r="CV57" s="310">
        <f t="shared" si="180"/>
        <v>2.0299999999999998</v>
      </c>
      <c r="CW57" s="310">
        <f t="shared" si="180"/>
        <v>0.4</v>
      </c>
      <c r="CX57" s="310">
        <f t="shared" si="180"/>
        <v>3.83</v>
      </c>
      <c r="CY57" s="310">
        <f t="shared" si="180"/>
        <v>7.83</v>
      </c>
      <c r="CZ57" s="310">
        <f t="shared" si="180"/>
        <v>6.59</v>
      </c>
      <c r="DA57" s="310">
        <f t="shared" si="180"/>
        <v>2.04</v>
      </c>
      <c r="DB57" s="311">
        <f t="shared" si="180"/>
        <v>61.739999999999988</v>
      </c>
      <c r="DC57" s="310">
        <f>SUM(DC58:DC60)</f>
        <v>1.84</v>
      </c>
      <c r="DD57" s="310">
        <f t="shared" ref="DD57:DN57" si="181">SUM(DD58:DD60)</f>
        <v>4.32</v>
      </c>
      <c r="DE57" s="310">
        <f t="shared" si="181"/>
        <v>4.2699999999999996</v>
      </c>
      <c r="DF57" s="310">
        <f t="shared" si="181"/>
        <v>7.63</v>
      </c>
      <c r="DG57" s="310">
        <f t="shared" si="181"/>
        <v>14.059999999999999</v>
      </c>
      <c r="DH57" s="310">
        <f t="shared" si="181"/>
        <v>9.1999999999999993</v>
      </c>
      <c r="DI57" s="310">
        <f t="shared" si="181"/>
        <v>6.49</v>
      </c>
      <c r="DJ57" s="310">
        <f t="shared" si="181"/>
        <v>6.5</v>
      </c>
      <c r="DK57" s="310">
        <f t="shared" si="181"/>
        <v>12.22</v>
      </c>
      <c r="DL57" s="310">
        <f t="shared" si="181"/>
        <v>14.93</v>
      </c>
      <c r="DM57" s="310">
        <f t="shared" si="181"/>
        <v>16.54</v>
      </c>
      <c r="DN57" s="310">
        <f t="shared" si="181"/>
        <v>13.06</v>
      </c>
      <c r="DO57" s="83"/>
      <c r="DP57" s="310">
        <f>SUM(DP58:DP60)</f>
        <v>9.59</v>
      </c>
      <c r="DQ57" s="310">
        <f t="shared" ref="DQ57:EA57" si="182">SUM(DQ58:DQ60)</f>
        <v>3.51</v>
      </c>
      <c r="DR57" s="310">
        <f t="shared" si="182"/>
        <v>6.65</v>
      </c>
      <c r="DS57" s="310">
        <f t="shared" si="182"/>
        <v>16.86</v>
      </c>
      <c r="DT57" s="310">
        <f t="shared" si="182"/>
        <v>14.44</v>
      </c>
      <c r="DU57" s="310">
        <f t="shared" si="182"/>
        <v>10.73</v>
      </c>
      <c r="DV57" s="310">
        <f t="shared" si="182"/>
        <v>7.87</v>
      </c>
      <c r="DW57" s="310">
        <f t="shared" si="182"/>
        <v>1.45</v>
      </c>
      <c r="DX57" s="310">
        <f t="shared" si="182"/>
        <v>9.27</v>
      </c>
      <c r="DY57" s="310">
        <f t="shared" si="182"/>
        <v>13.83</v>
      </c>
      <c r="DZ57" s="310">
        <f t="shared" si="182"/>
        <v>15.82</v>
      </c>
      <c r="EA57" s="310">
        <f t="shared" si="182"/>
        <v>12.34</v>
      </c>
      <c r="EB57" s="83"/>
      <c r="EC57" s="310">
        <f>SUM(EC58:EC60)</f>
        <v>11.73</v>
      </c>
      <c r="ED57" s="310">
        <f t="shared" ref="ED57:EN57" si="183">SUM(ED58:ED60)</f>
        <v>6.26</v>
      </c>
      <c r="EE57" s="310">
        <f t="shared" si="183"/>
        <v>5.5</v>
      </c>
      <c r="EF57" s="310">
        <f t="shared" si="183"/>
        <v>7.93</v>
      </c>
      <c r="EG57" s="310">
        <f t="shared" si="183"/>
        <v>7.76</v>
      </c>
      <c r="EH57" s="310">
        <f t="shared" si="183"/>
        <v>6.8999999999999995</v>
      </c>
      <c r="EI57" s="310">
        <f t="shared" si="183"/>
        <v>6.74</v>
      </c>
      <c r="EJ57" s="310">
        <f t="shared" si="183"/>
        <v>3.67</v>
      </c>
      <c r="EK57" s="310">
        <f t="shared" si="183"/>
        <v>7.09</v>
      </c>
      <c r="EL57" s="310">
        <f t="shared" si="183"/>
        <v>9.4599999999999991</v>
      </c>
      <c r="EM57" s="310">
        <f t="shared" si="183"/>
        <v>6.9799999999999995</v>
      </c>
      <c r="EN57" s="310">
        <f t="shared" si="183"/>
        <v>0.96000000000000008</v>
      </c>
      <c r="EO57" s="83"/>
      <c r="EP57" s="310">
        <f>SUM(EP58:EP60)</f>
        <v>1.1200000000000001</v>
      </c>
      <c r="EQ57" s="310">
        <f t="shared" ref="EQ57:FA57" si="184">SUM(EQ58:EQ60)</f>
        <v>3.76</v>
      </c>
      <c r="ER57" s="310">
        <f t="shared" si="184"/>
        <v>6.5</v>
      </c>
      <c r="ES57" s="310">
        <f t="shared" si="184"/>
        <v>8.93</v>
      </c>
      <c r="ET57" s="310">
        <f t="shared" si="184"/>
        <v>10.08</v>
      </c>
      <c r="EU57" s="310">
        <f t="shared" si="184"/>
        <v>0.85</v>
      </c>
      <c r="EV57" s="310">
        <f t="shared" si="184"/>
        <v>0</v>
      </c>
      <c r="EW57" s="310">
        <f t="shared" si="184"/>
        <v>2.84</v>
      </c>
      <c r="EX57" s="310">
        <f t="shared" si="184"/>
        <v>0.27</v>
      </c>
      <c r="EY57" s="310">
        <f t="shared" si="184"/>
        <v>0</v>
      </c>
      <c r="EZ57" s="310">
        <f t="shared" si="184"/>
        <v>0.51</v>
      </c>
      <c r="FA57" s="310">
        <f t="shared" si="184"/>
        <v>0</v>
      </c>
      <c r="FB57" s="83"/>
      <c r="FC57" s="310">
        <f>SUM(FC58:FC60)</f>
        <v>0</v>
      </c>
      <c r="FD57" s="310">
        <f t="shared" ref="FD57:FN57" si="185">SUM(FD58:FD60)</f>
        <v>0</v>
      </c>
      <c r="FE57" s="310">
        <f t="shared" si="185"/>
        <v>8.23</v>
      </c>
      <c r="FF57" s="310">
        <f t="shared" si="185"/>
        <v>15.799999999999999</v>
      </c>
      <c r="FG57" s="310">
        <f t="shared" si="185"/>
        <v>8.4830000000000005</v>
      </c>
      <c r="FH57" s="310">
        <f t="shared" si="185"/>
        <v>20.189999999999998</v>
      </c>
      <c r="FI57" s="310">
        <f t="shared" si="185"/>
        <v>16.57</v>
      </c>
      <c r="FJ57" s="310">
        <f t="shared" si="185"/>
        <v>18.759999999999998</v>
      </c>
      <c r="FK57" s="310">
        <f t="shared" si="185"/>
        <v>24.159999999999997</v>
      </c>
      <c r="FL57" s="310">
        <f t="shared" si="185"/>
        <v>19.25</v>
      </c>
      <c r="FM57" s="310">
        <f t="shared" si="185"/>
        <v>19.45</v>
      </c>
      <c r="FN57" s="310">
        <f t="shared" si="185"/>
        <v>29.700000000000003</v>
      </c>
      <c r="FO57" s="83"/>
      <c r="FP57" s="310">
        <f>SUM(FP58:FP60)</f>
        <v>19.559999999999999</v>
      </c>
      <c r="FQ57" s="310">
        <f t="shared" ref="FQ57:GA57" si="186">SUM(FQ58:FQ60)</f>
        <v>20.98</v>
      </c>
      <c r="FR57" s="310">
        <f t="shared" si="186"/>
        <v>20.45</v>
      </c>
      <c r="FS57" s="310">
        <f t="shared" si="186"/>
        <v>20.369999999999997</v>
      </c>
      <c r="FT57" s="310">
        <f t="shared" si="186"/>
        <v>21.08</v>
      </c>
      <c r="FU57" s="310">
        <f t="shared" si="186"/>
        <v>21.36</v>
      </c>
      <c r="FV57" s="310">
        <f t="shared" si="186"/>
        <v>19.77</v>
      </c>
      <c r="FW57" s="310">
        <f t="shared" si="186"/>
        <v>22.67</v>
      </c>
      <c r="FX57" s="310">
        <f t="shared" si="186"/>
        <v>21.01</v>
      </c>
      <c r="FY57" s="310">
        <f t="shared" si="186"/>
        <v>21.45</v>
      </c>
      <c r="FZ57" s="310">
        <f t="shared" si="186"/>
        <v>21.06</v>
      </c>
      <c r="GA57" s="310">
        <f t="shared" si="186"/>
        <v>20.98</v>
      </c>
      <c r="GB57" s="83"/>
      <c r="GC57" s="310">
        <f>SUM(GC58:GC60)</f>
        <v>19.88</v>
      </c>
      <c r="GD57" s="310">
        <f t="shared" ref="GD57:GN57" si="187">SUM(GD58:GD60)</f>
        <v>19.59</v>
      </c>
      <c r="GE57" s="310">
        <f t="shared" si="187"/>
        <v>17.260000000000002</v>
      </c>
      <c r="GF57" s="310">
        <f t="shared" si="187"/>
        <v>16.309999999999999</v>
      </c>
      <c r="GG57" s="310">
        <f t="shared" si="187"/>
        <v>24.87</v>
      </c>
      <c r="GH57" s="310">
        <f t="shared" si="187"/>
        <v>21.529999999999998</v>
      </c>
      <c r="GI57" s="310">
        <f t="shared" si="187"/>
        <v>25.33</v>
      </c>
      <c r="GJ57" s="310">
        <f t="shared" si="187"/>
        <v>25.74</v>
      </c>
      <c r="GK57" s="310">
        <f t="shared" si="187"/>
        <v>25.54</v>
      </c>
      <c r="GL57" s="310">
        <f t="shared" si="187"/>
        <v>30.08</v>
      </c>
      <c r="GM57" s="310">
        <f t="shared" si="187"/>
        <v>30.85</v>
      </c>
      <c r="GN57" s="310">
        <f t="shared" si="187"/>
        <v>26.53</v>
      </c>
      <c r="GO57" s="83"/>
      <c r="GP57" s="310">
        <f>SUM(GP58:GP60)</f>
        <v>25.42</v>
      </c>
      <c r="GQ57" s="310">
        <f t="shared" ref="GQ57:HA57" si="188">SUM(GQ58:GQ60)</f>
        <v>24.54</v>
      </c>
      <c r="GR57" s="310">
        <f t="shared" si="188"/>
        <v>23.47</v>
      </c>
      <c r="GS57" s="310">
        <f t="shared" si="188"/>
        <v>23.74</v>
      </c>
      <c r="GT57" s="310">
        <f t="shared" si="188"/>
        <v>21.92</v>
      </c>
      <c r="GU57" s="310">
        <f t="shared" si="188"/>
        <v>22.84</v>
      </c>
      <c r="GV57" s="310">
        <f t="shared" si="188"/>
        <v>25.35</v>
      </c>
      <c r="GW57" s="310">
        <f t="shared" si="188"/>
        <v>26.52</v>
      </c>
      <c r="GX57" s="310">
        <f t="shared" si="188"/>
        <v>22.96</v>
      </c>
      <c r="GY57" s="310">
        <f t="shared" si="188"/>
        <v>23.4</v>
      </c>
      <c r="GZ57" s="310">
        <f t="shared" si="188"/>
        <v>25.15</v>
      </c>
      <c r="HA57" s="310">
        <f t="shared" si="188"/>
        <v>23.86</v>
      </c>
      <c r="HB57" s="83"/>
      <c r="HC57" s="310">
        <f>SUM(HC58:HC60)</f>
        <v>23.03</v>
      </c>
      <c r="HD57" s="310">
        <f t="shared" ref="HD57:HN57" si="189">SUM(HD58:HD60)</f>
        <v>23.76</v>
      </c>
      <c r="HE57" s="310">
        <f t="shared" si="189"/>
        <v>21.96</v>
      </c>
      <c r="HF57" s="310">
        <f t="shared" si="189"/>
        <v>22.96</v>
      </c>
      <c r="HG57" s="310">
        <f t="shared" si="189"/>
        <v>23.97</v>
      </c>
      <c r="HH57" s="310">
        <f t="shared" si="189"/>
        <v>25.439999999999998</v>
      </c>
      <c r="HI57" s="310">
        <f t="shared" si="189"/>
        <v>22.21</v>
      </c>
      <c r="HJ57" s="310">
        <f t="shared" si="189"/>
        <v>22.779999999999998</v>
      </c>
      <c r="HK57" s="310">
        <f t="shared" si="189"/>
        <v>25.509999999999998</v>
      </c>
      <c r="HL57" s="310">
        <f t="shared" si="189"/>
        <v>30.599999999999998</v>
      </c>
      <c r="HM57" s="310">
        <f t="shared" si="189"/>
        <v>26.13</v>
      </c>
      <c r="HN57" s="310">
        <f t="shared" si="189"/>
        <v>19.95</v>
      </c>
      <c r="HO57" s="83"/>
      <c r="HP57" s="310">
        <f>SUM(HP58:HP60)</f>
        <v>19.53</v>
      </c>
      <c r="HQ57" s="310">
        <f t="shared" ref="HQ57:IA57" si="190">SUM(HQ58:HQ60)</f>
        <v>19.690000000000001</v>
      </c>
      <c r="HR57" s="310">
        <f t="shared" si="190"/>
        <v>21</v>
      </c>
      <c r="HS57" s="310">
        <f t="shared" si="190"/>
        <v>21.9</v>
      </c>
      <c r="HT57" s="310">
        <f t="shared" si="190"/>
        <v>21.72</v>
      </c>
      <c r="HU57" s="310">
        <f t="shared" si="190"/>
        <v>21.33</v>
      </c>
      <c r="HV57" s="310">
        <f t="shared" si="190"/>
        <v>19.46</v>
      </c>
      <c r="HW57" s="310">
        <f t="shared" si="190"/>
        <v>22.46</v>
      </c>
      <c r="HX57" s="310">
        <f t="shared" si="190"/>
        <v>27.71</v>
      </c>
      <c r="HY57" s="310">
        <f t="shared" si="190"/>
        <v>25.69</v>
      </c>
      <c r="HZ57" s="310">
        <f t="shared" si="190"/>
        <v>20.16</v>
      </c>
      <c r="IA57" s="310">
        <f t="shared" si="190"/>
        <v>18.45</v>
      </c>
      <c r="IB57" s="83"/>
      <c r="IC57" s="310">
        <f>SUM(IC58:IC60)</f>
        <v>18.87</v>
      </c>
      <c r="ID57" s="310">
        <f t="shared" ref="ID57:IN57" si="191">SUM(ID58:ID60)</f>
        <v>12.89</v>
      </c>
      <c r="IE57" s="310">
        <f t="shared" si="191"/>
        <v>21.97</v>
      </c>
      <c r="IF57" s="310">
        <f t="shared" si="191"/>
        <v>20.51</v>
      </c>
      <c r="IG57" s="310">
        <f t="shared" si="191"/>
        <v>22.32</v>
      </c>
      <c r="IH57" s="310">
        <f t="shared" si="191"/>
        <v>18.34</v>
      </c>
      <c r="II57" s="310">
        <f t="shared" si="191"/>
        <v>20.3</v>
      </c>
      <c r="IJ57" s="310">
        <f t="shared" si="191"/>
        <v>20.77</v>
      </c>
      <c r="IK57" s="310">
        <f t="shared" si="191"/>
        <v>17.82</v>
      </c>
      <c r="IL57" s="310">
        <f t="shared" si="191"/>
        <v>20.81</v>
      </c>
      <c r="IM57" s="310">
        <f t="shared" si="191"/>
        <v>19.510000000000002</v>
      </c>
      <c r="IN57" s="310">
        <f t="shared" si="191"/>
        <v>12.26</v>
      </c>
      <c r="IO57" s="83"/>
      <c r="IP57" s="310">
        <f>SUM(IP58:IP60)</f>
        <v>14.12</v>
      </c>
      <c r="IQ57" s="310">
        <f t="shared" ref="IQ57:JA57" si="192">SUM(IQ58:IQ60)</f>
        <v>21.47</v>
      </c>
      <c r="IR57" s="310">
        <f t="shared" si="192"/>
        <v>16.73</v>
      </c>
      <c r="IS57" s="310">
        <f t="shared" si="192"/>
        <v>7.37</v>
      </c>
      <c r="IT57" s="378">
        <f t="shared" si="192"/>
        <v>0</v>
      </c>
      <c r="IU57" s="378">
        <f t="shared" si="192"/>
        <v>0</v>
      </c>
      <c r="IV57" s="310">
        <f t="shared" si="192"/>
        <v>14.23</v>
      </c>
      <c r="IW57" s="310">
        <f t="shared" si="192"/>
        <v>17.79</v>
      </c>
      <c r="IX57" s="310">
        <f t="shared" si="192"/>
        <v>22.67</v>
      </c>
      <c r="IY57" s="310">
        <f t="shared" si="192"/>
        <v>21.12</v>
      </c>
      <c r="IZ57" s="310">
        <f t="shared" si="192"/>
        <v>20.67</v>
      </c>
      <c r="JA57" s="310">
        <f t="shared" si="192"/>
        <v>23.95</v>
      </c>
      <c r="JB57" s="83"/>
      <c r="JC57" s="310">
        <f>SUM(JC58:JC60)</f>
        <v>22.63</v>
      </c>
      <c r="JD57" s="310">
        <f t="shared" ref="JD57:JN57" si="193">SUM(JD58:JD60)</f>
        <v>18.96</v>
      </c>
      <c r="JE57" s="310">
        <f t="shared" si="193"/>
        <v>12.97</v>
      </c>
      <c r="JF57" s="310">
        <f t="shared" si="193"/>
        <v>25.8</v>
      </c>
      <c r="JG57" s="310">
        <f t="shared" si="193"/>
        <v>9.9600000000000009</v>
      </c>
      <c r="JH57" s="310">
        <f t="shared" si="193"/>
        <v>0</v>
      </c>
      <c r="JI57" s="310">
        <f t="shared" si="193"/>
        <v>0</v>
      </c>
      <c r="JJ57" s="310">
        <f t="shared" si="193"/>
        <v>0</v>
      </c>
      <c r="JK57" s="310">
        <f t="shared" si="193"/>
        <v>0</v>
      </c>
      <c r="JL57" s="310">
        <f t="shared" si="193"/>
        <v>0</v>
      </c>
      <c r="JM57" s="310">
        <f t="shared" si="193"/>
        <v>0</v>
      </c>
      <c r="JN57" s="310">
        <f t="shared" si="193"/>
        <v>0</v>
      </c>
      <c r="JO57" s="83"/>
    </row>
    <row r="58" spans="1:275" s="1" customFormat="1" ht="22.5">
      <c r="A58" s="398"/>
      <c r="B58" s="15" t="s">
        <v>41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3"/>
      <c r="O58" s="84"/>
      <c r="P58" s="101">
        <v>11.84</v>
      </c>
      <c r="Q58" s="102">
        <v>12.4</v>
      </c>
      <c r="R58" s="102">
        <v>10.1</v>
      </c>
      <c r="S58" s="101">
        <v>12.1</v>
      </c>
      <c r="T58" s="101">
        <v>13.76</v>
      </c>
      <c r="U58" s="101">
        <v>6.72</v>
      </c>
      <c r="V58" s="101">
        <v>0</v>
      </c>
      <c r="W58" s="101">
        <v>0</v>
      </c>
      <c r="X58" s="101">
        <v>0</v>
      </c>
      <c r="Y58" s="101">
        <v>0</v>
      </c>
      <c r="Z58" s="55"/>
      <c r="AA58" s="101">
        <v>1</v>
      </c>
      <c r="AB58" s="312"/>
      <c r="AC58" s="101">
        <v>0</v>
      </c>
      <c r="AD58" s="102">
        <v>0</v>
      </c>
      <c r="AE58" s="102">
        <v>0</v>
      </c>
      <c r="AF58" s="101">
        <v>0</v>
      </c>
      <c r="AG58" s="101">
        <v>0</v>
      </c>
      <c r="AH58" s="101">
        <v>0</v>
      </c>
      <c r="AI58" s="101">
        <v>0</v>
      </c>
      <c r="AJ58" s="101">
        <v>0</v>
      </c>
      <c r="AK58" s="101">
        <v>0</v>
      </c>
      <c r="AL58" s="101">
        <v>0</v>
      </c>
      <c r="AM58" s="101">
        <v>0</v>
      </c>
      <c r="AN58" s="101">
        <v>0</v>
      </c>
      <c r="AO58" s="312"/>
      <c r="AP58" s="101">
        <v>0</v>
      </c>
      <c r="AQ58" s="102">
        <v>0</v>
      </c>
      <c r="AR58" s="102">
        <v>0</v>
      </c>
      <c r="AS58" s="101">
        <v>0</v>
      </c>
      <c r="AT58" s="101">
        <v>0</v>
      </c>
      <c r="AU58" s="101">
        <v>0</v>
      </c>
      <c r="AV58" s="101">
        <v>0</v>
      </c>
      <c r="AW58" s="101">
        <v>0</v>
      </c>
      <c r="AX58" s="101">
        <v>0</v>
      </c>
      <c r="AY58" s="101">
        <v>8.4600000000000009</v>
      </c>
      <c r="AZ58" s="101">
        <v>7.57</v>
      </c>
      <c r="BA58" s="101">
        <v>9.16</v>
      </c>
      <c r="BB58" s="312"/>
      <c r="BC58" s="101">
        <v>9.36</v>
      </c>
      <c r="BD58" s="102">
        <v>6.22</v>
      </c>
      <c r="BE58" s="102">
        <v>6.37</v>
      </c>
      <c r="BF58" s="101">
        <v>0</v>
      </c>
      <c r="BG58" s="101">
        <v>0</v>
      </c>
      <c r="BH58" s="101">
        <v>0</v>
      </c>
      <c r="BI58" s="101">
        <v>0</v>
      </c>
      <c r="BJ58" s="101">
        <v>0</v>
      </c>
      <c r="BK58" s="101">
        <v>7.61</v>
      </c>
      <c r="BL58" s="101">
        <v>5.66</v>
      </c>
      <c r="BM58" s="101">
        <v>5.89</v>
      </c>
      <c r="BN58" s="101">
        <v>9.81</v>
      </c>
      <c r="BO58" s="312"/>
      <c r="BP58" s="101">
        <v>7.6</v>
      </c>
      <c r="BQ58" s="102">
        <v>7.48</v>
      </c>
      <c r="BR58" s="102">
        <v>8.15</v>
      </c>
      <c r="BS58" s="101">
        <v>11.06</v>
      </c>
      <c r="BT58" s="101">
        <v>12.98</v>
      </c>
      <c r="BU58" s="101">
        <v>9.34</v>
      </c>
      <c r="BV58" s="101">
        <v>9.93</v>
      </c>
      <c r="BW58" s="101">
        <v>8.2100000000000009</v>
      </c>
      <c r="BX58" s="101">
        <v>8</v>
      </c>
      <c r="BY58" s="101">
        <v>7.69</v>
      </c>
      <c r="BZ58" s="101">
        <v>7.93</v>
      </c>
      <c r="CA58" s="101">
        <v>11.06</v>
      </c>
      <c r="CB58" s="312"/>
      <c r="CC58" s="101">
        <v>12.84</v>
      </c>
      <c r="CD58" s="102">
        <v>11.82</v>
      </c>
      <c r="CE58" s="102">
        <v>10.41</v>
      </c>
      <c r="CF58" s="101">
        <v>10.17</v>
      </c>
      <c r="CG58" s="101">
        <v>10.039999999999999</v>
      </c>
      <c r="CH58" s="101">
        <v>9.98</v>
      </c>
      <c r="CI58" s="101">
        <v>5.37</v>
      </c>
      <c r="CJ58" s="101">
        <v>5.23</v>
      </c>
      <c r="CK58" s="101">
        <v>6.23</v>
      </c>
      <c r="CL58" s="101">
        <v>12.13</v>
      </c>
      <c r="CM58" s="101">
        <v>10.58</v>
      </c>
      <c r="CN58" s="101">
        <v>7.15</v>
      </c>
      <c r="CO58" s="312"/>
      <c r="CP58" s="101">
        <v>3.53</v>
      </c>
      <c r="CQ58" s="102">
        <v>4.67</v>
      </c>
      <c r="CR58" s="102">
        <v>8.23</v>
      </c>
      <c r="CS58" s="101">
        <v>6.72</v>
      </c>
      <c r="CT58" s="101">
        <v>9.82</v>
      </c>
      <c r="CU58" s="101">
        <v>6.05</v>
      </c>
      <c r="CV58" s="101">
        <v>2.0299999999999998</v>
      </c>
      <c r="CW58" s="101">
        <v>0.4</v>
      </c>
      <c r="CX58" s="101">
        <v>3.83</v>
      </c>
      <c r="CY58" s="101">
        <v>7.83</v>
      </c>
      <c r="CZ58" s="101">
        <v>6.59</v>
      </c>
      <c r="DA58" s="101">
        <v>2.04</v>
      </c>
      <c r="DB58" s="313">
        <f>SUM(CP58:DA58)</f>
        <v>61.739999999999988</v>
      </c>
      <c r="DC58" s="101">
        <v>1.84</v>
      </c>
      <c r="DD58" s="102">
        <v>4.32</v>
      </c>
      <c r="DE58" s="102">
        <v>4.2699999999999996</v>
      </c>
      <c r="DF58" s="101">
        <v>7.22</v>
      </c>
      <c r="DG58" s="101">
        <v>7.05</v>
      </c>
      <c r="DH58" s="101">
        <v>3.5</v>
      </c>
      <c r="DI58" s="101">
        <v>2.13</v>
      </c>
      <c r="DJ58" s="101">
        <v>0</v>
      </c>
      <c r="DK58" s="101">
        <v>6.36</v>
      </c>
      <c r="DL58" s="101">
        <v>9.2100000000000009</v>
      </c>
      <c r="DM58" s="101">
        <v>8.14</v>
      </c>
      <c r="DN58" s="101">
        <v>5.16</v>
      </c>
      <c r="DO58" s="312"/>
      <c r="DP58" s="101">
        <v>5.08</v>
      </c>
      <c r="DQ58" s="102">
        <v>3.51</v>
      </c>
      <c r="DR58" s="102">
        <v>5.17</v>
      </c>
      <c r="DS58" s="101">
        <v>9.6300000000000008</v>
      </c>
      <c r="DT58" s="101">
        <v>9.02</v>
      </c>
      <c r="DU58" s="101">
        <v>6.68</v>
      </c>
      <c r="DV58" s="101">
        <v>4.3600000000000003</v>
      </c>
      <c r="DW58" s="101">
        <v>1.18</v>
      </c>
      <c r="DX58" s="101">
        <v>7.89</v>
      </c>
      <c r="DY58" s="101">
        <v>9.6</v>
      </c>
      <c r="DZ58" s="101">
        <v>9.16</v>
      </c>
      <c r="EA58" s="101">
        <v>6.59</v>
      </c>
      <c r="EB58" s="312"/>
      <c r="EC58" s="101">
        <v>4.93</v>
      </c>
      <c r="ED58" s="102">
        <v>4.1399999999999997</v>
      </c>
      <c r="EE58" s="102">
        <v>4.58</v>
      </c>
      <c r="EF58" s="101">
        <v>2.76</v>
      </c>
      <c r="EG58" s="101">
        <v>6.45</v>
      </c>
      <c r="EH58" s="101">
        <v>5.56</v>
      </c>
      <c r="EI58" s="101">
        <v>4.16</v>
      </c>
      <c r="EJ58" s="101">
        <v>2.2599999999999998</v>
      </c>
      <c r="EK58" s="101">
        <v>6.76</v>
      </c>
      <c r="EL58" s="101">
        <v>9.2899999999999991</v>
      </c>
      <c r="EM58" s="101">
        <v>6.84</v>
      </c>
      <c r="EN58" s="101">
        <v>0.93</v>
      </c>
      <c r="EO58" s="312"/>
      <c r="EP58" s="101">
        <v>0.05</v>
      </c>
      <c r="EQ58" s="102">
        <v>1.96</v>
      </c>
      <c r="ER58" s="102">
        <v>6.5</v>
      </c>
      <c r="ES58" s="101">
        <v>8.93</v>
      </c>
      <c r="ET58" s="101">
        <v>10.08</v>
      </c>
      <c r="EU58" s="101">
        <v>0.85</v>
      </c>
      <c r="EV58" s="101">
        <v>0</v>
      </c>
      <c r="EW58" s="101">
        <v>2.84</v>
      </c>
      <c r="EX58" s="101">
        <v>0.27</v>
      </c>
      <c r="EY58" s="101">
        <v>0</v>
      </c>
      <c r="EZ58" s="101">
        <v>0.51</v>
      </c>
      <c r="FA58" s="101">
        <v>0</v>
      </c>
      <c r="FB58" s="312"/>
      <c r="FC58" s="101">
        <v>0</v>
      </c>
      <c r="FD58" s="102">
        <v>0</v>
      </c>
      <c r="FE58" s="102">
        <v>3.98</v>
      </c>
      <c r="FF58" s="101">
        <v>6.52</v>
      </c>
      <c r="FG58" s="101">
        <v>8.48</v>
      </c>
      <c r="FH58" s="101">
        <v>8.77</v>
      </c>
      <c r="FI58" s="101">
        <v>4.9000000000000004</v>
      </c>
      <c r="FJ58" s="101">
        <v>7.24</v>
      </c>
      <c r="FK58" s="101">
        <v>6.17</v>
      </c>
      <c r="FL58" s="101">
        <v>0.33</v>
      </c>
      <c r="FM58" s="101">
        <v>0</v>
      </c>
      <c r="FN58" s="101">
        <v>5.51</v>
      </c>
      <c r="FO58" s="312"/>
      <c r="FP58" s="101">
        <v>0.63</v>
      </c>
      <c r="FQ58" s="102">
        <v>2.86</v>
      </c>
      <c r="FR58" s="102">
        <v>1.54</v>
      </c>
      <c r="FS58" s="101">
        <v>1.72</v>
      </c>
      <c r="FT58" s="101">
        <v>0.24</v>
      </c>
      <c r="FU58" s="101">
        <v>1.22</v>
      </c>
      <c r="FV58" s="101">
        <v>1.29</v>
      </c>
      <c r="FW58" s="101">
        <v>3.49</v>
      </c>
      <c r="FX58" s="101">
        <v>0</v>
      </c>
      <c r="FY58" s="101">
        <v>0</v>
      </c>
      <c r="FZ58" s="101">
        <v>0</v>
      </c>
      <c r="GA58" s="101">
        <v>0</v>
      </c>
      <c r="GB58" s="312"/>
      <c r="GC58" s="101">
        <v>0</v>
      </c>
      <c r="GD58" s="102">
        <v>0</v>
      </c>
      <c r="GE58" s="102">
        <v>0</v>
      </c>
      <c r="GF58" s="101">
        <v>0</v>
      </c>
      <c r="GG58" s="101">
        <v>3.68</v>
      </c>
      <c r="GH58" s="101">
        <v>2.4</v>
      </c>
      <c r="GI58" s="101">
        <v>6.24</v>
      </c>
      <c r="GJ58" s="101">
        <v>4.2</v>
      </c>
      <c r="GK58" s="101">
        <v>0</v>
      </c>
      <c r="GL58" s="101">
        <v>4.24</v>
      </c>
      <c r="GM58" s="101">
        <v>3.53</v>
      </c>
      <c r="GN58" s="101">
        <v>0.93</v>
      </c>
      <c r="GO58" s="312"/>
      <c r="GP58" s="101">
        <v>0</v>
      </c>
      <c r="GQ58" s="102">
        <v>0</v>
      </c>
      <c r="GR58" s="102">
        <v>0</v>
      </c>
      <c r="GS58" s="101">
        <v>0</v>
      </c>
      <c r="GT58" s="101">
        <v>0</v>
      </c>
      <c r="GU58" s="101">
        <v>0</v>
      </c>
      <c r="GV58" s="101">
        <v>2.1</v>
      </c>
      <c r="GW58" s="101">
        <v>3.52</v>
      </c>
      <c r="GX58" s="101">
        <v>0</v>
      </c>
      <c r="GY58" s="101">
        <v>0</v>
      </c>
      <c r="GZ58" s="101">
        <v>0</v>
      </c>
      <c r="HA58" s="101">
        <v>0</v>
      </c>
      <c r="HB58" s="312"/>
      <c r="HC58" s="101">
        <v>0</v>
      </c>
      <c r="HD58" s="102">
        <v>0</v>
      </c>
      <c r="HE58" s="102">
        <v>0</v>
      </c>
      <c r="HF58" s="101">
        <v>0</v>
      </c>
      <c r="HG58" s="101">
        <v>1.59</v>
      </c>
      <c r="HH58" s="101">
        <v>5.0599999999999996</v>
      </c>
      <c r="HI58" s="101">
        <v>4.7699999999999996</v>
      </c>
      <c r="HJ58" s="101">
        <v>4.88</v>
      </c>
      <c r="HK58" s="101">
        <v>6.51</v>
      </c>
      <c r="HL58" s="101">
        <v>10.77</v>
      </c>
      <c r="HM58" s="101">
        <v>6.29</v>
      </c>
      <c r="HN58" s="101">
        <v>0.72</v>
      </c>
      <c r="HO58" s="312"/>
      <c r="HP58" s="101">
        <v>0</v>
      </c>
      <c r="HQ58" s="102">
        <v>0</v>
      </c>
      <c r="HR58" s="102">
        <v>0</v>
      </c>
      <c r="HS58" s="101">
        <v>0</v>
      </c>
      <c r="HT58" s="101">
        <v>0</v>
      </c>
      <c r="HU58" s="101">
        <v>0</v>
      </c>
      <c r="HV58" s="101">
        <v>0</v>
      </c>
      <c r="HW58" s="101">
        <v>0</v>
      </c>
      <c r="HX58" s="101">
        <v>0.84</v>
      </c>
      <c r="HY58" s="101">
        <v>0</v>
      </c>
      <c r="HZ58" s="101">
        <v>0</v>
      </c>
      <c r="IA58" s="101">
        <v>0</v>
      </c>
      <c r="IB58" s="312"/>
      <c r="IC58" s="101">
        <v>0</v>
      </c>
      <c r="ID58" s="102">
        <v>0</v>
      </c>
      <c r="IE58" s="102">
        <v>0</v>
      </c>
      <c r="IF58" s="101">
        <v>0</v>
      </c>
      <c r="IG58" s="101">
        <v>0</v>
      </c>
      <c r="IH58" s="101">
        <v>0</v>
      </c>
      <c r="II58" s="101">
        <v>2.82</v>
      </c>
      <c r="IJ58" s="101">
        <v>3.5</v>
      </c>
      <c r="IK58" s="101">
        <v>0</v>
      </c>
      <c r="IL58" s="101">
        <v>0</v>
      </c>
      <c r="IM58" s="101">
        <v>0</v>
      </c>
      <c r="IN58" s="101">
        <v>0</v>
      </c>
      <c r="IO58" s="312"/>
      <c r="IP58" s="101">
        <v>0</v>
      </c>
      <c r="IQ58" s="102">
        <v>0</v>
      </c>
      <c r="IR58" s="102">
        <v>0</v>
      </c>
      <c r="IS58" s="101">
        <v>0</v>
      </c>
      <c r="IT58" s="374"/>
      <c r="IU58" s="374"/>
      <c r="IV58" s="101">
        <v>0</v>
      </c>
      <c r="IW58" s="101">
        <v>0</v>
      </c>
      <c r="IX58" s="101">
        <v>0</v>
      </c>
      <c r="IY58" s="101">
        <v>0</v>
      </c>
      <c r="IZ58" s="101">
        <v>0</v>
      </c>
      <c r="JA58" s="101">
        <v>0</v>
      </c>
      <c r="JB58" s="312"/>
      <c r="JC58" s="101">
        <v>0</v>
      </c>
      <c r="JD58" s="102">
        <v>0</v>
      </c>
      <c r="JE58" s="102">
        <v>0</v>
      </c>
      <c r="JF58" s="101">
        <v>0</v>
      </c>
      <c r="JG58" s="101">
        <v>0</v>
      </c>
      <c r="JH58" s="101"/>
      <c r="JI58" s="101"/>
      <c r="JJ58" s="101"/>
      <c r="JK58" s="101"/>
      <c r="JL58" s="101"/>
      <c r="JM58" s="101"/>
      <c r="JN58" s="101"/>
      <c r="JO58" s="312"/>
    </row>
    <row r="59" spans="1:275" s="1" customFormat="1" ht="22.5">
      <c r="A59" s="398"/>
      <c r="B59" s="18" t="s">
        <v>87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  <c r="O59" s="85"/>
      <c r="P59" s="103"/>
      <c r="Q59" s="104"/>
      <c r="R59" s="104"/>
      <c r="S59" s="103"/>
      <c r="T59" s="103"/>
      <c r="U59" s="103"/>
      <c r="V59" s="103"/>
      <c r="W59" s="103"/>
      <c r="X59" s="103"/>
      <c r="Y59" s="103"/>
      <c r="Z59" s="56"/>
      <c r="AA59" s="103"/>
      <c r="AB59" s="81"/>
      <c r="AC59" s="103"/>
      <c r="AD59" s="104"/>
      <c r="AE59" s="104"/>
      <c r="AF59" s="103"/>
      <c r="AG59" s="103"/>
      <c r="AH59" s="103"/>
      <c r="AI59" s="103"/>
      <c r="AJ59" s="103"/>
      <c r="AK59" s="103"/>
      <c r="AL59" s="103"/>
      <c r="AM59" s="103"/>
      <c r="AN59" s="103"/>
      <c r="AO59" s="81"/>
      <c r="AP59" s="103"/>
      <c r="AQ59" s="104"/>
      <c r="AR59" s="104"/>
      <c r="AS59" s="103"/>
      <c r="AT59" s="103"/>
      <c r="AU59" s="103"/>
      <c r="AV59" s="103"/>
      <c r="AW59" s="103"/>
      <c r="AX59" s="103"/>
      <c r="AY59" s="103"/>
      <c r="AZ59" s="103"/>
      <c r="BA59" s="103"/>
      <c r="BB59" s="81"/>
      <c r="BC59" s="103"/>
      <c r="BD59" s="104"/>
      <c r="BE59" s="104"/>
      <c r="BF59" s="103"/>
      <c r="BG59" s="103"/>
      <c r="BH59" s="103"/>
      <c r="BI59" s="103"/>
      <c r="BJ59" s="103"/>
      <c r="BK59" s="103"/>
      <c r="BL59" s="103"/>
      <c r="BM59" s="103"/>
      <c r="BN59" s="103"/>
      <c r="BO59" s="81"/>
      <c r="BP59" s="103"/>
      <c r="BQ59" s="104"/>
      <c r="BR59" s="104"/>
      <c r="BS59" s="103"/>
      <c r="BT59" s="103"/>
      <c r="BU59" s="103"/>
      <c r="BV59" s="103"/>
      <c r="BW59" s="103"/>
      <c r="BX59" s="103"/>
      <c r="BY59" s="103"/>
      <c r="BZ59" s="103"/>
      <c r="CA59" s="103"/>
      <c r="CB59" s="81"/>
      <c r="CC59" s="103"/>
      <c r="CD59" s="104"/>
      <c r="CE59" s="104"/>
      <c r="CF59" s="103"/>
      <c r="CG59" s="103"/>
      <c r="CH59" s="103"/>
      <c r="CI59" s="103"/>
      <c r="CJ59" s="103"/>
      <c r="CK59" s="103"/>
      <c r="CL59" s="103"/>
      <c r="CM59" s="103"/>
      <c r="CN59" s="103"/>
      <c r="CO59" s="81"/>
      <c r="CP59" s="103"/>
      <c r="CQ59" s="104"/>
      <c r="CR59" s="104"/>
      <c r="CS59" s="103"/>
      <c r="CT59" s="103"/>
      <c r="CU59" s="103"/>
      <c r="CV59" s="103"/>
      <c r="CW59" s="103"/>
      <c r="CX59" s="103"/>
      <c r="CY59" s="103"/>
      <c r="CZ59" s="103"/>
      <c r="DA59" s="103"/>
      <c r="DB59" s="303">
        <f>SUM(CP59:DA59)</f>
        <v>0</v>
      </c>
      <c r="DC59" s="103"/>
      <c r="DD59" s="104"/>
      <c r="DE59" s="104"/>
      <c r="DF59" s="103"/>
      <c r="DG59" s="103"/>
      <c r="DH59" s="103"/>
      <c r="DI59" s="103"/>
      <c r="DJ59" s="103"/>
      <c r="DK59" s="103"/>
      <c r="DL59" s="103"/>
      <c r="DM59" s="103"/>
      <c r="DN59" s="103"/>
      <c r="DO59" s="81"/>
      <c r="DP59" s="103"/>
      <c r="DQ59" s="104"/>
      <c r="DR59" s="104"/>
      <c r="DS59" s="103"/>
      <c r="DT59" s="103"/>
      <c r="DU59" s="103"/>
      <c r="DV59" s="103"/>
      <c r="DW59" s="103"/>
      <c r="DX59" s="103"/>
      <c r="DY59" s="103"/>
      <c r="DZ59" s="103"/>
      <c r="EA59" s="103"/>
      <c r="EB59" s="81"/>
      <c r="EC59" s="103"/>
      <c r="ED59" s="104"/>
      <c r="EE59" s="104"/>
      <c r="EF59" s="103"/>
      <c r="EG59" s="103"/>
      <c r="EH59" s="103"/>
      <c r="EI59" s="103"/>
      <c r="EJ59" s="103"/>
      <c r="EK59" s="103"/>
      <c r="EL59" s="103"/>
      <c r="EM59" s="103"/>
      <c r="EN59" s="103"/>
      <c r="EO59" s="81"/>
      <c r="EP59" s="103"/>
      <c r="EQ59" s="104"/>
      <c r="ER59" s="104"/>
      <c r="ES59" s="103"/>
      <c r="ET59" s="103"/>
      <c r="EU59" s="103"/>
      <c r="EV59" s="103"/>
      <c r="EW59" s="103"/>
      <c r="EX59" s="103"/>
      <c r="EY59" s="103"/>
      <c r="EZ59" s="103"/>
      <c r="FA59" s="103"/>
      <c r="FB59" s="81"/>
      <c r="FC59" s="103">
        <v>0</v>
      </c>
      <c r="FD59" s="104">
        <v>0</v>
      </c>
      <c r="FE59" s="104">
        <v>4.25</v>
      </c>
      <c r="FF59" s="103">
        <v>9.2799999999999994</v>
      </c>
      <c r="FG59" s="103">
        <v>3.0000000000000001E-3</v>
      </c>
      <c r="FH59" s="103">
        <v>11.42</v>
      </c>
      <c r="FI59" s="103">
        <v>11.67</v>
      </c>
      <c r="FJ59" s="103">
        <v>11.52</v>
      </c>
      <c r="FK59" s="103">
        <v>17.989999999999998</v>
      </c>
      <c r="FL59" s="103">
        <v>18.920000000000002</v>
      </c>
      <c r="FM59" s="103">
        <v>19.45</v>
      </c>
      <c r="FN59" s="103">
        <v>24.19</v>
      </c>
      <c r="FO59" s="81"/>
      <c r="FP59" s="103">
        <v>0</v>
      </c>
      <c r="FQ59" s="104">
        <v>0</v>
      </c>
      <c r="FR59" s="104">
        <v>0</v>
      </c>
      <c r="FS59" s="103">
        <v>0</v>
      </c>
      <c r="FT59" s="103">
        <v>0</v>
      </c>
      <c r="FU59" s="103">
        <v>0</v>
      </c>
      <c r="FV59" s="103">
        <v>0</v>
      </c>
      <c r="FW59" s="103">
        <v>0</v>
      </c>
      <c r="FX59" s="103">
        <v>0</v>
      </c>
      <c r="FY59" s="103">
        <v>0</v>
      </c>
      <c r="FZ59" s="103">
        <v>0</v>
      </c>
      <c r="GA59" s="103">
        <v>0</v>
      </c>
      <c r="GB59" s="81"/>
      <c r="GC59" s="103">
        <v>19.88</v>
      </c>
      <c r="GD59" s="104">
        <v>19.59</v>
      </c>
      <c r="GE59" s="104">
        <v>17.260000000000002</v>
      </c>
      <c r="GF59" s="103">
        <v>16.309999999999999</v>
      </c>
      <c r="GG59" s="103">
        <v>21.19</v>
      </c>
      <c r="GH59" s="103">
        <v>19.13</v>
      </c>
      <c r="GI59" s="103">
        <v>19.09</v>
      </c>
      <c r="GJ59" s="103">
        <v>21.54</v>
      </c>
      <c r="GK59" s="103">
        <v>25.54</v>
      </c>
      <c r="GL59" s="103">
        <v>25.84</v>
      </c>
      <c r="GM59" s="103">
        <v>27.32</v>
      </c>
      <c r="GN59" s="103">
        <v>25.6</v>
      </c>
      <c r="GO59" s="81"/>
      <c r="GP59" s="103">
        <v>25.42</v>
      </c>
      <c r="GQ59" s="104">
        <v>24.54</v>
      </c>
      <c r="GR59" s="104">
        <v>23.47</v>
      </c>
      <c r="GS59" s="103">
        <v>23.74</v>
      </c>
      <c r="GT59" s="103">
        <v>21.92</v>
      </c>
      <c r="GU59" s="103">
        <v>22.84</v>
      </c>
      <c r="GV59" s="103">
        <v>23.25</v>
      </c>
      <c r="GW59" s="103">
        <v>23</v>
      </c>
      <c r="GX59" s="103">
        <v>22.96</v>
      </c>
      <c r="GY59" s="103">
        <v>23.4</v>
      </c>
      <c r="GZ59" s="103">
        <v>25.15</v>
      </c>
      <c r="HA59" s="103">
        <v>23.86</v>
      </c>
      <c r="HB59" s="81"/>
      <c r="HC59" s="103">
        <v>23.03</v>
      </c>
      <c r="HD59" s="104">
        <v>23.76</v>
      </c>
      <c r="HE59" s="104">
        <v>21.96</v>
      </c>
      <c r="HF59" s="103">
        <v>22.96</v>
      </c>
      <c r="HG59" s="103">
        <v>22.38</v>
      </c>
      <c r="HH59" s="103">
        <v>20.38</v>
      </c>
      <c r="HI59" s="103">
        <v>17.440000000000001</v>
      </c>
      <c r="HJ59" s="103">
        <v>17.899999999999999</v>
      </c>
      <c r="HK59" s="103">
        <v>19</v>
      </c>
      <c r="HL59" s="103">
        <v>19.829999999999998</v>
      </c>
      <c r="HM59" s="103">
        <v>19.84</v>
      </c>
      <c r="HN59" s="103">
        <v>19.23</v>
      </c>
      <c r="HO59" s="81"/>
      <c r="HP59" s="103">
        <v>19.53</v>
      </c>
      <c r="HQ59" s="104">
        <v>19.690000000000001</v>
      </c>
      <c r="HR59" s="104">
        <v>21</v>
      </c>
      <c r="HS59" s="103">
        <v>21.9</v>
      </c>
      <c r="HT59" s="103">
        <v>21.72</v>
      </c>
      <c r="HU59" s="103">
        <v>21.33</v>
      </c>
      <c r="HV59" s="103">
        <v>19.46</v>
      </c>
      <c r="HW59" s="103">
        <v>22.46</v>
      </c>
      <c r="HX59" s="103">
        <v>26.87</v>
      </c>
      <c r="HY59" s="103">
        <v>25.69</v>
      </c>
      <c r="HZ59" s="103">
        <v>20.16</v>
      </c>
      <c r="IA59" s="103">
        <v>18.45</v>
      </c>
      <c r="IB59" s="81"/>
      <c r="IC59" s="103">
        <v>18.87</v>
      </c>
      <c r="ID59" s="104">
        <v>12.89</v>
      </c>
      <c r="IE59" s="104">
        <v>21.97</v>
      </c>
      <c r="IF59" s="103">
        <v>20.51</v>
      </c>
      <c r="IG59" s="103">
        <v>0</v>
      </c>
      <c r="IH59" s="103">
        <v>0</v>
      </c>
      <c r="II59" s="103">
        <v>0</v>
      </c>
      <c r="IJ59" s="103">
        <v>0</v>
      </c>
      <c r="IK59" s="103">
        <v>0</v>
      </c>
      <c r="IL59" s="103">
        <v>0</v>
      </c>
      <c r="IM59" s="103">
        <v>0</v>
      </c>
      <c r="IN59" s="103">
        <v>0</v>
      </c>
      <c r="IO59" s="81"/>
      <c r="IP59" s="103">
        <v>0</v>
      </c>
      <c r="IQ59" s="104">
        <v>0</v>
      </c>
      <c r="IR59" s="104">
        <v>0</v>
      </c>
      <c r="IS59" s="103">
        <v>0</v>
      </c>
      <c r="IT59" s="375"/>
      <c r="IU59" s="375"/>
      <c r="IV59" s="103">
        <v>0</v>
      </c>
      <c r="IW59" s="103">
        <v>0</v>
      </c>
      <c r="IX59" s="103">
        <v>0</v>
      </c>
      <c r="IY59" s="103">
        <v>0</v>
      </c>
      <c r="IZ59" s="103">
        <v>0</v>
      </c>
      <c r="JA59" s="103">
        <v>0</v>
      </c>
      <c r="JB59" s="81"/>
      <c r="JC59" s="103">
        <v>0</v>
      </c>
      <c r="JD59" s="104">
        <v>0</v>
      </c>
      <c r="JE59" s="104">
        <v>0</v>
      </c>
      <c r="JF59" s="103">
        <v>0</v>
      </c>
      <c r="JG59" s="103">
        <v>0</v>
      </c>
      <c r="JH59" s="103"/>
      <c r="JI59" s="103"/>
      <c r="JJ59" s="103"/>
      <c r="JK59" s="103"/>
      <c r="JL59" s="103"/>
      <c r="JM59" s="103"/>
      <c r="JN59" s="103"/>
      <c r="JO59" s="81"/>
    </row>
    <row r="60" spans="1:275" s="1" customFormat="1" ht="23.25" thickBot="1">
      <c r="A60" s="398"/>
      <c r="B60" s="14" t="s">
        <v>42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7"/>
      <c r="O60" s="86"/>
      <c r="P60" s="109"/>
      <c r="Q60" s="110"/>
      <c r="R60" s="110"/>
      <c r="S60" s="109"/>
      <c r="T60" s="109"/>
      <c r="U60" s="109"/>
      <c r="V60" s="109"/>
      <c r="W60" s="109"/>
      <c r="X60" s="109"/>
      <c r="Y60" s="109"/>
      <c r="Z60" s="314"/>
      <c r="AA60" s="109"/>
      <c r="AB60" s="315"/>
      <c r="AC60" s="109"/>
      <c r="AD60" s="110"/>
      <c r="AE60" s="110"/>
      <c r="AF60" s="109"/>
      <c r="AG60" s="109"/>
      <c r="AH60" s="109"/>
      <c r="AI60" s="109"/>
      <c r="AJ60" s="109"/>
      <c r="AK60" s="109"/>
      <c r="AL60" s="109"/>
      <c r="AM60" s="109"/>
      <c r="AN60" s="109"/>
      <c r="AO60" s="315"/>
      <c r="AP60" s="109"/>
      <c r="AQ60" s="110"/>
      <c r="AR60" s="110"/>
      <c r="AS60" s="109"/>
      <c r="AT60" s="109"/>
      <c r="AU60" s="109"/>
      <c r="AV60" s="109"/>
      <c r="AW60" s="109"/>
      <c r="AX60" s="109"/>
      <c r="AY60" s="109"/>
      <c r="AZ60" s="109"/>
      <c r="BA60" s="109"/>
      <c r="BB60" s="315"/>
      <c r="BC60" s="109"/>
      <c r="BD60" s="110"/>
      <c r="BE60" s="110"/>
      <c r="BF60" s="109"/>
      <c r="BG60" s="109"/>
      <c r="BH60" s="109"/>
      <c r="BI60" s="109"/>
      <c r="BJ60" s="109"/>
      <c r="BK60" s="109"/>
      <c r="BL60" s="109"/>
      <c r="BM60" s="109"/>
      <c r="BN60" s="109"/>
      <c r="BO60" s="315"/>
      <c r="BP60" s="109"/>
      <c r="BQ60" s="110"/>
      <c r="BR60" s="110"/>
      <c r="BS60" s="109"/>
      <c r="BT60" s="109"/>
      <c r="BU60" s="109"/>
      <c r="BV60" s="109"/>
      <c r="BW60" s="109"/>
      <c r="BX60" s="109"/>
      <c r="BY60" s="109"/>
      <c r="BZ60" s="109"/>
      <c r="CA60" s="109"/>
      <c r="CB60" s="315"/>
      <c r="CC60" s="109"/>
      <c r="CD60" s="110"/>
      <c r="CE60" s="110"/>
      <c r="CF60" s="109"/>
      <c r="CG60" s="109"/>
      <c r="CH60" s="109"/>
      <c r="CI60" s="109"/>
      <c r="CJ60" s="109"/>
      <c r="CK60" s="109"/>
      <c r="CL60" s="109"/>
      <c r="CM60" s="109"/>
      <c r="CN60" s="109"/>
      <c r="CO60" s="315"/>
      <c r="CP60" s="109"/>
      <c r="CQ60" s="110"/>
      <c r="CR60" s="110"/>
      <c r="CS60" s="109"/>
      <c r="CT60" s="109"/>
      <c r="CU60" s="109"/>
      <c r="CV60" s="109"/>
      <c r="CW60" s="109"/>
      <c r="CX60" s="109"/>
      <c r="CY60" s="109"/>
      <c r="CZ60" s="109"/>
      <c r="DA60" s="109"/>
      <c r="DB60" s="316">
        <f>SUM(CP60:DA60)</f>
        <v>0</v>
      </c>
      <c r="DC60" s="109"/>
      <c r="DD60" s="110"/>
      <c r="DE60" s="110"/>
      <c r="DF60" s="109">
        <v>0.41</v>
      </c>
      <c r="DG60" s="109">
        <v>7.01</v>
      </c>
      <c r="DH60" s="109">
        <v>5.7</v>
      </c>
      <c r="DI60" s="109">
        <v>4.3600000000000003</v>
      </c>
      <c r="DJ60" s="109">
        <v>6.5</v>
      </c>
      <c r="DK60" s="109">
        <v>5.86</v>
      </c>
      <c r="DL60" s="109">
        <v>5.72</v>
      </c>
      <c r="DM60" s="109">
        <v>8.4</v>
      </c>
      <c r="DN60" s="109">
        <v>7.9</v>
      </c>
      <c r="DO60" s="315"/>
      <c r="DP60" s="109">
        <v>4.51</v>
      </c>
      <c r="DQ60" s="110">
        <v>0</v>
      </c>
      <c r="DR60" s="110">
        <v>1.48</v>
      </c>
      <c r="DS60" s="109">
        <v>7.23</v>
      </c>
      <c r="DT60" s="109">
        <v>5.42</v>
      </c>
      <c r="DU60" s="109">
        <v>4.05</v>
      </c>
      <c r="DV60" s="109">
        <v>3.51</v>
      </c>
      <c r="DW60" s="109">
        <v>0.27</v>
      </c>
      <c r="DX60" s="109">
        <v>1.38</v>
      </c>
      <c r="DY60" s="109">
        <v>4.2300000000000004</v>
      </c>
      <c r="DZ60" s="109">
        <v>6.66</v>
      </c>
      <c r="EA60" s="109">
        <v>5.75</v>
      </c>
      <c r="EB60" s="315"/>
      <c r="EC60" s="109">
        <v>6.8</v>
      </c>
      <c r="ED60" s="110">
        <v>2.12</v>
      </c>
      <c r="EE60" s="110">
        <v>0.92</v>
      </c>
      <c r="EF60" s="109">
        <v>5.17</v>
      </c>
      <c r="EG60" s="109">
        <v>1.31</v>
      </c>
      <c r="EH60" s="109">
        <v>1.34</v>
      </c>
      <c r="EI60" s="109">
        <v>2.58</v>
      </c>
      <c r="EJ60" s="109">
        <v>1.41</v>
      </c>
      <c r="EK60" s="109">
        <v>0.33</v>
      </c>
      <c r="EL60" s="109">
        <v>0.17</v>
      </c>
      <c r="EM60" s="109">
        <v>0.14000000000000001</v>
      </c>
      <c r="EN60" s="109">
        <v>0.03</v>
      </c>
      <c r="EO60" s="315"/>
      <c r="EP60" s="109">
        <v>1.07</v>
      </c>
      <c r="EQ60" s="110">
        <v>1.8</v>
      </c>
      <c r="ER60" s="110">
        <v>0</v>
      </c>
      <c r="ES60" s="109">
        <v>0</v>
      </c>
      <c r="ET60" s="109">
        <v>0</v>
      </c>
      <c r="EU60" s="109">
        <v>0</v>
      </c>
      <c r="EV60" s="109">
        <v>0</v>
      </c>
      <c r="EW60" s="109">
        <v>0</v>
      </c>
      <c r="EX60" s="109">
        <v>0</v>
      </c>
      <c r="EY60" s="109">
        <v>0</v>
      </c>
      <c r="EZ60" s="109">
        <v>0</v>
      </c>
      <c r="FA60" s="109">
        <v>0</v>
      </c>
      <c r="FB60" s="315"/>
      <c r="FC60" s="109">
        <v>0</v>
      </c>
      <c r="FD60" s="110">
        <v>0</v>
      </c>
      <c r="FE60" s="110">
        <v>0</v>
      </c>
      <c r="FF60" s="109">
        <v>0</v>
      </c>
      <c r="FG60" s="109">
        <v>0</v>
      </c>
      <c r="FH60" s="109">
        <v>0</v>
      </c>
      <c r="FI60" s="109">
        <v>0</v>
      </c>
      <c r="FJ60" s="109">
        <v>0</v>
      </c>
      <c r="FK60" s="109">
        <v>0</v>
      </c>
      <c r="FL60" s="109">
        <v>0</v>
      </c>
      <c r="FM60" s="109">
        <v>0</v>
      </c>
      <c r="FN60" s="109">
        <v>0</v>
      </c>
      <c r="FO60" s="315"/>
      <c r="FP60" s="109">
        <v>18.93</v>
      </c>
      <c r="FQ60" s="110">
        <v>18.12</v>
      </c>
      <c r="FR60" s="110">
        <v>18.91</v>
      </c>
      <c r="FS60" s="109">
        <v>18.649999999999999</v>
      </c>
      <c r="FT60" s="109">
        <v>20.84</v>
      </c>
      <c r="FU60" s="109">
        <v>20.14</v>
      </c>
      <c r="FV60" s="109">
        <v>18.48</v>
      </c>
      <c r="FW60" s="109">
        <v>19.18</v>
      </c>
      <c r="FX60" s="109">
        <v>21.01</v>
      </c>
      <c r="FY60" s="109">
        <v>21.45</v>
      </c>
      <c r="FZ60" s="109">
        <v>21.06</v>
      </c>
      <c r="GA60" s="109">
        <v>20.98</v>
      </c>
      <c r="GB60" s="315"/>
      <c r="GC60" s="109">
        <v>0</v>
      </c>
      <c r="GD60" s="110">
        <v>0</v>
      </c>
      <c r="GE60" s="110">
        <v>0</v>
      </c>
      <c r="GF60" s="109">
        <v>0</v>
      </c>
      <c r="GG60" s="109">
        <v>0</v>
      </c>
      <c r="GH60" s="109">
        <v>0</v>
      </c>
      <c r="GI60" s="109">
        <v>0</v>
      </c>
      <c r="GJ60" s="109">
        <v>0</v>
      </c>
      <c r="GK60" s="109">
        <v>0</v>
      </c>
      <c r="GL60" s="109">
        <v>0</v>
      </c>
      <c r="GM60" s="109">
        <v>0</v>
      </c>
      <c r="GN60" s="109">
        <v>0</v>
      </c>
      <c r="GO60" s="315"/>
      <c r="GP60" s="109">
        <v>0</v>
      </c>
      <c r="GQ60" s="110">
        <v>0</v>
      </c>
      <c r="GR60" s="110">
        <v>0</v>
      </c>
      <c r="GS60" s="109">
        <v>0</v>
      </c>
      <c r="GT60" s="109">
        <v>0</v>
      </c>
      <c r="GU60" s="109">
        <v>0</v>
      </c>
      <c r="GV60" s="109">
        <v>0</v>
      </c>
      <c r="GW60" s="109">
        <v>0</v>
      </c>
      <c r="GX60" s="109">
        <v>0</v>
      </c>
      <c r="GY60" s="109">
        <v>0</v>
      </c>
      <c r="GZ60" s="109">
        <v>0</v>
      </c>
      <c r="HA60" s="109">
        <v>0</v>
      </c>
      <c r="HB60" s="315"/>
      <c r="HC60" s="109">
        <v>0</v>
      </c>
      <c r="HD60" s="110">
        <v>0</v>
      </c>
      <c r="HE60" s="110">
        <v>0</v>
      </c>
      <c r="HF60" s="109">
        <v>0</v>
      </c>
      <c r="HG60" s="109">
        <v>0</v>
      </c>
      <c r="HH60" s="109">
        <v>0</v>
      </c>
      <c r="HI60" s="109">
        <v>0</v>
      </c>
      <c r="HJ60" s="109">
        <v>0</v>
      </c>
      <c r="HK60" s="109">
        <v>0</v>
      </c>
      <c r="HL60" s="109">
        <v>0</v>
      </c>
      <c r="HM60" s="109">
        <v>0</v>
      </c>
      <c r="HN60" s="109">
        <v>0</v>
      </c>
      <c r="HO60" s="315"/>
      <c r="HP60" s="109">
        <v>0</v>
      </c>
      <c r="HQ60" s="110">
        <v>0</v>
      </c>
      <c r="HR60" s="110">
        <v>0</v>
      </c>
      <c r="HS60" s="109">
        <v>0</v>
      </c>
      <c r="HT60" s="109">
        <v>0</v>
      </c>
      <c r="HU60" s="109">
        <v>0</v>
      </c>
      <c r="HV60" s="109">
        <v>0</v>
      </c>
      <c r="HW60" s="109">
        <v>0</v>
      </c>
      <c r="HX60" s="109">
        <v>0</v>
      </c>
      <c r="HY60" s="109">
        <v>0</v>
      </c>
      <c r="HZ60" s="109">
        <v>0</v>
      </c>
      <c r="IA60" s="109">
        <v>0</v>
      </c>
      <c r="IB60" s="315"/>
      <c r="IC60" s="109">
        <v>0</v>
      </c>
      <c r="ID60" s="110">
        <v>0</v>
      </c>
      <c r="IE60" s="110">
        <v>0</v>
      </c>
      <c r="IF60" s="109">
        <v>0</v>
      </c>
      <c r="IG60" s="109">
        <v>22.32</v>
      </c>
      <c r="IH60" s="109">
        <v>18.34</v>
      </c>
      <c r="II60" s="109">
        <v>17.48</v>
      </c>
      <c r="IJ60" s="109">
        <v>17.27</v>
      </c>
      <c r="IK60" s="109">
        <v>17.82</v>
      </c>
      <c r="IL60" s="109">
        <v>20.81</v>
      </c>
      <c r="IM60" s="109">
        <v>19.510000000000002</v>
      </c>
      <c r="IN60" s="109">
        <v>12.26</v>
      </c>
      <c r="IO60" s="315"/>
      <c r="IP60" s="109">
        <v>14.12</v>
      </c>
      <c r="IQ60" s="110">
        <v>21.47</v>
      </c>
      <c r="IR60" s="110">
        <v>16.73</v>
      </c>
      <c r="IS60" s="109">
        <v>7.37</v>
      </c>
      <c r="IT60" s="379"/>
      <c r="IU60" s="379"/>
      <c r="IV60" s="109">
        <v>14.23</v>
      </c>
      <c r="IW60" s="109">
        <v>17.79</v>
      </c>
      <c r="IX60" s="109">
        <v>22.67</v>
      </c>
      <c r="IY60" s="109">
        <v>21.12</v>
      </c>
      <c r="IZ60" s="109">
        <v>20.67</v>
      </c>
      <c r="JA60" s="109">
        <v>23.95</v>
      </c>
      <c r="JB60" s="315"/>
      <c r="JC60" s="109">
        <v>22.63</v>
      </c>
      <c r="JD60" s="110">
        <v>18.96</v>
      </c>
      <c r="JE60" s="110">
        <v>12.97</v>
      </c>
      <c r="JF60" s="109">
        <v>25.8</v>
      </c>
      <c r="JG60" s="109">
        <v>9.9600000000000009</v>
      </c>
      <c r="JH60" s="109"/>
      <c r="JI60" s="109"/>
      <c r="JJ60" s="109"/>
      <c r="JK60" s="109"/>
      <c r="JL60" s="109"/>
      <c r="JM60" s="109"/>
      <c r="JN60" s="109"/>
      <c r="JO60" s="315"/>
    </row>
    <row r="61" spans="1:275" s="1" customFormat="1" ht="21.75" thickBot="1">
      <c r="A61" s="398"/>
      <c r="B61" s="11" t="s">
        <v>146</v>
      </c>
      <c r="C61" s="49"/>
      <c r="D61" s="69"/>
      <c r="E61" s="69"/>
      <c r="F61" s="69"/>
      <c r="G61" s="69"/>
      <c r="H61" s="69"/>
      <c r="I61" s="69"/>
      <c r="J61" s="69"/>
      <c r="K61" s="69"/>
      <c r="L61" s="69"/>
      <c r="M61" s="70"/>
      <c r="N61" s="69"/>
      <c r="O61" s="71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71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71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71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71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71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71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71"/>
      <c r="DC61" s="69"/>
      <c r="DD61" s="69"/>
      <c r="DE61" s="69"/>
      <c r="DF61" s="69"/>
      <c r="DG61" s="69"/>
      <c r="DH61" s="69"/>
      <c r="DI61" s="69"/>
      <c r="DJ61" s="97"/>
      <c r="DK61" s="97"/>
      <c r="DL61" s="97"/>
      <c r="DM61" s="97"/>
      <c r="DN61" s="97"/>
      <c r="DO61" s="71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71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71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71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71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71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71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71"/>
      <c r="HC61" s="69"/>
      <c r="HD61" s="69"/>
      <c r="HE61" s="69"/>
      <c r="HF61" s="69"/>
      <c r="HG61" s="69"/>
      <c r="HH61" s="69"/>
      <c r="HI61" s="120"/>
      <c r="HJ61" s="120"/>
      <c r="HK61" s="120"/>
      <c r="HL61" s="120"/>
      <c r="HM61" s="120"/>
      <c r="HN61" s="120"/>
      <c r="HO61" s="71"/>
      <c r="HP61" s="97"/>
      <c r="HQ61" s="97"/>
      <c r="HR61" s="97"/>
      <c r="HS61" s="97"/>
      <c r="HT61" s="97"/>
      <c r="HU61" s="97"/>
      <c r="HV61" s="97"/>
      <c r="HW61" s="97"/>
      <c r="HX61" s="97"/>
      <c r="HY61" s="294">
        <v>0</v>
      </c>
      <c r="HZ61" s="294">
        <f>SUM(HZ62:HZ62)</f>
        <v>0.28999999999999998</v>
      </c>
      <c r="IA61" s="294">
        <f>SUM(IA62:IA62)</f>
        <v>0.27</v>
      </c>
      <c r="IB61" s="121"/>
      <c r="IC61" s="97">
        <f t="shared" ref="IC61:JN61" si="194">SUM(IC62:IC62)</f>
        <v>0.28000000000000003</v>
      </c>
      <c r="ID61" s="97">
        <f t="shared" si="194"/>
        <v>0.36</v>
      </c>
      <c r="IE61" s="97">
        <f t="shared" si="194"/>
        <v>0.27</v>
      </c>
      <c r="IF61" s="97">
        <f t="shared" si="194"/>
        <v>0.28000000000000003</v>
      </c>
      <c r="IG61" s="97">
        <f t="shared" si="194"/>
        <v>0.23</v>
      </c>
      <c r="IH61" s="97">
        <f t="shared" si="194"/>
        <v>0.22</v>
      </c>
      <c r="II61" s="97">
        <f t="shared" si="194"/>
        <v>0.18</v>
      </c>
      <c r="IJ61" s="97">
        <f t="shared" si="194"/>
        <v>0.19</v>
      </c>
      <c r="IK61" s="97">
        <f t="shared" si="194"/>
        <v>0.19</v>
      </c>
      <c r="IL61" s="97">
        <f t="shared" si="194"/>
        <v>0.23</v>
      </c>
      <c r="IM61" s="97">
        <f t="shared" si="194"/>
        <v>0.27</v>
      </c>
      <c r="IN61" s="97">
        <f t="shared" si="194"/>
        <v>0.14000000000000001</v>
      </c>
      <c r="IO61" s="121"/>
      <c r="IP61" s="97">
        <f t="shared" si="194"/>
        <v>0.31</v>
      </c>
      <c r="IQ61" s="97">
        <f t="shared" si="194"/>
        <v>0.32</v>
      </c>
      <c r="IR61" s="97">
        <f t="shared" si="194"/>
        <v>0.38</v>
      </c>
      <c r="IS61" s="97">
        <f t="shared" si="194"/>
        <v>0.31</v>
      </c>
      <c r="IT61" s="369">
        <f t="shared" si="194"/>
        <v>0</v>
      </c>
      <c r="IU61" s="369">
        <f t="shared" si="194"/>
        <v>0</v>
      </c>
      <c r="IV61" s="97">
        <f t="shared" si="194"/>
        <v>0.32</v>
      </c>
      <c r="IW61" s="97">
        <f t="shared" si="194"/>
        <v>0.2</v>
      </c>
      <c r="IX61" s="97">
        <f t="shared" si="194"/>
        <v>0</v>
      </c>
      <c r="IY61" s="97">
        <f t="shared" si="194"/>
        <v>0</v>
      </c>
      <c r="IZ61" s="97">
        <f t="shared" si="194"/>
        <v>0</v>
      </c>
      <c r="JA61" s="97">
        <f t="shared" si="194"/>
        <v>0</v>
      </c>
      <c r="JB61" s="121"/>
      <c r="JC61" s="97">
        <f t="shared" si="194"/>
        <v>0</v>
      </c>
      <c r="JD61" s="97">
        <f t="shared" si="194"/>
        <v>0</v>
      </c>
      <c r="JE61" s="97">
        <f t="shared" si="194"/>
        <v>0</v>
      </c>
      <c r="JF61" s="97">
        <f t="shared" si="194"/>
        <v>0</v>
      </c>
      <c r="JG61" s="97">
        <f t="shared" si="194"/>
        <v>0</v>
      </c>
      <c r="JH61" s="97">
        <f t="shared" si="194"/>
        <v>0</v>
      </c>
      <c r="JI61" s="97">
        <f t="shared" si="194"/>
        <v>0</v>
      </c>
      <c r="JJ61" s="97">
        <f t="shared" si="194"/>
        <v>0</v>
      </c>
      <c r="JK61" s="97">
        <f t="shared" si="194"/>
        <v>0</v>
      </c>
      <c r="JL61" s="97">
        <f t="shared" si="194"/>
        <v>0</v>
      </c>
      <c r="JM61" s="97">
        <f t="shared" si="194"/>
        <v>0</v>
      </c>
      <c r="JN61" s="97">
        <f t="shared" si="194"/>
        <v>0</v>
      </c>
      <c r="JO61" s="121"/>
    </row>
    <row r="62" spans="1:275" s="5" customFormat="1" ht="23.25" thickBot="1">
      <c r="A62" s="398"/>
      <c r="B62" s="15" t="s">
        <v>145</v>
      </c>
      <c r="C62" s="50"/>
      <c r="D62" s="72"/>
      <c r="E62" s="72"/>
      <c r="F62" s="72"/>
      <c r="G62" s="72"/>
      <c r="H62" s="72"/>
      <c r="I62" s="72"/>
      <c r="J62" s="72"/>
      <c r="K62" s="72"/>
      <c r="L62" s="72"/>
      <c r="M62" s="73"/>
      <c r="N62" s="72"/>
      <c r="O62" s="74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4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4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4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4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4"/>
      <c r="CC62" s="95"/>
      <c r="CD62" s="95"/>
      <c r="CE62" s="95"/>
      <c r="CF62" s="95"/>
      <c r="CG62" s="95"/>
      <c r="CH62" s="95"/>
      <c r="CI62" s="95"/>
      <c r="CJ62" s="95"/>
      <c r="CK62" s="95"/>
      <c r="CL62" s="95"/>
      <c r="CM62" s="95"/>
      <c r="CN62" s="95"/>
      <c r="CO62" s="74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74"/>
      <c r="DC62" s="72"/>
      <c r="DD62" s="72"/>
      <c r="DE62" s="72"/>
      <c r="DF62" s="72"/>
      <c r="DG62" s="72"/>
      <c r="DH62" s="72"/>
      <c r="DI62" s="72"/>
      <c r="DJ62" s="95"/>
      <c r="DK62" s="95"/>
      <c r="DL62" s="95"/>
      <c r="DM62" s="95"/>
      <c r="DN62" s="95"/>
      <c r="DO62" s="74"/>
      <c r="DP62" s="95"/>
      <c r="DQ62" s="95"/>
      <c r="DR62" s="95"/>
      <c r="DS62" s="47"/>
      <c r="DT62" s="95"/>
      <c r="DU62" s="95"/>
      <c r="DV62" s="95"/>
      <c r="DW62" s="95"/>
      <c r="DX62" s="95"/>
      <c r="DY62" s="95"/>
      <c r="DZ62" s="95"/>
      <c r="EA62" s="95"/>
      <c r="EB62" s="74"/>
      <c r="EC62" s="95"/>
      <c r="ED62" s="95"/>
      <c r="EE62" s="95"/>
      <c r="EF62" s="47"/>
      <c r="EG62" s="95"/>
      <c r="EH62" s="95"/>
      <c r="EI62" s="95"/>
      <c r="EJ62" s="95"/>
      <c r="EK62" s="95"/>
      <c r="EL62" s="95"/>
      <c r="EM62" s="95"/>
      <c r="EN62" s="95"/>
      <c r="EO62" s="74"/>
      <c r="EP62" s="111"/>
      <c r="EQ62" s="95"/>
      <c r="ER62" s="95"/>
      <c r="ES62" s="98"/>
      <c r="ET62" s="95"/>
      <c r="EU62" s="95"/>
      <c r="EV62" s="95"/>
      <c r="EW62" s="95"/>
      <c r="EX62" s="95"/>
      <c r="EY62" s="95"/>
      <c r="EZ62" s="95"/>
      <c r="FA62" s="95"/>
      <c r="FB62" s="74"/>
      <c r="FC62" s="111"/>
      <c r="FD62" s="95"/>
      <c r="FE62" s="95"/>
      <c r="FF62" s="98"/>
      <c r="FG62" s="95"/>
      <c r="FH62" s="95"/>
      <c r="FI62" s="95"/>
      <c r="FJ62" s="95"/>
      <c r="FK62" s="95"/>
      <c r="FL62" s="95"/>
      <c r="FM62" s="95"/>
      <c r="FN62" s="95"/>
      <c r="FO62" s="74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4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4"/>
      <c r="GP62" s="72"/>
      <c r="GQ62" s="111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4"/>
      <c r="HC62" s="72"/>
      <c r="HD62" s="72"/>
      <c r="HE62" s="72"/>
      <c r="HF62" s="72"/>
      <c r="HG62" s="72"/>
      <c r="HH62" s="72"/>
      <c r="HI62" s="119"/>
      <c r="HJ62" s="119"/>
      <c r="HK62" s="119"/>
      <c r="HL62" s="119"/>
      <c r="HM62" s="119"/>
      <c r="HN62" s="119"/>
      <c r="HO62" s="74"/>
      <c r="HP62" s="95"/>
      <c r="HQ62" s="95"/>
      <c r="HR62" s="95"/>
      <c r="HS62" s="95"/>
      <c r="HT62" s="95"/>
      <c r="HU62" s="95"/>
      <c r="HV62" s="95"/>
      <c r="HW62" s="95"/>
      <c r="HX62" s="95"/>
      <c r="HY62" s="295">
        <v>0</v>
      </c>
      <c r="HZ62" s="295">
        <v>0.28999999999999998</v>
      </c>
      <c r="IA62" s="295">
        <v>0.27</v>
      </c>
      <c r="IB62" s="93"/>
      <c r="IC62" s="295">
        <v>0.28000000000000003</v>
      </c>
      <c r="ID62" s="295">
        <v>0.36</v>
      </c>
      <c r="IE62" s="295">
        <v>0.27</v>
      </c>
      <c r="IF62" s="295">
        <v>0.28000000000000003</v>
      </c>
      <c r="IG62" s="295">
        <v>0.23</v>
      </c>
      <c r="IH62" s="295">
        <v>0.22</v>
      </c>
      <c r="II62" s="295">
        <v>0.18</v>
      </c>
      <c r="IJ62" s="295">
        <v>0.19</v>
      </c>
      <c r="IK62" s="295">
        <v>0.19</v>
      </c>
      <c r="IL62" s="295">
        <v>0.23</v>
      </c>
      <c r="IM62" s="295">
        <v>0.27</v>
      </c>
      <c r="IN62" s="295">
        <v>0.14000000000000001</v>
      </c>
      <c r="IO62" s="93"/>
      <c r="IP62" s="295">
        <v>0.31</v>
      </c>
      <c r="IQ62" s="295">
        <v>0.32</v>
      </c>
      <c r="IR62" s="295">
        <v>0.38</v>
      </c>
      <c r="IS62" s="295">
        <v>0.31</v>
      </c>
      <c r="IT62" s="380"/>
      <c r="IU62" s="380"/>
      <c r="IV62" s="295">
        <v>0.32</v>
      </c>
      <c r="IW62" s="295">
        <v>0.2</v>
      </c>
      <c r="IX62" s="295">
        <v>0</v>
      </c>
      <c r="IY62" s="295">
        <v>0</v>
      </c>
      <c r="IZ62" s="295">
        <v>0</v>
      </c>
      <c r="JA62" s="295">
        <v>0</v>
      </c>
      <c r="JB62" s="93"/>
      <c r="JC62" s="295">
        <v>0</v>
      </c>
      <c r="JD62" s="295">
        <v>0</v>
      </c>
      <c r="JE62" s="295">
        <v>0</v>
      </c>
      <c r="JF62" s="295">
        <v>0</v>
      </c>
      <c r="JG62" s="295">
        <v>0</v>
      </c>
      <c r="JH62" s="295"/>
      <c r="JI62" s="295"/>
      <c r="JJ62" s="295"/>
      <c r="JK62" s="295"/>
      <c r="JL62" s="295"/>
      <c r="JM62" s="295"/>
      <c r="JN62" s="295"/>
      <c r="JO62" s="93"/>
    </row>
    <row r="63" spans="1:275" ht="32.25" thickBot="1">
      <c r="A63" s="398"/>
      <c r="B63" s="11" t="s">
        <v>43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87"/>
      <c r="P63" s="317">
        <f t="shared" ref="P63:Z63" si="195">SUM(P64:P65)</f>
        <v>100</v>
      </c>
      <c r="Q63" s="317">
        <f t="shared" si="195"/>
        <v>100</v>
      </c>
      <c r="R63" s="317">
        <f t="shared" si="195"/>
        <v>100</v>
      </c>
      <c r="S63" s="317">
        <f t="shared" si="195"/>
        <v>100</v>
      </c>
      <c r="T63" s="317">
        <f t="shared" si="195"/>
        <v>100</v>
      </c>
      <c r="U63" s="317">
        <f t="shared" si="195"/>
        <v>100</v>
      </c>
      <c r="V63" s="317">
        <f t="shared" si="195"/>
        <v>100</v>
      </c>
      <c r="W63" s="317">
        <f t="shared" si="195"/>
        <v>100</v>
      </c>
      <c r="X63" s="317">
        <f t="shared" si="195"/>
        <v>100</v>
      </c>
      <c r="Y63" s="317">
        <f t="shared" si="195"/>
        <v>62.85</v>
      </c>
      <c r="Z63" s="317">
        <f t="shared" si="195"/>
        <v>0</v>
      </c>
      <c r="AA63" s="317">
        <f>SUM(AA64:AA65)</f>
        <v>100</v>
      </c>
      <c r="AB63" s="87"/>
      <c r="AC63" s="317">
        <f t="shared" ref="AC63:AN63" si="196">SUM(AC64:AC65)</f>
        <v>100</v>
      </c>
      <c r="AD63" s="317">
        <f t="shared" si="196"/>
        <v>100</v>
      </c>
      <c r="AE63" s="317">
        <f t="shared" si="196"/>
        <v>100</v>
      </c>
      <c r="AF63" s="317">
        <f t="shared" si="196"/>
        <v>100</v>
      </c>
      <c r="AG63" s="317">
        <f t="shared" si="196"/>
        <v>100</v>
      </c>
      <c r="AH63" s="317">
        <f t="shared" si="196"/>
        <v>100</v>
      </c>
      <c r="AI63" s="317">
        <f t="shared" si="196"/>
        <v>100</v>
      </c>
      <c r="AJ63" s="317">
        <f t="shared" si="196"/>
        <v>100</v>
      </c>
      <c r="AK63" s="317">
        <f t="shared" si="196"/>
        <v>100</v>
      </c>
      <c r="AL63" s="317">
        <f t="shared" si="196"/>
        <v>100</v>
      </c>
      <c r="AM63" s="317">
        <f t="shared" si="196"/>
        <v>100</v>
      </c>
      <c r="AN63" s="317">
        <f t="shared" si="196"/>
        <v>100</v>
      </c>
      <c r="AO63" s="87"/>
      <c r="AP63" s="317">
        <f t="shared" ref="AP63:BA63" si="197">SUM(AP64:AP65)</f>
        <v>100</v>
      </c>
      <c r="AQ63" s="317">
        <f t="shared" si="197"/>
        <v>100</v>
      </c>
      <c r="AR63" s="317">
        <f t="shared" si="197"/>
        <v>100</v>
      </c>
      <c r="AS63" s="317">
        <f t="shared" si="197"/>
        <v>100</v>
      </c>
      <c r="AT63" s="317">
        <f t="shared" si="197"/>
        <v>100</v>
      </c>
      <c r="AU63" s="317">
        <f t="shared" si="197"/>
        <v>100</v>
      </c>
      <c r="AV63" s="317">
        <f t="shared" si="197"/>
        <v>100</v>
      </c>
      <c r="AW63" s="317">
        <f t="shared" si="197"/>
        <v>100</v>
      </c>
      <c r="AX63" s="317">
        <f t="shared" si="197"/>
        <v>100</v>
      </c>
      <c r="AY63" s="317">
        <f t="shared" si="197"/>
        <v>100</v>
      </c>
      <c r="AZ63" s="317">
        <f t="shared" si="197"/>
        <v>100</v>
      </c>
      <c r="BA63" s="317">
        <f t="shared" si="197"/>
        <v>100</v>
      </c>
      <c r="BB63" s="87"/>
      <c r="BC63" s="317">
        <f t="shared" ref="BC63:BN63" si="198">SUM(BC64:BC65)</f>
        <v>100</v>
      </c>
      <c r="BD63" s="317">
        <f t="shared" si="198"/>
        <v>100</v>
      </c>
      <c r="BE63" s="317">
        <f t="shared" si="198"/>
        <v>100</v>
      </c>
      <c r="BF63" s="317">
        <f t="shared" si="198"/>
        <v>100</v>
      </c>
      <c r="BG63" s="317">
        <f t="shared" si="198"/>
        <v>100</v>
      </c>
      <c r="BH63" s="317">
        <f t="shared" si="198"/>
        <v>100</v>
      </c>
      <c r="BI63" s="317">
        <f t="shared" si="198"/>
        <v>100</v>
      </c>
      <c r="BJ63" s="317">
        <f t="shared" si="198"/>
        <v>100</v>
      </c>
      <c r="BK63" s="317">
        <f t="shared" si="198"/>
        <v>100</v>
      </c>
      <c r="BL63" s="317">
        <f t="shared" si="198"/>
        <v>100</v>
      </c>
      <c r="BM63" s="317">
        <f t="shared" si="198"/>
        <v>100</v>
      </c>
      <c r="BN63" s="317">
        <f t="shared" si="198"/>
        <v>100</v>
      </c>
      <c r="BO63" s="87"/>
      <c r="BP63" s="317">
        <f t="shared" ref="BP63:CA63" si="199">SUM(BP64:BP65)</f>
        <v>100</v>
      </c>
      <c r="BQ63" s="317">
        <f t="shared" si="199"/>
        <v>100</v>
      </c>
      <c r="BR63" s="317">
        <f t="shared" si="199"/>
        <v>100</v>
      </c>
      <c r="BS63" s="317">
        <f t="shared" si="199"/>
        <v>100</v>
      </c>
      <c r="BT63" s="317">
        <f t="shared" si="199"/>
        <v>100</v>
      </c>
      <c r="BU63" s="317">
        <f t="shared" si="199"/>
        <v>100</v>
      </c>
      <c r="BV63" s="317">
        <f t="shared" si="199"/>
        <v>100</v>
      </c>
      <c r="BW63" s="317">
        <f t="shared" si="199"/>
        <v>100</v>
      </c>
      <c r="BX63" s="317">
        <f t="shared" si="199"/>
        <v>100</v>
      </c>
      <c r="BY63" s="317">
        <f t="shared" si="199"/>
        <v>100</v>
      </c>
      <c r="BZ63" s="317">
        <f t="shared" si="199"/>
        <v>100</v>
      </c>
      <c r="CA63" s="317">
        <f t="shared" si="199"/>
        <v>100</v>
      </c>
      <c r="CB63" s="87"/>
      <c r="CC63" s="317">
        <f t="shared" ref="CC63:CN63" si="200">SUM(CC64:CC65)</f>
        <v>100</v>
      </c>
      <c r="CD63" s="317">
        <f t="shared" si="200"/>
        <v>100</v>
      </c>
      <c r="CE63" s="317">
        <f t="shared" si="200"/>
        <v>100</v>
      </c>
      <c r="CF63" s="317">
        <f t="shared" si="200"/>
        <v>100</v>
      </c>
      <c r="CG63" s="317">
        <f t="shared" si="200"/>
        <v>100</v>
      </c>
      <c r="CH63" s="317">
        <f t="shared" si="200"/>
        <v>100</v>
      </c>
      <c r="CI63" s="317">
        <f t="shared" si="200"/>
        <v>100</v>
      </c>
      <c r="CJ63" s="317">
        <f t="shared" si="200"/>
        <v>100</v>
      </c>
      <c r="CK63" s="317">
        <f t="shared" si="200"/>
        <v>100</v>
      </c>
      <c r="CL63" s="317">
        <f t="shared" si="200"/>
        <v>100</v>
      </c>
      <c r="CM63" s="317">
        <f t="shared" si="200"/>
        <v>100</v>
      </c>
      <c r="CN63" s="317">
        <f t="shared" si="200"/>
        <v>100</v>
      </c>
      <c r="CO63" s="87"/>
      <c r="CP63" s="317">
        <f t="shared" ref="CP63:DB63" si="201">SUM(CP64:CP65)</f>
        <v>100</v>
      </c>
      <c r="CQ63" s="317">
        <f t="shared" si="201"/>
        <v>100</v>
      </c>
      <c r="CR63" s="317">
        <f t="shared" si="201"/>
        <v>100</v>
      </c>
      <c r="CS63" s="317">
        <f t="shared" si="201"/>
        <v>100</v>
      </c>
      <c r="CT63" s="317">
        <f t="shared" si="201"/>
        <v>100</v>
      </c>
      <c r="CU63" s="317">
        <f t="shared" si="201"/>
        <v>100</v>
      </c>
      <c r="CV63" s="317">
        <f t="shared" si="201"/>
        <v>100</v>
      </c>
      <c r="CW63" s="317">
        <f t="shared" si="201"/>
        <v>100</v>
      </c>
      <c r="CX63" s="317">
        <f t="shared" si="201"/>
        <v>100</v>
      </c>
      <c r="CY63" s="317">
        <f t="shared" si="201"/>
        <v>100</v>
      </c>
      <c r="CZ63" s="317">
        <f t="shared" si="201"/>
        <v>100</v>
      </c>
      <c r="DA63" s="317">
        <f t="shared" si="201"/>
        <v>100</v>
      </c>
      <c r="DB63" s="318">
        <f t="shared" si="201"/>
        <v>1199.9999999999998</v>
      </c>
      <c r="DC63" s="317">
        <f t="shared" ref="DC63:DN63" si="202">SUM(DC64:DC65)</f>
        <v>100</v>
      </c>
      <c r="DD63" s="317">
        <f t="shared" si="202"/>
        <v>100</v>
      </c>
      <c r="DE63" s="317">
        <f t="shared" si="202"/>
        <v>100</v>
      </c>
      <c r="DF63" s="317">
        <f t="shared" si="202"/>
        <v>100</v>
      </c>
      <c r="DG63" s="317">
        <f t="shared" si="202"/>
        <v>100</v>
      </c>
      <c r="DH63" s="317">
        <f t="shared" si="202"/>
        <v>100</v>
      </c>
      <c r="DI63" s="317">
        <f t="shared" si="202"/>
        <v>100</v>
      </c>
      <c r="DJ63" s="317">
        <f t="shared" si="202"/>
        <v>100</v>
      </c>
      <c r="DK63" s="317">
        <f t="shared" si="202"/>
        <v>100</v>
      </c>
      <c r="DL63" s="317">
        <f t="shared" si="202"/>
        <v>100</v>
      </c>
      <c r="DM63" s="317">
        <f t="shared" si="202"/>
        <v>100</v>
      </c>
      <c r="DN63" s="317">
        <f t="shared" si="202"/>
        <v>100</v>
      </c>
      <c r="DO63" s="87"/>
      <c r="DP63" s="317">
        <f t="shared" ref="DP63:EA63" si="203">SUM(DP64:DP65)</f>
        <v>100</v>
      </c>
      <c r="DQ63" s="317">
        <f t="shared" si="203"/>
        <v>100</v>
      </c>
      <c r="DR63" s="317">
        <f t="shared" si="203"/>
        <v>100</v>
      </c>
      <c r="DS63" s="317">
        <f t="shared" si="203"/>
        <v>100</v>
      </c>
      <c r="DT63" s="317">
        <f t="shared" si="203"/>
        <v>100</v>
      </c>
      <c r="DU63" s="317">
        <f t="shared" si="203"/>
        <v>100</v>
      </c>
      <c r="DV63" s="317">
        <f t="shared" si="203"/>
        <v>100</v>
      </c>
      <c r="DW63" s="317">
        <f t="shared" si="203"/>
        <v>100</v>
      </c>
      <c r="DX63" s="317">
        <f t="shared" si="203"/>
        <v>100</v>
      </c>
      <c r="DY63" s="317">
        <f t="shared" si="203"/>
        <v>100</v>
      </c>
      <c r="DZ63" s="317">
        <f t="shared" si="203"/>
        <v>100</v>
      </c>
      <c r="EA63" s="317">
        <f t="shared" si="203"/>
        <v>100</v>
      </c>
      <c r="EB63" s="87"/>
      <c r="EC63" s="317">
        <f t="shared" ref="EC63:EN63" si="204">SUM(EC64:EC65)</f>
        <v>100</v>
      </c>
      <c r="ED63" s="317">
        <f t="shared" si="204"/>
        <v>100</v>
      </c>
      <c r="EE63" s="317">
        <f t="shared" si="204"/>
        <v>100</v>
      </c>
      <c r="EF63" s="317">
        <f t="shared" si="204"/>
        <v>100</v>
      </c>
      <c r="EG63" s="317">
        <f t="shared" si="204"/>
        <v>100</v>
      </c>
      <c r="EH63" s="317">
        <f t="shared" si="204"/>
        <v>100</v>
      </c>
      <c r="EI63" s="317">
        <f t="shared" si="204"/>
        <v>100</v>
      </c>
      <c r="EJ63" s="317">
        <f t="shared" si="204"/>
        <v>100</v>
      </c>
      <c r="EK63" s="317">
        <f t="shared" si="204"/>
        <v>100</v>
      </c>
      <c r="EL63" s="317">
        <f t="shared" si="204"/>
        <v>100</v>
      </c>
      <c r="EM63" s="317">
        <f t="shared" si="204"/>
        <v>100</v>
      </c>
      <c r="EN63" s="317">
        <f t="shared" si="204"/>
        <v>100</v>
      </c>
      <c r="EO63" s="87"/>
      <c r="EP63" s="317">
        <f t="shared" ref="EP63:FA63" si="205">SUM(EP64:EP65)</f>
        <v>100</v>
      </c>
      <c r="EQ63" s="317">
        <f t="shared" si="205"/>
        <v>100</v>
      </c>
      <c r="ER63" s="317">
        <f t="shared" si="205"/>
        <v>100</v>
      </c>
      <c r="ES63" s="317">
        <f t="shared" si="205"/>
        <v>100</v>
      </c>
      <c r="ET63" s="317">
        <f t="shared" si="205"/>
        <v>100</v>
      </c>
      <c r="EU63" s="317">
        <f t="shared" si="205"/>
        <v>100</v>
      </c>
      <c r="EV63" s="317">
        <f t="shared" si="205"/>
        <v>100</v>
      </c>
      <c r="EW63" s="317">
        <f t="shared" si="205"/>
        <v>100</v>
      </c>
      <c r="EX63" s="317">
        <f t="shared" si="205"/>
        <v>100</v>
      </c>
      <c r="EY63" s="317">
        <f t="shared" si="205"/>
        <v>100</v>
      </c>
      <c r="EZ63" s="317">
        <f t="shared" si="205"/>
        <v>100</v>
      </c>
      <c r="FA63" s="317">
        <f t="shared" si="205"/>
        <v>100</v>
      </c>
      <c r="FB63" s="87"/>
      <c r="FC63" s="317">
        <f t="shared" ref="FC63:FN63" si="206">SUM(FC64:FC65)</f>
        <v>100</v>
      </c>
      <c r="FD63" s="317">
        <f t="shared" si="206"/>
        <v>100</v>
      </c>
      <c r="FE63" s="317">
        <f t="shared" si="206"/>
        <v>100</v>
      </c>
      <c r="FF63" s="317">
        <f t="shared" si="206"/>
        <v>100</v>
      </c>
      <c r="FG63" s="317">
        <f t="shared" si="206"/>
        <v>100</v>
      </c>
      <c r="FH63" s="317">
        <f t="shared" si="206"/>
        <v>100</v>
      </c>
      <c r="FI63" s="317">
        <f t="shared" si="206"/>
        <v>100</v>
      </c>
      <c r="FJ63" s="317">
        <f t="shared" si="206"/>
        <v>100</v>
      </c>
      <c r="FK63" s="317">
        <f t="shared" si="206"/>
        <v>100</v>
      </c>
      <c r="FL63" s="317">
        <f t="shared" si="206"/>
        <v>100</v>
      </c>
      <c r="FM63" s="317">
        <f t="shared" si="206"/>
        <v>100</v>
      </c>
      <c r="FN63" s="317">
        <f t="shared" si="206"/>
        <v>100</v>
      </c>
      <c r="FO63" s="87"/>
      <c r="FP63" s="317">
        <f t="shared" ref="FP63:GA63" si="207">SUM(FP64:FP65)</f>
        <v>100</v>
      </c>
      <c r="FQ63" s="317">
        <f t="shared" si="207"/>
        <v>100</v>
      </c>
      <c r="FR63" s="317">
        <f t="shared" si="207"/>
        <v>98</v>
      </c>
      <c r="FS63" s="317">
        <f t="shared" si="207"/>
        <v>100</v>
      </c>
      <c r="FT63" s="317">
        <f t="shared" si="207"/>
        <v>100</v>
      </c>
      <c r="FU63" s="317">
        <f t="shared" si="207"/>
        <v>100</v>
      </c>
      <c r="FV63" s="317">
        <f t="shared" si="207"/>
        <v>100</v>
      </c>
      <c r="FW63" s="317">
        <f t="shared" si="207"/>
        <v>100</v>
      </c>
      <c r="FX63" s="317">
        <f t="shared" si="207"/>
        <v>100</v>
      </c>
      <c r="FY63" s="317">
        <f t="shared" si="207"/>
        <v>100</v>
      </c>
      <c r="FZ63" s="317">
        <f t="shared" si="207"/>
        <v>100</v>
      </c>
      <c r="GA63" s="317">
        <f t="shared" si="207"/>
        <v>100</v>
      </c>
      <c r="GB63" s="87"/>
      <c r="GC63" s="317">
        <f t="shared" ref="GC63:GN63" si="208">SUM(GC64:GC65)</f>
        <v>100</v>
      </c>
      <c r="GD63" s="317">
        <f t="shared" si="208"/>
        <v>100</v>
      </c>
      <c r="GE63" s="317">
        <f t="shared" si="208"/>
        <v>100</v>
      </c>
      <c r="GF63" s="317">
        <f t="shared" si="208"/>
        <v>100</v>
      </c>
      <c r="GG63" s="317">
        <f t="shared" si="208"/>
        <v>100</v>
      </c>
      <c r="GH63" s="317">
        <f t="shared" si="208"/>
        <v>100</v>
      </c>
      <c r="GI63" s="317">
        <f t="shared" si="208"/>
        <v>100</v>
      </c>
      <c r="GJ63" s="317">
        <f t="shared" si="208"/>
        <v>100</v>
      </c>
      <c r="GK63" s="317">
        <f t="shared" si="208"/>
        <v>100</v>
      </c>
      <c r="GL63" s="317">
        <f t="shared" si="208"/>
        <v>100</v>
      </c>
      <c r="GM63" s="317">
        <f t="shared" si="208"/>
        <v>100</v>
      </c>
      <c r="GN63" s="317">
        <f t="shared" si="208"/>
        <v>100</v>
      </c>
      <c r="GO63" s="87"/>
      <c r="GP63" s="317">
        <f t="shared" ref="GP63:HA63" si="209">SUM(GP64:GP65)</f>
        <v>100</v>
      </c>
      <c r="GQ63" s="317">
        <f t="shared" si="209"/>
        <v>100</v>
      </c>
      <c r="GR63" s="317">
        <f t="shared" si="209"/>
        <v>100</v>
      </c>
      <c r="GS63" s="317">
        <f t="shared" si="209"/>
        <v>100</v>
      </c>
      <c r="GT63" s="317">
        <f t="shared" si="209"/>
        <v>100</v>
      </c>
      <c r="GU63" s="317">
        <f t="shared" si="209"/>
        <v>100</v>
      </c>
      <c r="GV63" s="317">
        <f t="shared" si="209"/>
        <v>100</v>
      </c>
      <c r="GW63" s="317">
        <f t="shared" si="209"/>
        <v>100</v>
      </c>
      <c r="GX63" s="317">
        <f t="shared" si="209"/>
        <v>100</v>
      </c>
      <c r="GY63" s="317">
        <f t="shared" si="209"/>
        <v>100</v>
      </c>
      <c r="GZ63" s="317">
        <f t="shared" si="209"/>
        <v>100</v>
      </c>
      <c r="HA63" s="317">
        <f t="shared" si="209"/>
        <v>100</v>
      </c>
      <c r="HB63" s="87"/>
      <c r="HC63" s="317">
        <f t="shared" ref="HC63:HN63" si="210">SUM(HC64:HC65)</f>
        <v>100</v>
      </c>
      <c r="HD63" s="317">
        <f t="shared" si="210"/>
        <v>100</v>
      </c>
      <c r="HE63" s="317">
        <f t="shared" si="210"/>
        <v>100</v>
      </c>
      <c r="HF63" s="317">
        <f t="shared" si="210"/>
        <v>100</v>
      </c>
      <c r="HG63" s="317">
        <f t="shared" si="210"/>
        <v>100</v>
      </c>
      <c r="HH63" s="317">
        <f t="shared" si="210"/>
        <v>100</v>
      </c>
      <c r="HI63" s="317">
        <f t="shared" si="210"/>
        <v>100</v>
      </c>
      <c r="HJ63" s="317">
        <f t="shared" si="210"/>
        <v>100</v>
      </c>
      <c r="HK63" s="317">
        <f t="shared" si="210"/>
        <v>100</v>
      </c>
      <c r="HL63" s="317">
        <f t="shared" si="210"/>
        <v>100</v>
      </c>
      <c r="HM63" s="317">
        <f t="shared" si="210"/>
        <v>100</v>
      </c>
      <c r="HN63" s="317">
        <f t="shared" si="210"/>
        <v>100</v>
      </c>
      <c r="HO63" s="87"/>
      <c r="HP63" s="317">
        <f t="shared" ref="HP63:IA63" si="211">SUM(HP64:HP65)</f>
        <v>100</v>
      </c>
      <c r="HQ63" s="317">
        <f t="shared" si="211"/>
        <v>100</v>
      </c>
      <c r="HR63" s="317">
        <f t="shared" si="211"/>
        <v>100</v>
      </c>
      <c r="HS63" s="317">
        <f t="shared" si="211"/>
        <v>100</v>
      </c>
      <c r="HT63" s="317">
        <f t="shared" si="211"/>
        <v>100</v>
      </c>
      <c r="HU63" s="317">
        <f t="shared" si="211"/>
        <v>100</v>
      </c>
      <c r="HV63" s="317">
        <f t="shared" si="211"/>
        <v>100</v>
      </c>
      <c r="HW63" s="317">
        <f t="shared" si="211"/>
        <v>100</v>
      </c>
      <c r="HX63" s="317">
        <f t="shared" si="211"/>
        <v>100</v>
      </c>
      <c r="HY63" s="317">
        <f t="shared" si="211"/>
        <v>100</v>
      </c>
      <c r="HZ63" s="317">
        <f t="shared" si="211"/>
        <v>100</v>
      </c>
      <c r="IA63" s="317">
        <f t="shared" si="211"/>
        <v>100</v>
      </c>
      <c r="IB63" s="87"/>
      <c r="IC63" s="317">
        <f t="shared" ref="IC63:IN63" si="212">SUM(IC64:IC65)</f>
        <v>100</v>
      </c>
      <c r="ID63" s="317">
        <f t="shared" si="212"/>
        <v>100</v>
      </c>
      <c r="IE63" s="317">
        <f t="shared" si="212"/>
        <v>100</v>
      </c>
      <c r="IF63" s="317">
        <f t="shared" si="212"/>
        <v>100</v>
      </c>
      <c r="IG63" s="317">
        <f t="shared" si="212"/>
        <v>100</v>
      </c>
      <c r="IH63" s="317">
        <f t="shared" si="212"/>
        <v>100</v>
      </c>
      <c r="II63" s="317">
        <f t="shared" si="212"/>
        <v>100</v>
      </c>
      <c r="IJ63" s="317">
        <f t="shared" si="212"/>
        <v>100</v>
      </c>
      <c r="IK63" s="317">
        <f t="shared" si="212"/>
        <v>100</v>
      </c>
      <c r="IL63" s="317">
        <f t="shared" si="212"/>
        <v>100</v>
      </c>
      <c r="IM63" s="317">
        <f t="shared" si="212"/>
        <v>100</v>
      </c>
      <c r="IN63" s="317">
        <f t="shared" si="212"/>
        <v>100</v>
      </c>
      <c r="IO63" s="87"/>
      <c r="IP63" s="317">
        <f t="shared" ref="IP63:JA63" si="213">SUM(IP64:IP65)</f>
        <v>100</v>
      </c>
      <c r="IQ63" s="317">
        <v>91.27</v>
      </c>
      <c r="IR63" s="317">
        <f t="shared" si="213"/>
        <v>100</v>
      </c>
      <c r="IS63" s="317">
        <f t="shared" si="213"/>
        <v>100</v>
      </c>
      <c r="IT63" s="381">
        <f t="shared" si="213"/>
        <v>0</v>
      </c>
      <c r="IU63" s="381">
        <f t="shared" si="213"/>
        <v>0</v>
      </c>
      <c r="IV63" s="317">
        <f t="shared" si="213"/>
        <v>100</v>
      </c>
      <c r="IW63" s="317">
        <f t="shared" si="213"/>
        <v>100</v>
      </c>
      <c r="IX63" s="317">
        <f t="shared" si="213"/>
        <v>100</v>
      </c>
      <c r="IY63" s="317">
        <f t="shared" si="213"/>
        <v>100</v>
      </c>
      <c r="IZ63" s="317">
        <f t="shared" si="213"/>
        <v>100</v>
      </c>
      <c r="JA63" s="317">
        <f t="shared" si="213"/>
        <v>100</v>
      </c>
      <c r="JB63" s="87"/>
      <c r="JC63" s="317">
        <f t="shared" ref="JC63:JD63" si="214">SUM(JC64:JC65)</f>
        <v>100</v>
      </c>
      <c r="JD63" s="317">
        <f t="shared" si="214"/>
        <v>100</v>
      </c>
      <c r="JE63" s="317">
        <f t="shared" ref="JE63:JN63" si="215">SUM(JE64:JE65)</f>
        <v>100</v>
      </c>
      <c r="JF63" s="317">
        <f t="shared" si="215"/>
        <v>100</v>
      </c>
      <c r="JG63" s="317">
        <f t="shared" si="215"/>
        <v>100</v>
      </c>
      <c r="JH63" s="317">
        <f t="shared" si="215"/>
        <v>0</v>
      </c>
      <c r="JI63" s="317">
        <f t="shared" si="215"/>
        <v>0</v>
      </c>
      <c r="JJ63" s="317">
        <f t="shared" si="215"/>
        <v>0</v>
      </c>
      <c r="JK63" s="317">
        <f t="shared" si="215"/>
        <v>0</v>
      </c>
      <c r="JL63" s="317">
        <f t="shared" si="215"/>
        <v>0</v>
      </c>
      <c r="JM63" s="317">
        <f t="shared" si="215"/>
        <v>0</v>
      </c>
      <c r="JN63" s="317">
        <f t="shared" si="215"/>
        <v>0</v>
      </c>
      <c r="JO63" s="87"/>
    </row>
    <row r="64" spans="1:275">
      <c r="A64" s="398"/>
      <c r="B64" s="15" t="s">
        <v>44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80"/>
      <c r="P64" s="102">
        <v>9.5</v>
      </c>
      <c r="Q64" s="102">
        <v>8.6999999999999993</v>
      </c>
      <c r="R64" s="102">
        <v>10</v>
      </c>
      <c r="S64" s="102">
        <v>11.15</v>
      </c>
      <c r="T64" s="102">
        <v>11.16</v>
      </c>
      <c r="U64" s="102">
        <v>8.64</v>
      </c>
      <c r="V64" s="102">
        <v>0.96</v>
      </c>
      <c r="W64" s="102">
        <v>10.15</v>
      </c>
      <c r="X64" s="102">
        <v>10.06</v>
      </c>
      <c r="Y64" s="102">
        <v>11.89</v>
      </c>
      <c r="Z64" s="55"/>
      <c r="AA64" s="102">
        <v>11.64</v>
      </c>
      <c r="AB64" s="80"/>
      <c r="AC64" s="102">
        <v>13.3</v>
      </c>
      <c r="AD64" s="102">
        <v>15.9</v>
      </c>
      <c r="AE64" s="102">
        <v>20.399999999999999</v>
      </c>
      <c r="AF64" s="102">
        <v>16.059999999999999</v>
      </c>
      <c r="AG64" s="102">
        <v>15.6</v>
      </c>
      <c r="AH64" s="102">
        <v>14.8</v>
      </c>
      <c r="AI64" s="102">
        <v>12.34</v>
      </c>
      <c r="AJ64" s="102">
        <v>12.6</v>
      </c>
      <c r="AK64" s="102">
        <v>12.6</v>
      </c>
      <c r="AL64" s="102">
        <v>11.48</v>
      </c>
      <c r="AM64" s="102">
        <v>12.03</v>
      </c>
      <c r="AN64" s="102">
        <v>8.32</v>
      </c>
      <c r="AO64" s="80"/>
      <c r="AP64" s="102">
        <v>10.3</v>
      </c>
      <c r="AQ64" s="102">
        <v>14.5</v>
      </c>
      <c r="AR64" s="102">
        <v>16.54</v>
      </c>
      <c r="AS64" s="102">
        <v>16.03</v>
      </c>
      <c r="AT64" s="102">
        <v>16.53</v>
      </c>
      <c r="AU64" s="102">
        <v>13.47</v>
      </c>
      <c r="AV64" s="102">
        <v>9.39</v>
      </c>
      <c r="AW64" s="102">
        <v>9.24</v>
      </c>
      <c r="AX64" s="102">
        <v>10</v>
      </c>
      <c r="AY64" s="102">
        <v>11.48</v>
      </c>
      <c r="AZ64" s="102">
        <v>7.18</v>
      </c>
      <c r="BA64" s="102">
        <v>8.42</v>
      </c>
      <c r="BB64" s="80"/>
      <c r="BC64" s="102">
        <v>11</v>
      </c>
      <c r="BD64" s="102">
        <v>14.48</v>
      </c>
      <c r="BE64" s="102">
        <v>16.14</v>
      </c>
      <c r="BF64" s="102">
        <v>16.350000000000001</v>
      </c>
      <c r="BG64" s="102">
        <v>15.56</v>
      </c>
      <c r="BH64" s="102">
        <v>12.95</v>
      </c>
      <c r="BI64" s="102">
        <v>9.8699999999999992</v>
      </c>
      <c r="BJ64" s="102">
        <v>6.94</v>
      </c>
      <c r="BK64" s="102">
        <v>7.82</v>
      </c>
      <c r="BL64" s="102">
        <v>10.18</v>
      </c>
      <c r="BM64" s="102">
        <v>10.49</v>
      </c>
      <c r="BN64" s="102">
        <v>10.37</v>
      </c>
      <c r="BO64" s="80"/>
      <c r="BP64" s="102">
        <v>10.43</v>
      </c>
      <c r="BQ64" s="102">
        <v>9.64</v>
      </c>
      <c r="BR64" s="102">
        <v>9.52</v>
      </c>
      <c r="BS64" s="102">
        <v>13.79</v>
      </c>
      <c r="BT64" s="102">
        <v>11.1</v>
      </c>
      <c r="BU64" s="102">
        <v>8.57</v>
      </c>
      <c r="BV64" s="102">
        <v>11.39</v>
      </c>
      <c r="BW64" s="102">
        <v>11.78</v>
      </c>
      <c r="BX64" s="102">
        <v>8.59</v>
      </c>
      <c r="BY64" s="102">
        <v>8.6999999999999993</v>
      </c>
      <c r="BZ64" s="102">
        <v>8.75</v>
      </c>
      <c r="CA64" s="102">
        <v>9.82</v>
      </c>
      <c r="CB64" s="80"/>
      <c r="CC64" s="102">
        <v>9.3000000000000007</v>
      </c>
      <c r="CD64" s="102">
        <v>11.48</v>
      </c>
      <c r="CE64" s="102">
        <v>11.78</v>
      </c>
      <c r="CF64" s="102">
        <v>9.74</v>
      </c>
      <c r="CG64" s="102">
        <v>8.7899999999999991</v>
      </c>
      <c r="CH64" s="102">
        <v>6.44</v>
      </c>
      <c r="CI64" s="102">
        <v>7.27</v>
      </c>
      <c r="CJ64" s="102">
        <v>7.38</v>
      </c>
      <c r="CK64" s="102">
        <v>7.17</v>
      </c>
      <c r="CL64" s="102">
        <v>6.97</v>
      </c>
      <c r="CM64" s="102">
        <v>6.82</v>
      </c>
      <c r="CN64" s="102">
        <v>9.26</v>
      </c>
      <c r="CO64" s="80"/>
      <c r="CP64" s="102">
        <v>7.93</v>
      </c>
      <c r="CQ64" s="102">
        <v>9.75</v>
      </c>
      <c r="CR64" s="102">
        <v>10.42</v>
      </c>
      <c r="CS64" s="102">
        <v>8</v>
      </c>
      <c r="CT64" s="102">
        <v>6.76</v>
      </c>
      <c r="CU64" s="102">
        <v>4.5599999999999996</v>
      </c>
      <c r="CV64" s="102">
        <v>4.08</v>
      </c>
      <c r="CW64" s="102">
        <v>5.38</v>
      </c>
      <c r="CX64" s="102">
        <v>6.69</v>
      </c>
      <c r="CY64" s="102">
        <v>5.53</v>
      </c>
      <c r="CZ64" s="102">
        <v>0.51</v>
      </c>
      <c r="DA64" s="102">
        <v>1.1399999999999999</v>
      </c>
      <c r="DB64" s="302">
        <f>SUM(CP64:DA64)</f>
        <v>70.75</v>
      </c>
      <c r="DC64" s="102">
        <v>2.16</v>
      </c>
      <c r="DD64" s="102">
        <v>4.72</v>
      </c>
      <c r="DE64" s="102">
        <v>9.67</v>
      </c>
      <c r="DF64" s="102">
        <v>11.04</v>
      </c>
      <c r="DG64" s="102">
        <v>11.52</v>
      </c>
      <c r="DH64" s="102">
        <v>8.1300000000000008</v>
      </c>
      <c r="DI64" s="102">
        <v>7.55</v>
      </c>
      <c r="DJ64" s="102">
        <v>7.44</v>
      </c>
      <c r="DK64" s="102">
        <v>7.45</v>
      </c>
      <c r="DL64" s="102">
        <v>8.3699999999999992</v>
      </c>
      <c r="DM64" s="102">
        <v>4.0599999999999996</v>
      </c>
      <c r="DN64" s="102">
        <v>6.58</v>
      </c>
      <c r="DO64" s="80"/>
      <c r="DP64" s="102">
        <v>9.8000000000000007</v>
      </c>
      <c r="DQ64" s="102">
        <v>13.01</v>
      </c>
      <c r="DR64" s="102">
        <v>12.73</v>
      </c>
      <c r="DS64" s="102">
        <v>13.61</v>
      </c>
      <c r="DT64" s="102">
        <v>11.33</v>
      </c>
      <c r="DU64" s="102">
        <v>0.01</v>
      </c>
      <c r="DV64" s="102">
        <v>7.29</v>
      </c>
      <c r="DW64" s="102">
        <v>7.76</v>
      </c>
      <c r="DX64" s="102">
        <v>6.81</v>
      </c>
      <c r="DY64" s="102">
        <v>6.42</v>
      </c>
      <c r="DZ64" s="102">
        <v>7.68</v>
      </c>
      <c r="EA64" s="102">
        <v>7.16</v>
      </c>
      <c r="EB64" s="80"/>
      <c r="EC64" s="102">
        <v>3.63</v>
      </c>
      <c r="ED64" s="102">
        <v>7.36</v>
      </c>
      <c r="EE64" s="102">
        <v>9.31</v>
      </c>
      <c r="EF64" s="102">
        <v>10.69</v>
      </c>
      <c r="EG64" s="102">
        <v>12.25</v>
      </c>
      <c r="EH64" s="102">
        <v>9.14</v>
      </c>
      <c r="EI64" s="102">
        <v>7.65</v>
      </c>
      <c r="EJ64" s="102">
        <v>7.04</v>
      </c>
      <c r="EK64" s="102">
        <v>7.33</v>
      </c>
      <c r="EL64" s="102">
        <v>7.01</v>
      </c>
      <c r="EM64" s="102">
        <v>6.44</v>
      </c>
      <c r="EN64" s="102">
        <v>8.07</v>
      </c>
      <c r="EO64" s="80"/>
      <c r="EP64" s="102">
        <v>10.039999999999999</v>
      </c>
      <c r="EQ64" s="102">
        <v>10.69</v>
      </c>
      <c r="ER64" s="102">
        <v>13.28</v>
      </c>
      <c r="ES64" s="102">
        <v>15.16</v>
      </c>
      <c r="ET64" s="102">
        <v>15.51</v>
      </c>
      <c r="EU64" s="102">
        <v>14.05</v>
      </c>
      <c r="EV64" s="102">
        <v>10.58</v>
      </c>
      <c r="EW64" s="102">
        <v>9.08</v>
      </c>
      <c r="EX64" s="102">
        <v>8.7100000000000009</v>
      </c>
      <c r="EY64" s="102">
        <v>8.61</v>
      </c>
      <c r="EZ64" s="102">
        <v>10.1</v>
      </c>
      <c r="FA64" s="102">
        <v>12.16</v>
      </c>
      <c r="FB64" s="80"/>
      <c r="FC64" s="102">
        <v>13.7</v>
      </c>
      <c r="FD64" s="102">
        <v>15.25</v>
      </c>
      <c r="FE64" s="102">
        <v>13.63</v>
      </c>
      <c r="FF64" s="102">
        <v>13.81</v>
      </c>
      <c r="FG64" s="102">
        <v>13.13</v>
      </c>
      <c r="FH64" s="102">
        <v>8.74</v>
      </c>
      <c r="FI64" s="102">
        <v>6.48</v>
      </c>
      <c r="FJ64" s="102">
        <v>7.35</v>
      </c>
      <c r="FK64" s="102">
        <v>6.72</v>
      </c>
      <c r="FL64" s="102">
        <v>7.8</v>
      </c>
      <c r="FM64" s="102">
        <v>7.89</v>
      </c>
      <c r="FN64" s="102">
        <v>8.27</v>
      </c>
      <c r="FO64" s="80"/>
      <c r="FP64" s="102">
        <v>5.28</v>
      </c>
      <c r="FQ64" s="102">
        <v>2.52</v>
      </c>
      <c r="FR64" s="102">
        <v>3.59</v>
      </c>
      <c r="FS64" s="102">
        <v>1.85</v>
      </c>
      <c r="FT64" s="102">
        <v>1.54</v>
      </c>
      <c r="FU64" s="102">
        <v>1.03</v>
      </c>
      <c r="FV64" s="102">
        <v>0.78</v>
      </c>
      <c r="FW64" s="102">
        <v>0.57999999999999996</v>
      </c>
      <c r="FX64" s="102">
        <v>0.9</v>
      </c>
      <c r="FY64" s="102">
        <v>1.26</v>
      </c>
      <c r="FZ64" s="102">
        <v>2.2200000000000002</v>
      </c>
      <c r="GA64" s="102">
        <v>2.78</v>
      </c>
      <c r="GB64" s="80"/>
      <c r="GC64" s="102">
        <v>4.67</v>
      </c>
      <c r="GD64" s="102">
        <v>5.52</v>
      </c>
      <c r="GE64" s="102">
        <v>5.28</v>
      </c>
      <c r="GF64" s="102">
        <v>4.8499999999999996</v>
      </c>
      <c r="GG64" s="102">
        <v>3.58</v>
      </c>
      <c r="GH64" s="102">
        <v>5.61</v>
      </c>
      <c r="GI64" s="102">
        <v>5.0999999999999996</v>
      </c>
      <c r="GJ64" s="102">
        <v>6.91</v>
      </c>
      <c r="GK64" s="102">
        <v>5.41</v>
      </c>
      <c r="GL64" s="102">
        <v>1.19</v>
      </c>
      <c r="GM64" s="102">
        <v>2.11</v>
      </c>
      <c r="GN64" s="102">
        <v>1.42</v>
      </c>
      <c r="GO64" s="80"/>
      <c r="GP64" s="102">
        <v>2.9</v>
      </c>
      <c r="GQ64" s="102">
        <v>4.79</v>
      </c>
      <c r="GR64" s="102">
        <v>4.82</v>
      </c>
      <c r="GS64" s="102">
        <v>6.12</v>
      </c>
      <c r="GT64" s="102">
        <v>4.66</v>
      </c>
      <c r="GU64" s="102">
        <v>1.33</v>
      </c>
      <c r="GV64" s="102">
        <v>1.68</v>
      </c>
      <c r="GW64" s="102">
        <v>1.04</v>
      </c>
      <c r="GX64" s="102">
        <v>0.84</v>
      </c>
      <c r="GY64" s="102">
        <v>1.29</v>
      </c>
      <c r="GZ64" s="102">
        <v>2.0699999999999998</v>
      </c>
      <c r="HA64" s="102">
        <v>4.34</v>
      </c>
      <c r="HB64" s="80"/>
      <c r="HC64" s="102">
        <v>4.4400000000000004</v>
      </c>
      <c r="HD64" s="102">
        <v>3.69</v>
      </c>
      <c r="HE64" s="102">
        <v>4.99</v>
      </c>
      <c r="HF64" s="102">
        <v>4.1399999999999997</v>
      </c>
      <c r="HG64" s="102">
        <v>3.36</v>
      </c>
      <c r="HH64" s="102">
        <v>1.96</v>
      </c>
      <c r="HI64" s="102">
        <v>1.27</v>
      </c>
      <c r="HJ64" s="102">
        <v>1.47</v>
      </c>
      <c r="HK64" s="102">
        <v>3.07</v>
      </c>
      <c r="HL64" s="102">
        <v>1.97</v>
      </c>
      <c r="HM64" s="102">
        <v>1.38</v>
      </c>
      <c r="HN64" s="102">
        <v>1.88</v>
      </c>
      <c r="HO64" s="80"/>
      <c r="HP64" s="102">
        <v>4.2699999999999996</v>
      </c>
      <c r="HQ64" s="102">
        <v>4.22</v>
      </c>
      <c r="HR64" s="102">
        <v>3.45</v>
      </c>
      <c r="HS64" s="102">
        <v>2.35</v>
      </c>
      <c r="HT64" s="102">
        <v>1.76</v>
      </c>
      <c r="HU64" s="102">
        <v>1.07</v>
      </c>
      <c r="HV64" s="102">
        <v>1.41</v>
      </c>
      <c r="HW64" s="102">
        <v>1.33</v>
      </c>
      <c r="HX64" s="102">
        <v>1.61</v>
      </c>
      <c r="HY64" s="102">
        <v>2.14</v>
      </c>
      <c r="HZ64" s="102">
        <v>2.58</v>
      </c>
      <c r="IA64" s="102">
        <v>3.7</v>
      </c>
      <c r="IB64" s="80"/>
      <c r="IC64" s="102">
        <v>5.97</v>
      </c>
      <c r="ID64" s="102">
        <v>6.42</v>
      </c>
      <c r="IE64" s="102">
        <v>9.16</v>
      </c>
      <c r="IF64" s="102">
        <v>10.33</v>
      </c>
      <c r="IG64" s="102">
        <v>8.85</v>
      </c>
      <c r="IH64" s="102">
        <v>6.36</v>
      </c>
      <c r="II64" s="102">
        <v>4.58</v>
      </c>
      <c r="IJ64" s="102">
        <v>4.0199999999999996</v>
      </c>
      <c r="IK64" s="102">
        <v>4.2300000000000004</v>
      </c>
      <c r="IL64" s="102">
        <v>4.58</v>
      </c>
      <c r="IM64" s="102">
        <v>4.6399999999999997</v>
      </c>
      <c r="IN64" s="102">
        <v>7.22</v>
      </c>
      <c r="IO64" s="80"/>
      <c r="IP64" s="102">
        <v>8.0299999999999994</v>
      </c>
      <c r="IQ64" s="102">
        <v>8.73</v>
      </c>
      <c r="IR64" s="102">
        <v>12.04</v>
      </c>
      <c r="IS64" s="102">
        <v>12.86</v>
      </c>
      <c r="IT64" s="374"/>
      <c r="IU64" s="374"/>
      <c r="IV64" s="102">
        <v>12.96</v>
      </c>
      <c r="IW64" s="102">
        <v>4.8600000000000003</v>
      </c>
      <c r="IX64" s="102">
        <v>4.1900000000000004</v>
      </c>
      <c r="IY64" s="102">
        <v>4.8099999999999996</v>
      </c>
      <c r="IZ64" s="102">
        <v>7.38</v>
      </c>
      <c r="JA64" s="102">
        <v>4.5199999999999996</v>
      </c>
      <c r="JB64" s="80"/>
      <c r="JC64" s="102">
        <v>5.29</v>
      </c>
      <c r="JD64" s="102">
        <v>8.73</v>
      </c>
      <c r="JE64" s="102">
        <v>9.02</v>
      </c>
      <c r="JF64" s="102">
        <v>9.67</v>
      </c>
      <c r="JG64" s="102">
        <v>8.1300000000000008</v>
      </c>
      <c r="JH64" s="102"/>
      <c r="JI64" s="102"/>
      <c r="JJ64" s="102"/>
      <c r="JK64" s="102"/>
      <c r="JL64" s="102"/>
      <c r="JM64" s="102"/>
      <c r="JN64" s="102"/>
      <c r="JO64" s="80"/>
    </row>
    <row r="65" spans="1:275" ht="13.5" thickBot="1">
      <c r="A65" s="399"/>
      <c r="B65" s="16" t="s">
        <v>25</v>
      </c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88"/>
      <c r="P65" s="106">
        <v>90.5</v>
      </c>
      <c r="Q65" s="106">
        <v>91.3</v>
      </c>
      <c r="R65" s="106">
        <v>90</v>
      </c>
      <c r="S65" s="106">
        <v>88.85</v>
      </c>
      <c r="T65" s="106">
        <v>88.84</v>
      </c>
      <c r="U65" s="106">
        <v>91.36</v>
      </c>
      <c r="V65" s="106">
        <v>99.04</v>
      </c>
      <c r="W65" s="106">
        <v>89.85</v>
      </c>
      <c r="X65" s="106">
        <v>89.94</v>
      </c>
      <c r="Y65" s="106">
        <v>50.96</v>
      </c>
      <c r="Z65" s="57"/>
      <c r="AA65" s="106">
        <v>88.36</v>
      </c>
      <c r="AB65" s="88"/>
      <c r="AC65" s="106">
        <v>86.7</v>
      </c>
      <c r="AD65" s="106">
        <v>84.1</v>
      </c>
      <c r="AE65" s="106">
        <v>79.599999999999994</v>
      </c>
      <c r="AF65" s="106">
        <v>83.94</v>
      </c>
      <c r="AG65" s="106">
        <v>84.4</v>
      </c>
      <c r="AH65" s="106">
        <v>85.2</v>
      </c>
      <c r="AI65" s="106">
        <v>87.66</v>
      </c>
      <c r="AJ65" s="106">
        <v>87.4</v>
      </c>
      <c r="AK65" s="106">
        <v>87.4</v>
      </c>
      <c r="AL65" s="106">
        <v>88.52</v>
      </c>
      <c r="AM65" s="106">
        <v>87.97</v>
      </c>
      <c r="AN65" s="106">
        <v>91.68</v>
      </c>
      <c r="AO65" s="88"/>
      <c r="AP65" s="106">
        <v>89.7</v>
      </c>
      <c r="AQ65" s="106">
        <v>85.5</v>
      </c>
      <c r="AR65" s="106">
        <v>83.46</v>
      </c>
      <c r="AS65" s="106">
        <v>83.97</v>
      </c>
      <c r="AT65" s="106">
        <v>83.47</v>
      </c>
      <c r="AU65" s="106">
        <v>86.53</v>
      </c>
      <c r="AV65" s="106">
        <v>90.61</v>
      </c>
      <c r="AW65" s="106">
        <v>90.76</v>
      </c>
      <c r="AX65" s="106">
        <v>90</v>
      </c>
      <c r="AY65" s="106">
        <v>88.52</v>
      </c>
      <c r="AZ65" s="106">
        <v>92.82</v>
      </c>
      <c r="BA65" s="106">
        <v>91.58</v>
      </c>
      <c r="BB65" s="88"/>
      <c r="BC65" s="106">
        <v>89</v>
      </c>
      <c r="BD65" s="106">
        <v>85.52</v>
      </c>
      <c r="BE65" s="106">
        <v>83.86</v>
      </c>
      <c r="BF65" s="106">
        <v>83.65</v>
      </c>
      <c r="BG65" s="106">
        <v>84.44</v>
      </c>
      <c r="BH65" s="106">
        <v>87.05</v>
      </c>
      <c r="BI65" s="106">
        <v>90.13</v>
      </c>
      <c r="BJ65" s="106">
        <v>93.06</v>
      </c>
      <c r="BK65" s="106">
        <v>92.18</v>
      </c>
      <c r="BL65" s="106">
        <v>89.82</v>
      </c>
      <c r="BM65" s="106">
        <v>89.51</v>
      </c>
      <c r="BN65" s="106">
        <v>89.63</v>
      </c>
      <c r="BO65" s="88"/>
      <c r="BP65" s="106">
        <v>89.57</v>
      </c>
      <c r="BQ65" s="106">
        <v>90.36</v>
      </c>
      <c r="BR65" s="106">
        <v>90.48</v>
      </c>
      <c r="BS65" s="106">
        <v>86.21</v>
      </c>
      <c r="BT65" s="106">
        <v>88.9</v>
      </c>
      <c r="BU65" s="106">
        <v>91.43</v>
      </c>
      <c r="BV65" s="106">
        <v>88.61</v>
      </c>
      <c r="BW65" s="106">
        <v>88.22</v>
      </c>
      <c r="BX65" s="106">
        <v>91.41</v>
      </c>
      <c r="BY65" s="106">
        <v>91.3</v>
      </c>
      <c r="BZ65" s="106">
        <v>91.25</v>
      </c>
      <c r="CA65" s="106">
        <v>90.18</v>
      </c>
      <c r="CB65" s="88"/>
      <c r="CC65" s="106">
        <v>90.7</v>
      </c>
      <c r="CD65" s="106">
        <v>88.52</v>
      </c>
      <c r="CE65" s="106">
        <v>88.22</v>
      </c>
      <c r="CF65" s="106">
        <v>90.26</v>
      </c>
      <c r="CG65" s="106">
        <v>91.21</v>
      </c>
      <c r="CH65" s="106">
        <v>93.56</v>
      </c>
      <c r="CI65" s="106">
        <v>92.73</v>
      </c>
      <c r="CJ65" s="106">
        <v>92.62</v>
      </c>
      <c r="CK65" s="106">
        <v>92.83</v>
      </c>
      <c r="CL65" s="106">
        <v>93.03</v>
      </c>
      <c r="CM65" s="106">
        <v>93.18</v>
      </c>
      <c r="CN65" s="106">
        <v>90.74</v>
      </c>
      <c r="CO65" s="88"/>
      <c r="CP65" s="106">
        <v>92.07</v>
      </c>
      <c r="CQ65" s="106">
        <v>90.25</v>
      </c>
      <c r="CR65" s="106">
        <v>89.58</v>
      </c>
      <c r="CS65" s="106">
        <v>92</v>
      </c>
      <c r="CT65" s="106">
        <v>93.24</v>
      </c>
      <c r="CU65" s="106">
        <v>95.44</v>
      </c>
      <c r="CV65" s="106">
        <v>95.92</v>
      </c>
      <c r="CW65" s="106">
        <v>94.62</v>
      </c>
      <c r="CX65" s="106">
        <v>93.31</v>
      </c>
      <c r="CY65" s="106">
        <v>94.47</v>
      </c>
      <c r="CZ65" s="106">
        <v>99.49</v>
      </c>
      <c r="DA65" s="106">
        <v>98.86</v>
      </c>
      <c r="DB65" s="319">
        <f>SUM(CP65:DA65)</f>
        <v>1129.2499999999998</v>
      </c>
      <c r="DC65" s="106">
        <v>97.84</v>
      </c>
      <c r="DD65" s="106">
        <v>95.28</v>
      </c>
      <c r="DE65" s="106">
        <v>90.33</v>
      </c>
      <c r="DF65" s="106">
        <v>88.96</v>
      </c>
      <c r="DG65" s="106">
        <v>88.48</v>
      </c>
      <c r="DH65" s="106">
        <v>91.87</v>
      </c>
      <c r="DI65" s="106">
        <v>92.45</v>
      </c>
      <c r="DJ65" s="106">
        <v>92.56</v>
      </c>
      <c r="DK65" s="106">
        <v>92.55</v>
      </c>
      <c r="DL65" s="106">
        <v>91.63</v>
      </c>
      <c r="DM65" s="106">
        <v>95.94</v>
      </c>
      <c r="DN65" s="106">
        <v>93.42</v>
      </c>
      <c r="DO65" s="88"/>
      <c r="DP65" s="106">
        <v>90.2</v>
      </c>
      <c r="DQ65" s="106">
        <v>86.99</v>
      </c>
      <c r="DR65" s="106">
        <v>87.27</v>
      </c>
      <c r="DS65" s="106">
        <v>86.39</v>
      </c>
      <c r="DT65" s="106">
        <v>88.67</v>
      </c>
      <c r="DU65" s="106">
        <v>99.99</v>
      </c>
      <c r="DV65" s="106">
        <v>92.71</v>
      </c>
      <c r="DW65" s="106">
        <v>92.24</v>
      </c>
      <c r="DX65" s="106">
        <v>93.19</v>
      </c>
      <c r="DY65" s="106">
        <v>93.58</v>
      </c>
      <c r="DZ65" s="106">
        <v>92.32</v>
      </c>
      <c r="EA65" s="106">
        <v>92.84</v>
      </c>
      <c r="EB65" s="88"/>
      <c r="EC65" s="106">
        <v>96.37</v>
      </c>
      <c r="ED65" s="106">
        <v>92.64</v>
      </c>
      <c r="EE65" s="106">
        <v>90.69</v>
      </c>
      <c r="EF65" s="106">
        <v>89.31</v>
      </c>
      <c r="EG65" s="106">
        <v>87.75</v>
      </c>
      <c r="EH65" s="106">
        <v>90.86</v>
      </c>
      <c r="EI65" s="106">
        <v>92.35</v>
      </c>
      <c r="EJ65" s="106">
        <v>92.96</v>
      </c>
      <c r="EK65" s="106">
        <v>92.67</v>
      </c>
      <c r="EL65" s="106">
        <v>92.99</v>
      </c>
      <c r="EM65" s="106">
        <v>93.56</v>
      </c>
      <c r="EN65" s="106">
        <v>91.93</v>
      </c>
      <c r="EO65" s="88"/>
      <c r="EP65" s="106">
        <v>89.96</v>
      </c>
      <c r="EQ65" s="106">
        <v>89.31</v>
      </c>
      <c r="ER65" s="106">
        <v>86.72</v>
      </c>
      <c r="ES65" s="106">
        <v>84.84</v>
      </c>
      <c r="ET65" s="106">
        <v>84.49</v>
      </c>
      <c r="EU65" s="106">
        <v>85.95</v>
      </c>
      <c r="EV65" s="106">
        <v>89.42</v>
      </c>
      <c r="EW65" s="106">
        <v>90.92</v>
      </c>
      <c r="EX65" s="106">
        <v>91.29</v>
      </c>
      <c r="EY65" s="106">
        <v>91.39</v>
      </c>
      <c r="EZ65" s="106">
        <v>89.9</v>
      </c>
      <c r="FA65" s="106">
        <v>87.84</v>
      </c>
      <c r="FB65" s="88"/>
      <c r="FC65" s="106">
        <v>86.3</v>
      </c>
      <c r="FD65" s="106">
        <v>84.75</v>
      </c>
      <c r="FE65" s="106">
        <v>86.37</v>
      </c>
      <c r="FF65" s="106">
        <v>86.19</v>
      </c>
      <c r="FG65" s="106">
        <v>86.87</v>
      </c>
      <c r="FH65" s="106">
        <v>91.26</v>
      </c>
      <c r="FI65" s="106">
        <v>93.52</v>
      </c>
      <c r="FJ65" s="106">
        <v>92.65</v>
      </c>
      <c r="FK65" s="106">
        <v>93.28</v>
      </c>
      <c r="FL65" s="106">
        <v>92.2</v>
      </c>
      <c r="FM65" s="106">
        <v>92.11</v>
      </c>
      <c r="FN65" s="106">
        <v>91.73</v>
      </c>
      <c r="FO65" s="88"/>
      <c r="FP65" s="106">
        <v>94.72</v>
      </c>
      <c r="FQ65" s="106">
        <v>97.48</v>
      </c>
      <c r="FR65" s="106">
        <v>94.41</v>
      </c>
      <c r="FS65" s="106">
        <v>98.15</v>
      </c>
      <c r="FT65" s="106">
        <v>98.46</v>
      </c>
      <c r="FU65" s="106">
        <v>98.97</v>
      </c>
      <c r="FV65" s="106">
        <v>99.22</v>
      </c>
      <c r="FW65" s="106">
        <v>99.42</v>
      </c>
      <c r="FX65" s="106">
        <v>99.1</v>
      </c>
      <c r="FY65" s="106">
        <v>98.74</v>
      </c>
      <c r="FZ65" s="106">
        <v>97.78</v>
      </c>
      <c r="GA65" s="106">
        <v>97.22</v>
      </c>
      <c r="GB65" s="88"/>
      <c r="GC65" s="106">
        <v>95.33</v>
      </c>
      <c r="GD65" s="106">
        <v>94.48</v>
      </c>
      <c r="GE65" s="106">
        <v>94.72</v>
      </c>
      <c r="GF65" s="106">
        <v>95.15</v>
      </c>
      <c r="GG65" s="106">
        <v>96.42</v>
      </c>
      <c r="GH65" s="106">
        <v>94.39</v>
      </c>
      <c r="GI65" s="106">
        <v>94.9</v>
      </c>
      <c r="GJ65" s="106">
        <v>93.09</v>
      </c>
      <c r="GK65" s="106">
        <v>94.59</v>
      </c>
      <c r="GL65" s="106">
        <v>98.81</v>
      </c>
      <c r="GM65" s="106">
        <v>97.89</v>
      </c>
      <c r="GN65" s="106">
        <v>98.58</v>
      </c>
      <c r="GO65" s="88"/>
      <c r="GP65" s="106">
        <v>97.1</v>
      </c>
      <c r="GQ65" s="106">
        <v>95.21</v>
      </c>
      <c r="GR65" s="106">
        <v>95.18</v>
      </c>
      <c r="GS65" s="106">
        <v>93.88</v>
      </c>
      <c r="GT65" s="106">
        <v>95.34</v>
      </c>
      <c r="GU65" s="106">
        <v>98.67</v>
      </c>
      <c r="GV65" s="106">
        <v>98.32</v>
      </c>
      <c r="GW65" s="106">
        <v>98.96</v>
      </c>
      <c r="GX65" s="106">
        <v>99.16</v>
      </c>
      <c r="GY65" s="106">
        <v>98.71</v>
      </c>
      <c r="GZ65" s="106">
        <v>97.93</v>
      </c>
      <c r="HA65" s="106">
        <v>95.66</v>
      </c>
      <c r="HB65" s="88"/>
      <c r="HC65" s="106">
        <v>95.56</v>
      </c>
      <c r="HD65" s="106">
        <v>96.31</v>
      </c>
      <c r="HE65" s="106">
        <v>95.01</v>
      </c>
      <c r="HF65" s="106">
        <v>95.86</v>
      </c>
      <c r="HG65" s="106">
        <v>96.64</v>
      </c>
      <c r="HH65" s="106">
        <v>98.04</v>
      </c>
      <c r="HI65" s="106">
        <v>98.73</v>
      </c>
      <c r="HJ65" s="106">
        <v>98.53</v>
      </c>
      <c r="HK65" s="106">
        <v>96.93</v>
      </c>
      <c r="HL65" s="106">
        <v>98.03</v>
      </c>
      <c r="HM65" s="106">
        <v>98.62</v>
      </c>
      <c r="HN65" s="106">
        <v>98.12</v>
      </c>
      <c r="HO65" s="88"/>
      <c r="HP65" s="106">
        <v>95.73</v>
      </c>
      <c r="HQ65" s="106">
        <v>95.78</v>
      </c>
      <c r="HR65" s="106">
        <v>96.55</v>
      </c>
      <c r="HS65" s="106">
        <v>97.65</v>
      </c>
      <c r="HT65" s="106">
        <v>98.24</v>
      </c>
      <c r="HU65" s="106">
        <v>98.93</v>
      </c>
      <c r="HV65" s="106">
        <v>98.59</v>
      </c>
      <c r="HW65" s="106">
        <v>98.67</v>
      </c>
      <c r="HX65" s="106">
        <v>98.39</v>
      </c>
      <c r="HY65" s="106">
        <v>97.86</v>
      </c>
      <c r="HZ65" s="106">
        <v>97.42</v>
      </c>
      <c r="IA65" s="106">
        <v>96.3</v>
      </c>
      <c r="IB65" s="88"/>
      <c r="IC65" s="106">
        <v>94.03</v>
      </c>
      <c r="ID65" s="106">
        <v>93.58</v>
      </c>
      <c r="IE65" s="106">
        <v>90.84</v>
      </c>
      <c r="IF65" s="106">
        <v>89.67</v>
      </c>
      <c r="IG65" s="106">
        <v>91.15</v>
      </c>
      <c r="IH65" s="106">
        <v>93.64</v>
      </c>
      <c r="II65" s="106">
        <v>95.42</v>
      </c>
      <c r="IJ65" s="106">
        <v>95.98</v>
      </c>
      <c r="IK65" s="106">
        <v>95.77</v>
      </c>
      <c r="IL65" s="106">
        <v>95.42</v>
      </c>
      <c r="IM65" s="106">
        <v>95.36</v>
      </c>
      <c r="IN65" s="106">
        <v>92.78</v>
      </c>
      <c r="IO65" s="88"/>
      <c r="IP65" s="106">
        <v>91.97</v>
      </c>
      <c r="IQ65" s="106">
        <v>91.27</v>
      </c>
      <c r="IR65" s="106">
        <v>87.96</v>
      </c>
      <c r="IS65" s="106">
        <v>87.14</v>
      </c>
      <c r="IT65" s="376"/>
      <c r="IU65" s="376"/>
      <c r="IV65" s="106">
        <v>87.04</v>
      </c>
      <c r="IW65" s="106">
        <v>95.14</v>
      </c>
      <c r="IX65" s="106">
        <v>95.81</v>
      </c>
      <c r="IY65" s="106">
        <v>95.19</v>
      </c>
      <c r="IZ65" s="106">
        <v>92.62</v>
      </c>
      <c r="JA65" s="106">
        <v>95.48</v>
      </c>
      <c r="JB65" s="88"/>
      <c r="JC65" s="106">
        <v>94.71</v>
      </c>
      <c r="JD65" s="106">
        <v>91.27</v>
      </c>
      <c r="JE65" s="106">
        <v>90.98</v>
      </c>
      <c r="JF65" s="106">
        <v>90.33</v>
      </c>
      <c r="JG65" s="106">
        <v>91.87</v>
      </c>
      <c r="JH65" s="106"/>
      <c r="JI65" s="106"/>
      <c r="JJ65" s="106"/>
      <c r="JK65" s="106"/>
      <c r="JL65" s="106"/>
      <c r="JM65" s="106"/>
      <c r="JN65" s="106"/>
      <c r="JO65" s="88"/>
    </row>
    <row r="67" spans="1:275">
      <c r="A67" s="92" t="s">
        <v>71</v>
      </c>
      <c r="B67" s="52"/>
      <c r="C67" s="53"/>
      <c r="D67" s="53"/>
    </row>
  </sheetData>
  <mergeCells count="47">
    <mergeCell ref="EC37:EO37"/>
    <mergeCell ref="FC37:FO37"/>
    <mergeCell ref="HC4:HO4"/>
    <mergeCell ref="HC37:HO37"/>
    <mergeCell ref="HP4:IB4"/>
    <mergeCell ref="HP37:IB37"/>
    <mergeCell ref="GC4:GO4"/>
    <mergeCell ref="GC37:GO37"/>
    <mergeCell ref="GP4:HB4"/>
    <mergeCell ref="CC37:CO37"/>
    <mergeCell ref="DC4:DO4"/>
    <mergeCell ref="DP4:EB4"/>
    <mergeCell ref="AP4:BB4"/>
    <mergeCell ref="BP4:CB4"/>
    <mergeCell ref="BP37:CB37"/>
    <mergeCell ref="A2:IQ2"/>
    <mergeCell ref="IC4:IO4"/>
    <mergeCell ref="IC37:IO37"/>
    <mergeCell ref="BC4:BO4"/>
    <mergeCell ref="BC37:BO37"/>
    <mergeCell ref="C4:O4"/>
    <mergeCell ref="C37:O37"/>
    <mergeCell ref="EP4:FB4"/>
    <mergeCell ref="EP37:FB37"/>
    <mergeCell ref="CP4:DB4"/>
    <mergeCell ref="P37:AB37"/>
    <mergeCell ref="DC37:DO37"/>
    <mergeCell ref="DP37:EB37"/>
    <mergeCell ref="GP37:HB37"/>
    <mergeCell ref="IP4:JB4"/>
    <mergeCell ref="IP37:JB37"/>
    <mergeCell ref="JC4:JO4"/>
    <mergeCell ref="JC37:JO37"/>
    <mergeCell ref="A39:A65"/>
    <mergeCell ref="B39:GB39"/>
    <mergeCell ref="FP4:GB4"/>
    <mergeCell ref="A6:A32"/>
    <mergeCell ref="B6:GB6"/>
    <mergeCell ref="CP37:DB37"/>
    <mergeCell ref="EC4:EO4"/>
    <mergeCell ref="AC4:AO4"/>
    <mergeCell ref="P4:AB4"/>
    <mergeCell ref="CC4:CO4"/>
    <mergeCell ref="AC37:AO37"/>
    <mergeCell ref="FP37:GB37"/>
    <mergeCell ref="AP37:BB37"/>
    <mergeCell ref="FC4:FO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V262"/>
  <sheetViews>
    <sheetView workbookViewId="0">
      <pane xSplit="2" topLeftCell="C1" activePane="topRight" state="frozen"/>
      <selection pane="topRight"/>
    </sheetView>
  </sheetViews>
  <sheetFormatPr defaultRowHeight="12.75"/>
  <cols>
    <col min="1" max="1" width="25.140625" customWidth="1"/>
    <col min="2" max="2" width="23.5703125" customWidth="1"/>
    <col min="3" max="14" width="9.140625" customWidth="1"/>
    <col min="15" max="16" width="9.140625" style="124" customWidth="1"/>
    <col min="17" max="28" width="9.140625" customWidth="1"/>
    <col min="29" max="30" width="9.140625" style="124" customWidth="1"/>
    <col min="31" max="42" width="9.140625" customWidth="1"/>
    <col min="43" max="44" width="9.140625" style="124" customWidth="1"/>
    <col min="45" max="56" width="9.140625" customWidth="1"/>
    <col min="57" max="58" width="9.140625" style="124" customWidth="1"/>
    <col min="59" max="70" width="9.140625" customWidth="1"/>
    <col min="71" max="72" width="9.140625" style="124" customWidth="1"/>
    <col min="73" max="84" width="9.140625" customWidth="1"/>
    <col min="85" max="86" width="9.140625" style="124" customWidth="1"/>
    <col min="87" max="98" width="9.140625" customWidth="1"/>
    <col min="99" max="100" width="9.140625" style="124" customWidth="1"/>
    <col min="101" max="112" width="9.140625" customWidth="1"/>
    <col min="113" max="114" width="9.140625" style="124" customWidth="1"/>
    <col min="115" max="126" width="9.140625" customWidth="1"/>
    <col min="127" max="128" width="9.140625" style="124" customWidth="1"/>
    <col min="129" max="140" width="9.140625" customWidth="1"/>
    <col min="141" max="142" width="9.140625" style="124" customWidth="1"/>
    <col min="143" max="154" width="9.140625" customWidth="1"/>
    <col min="155" max="156" width="9.140625" style="124" customWidth="1"/>
    <col min="157" max="168" width="9.140625" customWidth="1"/>
    <col min="169" max="170" width="9.140625" style="124" customWidth="1"/>
    <col min="171" max="182" width="9.140625" customWidth="1"/>
    <col min="183" max="184" width="9.140625" style="124" customWidth="1"/>
    <col min="185" max="196" width="9.140625" customWidth="1"/>
    <col min="197" max="198" width="9.140625" style="124" customWidth="1"/>
    <col min="199" max="210" width="9.140625" customWidth="1"/>
    <col min="211" max="212" width="9.140625" style="124" customWidth="1"/>
    <col min="213" max="224" width="9.140625" customWidth="1"/>
    <col min="225" max="226" width="9.140625" style="124" customWidth="1"/>
    <col min="239" max="240" width="9.140625" style="124"/>
    <col min="269" max="282" width="9.140625" style="354"/>
  </cols>
  <sheetData>
    <row r="1" spans="1:282" s="1" customFormat="1" ht="20.100000000000001" customHeight="1">
      <c r="A1" s="2" t="s">
        <v>142</v>
      </c>
      <c r="B1" s="2"/>
      <c r="C1" s="3"/>
      <c r="D1" s="6"/>
      <c r="O1" s="23"/>
      <c r="P1" s="23"/>
      <c r="AC1" s="23"/>
      <c r="AD1" s="23"/>
      <c r="AQ1" s="23"/>
      <c r="AR1" s="23"/>
      <c r="BE1" s="23"/>
      <c r="BF1" s="23"/>
      <c r="BS1" s="23"/>
      <c r="BT1" s="23"/>
      <c r="CG1" s="23"/>
      <c r="CH1" s="23"/>
      <c r="CU1" s="23"/>
      <c r="CV1" s="23"/>
      <c r="DI1" s="23"/>
      <c r="DJ1" s="23"/>
      <c r="DW1" s="23"/>
      <c r="DX1" s="23"/>
      <c r="EK1" s="23"/>
      <c r="EL1" s="23"/>
      <c r="EY1" s="23"/>
      <c r="EZ1" s="23"/>
      <c r="FM1" s="23"/>
      <c r="FN1" s="23"/>
      <c r="GA1" s="23"/>
      <c r="GB1" s="23"/>
      <c r="GO1" s="23"/>
      <c r="GP1" s="23"/>
      <c r="HC1" s="23"/>
      <c r="HD1" s="23"/>
      <c r="HQ1" s="23"/>
      <c r="HR1" s="23"/>
      <c r="IE1" s="23"/>
      <c r="IF1" s="23"/>
    </row>
    <row r="2" spans="1:282" s="228" customFormat="1">
      <c r="A2" s="390" t="s">
        <v>150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1"/>
      <c r="AX2" s="391"/>
      <c r="AY2" s="391"/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  <c r="HY2" s="391"/>
      <c r="HZ2" s="391"/>
      <c r="IA2" s="391"/>
      <c r="IB2" s="391"/>
      <c r="IC2" s="391"/>
      <c r="ID2" s="391"/>
      <c r="IE2" s="391"/>
      <c r="IF2" s="391"/>
      <c r="IG2" s="391"/>
      <c r="IH2" s="391"/>
      <c r="II2" s="391"/>
      <c r="IJ2" s="391"/>
      <c r="IK2" s="391"/>
      <c r="IL2" s="391"/>
      <c r="IM2" s="391"/>
      <c r="IN2" s="391"/>
      <c r="IO2" s="391"/>
      <c r="IP2" s="391"/>
      <c r="IQ2" s="391"/>
    </row>
    <row r="3" spans="1:282" s="1" customFormat="1" ht="6.95" customHeight="1">
      <c r="A3" s="8"/>
      <c r="C3" s="3"/>
      <c r="D3" s="6"/>
      <c r="O3" s="23"/>
      <c r="P3" s="23"/>
      <c r="AC3" s="23"/>
      <c r="AD3" s="23"/>
      <c r="AQ3" s="23"/>
      <c r="AR3" s="23"/>
      <c r="BE3" s="23"/>
      <c r="BF3" s="23"/>
      <c r="BS3" s="23"/>
      <c r="BT3" s="23"/>
      <c r="CG3" s="23"/>
      <c r="CH3" s="23"/>
      <c r="CU3" s="23"/>
      <c r="CV3" s="23"/>
      <c r="DI3" s="23"/>
      <c r="DJ3" s="23"/>
      <c r="DW3" s="23"/>
      <c r="DX3" s="23"/>
      <c r="EK3" s="23"/>
      <c r="EL3" s="23"/>
      <c r="EY3" s="23"/>
      <c r="EZ3" s="23"/>
      <c r="FM3" s="23"/>
      <c r="FN3" s="23"/>
      <c r="GA3" s="23"/>
      <c r="GB3" s="23"/>
      <c r="GO3" s="23"/>
      <c r="GP3" s="23"/>
      <c r="HC3" s="23"/>
      <c r="HD3" s="23"/>
      <c r="HQ3" s="23"/>
      <c r="HR3" s="23"/>
      <c r="IE3" s="23"/>
      <c r="IF3" s="23"/>
    </row>
    <row r="4" spans="1:282" ht="13.5" thickBot="1"/>
    <row r="5" spans="1:282" ht="13.5" thickBot="1">
      <c r="B5" s="122"/>
      <c r="C5" s="403">
        <v>2002</v>
      </c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>
        <v>2003</v>
      </c>
      <c r="R5" s="403"/>
      <c r="S5" s="403"/>
      <c r="T5" s="403"/>
      <c r="U5" s="403"/>
      <c r="V5" s="403"/>
      <c r="W5" s="403"/>
      <c r="X5" s="403"/>
      <c r="Y5" s="403"/>
      <c r="Z5" s="403"/>
      <c r="AA5" s="403"/>
      <c r="AB5" s="403"/>
      <c r="AC5" s="403"/>
      <c r="AD5" s="403"/>
      <c r="AE5" s="403">
        <v>2004</v>
      </c>
      <c r="AF5" s="403"/>
      <c r="AG5" s="403"/>
      <c r="AH5" s="403"/>
      <c r="AI5" s="403"/>
      <c r="AJ5" s="403"/>
      <c r="AK5" s="403"/>
      <c r="AL5" s="403"/>
      <c r="AM5" s="403"/>
      <c r="AN5" s="403"/>
      <c r="AO5" s="403"/>
      <c r="AP5" s="403"/>
      <c r="AQ5" s="403"/>
      <c r="AR5" s="403"/>
      <c r="AS5" s="403">
        <v>2005</v>
      </c>
      <c r="AT5" s="403"/>
      <c r="AU5" s="403"/>
      <c r="AV5" s="403"/>
      <c r="AW5" s="403"/>
      <c r="AX5" s="403"/>
      <c r="AY5" s="403"/>
      <c r="AZ5" s="403"/>
      <c r="BA5" s="403"/>
      <c r="BB5" s="403"/>
      <c r="BC5" s="403"/>
      <c r="BD5" s="403"/>
      <c r="BE5" s="403"/>
      <c r="BF5" s="403"/>
      <c r="BG5" s="403">
        <v>2006</v>
      </c>
      <c r="BH5" s="403"/>
      <c r="BI5" s="403"/>
      <c r="BJ5" s="403"/>
      <c r="BK5" s="403"/>
      <c r="BL5" s="403"/>
      <c r="BM5" s="403"/>
      <c r="BN5" s="403"/>
      <c r="BO5" s="403"/>
      <c r="BP5" s="403"/>
      <c r="BQ5" s="403"/>
      <c r="BR5" s="403"/>
      <c r="BS5" s="403"/>
      <c r="BT5" s="403"/>
      <c r="BU5" s="403">
        <v>2007</v>
      </c>
      <c r="BV5" s="403"/>
      <c r="BW5" s="403"/>
      <c r="BX5" s="403"/>
      <c r="BY5" s="403"/>
      <c r="BZ5" s="403"/>
      <c r="CA5" s="403"/>
      <c r="CB5" s="403"/>
      <c r="CC5" s="403"/>
      <c r="CD5" s="403"/>
      <c r="CE5" s="403"/>
      <c r="CF5" s="403"/>
      <c r="CG5" s="403"/>
      <c r="CH5" s="403"/>
      <c r="CI5" s="403">
        <v>2008</v>
      </c>
      <c r="CJ5" s="403"/>
      <c r="CK5" s="403"/>
      <c r="CL5" s="403"/>
      <c r="CM5" s="403"/>
      <c r="CN5" s="403"/>
      <c r="CO5" s="403"/>
      <c r="CP5" s="403"/>
      <c r="CQ5" s="403"/>
      <c r="CR5" s="403"/>
      <c r="CS5" s="403"/>
      <c r="CT5" s="403"/>
      <c r="CU5" s="403"/>
      <c r="CV5" s="403"/>
      <c r="CW5" s="403">
        <v>2009</v>
      </c>
      <c r="CX5" s="403"/>
      <c r="CY5" s="403"/>
      <c r="CZ5" s="403"/>
      <c r="DA5" s="403"/>
      <c r="DB5" s="403"/>
      <c r="DC5" s="403"/>
      <c r="DD5" s="403"/>
      <c r="DE5" s="403"/>
      <c r="DF5" s="403"/>
      <c r="DG5" s="403"/>
      <c r="DH5" s="403"/>
      <c r="DI5" s="403"/>
      <c r="DJ5" s="403"/>
      <c r="DK5" s="403">
        <v>2010</v>
      </c>
      <c r="DL5" s="403"/>
      <c r="DM5" s="403"/>
      <c r="DN5" s="403"/>
      <c r="DO5" s="403"/>
      <c r="DP5" s="403"/>
      <c r="DQ5" s="403"/>
      <c r="DR5" s="403"/>
      <c r="DS5" s="403"/>
      <c r="DT5" s="403"/>
      <c r="DU5" s="403"/>
      <c r="DV5" s="403"/>
      <c r="DW5" s="403"/>
      <c r="DX5" s="403"/>
      <c r="DY5" s="403">
        <v>2011</v>
      </c>
      <c r="DZ5" s="403"/>
      <c r="EA5" s="403"/>
      <c r="EB5" s="403"/>
      <c r="EC5" s="403"/>
      <c r="ED5" s="403"/>
      <c r="EE5" s="403"/>
      <c r="EF5" s="403"/>
      <c r="EG5" s="403"/>
      <c r="EH5" s="403"/>
      <c r="EI5" s="403"/>
      <c r="EJ5" s="403"/>
      <c r="EK5" s="403"/>
      <c r="EL5" s="403"/>
      <c r="EM5" s="403">
        <v>2012</v>
      </c>
      <c r="EN5" s="403"/>
      <c r="EO5" s="403"/>
      <c r="EP5" s="403"/>
      <c r="EQ5" s="403"/>
      <c r="ER5" s="403"/>
      <c r="ES5" s="403"/>
      <c r="ET5" s="403"/>
      <c r="EU5" s="403"/>
      <c r="EV5" s="403"/>
      <c r="EW5" s="403"/>
      <c r="EX5" s="403"/>
      <c r="EY5" s="403"/>
      <c r="EZ5" s="403"/>
      <c r="FA5" s="403">
        <v>2013</v>
      </c>
      <c r="FB5" s="403"/>
      <c r="FC5" s="403"/>
      <c r="FD5" s="403"/>
      <c r="FE5" s="403"/>
      <c r="FF5" s="403"/>
      <c r="FG5" s="403"/>
      <c r="FH5" s="403"/>
      <c r="FI5" s="403"/>
      <c r="FJ5" s="403"/>
      <c r="FK5" s="403"/>
      <c r="FL5" s="403"/>
      <c r="FM5" s="403"/>
      <c r="FN5" s="403"/>
      <c r="FO5" s="403">
        <v>2014</v>
      </c>
      <c r="FP5" s="403"/>
      <c r="FQ5" s="403"/>
      <c r="FR5" s="403"/>
      <c r="FS5" s="403"/>
      <c r="FT5" s="403"/>
      <c r="FU5" s="403"/>
      <c r="FV5" s="403"/>
      <c r="FW5" s="403"/>
      <c r="FX5" s="403"/>
      <c r="FY5" s="403"/>
      <c r="FZ5" s="403"/>
      <c r="GA5" s="403"/>
      <c r="GB5" s="403"/>
      <c r="GC5" s="403">
        <v>2015</v>
      </c>
      <c r="GD5" s="403"/>
      <c r="GE5" s="403"/>
      <c r="GF5" s="403"/>
      <c r="GG5" s="403"/>
      <c r="GH5" s="403"/>
      <c r="GI5" s="403"/>
      <c r="GJ5" s="403"/>
      <c r="GK5" s="403"/>
      <c r="GL5" s="403"/>
      <c r="GM5" s="403"/>
      <c r="GN5" s="403"/>
      <c r="GO5" s="403"/>
      <c r="GP5" s="403"/>
      <c r="GQ5" s="403">
        <v>2016</v>
      </c>
      <c r="GR5" s="403"/>
      <c r="GS5" s="403"/>
      <c r="GT5" s="403"/>
      <c r="GU5" s="403"/>
      <c r="GV5" s="403"/>
      <c r="GW5" s="403"/>
      <c r="GX5" s="403"/>
      <c r="GY5" s="403"/>
      <c r="GZ5" s="403"/>
      <c r="HA5" s="403"/>
      <c r="HB5" s="403"/>
      <c r="HC5" s="403"/>
      <c r="HD5" s="403"/>
      <c r="HE5" s="403">
        <v>2017</v>
      </c>
      <c r="HF5" s="403"/>
      <c r="HG5" s="403"/>
      <c r="HH5" s="403"/>
      <c r="HI5" s="403"/>
      <c r="HJ5" s="403"/>
      <c r="HK5" s="403"/>
      <c r="HL5" s="403"/>
      <c r="HM5" s="403"/>
      <c r="HN5" s="403"/>
      <c r="HO5" s="403"/>
      <c r="HP5" s="403"/>
      <c r="HQ5" s="403"/>
      <c r="HR5" s="403"/>
      <c r="HS5" s="403">
        <v>2018</v>
      </c>
      <c r="HT5" s="403"/>
      <c r="HU5" s="403"/>
      <c r="HV5" s="403"/>
      <c r="HW5" s="403"/>
      <c r="HX5" s="403"/>
      <c r="HY5" s="403"/>
      <c r="HZ5" s="403"/>
      <c r="IA5" s="403"/>
      <c r="IB5" s="403"/>
      <c r="IC5" s="403"/>
      <c r="ID5" s="403"/>
      <c r="IE5" s="403"/>
      <c r="IF5" s="403"/>
      <c r="IG5" s="403">
        <v>2019</v>
      </c>
      <c r="IH5" s="403"/>
      <c r="II5" s="403"/>
      <c r="IJ5" s="403"/>
      <c r="IK5" s="403"/>
      <c r="IL5" s="403"/>
      <c r="IM5" s="403"/>
      <c r="IN5" s="403"/>
      <c r="IO5" s="403"/>
      <c r="IP5" s="403"/>
      <c r="IQ5" s="403"/>
      <c r="IR5" s="403"/>
      <c r="IS5" s="403"/>
      <c r="IT5" s="403"/>
      <c r="IU5" s="403">
        <v>2020</v>
      </c>
      <c r="IV5" s="403"/>
      <c r="IW5" s="403"/>
      <c r="IX5" s="403"/>
      <c r="IY5" s="403"/>
      <c r="IZ5" s="403"/>
      <c r="JA5" s="403"/>
      <c r="JB5" s="403"/>
      <c r="JC5" s="403"/>
      <c r="JD5" s="403"/>
      <c r="JE5" s="403"/>
      <c r="JF5" s="403"/>
      <c r="JG5" s="403"/>
      <c r="JH5" s="403"/>
      <c r="JI5" s="403">
        <v>2021</v>
      </c>
      <c r="JJ5" s="403"/>
      <c r="JK5" s="403"/>
      <c r="JL5" s="403"/>
      <c r="JM5" s="403"/>
      <c r="JN5" s="403"/>
      <c r="JO5" s="403"/>
      <c r="JP5" s="403"/>
      <c r="JQ5" s="403"/>
      <c r="JR5" s="403"/>
      <c r="JS5" s="403"/>
      <c r="JT5" s="403"/>
      <c r="JU5" s="403"/>
      <c r="JV5" s="403"/>
    </row>
    <row r="6" spans="1:282" ht="53.25" thickBot="1">
      <c r="A6" s="8"/>
      <c r="B6" s="8"/>
      <c r="C6" s="123" t="s">
        <v>1</v>
      </c>
      <c r="D6" s="123" t="s">
        <v>2</v>
      </c>
      <c r="E6" s="123" t="s">
        <v>3</v>
      </c>
      <c r="F6" s="123" t="s">
        <v>4</v>
      </c>
      <c r="G6" s="123" t="s">
        <v>5</v>
      </c>
      <c r="H6" s="123" t="s">
        <v>6</v>
      </c>
      <c r="I6" s="123" t="s">
        <v>16</v>
      </c>
      <c r="J6" s="123" t="s">
        <v>17</v>
      </c>
      <c r="K6" s="123" t="s">
        <v>18</v>
      </c>
      <c r="L6" s="123" t="s">
        <v>19</v>
      </c>
      <c r="M6" s="123" t="s">
        <v>20</v>
      </c>
      <c r="N6" s="123" t="s">
        <v>21</v>
      </c>
      <c r="O6" s="125" t="s">
        <v>67</v>
      </c>
      <c r="P6" s="125" t="s">
        <v>90</v>
      </c>
      <c r="Q6" s="123" t="s">
        <v>1</v>
      </c>
      <c r="R6" s="123" t="s">
        <v>2</v>
      </c>
      <c r="S6" s="123" t="s">
        <v>3</v>
      </c>
      <c r="T6" s="123" t="s">
        <v>4</v>
      </c>
      <c r="U6" s="123" t="s">
        <v>5</v>
      </c>
      <c r="V6" s="123" t="s">
        <v>6</v>
      </c>
      <c r="W6" s="123" t="s">
        <v>16</v>
      </c>
      <c r="X6" s="123" t="s">
        <v>17</v>
      </c>
      <c r="Y6" s="123" t="s">
        <v>18</v>
      </c>
      <c r="Z6" s="123" t="s">
        <v>19</v>
      </c>
      <c r="AA6" s="123" t="s">
        <v>20</v>
      </c>
      <c r="AB6" s="123" t="s">
        <v>21</v>
      </c>
      <c r="AC6" s="125" t="s">
        <v>92</v>
      </c>
      <c r="AD6" s="125" t="s">
        <v>93</v>
      </c>
      <c r="AE6" s="123" t="s">
        <v>1</v>
      </c>
      <c r="AF6" s="123" t="s">
        <v>2</v>
      </c>
      <c r="AG6" s="123" t="s">
        <v>3</v>
      </c>
      <c r="AH6" s="123" t="s">
        <v>4</v>
      </c>
      <c r="AI6" s="123" t="s">
        <v>5</v>
      </c>
      <c r="AJ6" s="123" t="s">
        <v>6</v>
      </c>
      <c r="AK6" s="123" t="s">
        <v>16</v>
      </c>
      <c r="AL6" s="123" t="s">
        <v>17</v>
      </c>
      <c r="AM6" s="123" t="s">
        <v>18</v>
      </c>
      <c r="AN6" s="123" t="s">
        <v>19</v>
      </c>
      <c r="AO6" s="123" t="s">
        <v>20</v>
      </c>
      <c r="AP6" s="123" t="s">
        <v>21</v>
      </c>
      <c r="AQ6" s="125" t="s">
        <v>94</v>
      </c>
      <c r="AR6" s="125" t="s">
        <v>95</v>
      </c>
      <c r="AS6" s="123" t="s">
        <v>1</v>
      </c>
      <c r="AT6" s="123" t="s">
        <v>2</v>
      </c>
      <c r="AU6" s="123" t="s">
        <v>3</v>
      </c>
      <c r="AV6" s="123" t="s">
        <v>4</v>
      </c>
      <c r="AW6" s="123" t="s">
        <v>5</v>
      </c>
      <c r="AX6" s="123" t="s">
        <v>6</v>
      </c>
      <c r="AY6" s="123" t="s">
        <v>16</v>
      </c>
      <c r="AZ6" s="123" t="s">
        <v>17</v>
      </c>
      <c r="BA6" s="123" t="s">
        <v>18</v>
      </c>
      <c r="BB6" s="123" t="s">
        <v>19</v>
      </c>
      <c r="BC6" s="123" t="s">
        <v>20</v>
      </c>
      <c r="BD6" s="123" t="s">
        <v>21</v>
      </c>
      <c r="BE6" s="125" t="s">
        <v>96</v>
      </c>
      <c r="BF6" s="125" t="s">
        <v>97</v>
      </c>
      <c r="BG6" s="123" t="s">
        <v>1</v>
      </c>
      <c r="BH6" s="123" t="s">
        <v>2</v>
      </c>
      <c r="BI6" s="123" t="s">
        <v>3</v>
      </c>
      <c r="BJ6" s="123" t="s">
        <v>4</v>
      </c>
      <c r="BK6" s="123" t="s">
        <v>5</v>
      </c>
      <c r="BL6" s="123" t="s">
        <v>6</v>
      </c>
      <c r="BM6" s="123" t="s">
        <v>16</v>
      </c>
      <c r="BN6" s="123" t="s">
        <v>17</v>
      </c>
      <c r="BO6" s="123" t="s">
        <v>18</v>
      </c>
      <c r="BP6" s="123" t="s">
        <v>19</v>
      </c>
      <c r="BQ6" s="123" t="s">
        <v>20</v>
      </c>
      <c r="BR6" s="123" t="s">
        <v>21</v>
      </c>
      <c r="BS6" s="125" t="s">
        <v>98</v>
      </c>
      <c r="BT6" s="125" t="s">
        <v>99</v>
      </c>
      <c r="BU6" s="123" t="s">
        <v>1</v>
      </c>
      <c r="BV6" s="123" t="s">
        <v>2</v>
      </c>
      <c r="BW6" s="123" t="s">
        <v>3</v>
      </c>
      <c r="BX6" s="123" t="s">
        <v>4</v>
      </c>
      <c r="BY6" s="123" t="s">
        <v>5</v>
      </c>
      <c r="BZ6" s="123" t="s">
        <v>6</v>
      </c>
      <c r="CA6" s="123" t="s">
        <v>16</v>
      </c>
      <c r="CB6" s="123" t="s">
        <v>17</v>
      </c>
      <c r="CC6" s="123" t="s">
        <v>18</v>
      </c>
      <c r="CD6" s="123" t="s">
        <v>19</v>
      </c>
      <c r="CE6" s="123" t="s">
        <v>20</v>
      </c>
      <c r="CF6" s="123" t="s">
        <v>21</v>
      </c>
      <c r="CG6" s="125" t="s">
        <v>75</v>
      </c>
      <c r="CH6" s="125" t="s">
        <v>100</v>
      </c>
      <c r="CI6" s="123" t="s">
        <v>1</v>
      </c>
      <c r="CJ6" s="123" t="s">
        <v>2</v>
      </c>
      <c r="CK6" s="123" t="s">
        <v>3</v>
      </c>
      <c r="CL6" s="123" t="s">
        <v>4</v>
      </c>
      <c r="CM6" s="123" t="s">
        <v>5</v>
      </c>
      <c r="CN6" s="123" t="s">
        <v>6</v>
      </c>
      <c r="CO6" s="123" t="s">
        <v>16</v>
      </c>
      <c r="CP6" s="123" t="s">
        <v>17</v>
      </c>
      <c r="CQ6" s="123" t="s">
        <v>18</v>
      </c>
      <c r="CR6" s="123" t="s">
        <v>19</v>
      </c>
      <c r="CS6" s="123" t="s">
        <v>20</v>
      </c>
      <c r="CT6" s="123" t="s">
        <v>21</v>
      </c>
      <c r="CU6" s="125" t="s">
        <v>76</v>
      </c>
      <c r="CV6" s="125" t="s">
        <v>101</v>
      </c>
      <c r="CW6" s="123" t="s">
        <v>1</v>
      </c>
      <c r="CX6" s="123" t="s">
        <v>2</v>
      </c>
      <c r="CY6" s="123" t="s">
        <v>3</v>
      </c>
      <c r="CZ6" s="123" t="s">
        <v>4</v>
      </c>
      <c r="DA6" s="123" t="s">
        <v>5</v>
      </c>
      <c r="DB6" s="123" t="s">
        <v>6</v>
      </c>
      <c r="DC6" s="123" t="s">
        <v>16</v>
      </c>
      <c r="DD6" s="123" t="s">
        <v>17</v>
      </c>
      <c r="DE6" s="123" t="s">
        <v>18</v>
      </c>
      <c r="DF6" s="123" t="s">
        <v>19</v>
      </c>
      <c r="DG6" s="123" t="s">
        <v>20</v>
      </c>
      <c r="DH6" s="123" t="s">
        <v>21</v>
      </c>
      <c r="DI6" s="125" t="s">
        <v>102</v>
      </c>
      <c r="DJ6" s="125" t="s">
        <v>103</v>
      </c>
      <c r="DK6" s="123" t="s">
        <v>1</v>
      </c>
      <c r="DL6" s="123" t="s">
        <v>2</v>
      </c>
      <c r="DM6" s="123" t="s">
        <v>3</v>
      </c>
      <c r="DN6" s="123" t="s">
        <v>4</v>
      </c>
      <c r="DO6" s="123" t="s">
        <v>5</v>
      </c>
      <c r="DP6" s="123" t="s">
        <v>6</v>
      </c>
      <c r="DQ6" s="123" t="s">
        <v>16</v>
      </c>
      <c r="DR6" s="123" t="s">
        <v>17</v>
      </c>
      <c r="DS6" s="123" t="s">
        <v>18</v>
      </c>
      <c r="DT6" s="123" t="s">
        <v>19</v>
      </c>
      <c r="DU6" s="123" t="s">
        <v>20</v>
      </c>
      <c r="DV6" s="123" t="s">
        <v>21</v>
      </c>
      <c r="DW6" s="125" t="s">
        <v>78</v>
      </c>
      <c r="DX6" s="125" t="s">
        <v>104</v>
      </c>
      <c r="DY6" s="123" t="s">
        <v>1</v>
      </c>
      <c r="DZ6" s="123" t="s">
        <v>2</v>
      </c>
      <c r="EA6" s="123" t="s">
        <v>3</v>
      </c>
      <c r="EB6" s="123" t="s">
        <v>4</v>
      </c>
      <c r="EC6" s="123" t="s">
        <v>5</v>
      </c>
      <c r="ED6" s="123" t="s">
        <v>6</v>
      </c>
      <c r="EE6" s="123" t="s">
        <v>16</v>
      </c>
      <c r="EF6" s="123" t="s">
        <v>17</v>
      </c>
      <c r="EG6" s="123" t="s">
        <v>18</v>
      </c>
      <c r="EH6" s="123" t="s">
        <v>19</v>
      </c>
      <c r="EI6" s="123" t="s">
        <v>20</v>
      </c>
      <c r="EJ6" s="123" t="s">
        <v>21</v>
      </c>
      <c r="EK6" s="125" t="s">
        <v>79</v>
      </c>
      <c r="EL6" s="125" t="s">
        <v>106</v>
      </c>
      <c r="EM6" s="123" t="s">
        <v>1</v>
      </c>
      <c r="EN6" s="123" t="s">
        <v>2</v>
      </c>
      <c r="EO6" s="123" t="s">
        <v>3</v>
      </c>
      <c r="EP6" s="123" t="s">
        <v>4</v>
      </c>
      <c r="EQ6" s="123" t="s">
        <v>5</v>
      </c>
      <c r="ER6" s="123" t="s">
        <v>6</v>
      </c>
      <c r="ES6" s="123" t="s">
        <v>16</v>
      </c>
      <c r="ET6" s="123" t="s">
        <v>17</v>
      </c>
      <c r="EU6" s="123" t="s">
        <v>18</v>
      </c>
      <c r="EV6" s="123" t="s">
        <v>19</v>
      </c>
      <c r="EW6" s="123" t="s">
        <v>20</v>
      </c>
      <c r="EX6" s="123" t="s">
        <v>21</v>
      </c>
      <c r="EY6" s="125" t="s">
        <v>80</v>
      </c>
      <c r="EZ6" s="125" t="s">
        <v>105</v>
      </c>
      <c r="FA6" s="123" t="s">
        <v>1</v>
      </c>
      <c r="FB6" s="123" t="s">
        <v>2</v>
      </c>
      <c r="FC6" s="123" t="s">
        <v>3</v>
      </c>
      <c r="FD6" s="123" t="s">
        <v>4</v>
      </c>
      <c r="FE6" s="123" t="s">
        <v>5</v>
      </c>
      <c r="FF6" s="123" t="s">
        <v>6</v>
      </c>
      <c r="FG6" s="123" t="s">
        <v>16</v>
      </c>
      <c r="FH6" s="123" t="s">
        <v>17</v>
      </c>
      <c r="FI6" s="123" t="s">
        <v>18</v>
      </c>
      <c r="FJ6" s="123" t="s">
        <v>19</v>
      </c>
      <c r="FK6" s="123" t="s">
        <v>20</v>
      </c>
      <c r="FL6" s="123" t="s">
        <v>21</v>
      </c>
      <c r="FM6" s="125" t="s">
        <v>81</v>
      </c>
      <c r="FN6" s="125" t="s">
        <v>107</v>
      </c>
      <c r="FO6" s="123" t="s">
        <v>1</v>
      </c>
      <c r="FP6" s="123" t="s">
        <v>2</v>
      </c>
      <c r="FQ6" s="123" t="s">
        <v>3</v>
      </c>
      <c r="FR6" s="123" t="s">
        <v>4</v>
      </c>
      <c r="FS6" s="123" t="s">
        <v>5</v>
      </c>
      <c r="FT6" s="123" t="s">
        <v>6</v>
      </c>
      <c r="FU6" s="123" t="s">
        <v>16</v>
      </c>
      <c r="FV6" s="123" t="s">
        <v>17</v>
      </c>
      <c r="FW6" s="123" t="s">
        <v>18</v>
      </c>
      <c r="FX6" s="123" t="s">
        <v>19</v>
      </c>
      <c r="FY6" s="123" t="s">
        <v>20</v>
      </c>
      <c r="FZ6" s="123" t="s">
        <v>21</v>
      </c>
      <c r="GA6" s="125" t="s">
        <v>82</v>
      </c>
      <c r="GB6" s="125" t="s">
        <v>108</v>
      </c>
      <c r="GC6" s="123" t="s">
        <v>1</v>
      </c>
      <c r="GD6" s="123" t="s">
        <v>2</v>
      </c>
      <c r="GE6" s="123" t="s">
        <v>3</v>
      </c>
      <c r="GF6" s="123" t="s">
        <v>4</v>
      </c>
      <c r="GG6" s="123" t="s">
        <v>5</v>
      </c>
      <c r="GH6" s="123" t="s">
        <v>6</v>
      </c>
      <c r="GI6" s="123" t="s">
        <v>16</v>
      </c>
      <c r="GJ6" s="123" t="s">
        <v>17</v>
      </c>
      <c r="GK6" s="123" t="s">
        <v>18</v>
      </c>
      <c r="GL6" s="123" t="s">
        <v>19</v>
      </c>
      <c r="GM6" s="123" t="s">
        <v>20</v>
      </c>
      <c r="GN6" s="123" t="s">
        <v>21</v>
      </c>
      <c r="GO6" s="125" t="s">
        <v>86</v>
      </c>
      <c r="GP6" s="125" t="s">
        <v>109</v>
      </c>
      <c r="GQ6" s="123" t="s">
        <v>1</v>
      </c>
      <c r="GR6" s="123" t="s">
        <v>2</v>
      </c>
      <c r="GS6" s="123" t="s">
        <v>3</v>
      </c>
      <c r="GT6" s="123" t="s">
        <v>4</v>
      </c>
      <c r="GU6" s="123" t="s">
        <v>5</v>
      </c>
      <c r="GV6" s="123" t="s">
        <v>6</v>
      </c>
      <c r="GW6" s="123" t="s">
        <v>16</v>
      </c>
      <c r="GX6" s="123" t="s">
        <v>17</v>
      </c>
      <c r="GY6" s="123" t="s">
        <v>18</v>
      </c>
      <c r="GZ6" s="123" t="s">
        <v>19</v>
      </c>
      <c r="HA6" s="123" t="s">
        <v>20</v>
      </c>
      <c r="HB6" s="123" t="s">
        <v>21</v>
      </c>
      <c r="HC6" s="125" t="s">
        <v>85</v>
      </c>
      <c r="HD6" s="125" t="s">
        <v>110</v>
      </c>
      <c r="HE6" s="123" t="s">
        <v>1</v>
      </c>
      <c r="HF6" s="123" t="s">
        <v>2</v>
      </c>
      <c r="HG6" s="123" t="s">
        <v>3</v>
      </c>
      <c r="HH6" s="123" t="s">
        <v>4</v>
      </c>
      <c r="HI6" s="123" t="s">
        <v>5</v>
      </c>
      <c r="HJ6" s="123" t="s">
        <v>6</v>
      </c>
      <c r="HK6" s="123" t="s">
        <v>16</v>
      </c>
      <c r="HL6" s="123" t="s">
        <v>17</v>
      </c>
      <c r="HM6" s="123" t="s">
        <v>18</v>
      </c>
      <c r="HN6" s="123" t="s">
        <v>19</v>
      </c>
      <c r="HO6" s="123" t="s">
        <v>20</v>
      </c>
      <c r="HP6" s="123" t="s">
        <v>21</v>
      </c>
      <c r="HQ6" s="125" t="s">
        <v>83</v>
      </c>
      <c r="HR6" s="125" t="s">
        <v>111</v>
      </c>
      <c r="HS6" s="123" t="s">
        <v>1</v>
      </c>
      <c r="HT6" s="123" t="s">
        <v>2</v>
      </c>
      <c r="HU6" s="123" t="s">
        <v>3</v>
      </c>
      <c r="HV6" s="123" t="s">
        <v>4</v>
      </c>
      <c r="HW6" s="123" t="s">
        <v>5</v>
      </c>
      <c r="HX6" s="123" t="s">
        <v>6</v>
      </c>
      <c r="HY6" s="123" t="s">
        <v>16</v>
      </c>
      <c r="HZ6" s="123" t="s">
        <v>17</v>
      </c>
      <c r="IA6" s="123" t="s">
        <v>18</v>
      </c>
      <c r="IB6" s="123" t="s">
        <v>19</v>
      </c>
      <c r="IC6" s="123" t="s">
        <v>20</v>
      </c>
      <c r="ID6" s="123" t="s">
        <v>21</v>
      </c>
      <c r="IE6" s="125" t="s">
        <v>84</v>
      </c>
      <c r="IF6" s="125" t="s">
        <v>112</v>
      </c>
      <c r="IG6" s="123" t="s">
        <v>1</v>
      </c>
      <c r="IH6" s="123" t="s">
        <v>2</v>
      </c>
      <c r="II6" s="123" t="s">
        <v>3</v>
      </c>
      <c r="IJ6" s="123" t="s">
        <v>4</v>
      </c>
      <c r="IK6" s="123" t="s">
        <v>5</v>
      </c>
      <c r="IL6" s="123" t="s">
        <v>6</v>
      </c>
      <c r="IM6" s="123" t="s">
        <v>16</v>
      </c>
      <c r="IN6" s="123" t="s">
        <v>17</v>
      </c>
      <c r="IO6" s="123" t="s">
        <v>18</v>
      </c>
      <c r="IP6" s="123" t="s">
        <v>19</v>
      </c>
      <c r="IQ6" s="123" t="s">
        <v>20</v>
      </c>
      <c r="IR6" s="123" t="s">
        <v>21</v>
      </c>
      <c r="IS6" s="125" t="s">
        <v>147</v>
      </c>
      <c r="IT6" s="125" t="s">
        <v>188</v>
      </c>
      <c r="IU6" s="123" t="s">
        <v>1</v>
      </c>
      <c r="IV6" s="123" t="s">
        <v>2</v>
      </c>
      <c r="IW6" s="123" t="s">
        <v>3</v>
      </c>
      <c r="IX6" s="123" t="s">
        <v>4</v>
      </c>
      <c r="IY6" s="123" t="s">
        <v>5</v>
      </c>
      <c r="IZ6" s="123" t="s">
        <v>6</v>
      </c>
      <c r="JA6" s="123" t="s">
        <v>16</v>
      </c>
      <c r="JB6" s="123" t="s">
        <v>17</v>
      </c>
      <c r="JC6" s="123" t="s">
        <v>18</v>
      </c>
      <c r="JD6" s="123" t="s">
        <v>19</v>
      </c>
      <c r="JE6" s="123" t="s">
        <v>20</v>
      </c>
      <c r="JF6" s="123" t="s">
        <v>21</v>
      </c>
      <c r="JG6" s="125" t="s">
        <v>187</v>
      </c>
      <c r="JH6" s="125" t="s">
        <v>189</v>
      </c>
      <c r="JI6" s="123" t="s">
        <v>1</v>
      </c>
      <c r="JJ6" s="123" t="s">
        <v>2</v>
      </c>
      <c r="JK6" s="123" t="s">
        <v>3</v>
      </c>
      <c r="JL6" s="123" t="s">
        <v>4</v>
      </c>
      <c r="JM6" s="123" t="s">
        <v>5</v>
      </c>
      <c r="JN6" s="123" t="s">
        <v>6</v>
      </c>
      <c r="JO6" s="123" t="s">
        <v>16</v>
      </c>
      <c r="JP6" s="123" t="s">
        <v>17</v>
      </c>
      <c r="JQ6" s="123" t="s">
        <v>18</v>
      </c>
      <c r="JR6" s="123" t="s">
        <v>19</v>
      </c>
      <c r="JS6" s="123" t="s">
        <v>20</v>
      </c>
      <c r="JT6" s="123" t="s">
        <v>21</v>
      </c>
      <c r="JU6" s="125" t="s">
        <v>193</v>
      </c>
      <c r="JV6" s="125" t="s">
        <v>195</v>
      </c>
    </row>
    <row r="7" spans="1:282" ht="13.5" thickBot="1">
      <c r="A7" s="408" t="s">
        <v>91</v>
      </c>
      <c r="B7" s="15" t="s">
        <v>50</v>
      </c>
      <c r="C7" s="160">
        <v>3.46</v>
      </c>
      <c r="D7" s="160">
        <v>4.12</v>
      </c>
      <c r="E7" s="160">
        <v>4.51</v>
      </c>
      <c r="F7" s="111">
        <v>5.48</v>
      </c>
      <c r="G7" s="113">
        <v>3.09</v>
      </c>
      <c r="H7" s="113">
        <v>1.2</v>
      </c>
      <c r="I7" s="113">
        <v>0.42</v>
      </c>
      <c r="J7" s="113">
        <v>0.02</v>
      </c>
      <c r="K7" s="113">
        <v>0</v>
      </c>
      <c r="L7" s="113">
        <v>0.13</v>
      </c>
      <c r="M7" s="113">
        <v>0.5</v>
      </c>
      <c r="N7" s="113">
        <v>2.56</v>
      </c>
      <c r="O7" s="161">
        <f t="shared" ref="O7:O14" si="0">SUM(C7:N7)</f>
        <v>25.49</v>
      </c>
      <c r="P7" s="162">
        <f t="shared" ref="P7:P16" si="1">O7/12</f>
        <v>2.1241666666666665</v>
      </c>
      <c r="Q7" s="160">
        <v>4.84</v>
      </c>
      <c r="R7" s="160">
        <v>5.79</v>
      </c>
      <c r="S7" s="160">
        <v>4.0999999999999996</v>
      </c>
      <c r="T7" s="111">
        <v>6.5</v>
      </c>
      <c r="U7" s="113">
        <v>5.79</v>
      </c>
      <c r="V7" s="113">
        <v>3.54</v>
      </c>
      <c r="W7" s="113">
        <v>2.0099999999999998</v>
      </c>
      <c r="X7" s="113">
        <v>1.05</v>
      </c>
      <c r="Y7" s="113">
        <v>0.57999999999999996</v>
      </c>
      <c r="Z7" s="113">
        <v>0.71</v>
      </c>
      <c r="AA7" s="113">
        <v>0.96</v>
      </c>
      <c r="AB7" s="113">
        <v>1.4</v>
      </c>
      <c r="AC7" s="161">
        <f t="shared" ref="AC7:AC14" si="2">SUM(Q7:AB7)</f>
        <v>37.269999999999989</v>
      </c>
      <c r="AD7" s="162">
        <f t="shared" ref="AD7:AD16" si="3">AC7/12</f>
        <v>3.1058333333333326</v>
      </c>
      <c r="AE7" s="160">
        <v>3.8639999999999999</v>
      </c>
      <c r="AF7" s="160">
        <v>5.4809999999999999</v>
      </c>
      <c r="AG7" s="160">
        <v>5.6139999999999999</v>
      </c>
      <c r="AH7" s="111">
        <v>3.8029999999999999</v>
      </c>
      <c r="AI7" s="113">
        <v>2.0979999999999999</v>
      </c>
      <c r="AJ7" s="113">
        <v>1.0369999999999999</v>
      </c>
      <c r="AK7" s="113">
        <v>0.47499999999999998</v>
      </c>
      <c r="AL7" s="113">
        <v>6.3E-2</v>
      </c>
      <c r="AM7" s="113">
        <v>3.7999999999999999E-2</v>
      </c>
      <c r="AN7" s="113">
        <v>3.7999999999999999E-2</v>
      </c>
      <c r="AO7" s="113">
        <v>0.89900000000000002</v>
      </c>
      <c r="AP7" s="113">
        <v>1.5069999999999999</v>
      </c>
      <c r="AQ7" s="161">
        <f t="shared" ref="AQ7:AQ14" si="4">SUM(AE7:AP7)</f>
        <v>24.917000000000002</v>
      </c>
      <c r="AR7" s="162">
        <f t="shared" ref="AR7:AR16" si="5">AQ7/12</f>
        <v>2.0764166666666668</v>
      </c>
      <c r="AS7" s="160">
        <v>3.0419999999999998</v>
      </c>
      <c r="AT7" s="160">
        <v>4.2350000000000003</v>
      </c>
      <c r="AU7" s="160">
        <v>5.0110000000000001</v>
      </c>
      <c r="AV7" s="111">
        <v>4.0609999999999999</v>
      </c>
      <c r="AW7" s="113">
        <v>1.9359999999999999</v>
      </c>
      <c r="AX7" s="113">
        <v>0.60099999999999998</v>
      </c>
      <c r="AY7" s="113">
        <v>0.45400000000000001</v>
      </c>
      <c r="AZ7" s="113">
        <v>0.185</v>
      </c>
      <c r="BA7" s="113">
        <v>2.9000000000000001E-2</v>
      </c>
      <c r="BB7" s="113">
        <v>0.26800000000000002</v>
      </c>
      <c r="BC7" s="113">
        <v>1.091</v>
      </c>
      <c r="BD7" s="113">
        <v>1.41</v>
      </c>
      <c r="BE7" s="161">
        <f t="shared" ref="BE7:BE14" si="6">SUM(AS7:BD7)</f>
        <v>22.323</v>
      </c>
      <c r="BF7" s="162">
        <f t="shared" ref="BF7:BF16" si="7">BE7/12</f>
        <v>1.86025</v>
      </c>
      <c r="BG7" s="160">
        <v>3.7650000000000001</v>
      </c>
      <c r="BH7" s="160">
        <v>4.8280000000000003</v>
      </c>
      <c r="BI7" s="160">
        <v>4.5119999999999996</v>
      </c>
      <c r="BJ7" s="111">
        <v>4.9749999999999996</v>
      </c>
      <c r="BK7" s="113">
        <v>2.8519999999999999</v>
      </c>
      <c r="BL7" s="113">
        <v>0.89800000000000002</v>
      </c>
      <c r="BM7" s="113">
        <v>0.43</v>
      </c>
      <c r="BN7" s="113">
        <v>0.10100000000000001</v>
      </c>
      <c r="BO7" s="113">
        <v>0</v>
      </c>
      <c r="BP7" s="113">
        <v>0.32200000000000001</v>
      </c>
      <c r="BQ7" s="113">
        <v>1.1639999999999999</v>
      </c>
      <c r="BR7" s="113">
        <v>0.80100000000000005</v>
      </c>
      <c r="BS7" s="161">
        <f>SUM(BG7:BR7)</f>
        <v>24.647999999999996</v>
      </c>
      <c r="BT7" s="162">
        <f>BS7/12</f>
        <v>2.0539999999999998</v>
      </c>
      <c r="BU7" s="160">
        <v>1.7290000000000001</v>
      </c>
      <c r="BV7" s="160">
        <v>2.246</v>
      </c>
      <c r="BW7" s="160">
        <v>5.2489999999999997</v>
      </c>
      <c r="BX7" s="111">
        <v>4.1820000000000004</v>
      </c>
      <c r="BY7" s="113">
        <v>2.069</v>
      </c>
      <c r="BZ7" s="113">
        <v>0.53800000000000003</v>
      </c>
      <c r="CA7" s="113">
        <v>0.161</v>
      </c>
      <c r="CB7" s="113">
        <v>2.5000000000000001E-2</v>
      </c>
      <c r="CC7" s="113">
        <v>5.0000000000000001E-3</v>
      </c>
      <c r="CD7" s="113">
        <v>0</v>
      </c>
      <c r="CE7" s="113">
        <v>0.442</v>
      </c>
      <c r="CF7" s="113">
        <v>1.679</v>
      </c>
      <c r="CG7" s="161">
        <f t="shared" ref="CG7:CG14" si="8">SUM(BU7:CF7)</f>
        <v>18.324999999999999</v>
      </c>
      <c r="CH7" s="162">
        <f t="shared" ref="CH7:CH16" si="9">CG7/12</f>
        <v>1.5270833333333333</v>
      </c>
      <c r="CI7" s="160">
        <v>1.266</v>
      </c>
      <c r="CJ7" s="160">
        <v>3.9529999999999998</v>
      </c>
      <c r="CK7" s="160">
        <v>4.1619999999999999</v>
      </c>
      <c r="CL7" s="111">
        <v>1.7869999999999999</v>
      </c>
      <c r="CM7" s="113">
        <v>0.78300000000000003</v>
      </c>
      <c r="CN7" s="113">
        <v>3.9E-2</v>
      </c>
      <c r="CO7" s="113">
        <v>0</v>
      </c>
      <c r="CP7" s="113">
        <v>0</v>
      </c>
      <c r="CQ7" s="113">
        <v>0</v>
      </c>
      <c r="CR7" s="113">
        <v>0.29499999999999998</v>
      </c>
      <c r="CS7" s="113">
        <v>0.36399999999999999</v>
      </c>
      <c r="CT7" s="113">
        <v>0.92200000000000004</v>
      </c>
      <c r="CU7" s="161">
        <f t="shared" ref="CU7:CU14" si="10">SUM(CI7:CT7)</f>
        <v>13.571</v>
      </c>
      <c r="CV7" s="162">
        <f>CU7/12</f>
        <v>1.1309166666666666</v>
      </c>
      <c r="CW7" s="160">
        <v>0.94199999999999995</v>
      </c>
      <c r="CX7" s="160">
        <v>3.7650000000000001</v>
      </c>
      <c r="CY7" s="160">
        <v>6.3380000000000001</v>
      </c>
      <c r="CZ7" s="111">
        <v>3.637</v>
      </c>
      <c r="DA7" s="113">
        <v>2.8210000000000002</v>
      </c>
      <c r="DB7" s="113">
        <v>0.89800000000000002</v>
      </c>
      <c r="DC7" s="113">
        <v>0.14899999999999999</v>
      </c>
      <c r="DD7" s="113">
        <v>0</v>
      </c>
      <c r="DE7" s="113">
        <v>4.9000000000000002E-2</v>
      </c>
      <c r="DF7" s="113">
        <v>0.115</v>
      </c>
      <c r="DG7" s="113">
        <v>0.755</v>
      </c>
      <c r="DH7" s="113">
        <v>2.1339999999999999</v>
      </c>
      <c r="DI7" s="161">
        <f t="shared" ref="DI7:DI14" si="11">SUM(CW7:DH7)</f>
        <v>21.602999999999998</v>
      </c>
      <c r="DJ7" s="162">
        <f>DI7/12</f>
        <v>1.8002499999999999</v>
      </c>
      <c r="DK7" s="160">
        <v>3.492</v>
      </c>
      <c r="DL7" s="160">
        <v>2.508</v>
      </c>
      <c r="DM7" s="160">
        <v>3.0310000000000001</v>
      </c>
      <c r="DN7" s="111">
        <v>2.21</v>
      </c>
      <c r="DO7" s="113">
        <v>0.59699999999999998</v>
      </c>
      <c r="DP7" s="113">
        <v>7.0000000000000007E-2</v>
      </c>
      <c r="DQ7" s="113">
        <v>0</v>
      </c>
      <c r="DR7" s="113">
        <v>0</v>
      </c>
      <c r="DS7" s="113">
        <v>0</v>
      </c>
      <c r="DT7" s="113">
        <v>0</v>
      </c>
      <c r="DU7" s="113">
        <v>3.3000000000000002E-2</v>
      </c>
      <c r="DV7" s="113">
        <v>1.1020000000000001</v>
      </c>
      <c r="DW7" s="161">
        <f t="shared" ref="DW7:DW14" si="12">SUM(DK7:DV7)</f>
        <v>13.042999999999999</v>
      </c>
      <c r="DX7" s="162">
        <f t="shared" ref="DX7:DX16" si="13">DW7/12</f>
        <v>1.0869166666666665</v>
      </c>
      <c r="DY7" s="160">
        <v>1.2410000000000001</v>
      </c>
      <c r="DZ7" s="160">
        <v>3.3029999999999999</v>
      </c>
      <c r="EA7" s="160">
        <v>4.3689999999999998</v>
      </c>
      <c r="EB7" s="111">
        <v>3.5830000000000002</v>
      </c>
      <c r="EC7" s="113">
        <v>1.802</v>
      </c>
      <c r="ED7" s="113">
        <v>0.24399999999999999</v>
      </c>
      <c r="EE7" s="113">
        <v>0</v>
      </c>
      <c r="EF7" s="113">
        <v>0</v>
      </c>
      <c r="EG7" s="113">
        <v>0</v>
      </c>
      <c r="EH7" s="113">
        <v>6.6000000000000003E-2</v>
      </c>
      <c r="EI7" s="113">
        <v>0.57599999999999996</v>
      </c>
      <c r="EJ7" s="113">
        <v>1.006</v>
      </c>
      <c r="EK7" s="161">
        <f t="shared" ref="EK7:EK14" si="14">SUM(DY7:EJ7)</f>
        <v>16.190000000000001</v>
      </c>
      <c r="EL7" s="162">
        <f t="shared" ref="EL7:EL16" si="15">EK7/12</f>
        <v>1.3491666666666668</v>
      </c>
      <c r="EM7" s="160">
        <v>3.5030000000000001</v>
      </c>
      <c r="EN7" s="160">
        <v>3.548</v>
      </c>
      <c r="EO7" s="160">
        <v>4.0759999999999996</v>
      </c>
      <c r="EP7" s="111">
        <v>3.9710000000000001</v>
      </c>
      <c r="EQ7" s="113">
        <v>2.9550000000000001</v>
      </c>
      <c r="ER7" s="113">
        <v>1.238</v>
      </c>
      <c r="ES7" s="113">
        <v>0.42299999999999999</v>
      </c>
      <c r="ET7" s="113">
        <v>0.127</v>
      </c>
      <c r="EU7" s="113">
        <v>0</v>
      </c>
      <c r="EV7" s="113">
        <v>0.14199999999999999</v>
      </c>
      <c r="EW7" s="113">
        <v>0.86799999999999999</v>
      </c>
      <c r="EX7" s="113">
        <v>3.1909999999999998</v>
      </c>
      <c r="EY7" s="161">
        <f t="shared" ref="EY7:EY14" si="16">SUM(EM7:EX7)</f>
        <v>24.041999999999991</v>
      </c>
      <c r="EZ7" s="162">
        <f t="shared" ref="EZ7:EZ16" si="17">EY7/12</f>
        <v>2.0034999999999994</v>
      </c>
      <c r="FA7" s="160">
        <v>0.66700000000000004</v>
      </c>
      <c r="FB7" s="160">
        <v>4.7060000000000004</v>
      </c>
      <c r="FC7" s="160">
        <v>4.415</v>
      </c>
      <c r="FD7" s="111">
        <v>3.9209999999999998</v>
      </c>
      <c r="FE7" s="113">
        <v>2.2010000000000001</v>
      </c>
      <c r="FF7" s="113">
        <v>0.47899999999999998</v>
      </c>
      <c r="FG7" s="113">
        <v>0</v>
      </c>
      <c r="FH7" s="113">
        <v>0</v>
      </c>
      <c r="FI7" s="113">
        <v>3.4000000000000002E-2</v>
      </c>
      <c r="FJ7" s="113">
        <v>0.20100000000000001</v>
      </c>
      <c r="FK7" s="113">
        <v>0.184</v>
      </c>
      <c r="FL7" s="113">
        <v>0.73699999999999999</v>
      </c>
      <c r="FM7" s="161">
        <f t="shared" ref="FM7:FM14" si="18">SUM(FA7:FL7)</f>
        <v>17.544999999999998</v>
      </c>
      <c r="FN7" s="162">
        <f t="shared" ref="FN7:FN16" si="19">FM7/12</f>
        <v>1.4620833333333332</v>
      </c>
      <c r="FO7" s="160">
        <v>0.45200000000000001</v>
      </c>
      <c r="FP7" s="160">
        <v>0.38800000000000001</v>
      </c>
      <c r="FQ7" s="160">
        <v>1.351</v>
      </c>
      <c r="FR7" s="111">
        <v>0.30399999999999999</v>
      </c>
      <c r="FS7" s="113">
        <v>0.127</v>
      </c>
      <c r="FT7" s="113">
        <v>0</v>
      </c>
      <c r="FU7" s="113">
        <v>0</v>
      </c>
      <c r="FV7" s="113">
        <v>0</v>
      </c>
      <c r="FW7" s="113">
        <v>5.0000000000000001E-3</v>
      </c>
      <c r="FX7" s="113">
        <v>0.24</v>
      </c>
      <c r="FY7" s="113">
        <v>0.88700000000000001</v>
      </c>
      <c r="FZ7" s="113">
        <v>0.68600000000000005</v>
      </c>
      <c r="GA7" s="161">
        <f t="shared" ref="GA7:GA14" si="20">SUM(FO7:FZ7)</f>
        <v>4.4400000000000004</v>
      </c>
      <c r="GB7" s="162">
        <f t="shared" ref="GB7:GB16" si="21">GA7/12</f>
        <v>0.37000000000000005</v>
      </c>
      <c r="GC7" s="160">
        <v>2.04</v>
      </c>
      <c r="GD7" s="160">
        <v>2.0750000000000002</v>
      </c>
      <c r="GE7" s="160">
        <v>3.3109999999999999</v>
      </c>
      <c r="GF7" s="111">
        <v>2.2759999999999998</v>
      </c>
      <c r="GG7" s="113">
        <v>1.1819999999999999</v>
      </c>
      <c r="GH7" s="113">
        <v>0</v>
      </c>
      <c r="GI7" s="113">
        <v>0</v>
      </c>
      <c r="GJ7" s="113">
        <v>0</v>
      </c>
      <c r="GK7" s="113">
        <v>0</v>
      </c>
      <c r="GL7" s="113">
        <v>8.3000000000000004E-2</v>
      </c>
      <c r="GM7" s="113">
        <v>0.45900000000000002</v>
      </c>
      <c r="GN7" s="113">
        <v>0.379</v>
      </c>
      <c r="GO7" s="161">
        <f t="shared" ref="GO7:GO14" si="22">SUM(GC7:GN7)</f>
        <v>11.805</v>
      </c>
      <c r="GP7" s="162">
        <f t="shared" ref="GP7:GP16" si="23">GO7/12</f>
        <v>0.98375000000000001</v>
      </c>
      <c r="GQ7" s="160">
        <v>1.893</v>
      </c>
      <c r="GR7" s="160">
        <v>2.3650000000000002</v>
      </c>
      <c r="GS7" s="160">
        <v>2.766</v>
      </c>
      <c r="GT7" s="111">
        <v>1.82</v>
      </c>
      <c r="GU7" s="113">
        <v>0.64700000000000002</v>
      </c>
      <c r="GV7" s="113">
        <v>0</v>
      </c>
      <c r="GW7" s="113">
        <v>0</v>
      </c>
      <c r="GX7" s="113">
        <v>0</v>
      </c>
      <c r="GY7" s="113">
        <v>0</v>
      </c>
      <c r="GZ7" s="113">
        <v>0</v>
      </c>
      <c r="HA7" s="113">
        <v>1.4410000000000001</v>
      </c>
      <c r="HB7" s="113">
        <v>1.655</v>
      </c>
      <c r="HC7" s="161">
        <f t="shared" ref="HC7:HC14" si="24">SUM(GQ7:HB7)</f>
        <v>12.587</v>
      </c>
      <c r="HD7" s="162">
        <f t="shared" ref="HD7:HD16" si="25">HC7/12</f>
        <v>1.0489166666666667</v>
      </c>
      <c r="HE7" s="160">
        <v>2.3759999999999999</v>
      </c>
      <c r="HF7" s="160">
        <v>2.1349999999999998</v>
      </c>
      <c r="HG7" s="160">
        <v>3.0750000000000002</v>
      </c>
      <c r="HH7" s="111">
        <v>1.589</v>
      </c>
      <c r="HI7" s="113">
        <v>0.35099999999999998</v>
      </c>
      <c r="HJ7" s="113">
        <v>1.4E-2</v>
      </c>
      <c r="HK7" s="113">
        <v>0</v>
      </c>
      <c r="HL7" s="113">
        <v>0</v>
      </c>
      <c r="HM7" s="113">
        <v>0</v>
      </c>
      <c r="HN7" s="113">
        <v>3.6999999999999998E-2</v>
      </c>
      <c r="HO7" s="113">
        <v>0.22500000000000001</v>
      </c>
      <c r="HP7" s="113">
        <v>0.55300000000000005</v>
      </c>
      <c r="HQ7" s="161">
        <f t="shared" ref="HQ7:HQ14" si="26">SUM(HE7:HP7)</f>
        <v>10.355</v>
      </c>
      <c r="HR7" s="162">
        <f t="shared" ref="HR7:HR16" si="27">HQ7/12</f>
        <v>0.86291666666666667</v>
      </c>
      <c r="HS7" s="160">
        <v>1.554</v>
      </c>
      <c r="HT7" s="160">
        <v>1.845</v>
      </c>
      <c r="HU7" s="160">
        <v>1.397</v>
      </c>
      <c r="HV7" s="111">
        <v>0.71799999999999997</v>
      </c>
      <c r="HW7" s="113">
        <v>0.28699999999999998</v>
      </c>
      <c r="HX7" s="113">
        <v>0</v>
      </c>
      <c r="HY7" s="113">
        <v>0</v>
      </c>
      <c r="HZ7" s="113">
        <v>0</v>
      </c>
      <c r="IA7" s="113">
        <v>0</v>
      </c>
      <c r="IB7" s="113">
        <v>0.28299999999999997</v>
      </c>
      <c r="IC7" s="113">
        <v>0.47199999999999998</v>
      </c>
      <c r="ID7" s="113">
        <v>2.4929999999999999</v>
      </c>
      <c r="IE7" s="161">
        <f t="shared" ref="IE7:IE14" si="28">SUM(HS7:ID7)</f>
        <v>9.0490000000000013</v>
      </c>
      <c r="IF7" s="162">
        <f t="shared" ref="IF7:IF16" si="29">IE7/12</f>
        <v>0.75408333333333344</v>
      </c>
      <c r="IG7" s="160">
        <v>1.7470000000000001</v>
      </c>
      <c r="IH7" s="160">
        <v>0</v>
      </c>
      <c r="II7" s="160">
        <v>0</v>
      </c>
      <c r="IJ7" s="111">
        <v>0</v>
      </c>
      <c r="IK7" s="113">
        <v>0</v>
      </c>
      <c r="IL7" s="113">
        <v>0</v>
      </c>
      <c r="IM7" s="113">
        <v>0</v>
      </c>
      <c r="IN7" s="113">
        <v>0</v>
      </c>
      <c r="IO7" s="113">
        <v>0</v>
      </c>
      <c r="IP7" s="113">
        <v>0</v>
      </c>
      <c r="IQ7" s="113">
        <v>0</v>
      </c>
      <c r="IR7" s="113">
        <v>0</v>
      </c>
      <c r="IS7" s="161">
        <f t="shared" ref="IS7:IS15" si="30">SUM(IG7:IR7)</f>
        <v>1.7470000000000001</v>
      </c>
      <c r="IT7" s="162">
        <f>IS7/12</f>
        <v>0.14558333333333334</v>
      </c>
      <c r="IU7" s="160">
        <v>0</v>
      </c>
      <c r="IV7" s="160">
        <v>0</v>
      </c>
      <c r="IW7" s="160">
        <v>0</v>
      </c>
      <c r="IX7" s="111">
        <v>0</v>
      </c>
      <c r="IY7" s="113">
        <v>0</v>
      </c>
      <c r="IZ7" s="113">
        <v>0</v>
      </c>
      <c r="JA7" s="113">
        <v>0</v>
      </c>
      <c r="JB7" s="113">
        <v>0</v>
      </c>
      <c r="JC7" s="113">
        <v>0</v>
      </c>
      <c r="JD7" s="113">
        <v>0</v>
      </c>
      <c r="JE7" s="113">
        <v>0</v>
      </c>
      <c r="JF7" s="113">
        <v>0</v>
      </c>
      <c r="JG7" s="161">
        <f t="shared" ref="JG7:JG15" si="31">SUM(IU7:JF7)</f>
        <v>0</v>
      </c>
      <c r="JH7" s="162">
        <f t="shared" ref="JH7:JH16" si="32">JG7/12</f>
        <v>0</v>
      </c>
      <c r="JI7" s="160">
        <v>0</v>
      </c>
      <c r="JJ7" s="160">
        <v>0</v>
      </c>
      <c r="JK7" s="160">
        <v>0</v>
      </c>
      <c r="JL7" s="111">
        <v>0</v>
      </c>
      <c r="JM7" s="113">
        <v>0</v>
      </c>
      <c r="JN7" s="113"/>
      <c r="JO7" s="113"/>
      <c r="JP7" s="113"/>
      <c r="JQ7" s="113"/>
      <c r="JR7" s="113"/>
      <c r="JS7" s="113"/>
      <c r="JT7" s="113"/>
      <c r="JU7" s="161">
        <f t="shared" ref="JU7:JU15" si="33">SUM(JI7:JT7)</f>
        <v>0</v>
      </c>
      <c r="JV7" s="162">
        <f>JU7/5</f>
        <v>0</v>
      </c>
    </row>
    <row r="8" spans="1:282" ht="13.5" thickBot="1">
      <c r="A8" s="409"/>
      <c r="B8" s="16" t="s">
        <v>51</v>
      </c>
      <c r="C8" s="163">
        <v>7.31</v>
      </c>
      <c r="D8" s="163">
        <v>8.89</v>
      </c>
      <c r="E8" s="163">
        <v>10.93</v>
      </c>
      <c r="F8" s="117">
        <v>10.94</v>
      </c>
      <c r="G8" s="117">
        <v>11.62</v>
      </c>
      <c r="H8" s="117">
        <v>6.48</v>
      </c>
      <c r="I8" s="164">
        <v>3.16</v>
      </c>
      <c r="J8" s="117">
        <v>2.2599999999999998</v>
      </c>
      <c r="K8" s="117">
        <v>2.0099999999999998</v>
      </c>
      <c r="L8" s="164">
        <v>2.39</v>
      </c>
      <c r="M8" s="117">
        <v>2.64</v>
      </c>
      <c r="N8" s="117">
        <v>5.8</v>
      </c>
      <c r="O8" s="165">
        <f t="shared" si="0"/>
        <v>74.429999999999993</v>
      </c>
      <c r="P8" s="166">
        <f t="shared" si="1"/>
        <v>6.2024999999999997</v>
      </c>
      <c r="Q8" s="163">
        <v>9.34</v>
      </c>
      <c r="R8" s="163">
        <v>8.8000000000000007</v>
      </c>
      <c r="S8" s="163">
        <v>10.4</v>
      </c>
      <c r="T8" s="117">
        <v>11.3</v>
      </c>
      <c r="U8" s="117">
        <v>11.94</v>
      </c>
      <c r="V8" s="117">
        <v>11.64</v>
      </c>
      <c r="W8" s="164">
        <v>9.0299999999999994</v>
      </c>
      <c r="X8" s="117">
        <v>4.66</v>
      </c>
      <c r="Y8" s="117">
        <v>3.59</v>
      </c>
      <c r="Z8" s="164">
        <v>3.62</v>
      </c>
      <c r="AA8" s="117">
        <v>3.74</v>
      </c>
      <c r="AB8" s="117">
        <v>4.0999999999999996</v>
      </c>
      <c r="AC8" s="165">
        <f t="shared" si="2"/>
        <v>92.16</v>
      </c>
      <c r="AD8" s="166">
        <f t="shared" si="3"/>
        <v>7.68</v>
      </c>
      <c r="AE8" s="163">
        <v>7.4649999999999999</v>
      </c>
      <c r="AF8" s="163">
        <v>8.3670000000000009</v>
      </c>
      <c r="AG8" s="163">
        <v>11.414</v>
      </c>
      <c r="AH8" s="117">
        <v>10.94</v>
      </c>
      <c r="AI8" s="117">
        <v>10.933</v>
      </c>
      <c r="AJ8" s="117">
        <v>8.1170000000000009</v>
      </c>
      <c r="AK8" s="164">
        <v>3.8690000000000002</v>
      </c>
      <c r="AL8" s="117">
        <v>2.7669999999999999</v>
      </c>
      <c r="AM8" s="117">
        <v>2.16</v>
      </c>
      <c r="AN8" s="164">
        <v>2.4420000000000002</v>
      </c>
      <c r="AO8" s="117">
        <v>4.0640000000000001</v>
      </c>
      <c r="AP8" s="117">
        <v>7.7220000000000004</v>
      </c>
      <c r="AQ8" s="165">
        <f t="shared" si="4"/>
        <v>80.260000000000005</v>
      </c>
      <c r="AR8" s="166">
        <f t="shared" si="5"/>
        <v>6.6883333333333335</v>
      </c>
      <c r="AS8" s="163">
        <v>8.0489999999999995</v>
      </c>
      <c r="AT8" s="163">
        <v>8.8829999999999991</v>
      </c>
      <c r="AU8" s="163">
        <v>12.089</v>
      </c>
      <c r="AV8" s="117">
        <v>11.789</v>
      </c>
      <c r="AW8" s="117">
        <v>12.188000000000001</v>
      </c>
      <c r="AX8" s="117">
        <v>8.4130000000000003</v>
      </c>
      <c r="AY8" s="164">
        <v>4.0620000000000003</v>
      </c>
      <c r="AZ8" s="117">
        <v>2.7829999999999999</v>
      </c>
      <c r="BA8" s="117">
        <v>2.298</v>
      </c>
      <c r="BB8" s="164">
        <v>3.0110000000000001</v>
      </c>
      <c r="BC8" s="117">
        <v>4.1100000000000003</v>
      </c>
      <c r="BD8" s="117">
        <v>4.4880000000000004</v>
      </c>
      <c r="BE8" s="165">
        <f t="shared" si="6"/>
        <v>82.162999999999997</v>
      </c>
      <c r="BF8" s="166">
        <f t="shared" si="7"/>
        <v>6.8469166666666661</v>
      </c>
      <c r="BG8" s="163">
        <v>8.4339999999999993</v>
      </c>
      <c r="BH8" s="163">
        <v>9.5820000000000007</v>
      </c>
      <c r="BI8" s="163">
        <v>11.929</v>
      </c>
      <c r="BJ8" s="117">
        <v>11.756</v>
      </c>
      <c r="BK8" s="117">
        <v>11.709</v>
      </c>
      <c r="BL8" s="117">
        <v>5.8360000000000003</v>
      </c>
      <c r="BM8" s="164">
        <v>3.4630000000000001</v>
      </c>
      <c r="BN8" s="117">
        <v>2.4289999999999998</v>
      </c>
      <c r="BO8" s="117">
        <v>2.081</v>
      </c>
      <c r="BP8" s="164">
        <v>2.7509999999999999</v>
      </c>
      <c r="BQ8" s="117">
        <v>4.032</v>
      </c>
      <c r="BR8" s="117">
        <v>3.177</v>
      </c>
      <c r="BS8" s="165">
        <f t="shared" ref="BS8:BS16" si="34">SUM(BG8:BR8)</f>
        <v>77.179000000000002</v>
      </c>
      <c r="BT8" s="166">
        <f t="shared" ref="BT8:BT16" si="35">BS8/12</f>
        <v>6.4315833333333332</v>
      </c>
      <c r="BU8" s="163">
        <v>4.0519999999999996</v>
      </c>
      <c r="BV8" s="163">
        <v>6.7789999999999999</v>
      </c>
      <c r="BW8" s="163">
        <v>11.031000000000001</v>
      </c>
      <c r="BX8" s="117">
        <v>11.707000000000001</v>
      </c>
      <c r="BY8" s="117">
        <v>11.72</v>
      </c>
      <c r="BZ8" s="117">
        <v>4.9580000000000002</v>
      </c>
      <c r="CA8" s="164">
        <v>2.9790000000000001</v>
      </c>
      <c r="CB8" s="117">
        <v>2.1800000000000002</v>
      </c>
      <c r="CC8" s="117">
        <v>1.75</v>
      </c>
      <c r="CD8" s="164">
        <v>1.9690000000000001</v>
      </c>
      <c r="CE8" s="117">
        <v>2.0819999999999999</v>
      </c>
      <c r="CF8" s="117">
        <v>3.536</v>
      </c>
      <c r="CG8" s="165">
        <f t="shared" si="8"/>
        <v>64.742999999999995</v>
      </c>
      <c r="CH8" s="166">
        <f t="shared" si="9"/>
        <v>5.3952499999999999</v>
      </c>
      <c r="CI8" s="163">
        <v>3.5979999999999999</v>
      </c>
      <c r="CJ8" s="163">
        <v>5.6360000000000001</v>
      </c>
      <c r="CK8" s="163">
        <v>11.025</v>
      </c>
      <c r="CL8" s="117">
        <v>11.32</v>
      </c>
      <c r="CM8" s="117">
        <v>7.3390000000000004</v>
      </c>
      <c r="CN8" s="117">
        <v>3.24</v>
      </c>
      <c r="CO8" s="164">
        <v>2.06</v>
      </c>
      <c r="CP8" s="117">
        <v>1.4670000000000001</v>
      </c>
      <c r="CQ8" s="117">
        <v>1.2629999999999999</v>
      </c>
      <c r="CR8" s="164">
        <v>1.976</v>
      </c>
      <c r="CS8" s="117">
        <v>1.9239999999999999</v>
      </c>
      <c r="CT8" s="117">
        <v>3.0390000000000001</v>
      </c>
      <c r="CU8" s="165">
        <f t="shared" si="10"/>
        <v>53.887</v>
      </c>
      <c r="CV8" s="166">
        <f t="shared" ref="CV8:CV16" si="36">CU8/12</f>
        <v>4.4905833333333334</v>
      </c>
      <c r="CW8" s="163">
        <v>4.3529999999999998</v>
      </c>
      <c r="CX8" s="163">
        <v>5.319</v>
      </c>
      <c r="CY8" s="163">
        <v>9.3450000000000006</v>
      </c>
      <c r="CZ8" s="117">
        <v>10.999000000000001</v>
      </c>
      <c r="DA8" s="117">
        <v>11.442</v>
      </c>
      <c r="DB8" s="117">
        <v>8.57</v>
      </c>
      <c r="DC8" s="164">
        <v>4.1150000000000002</v>
      </c>
      <c r="DD8" s="117">
        <v>2.532</v>
      </c>
      <c r="DE8" s="117">
        <v>2.5369999999999999</v>
      </c>
      <c r="DF8" s="164">
        <v>2.645</v>
      </c>
      <c r="DG8" s="117">
        <v>3.6859999999999999</v>
      </c>
      <c r="DH8" s="117">
        <v>6.2830000000000004</v>
      </c>
      <c r="DI8" s="165">
        <f t="shared" si="11"/>
        <v>71.826000000000008</v>
      </c>
      <c r="DJ8" s="166">
        <f>DI8/12</f>
        <v>5.9855000000000009</v>
      </c>
      <c r="DK8" s="163">
        <v>8.6389999999999993</v>
      </c>
      <c r="DL8" s="163">
        <v>10.034000000000001</v>
      </c>
      <c r="DM8" s="163">
        <v>11.667</v>
      </c>
      <c r="DN8" s="117">
        <v>10.191000000000001</v>
      </c>
      <c r="DO8" s="117">
        <v>6.6120000000000001</v>
      </c>
      <c r="DP8" s="117">
        <v>3.532</v>
      </c>
      <c r="DQ8" s="164">
        <v>2.0960000000000001</v>
      </c>
      <c r="DR8" s="117">
        <v>1.2789999999999999</v>
      </c>
      <c r="DS8" s="117">
        <v>1.28</v>
      </c>
      <c r="DT8" s="164">
        <v>1.6950000000000001</v>
      </c>
      <c r="DU8" s="117">
        <v>1.667</v>
      </c>
      <c r="DV8" s="117">
        <v>2.7170000000000001</v>
      </c>
      <c r="DW8" s="165">
        <f t="shared" si="12"/>
        <v>61.409000000000013</v>
      </c>
      <c r="DX8" s="166">
        <f t="shared" si="13"/>
        <v>5.1174166666666681</v>
      </c>
      <c r="DY8" s="163">
        <v>3.2629999999999999</v>
      </c>
      <c r="DZ8" s="163">
        <v>6.8559999999999999</v>
      </c>
      <c r="EA8" s="163">
        <v>9.9969999999999999</v>
      </c>
      <c r="EB8" s="117">
        <v>11.29</v>
      </c>
      <c r="EC8" s="117">
        <v>11.61</v>
      </c>
      <c r="ED8" s="164">
        <v>8.0960000000000001</v>
      </c>
      <c r="EE8" s="117">
        <v>3.1949999999999998</v>
      </c>
      <c r="EF8" s="117">
        <v>2.1930000000000001</v>
      </c>
      <c r="EG8" s="164">
        <v>1.6919999999999999</v>
      </c>
      <c r="EH8" s="117">
        <v>2.4790000000000001</v>
      </c>
      <c r="EI8" s="117">
        <v>3.9790000000000001</v>
      </c>
      <c r="EJ8" s="117">
        <v>4.556</v>
      </c>
      <c r="EK8" s="165">
        <f t="shared" si="14"/>
        <v>69.205999999999989</v>
      </c>
      <c r="EL8" s="166">
        <f t="shared" si="15"/>
        <v>5.7671666666666654</v>
      </c>
      <c r="EM8" s="163">
        <v>6.7960000000000003</v>
      </c>
      <c r="EN8" s="163">
        <v>8.1809999999999992</v>
      </c>
      <c r="EO8" s="163">
        <v>9.3130000000000006</v>
      </c>
      <c r="EP8" s="117">
        <v>10.669</v>
      </c>
      <c r="EQ8" s="117">
        <v>11.227</v>
      </c>
      <c r="ER8" s="117">
        <v>9.7319999999999993</v>
      </c>
      <c r="ES8" s="164">
        <v>5.1870000000000003</v>
      </c>
      <c r="ET8" s="117">
        <v>3.2759999999999998</v>
      </c>
      <c r="EU8" s="117">
        <v>2.4380000000000002</v>
      </c>
      <c r="EV8" s="164">
        <v>3.0489999999999999</v>
      </c>
      <c r="EW8" s="117">
        <v>3.3479999999999999</v>
      </c>
      <c r="EX8" s="117">
        <v>7.0490000000000004</v>
      </c>
      <c r="EY8" s="165">
        <f t="shared" si="16"/>
        <v>80.265000000000015</v>
      </c>
      <c r="EZ8" s="166">
        <f t="shared" si="17"/>
        <v>6.6887500000000015</v>
      </c>
      <c r="FA8" s="163">
        <v>8.3149999999999995</v>
      </c>
      <c r="FB8" s="163">
        <v>8.8960000000000008</v>
      </c>
      <c r="FC8" s="163">
        <v>10.917999999999999</v>
      </c>
      <c r="FD8" s="117">
        <v>10.994</v>
      </c>
      <c r="FE8" s="117">
        <v>11.441000000000001</v>
      </c>
      <c r="FF8" s="117">
        <v>7.6529999999999996</v>
      </c>
      <c r="FG8" s="164">
        <v>3.9060000000000001</v>
      </c>
      <c r="FH8" s="117">
        <v>2.5510000000000002</v>
      </c>
      <c r="FI8" s="117">
        <v>2.2599999999999998</v>
      </c>
      <c r="FJ8" s="164">
        <v>2.65</v>
      </c>
      <c r="FK8" s="117">
        <v>2.242</v>
      </c>
      <c r="FL8" s="117">
        <v>2.9860000000000002</v>
      </c>
      <c r="FM8" s="165">
        <f t="shared" si="18"/>
        <v>74.812000000000012</v>
      </c>
      <c r="FN8" s="166">
        <f t="shared" si="19"/>
        <v>6.2343333333333346</v>
      </c>
      <c r="FO8" s="163">
        <v>2.581</v>
      </c>
      <c r="FP8" s="163">
        <v>2.2389999999999999</v>
      </c>
      <c r="FQ8" s="163">
        <v>5.391</v>
      </c>
      <c r="FR8" s="117">
        <v>4.1840000000000002</v>
      </c>
      <c r="FS8" s="117">
        <v>2.4169999999999998</v>
      </c>
      <c r="FT8" s="117">
        <v>0.86599999999999999</v>
      </c>
      <c r="FU8" s="164">
        <v>0.51400000000000001</v>
      </c>
      <c r="FV8" s="117">
        <v>0.41099999999999998</v>
      </c>
      <c r="FW8" s="117">
        <v>0.57299999999999995</v>
      </c>
      <c r="FX8" s="164">
        <v>1.431</v>
      </c>
      <c r="FY8" s="117">
        <v>2.238</v>
      </c>
      <c r="FZ8" s="117">
        <v>4.5629999999999997</v>
      </c>
      <c r="GA8" s="165">
        <f t="shared" si="20"/>
        <v>27.407999999999998</v>
      </c>
      <c r="GB8" s="166">
        <f t="shared" si="21"/>
        <v>2.2839999999999998</v>
      </c>
      <c r="GC8" s="163">
        <v>6.5810000000000004</v>
      </c>
      <c r="GD8" s="163">
        <v>7.625</v>
      </c>
      <c r="GE8" s="163">
        <v>7.75</v>
      </c>
      <c r="GF8" s="117">
        <v>7.3449999999999998</v>
      </c>
      <c r="GG8" s="117">
        <v>10.426</v>
      </c>
      <c r="GH8" s="117">
        <v>5.931</v>
      </c>
      <c r="GI8" s="164">
        <v>3.0409999999999999</v>
      </c>
      <c r="GJ8" s="117">
        <v>2.0329999999999999</v>
      </c>
      <c r="GK8" s="117">
        <v>1.627</v>
      </c>
      <c r="GL8" s="164">
        <v>2.101</v>
      </c>
      <c r="GM8" s="117">
        <v>2.2469999999999999</v>
      </c>
      <c r="GN8" s="117">
        <v>1.746</v>
      </c>
      <c r="GO8" s="165">
        <f t="shared" si="22"/>
        <v>58.452999999999996</v>
      </c>
      <c r="GP8" s="166">
        <f t="shared" si="23"/>
        <v>4.871083333333333</v>
      </c>
      <c r="GQ8" s="163">
        <v>4.3079999999999998</v>
      </c>
      <c r="GR8" s="163">
        <v>6.11</v>
      </c>
      <c r="GS8" s="163">
        <v>10.246</v>
      </c>
      <c r="GT8" s="117">
        <v>10.603</v>
      </c>
      <c r="GU8" s="117">
        <v>8.9</v>
      </c>
      <c r="GV8" s="117">
        <v>3.4350000000000001</v>
      </c>
      <c r="GW8" s="164">
        <v>2.133</v>
      </c>
      <c r="GX8" s="117">
        <v>1.4630000000000001</v>
      </c>
      <c r="GY8" s="117">
        <v>1.464</v>
      </c>
      <c r="GZ8" s="164">
        <v>1.528</v>
      </c>
      <c r="HA8" s="117">
        <v>1.7010000000000001</v>
      </c>
      <c r="HB8" s="117">
        <v>4.8630000000000004</v>
      </c>
      <c r="HC8" s="165">
        <f t="shared" si="24"/>
        <v>56.754000000000005</v>
      </c>
      <c r="HD8" s="166">
        <f t="shared" si="25"/>
        <v>4.7295000000000007</v>
      </c>
      <c r="HE8" s="163">
        <v>5.32</v>
      </c>
      <c r="HF8" s="163">
        <v>6.3319999999999999</v>
      </c>
      <c r="HG8" s="163">
        <v>10.637</v>
      </c>
      <c r="HH8" s="117">
        <v>11.673999999999999</v>
      </c>
      <c r="HI8" s="117">
        <v>11.1</v>
      </c>
      <c r="HJ8" s="117">
        <v>4.9729999999999999</v>
      </c>
      <c r="HK8" s="164">
        <v>2.7879999999999998</v>
      </c>
      <c r="HL8" s="117">
        <v>1.9319999999999999</v>
      </c>
      <c r="HM8" s="117">
        <v>1.595</v>
      </c>
      <c r="HN8" s="164">
        <v>2.0009999999999999</v>
      </c>
      <c r="HO8" s="117">
        <v>2.21</v>
      </c>
      <c r="HP8" s="117">
        <v>2.93</v>
      </c>
      <c r="HQ8" s="165">
        <f t="shared" si="26"/>
        <v>63.491999999999997</v>
      </c>
      <c r="HR8" s="166">
        <f t="shared" si="27"/>
        <v>5.2909999999999995</v>
      </c>
      <c r="HS8" s="163">
        <v>5.4450000000000003</v>
      </c>
      <c r="HT8" s="163">
        <v>7.2590000000000003</v>
      </c>
      <c r="HU8" s="163">
        <v>10.994</v>
      </c>
      <c r="HV8" s="117">
        <v>9.5359999999999996</v>
      </c>
      <c r="HW8" s="117">
        <v>7.1779999999999999</v>
      </c>
      <c r="HX8" s="117">
        <v>4.0590000000000002</v>
      </c>
      <c r="HY8" s="164">
        <v>2.1539999999999999</v>
      </c>
      <c r="HZ8" s="117">
        <v>1.57</v>
      </c>
      <c r="IA8" s="117">
        <v>1.417</v>
      </c>
      <c r="IB8" s="164">
        <v>1.9279999999999999</v>
      </c>
      <c r="IC8" s="117">
        <v>2.3149999999999999</v>
      </c>
      <c r="ID8" s="117">
        <v>4.3479999999999999</v>
      </c>
      <c r="IE8" s="165">
        <f t="shared" si="28"/>
        <v>58.202999999999996</v>
      </c>
      <c r="IF8" s="166">
        <f t="shared" si="29"/>
        <v>4.85025</v>
      </c>
      <c r="IG8" s="163">
        <v>6.1029999999999998</v>
      </c>
      <c r="IH8" s="163">
        <v>4.8490000000000002</v>
      </c>
      <c r="II8" s="163">
        <v>6.7450000000000001</v>
      </c>
      <c r="IJ8" s="117">
        <v>7.2990000000000004</v>
      </c>
      <c r="IK8" s="117">
        <v>8.0749999999999993</v>
      </c>
      <c r="IL8" s="117">
        <v>6.8029999999999999</v>
      </c>
      <c r="IM8" s="164">
        <v>3.1739999999999999</v>
      </c>
      <c r="IN8" s="117">
        <v>2.2770000000000001</v>
      </c>
      <c r="IO8" s="117">
        <v>1.5169999999999999</v>
      </c>
      <c r="IP8" s="164">
        <v>1.909</v>
      </c>
      <c r="IQ8" s="117">
        <v>1.845</v>
      </c>
      <c r="IR8" s="117">
        <v>2.2370000000000001</v>
      </c>
      <c r="IS8" s="165">
        <f t="shared" si="30"/>
        <v>52.832999999999998</v>
      </c>
      <c r="IT8" s="166">
        <f>IS8/112</f>
        <v>0.47172321428571429</v>
      </c>
      <c r="IU8" s="163">
        <v>4.1539999999999999</v>
      </c>
      <c r="IV8" s="163">
        <v>4.7590000000000003</v>
      </c>
      <c r="IW8" s="163">
        <v>6.4039999999999999</v>
      </c>
      <c r="IX8" s="117">
        <v>7.2039999999999997</v>
      </c>
      <c r="IY8" s="117">
        <v>7.5629999999999997</v>
      </c>
      <c r="IZ8" s="117">
        <v>4.6059999999999999</v>
      </c>
      <c r="JA8" s="164">
        <v>2.778</v>
      </c>
      <c r="JB8" s="117">
        <v>1.8009999999999999</v>
      </c>
      <c r="JC8" s="117">
        <v>1.373</v>
      </c>
      <c r="JD8" s="164">
        <v>1.4119999999999999</v>
      </c>
      <c r="JE8" s="117">
        <v>1.548</v>
      </c>
      <c r="JF8" s="117">
        <v>1.9570000000000001</v>
      </c>
      <c r="JG8" s="165">
        <f t="shared" si="31"/>
        <v>45.558999999999997</v>
      </c>
      <c r="JH8" s="166">
        <f t="shared" si="32"/>
        <v>3.796583333333333</v>
      </c>
      <c r="JI8" s="163">
        <v>3.0630000000000002</v>
      </c>
      <c r="JJ8" s="163">
        <v>4.3239999999999998</v>
      </c>
      <c r="JK8" s="163">
        <v>6.8390000000000004</v>
      </c>
      <c r="JL8" s="117">
        <v>6.4960000000000004</v>
      </c>
      <c r="JM8" s="117">
        <v>6.0609999999999999</v>
      </c>
      <c r="JN8" s="117"/>
      <c r="JO8" s="164"/>
      <c r="JP8" s="117"/>
      <c r="JQ8" s="117"/>
      <c r="JR8" s="164"/>
      <c r="JS8" s="117"/>
      <c r="JT8" s="117"/>
      <c r="JU8" s="165">
        <f t="shared" si="33"/>
        <v>26.783000000000001</v>
      </c>
      <c r="JV8" s="166">
        <f>JU8/5</f>
        <v>5.3566000000000003</v>
      </c>
    </row>
    <row r="9" spans="1:282" ht="13.5" thickBot="1">
      <c r="A9" s="408" t="s">
        <v>33</v>
      </c>
      <c r="B9" s="15" t="s">
        <v>50</v>
      </c>
      <c r="C9" s="167">
        <v>636.09</v>
      </c>
      <c r="D9" s="167">
        <v>603.11</v>
      </c>
      <c r="E9" s="167">
        <v>639.25</v>
      </c>
      <c r="F9" s="111">
        <v>600.47</v>
      </c>
      <c r="G9" s="111">
        <v>614.89</v>
      </c>
      <c r="H9" s="111">
        <v>706.6</v>
      </c>
      <c r="I9" s="113">
        <v>895.48</v>
      </c>
      <c r="J9" s="111">
        <v>879.3</v>
      </c>
      <c r="K9" s="111">
        <v>778.23</v>
      </c>
      <c r="L9" s="113">
        <v>797.11</v>
      </c>
      <c r="M9" s="111">
        <v>752.42</v>
      </c>
      <c r="N9" s="111">
        <v>776.34</v>
      </c>
      <c r="O9" s="161">
        <f t="shared" si="0"/>
        <v>8679.2899999999991</v>
      </c>
      <c r="P9" s="162">
        <f t="shared" si="1"/>
        <v>723.27416666666659</v>
      </c>
      <c r="Q9" s="167">
        <v>794.03</v>
      </c>
      <c r="R9" s="167">
        <v>631.67999999999995</v>
      </c>
      <c r="S9" s="167">
        <v>724.36</v>
      </c>
      <c r="T9" s="111">
        <v>640.22</v>
      </c>
      <c r="U9" s="111">
        <v>702.7</v>
      </c>
      <c r="V9" s="111">
        <v>735.5</v>
      </c>
      <c r="W9" s="113">
        <v>850.79</v>
      </c>
      <c r="X9" s="111">
        <v>739.67</v>
      </c>
      <c r="Y9" s="111">
        <v>748.98</v>
      </c>
      <c r="Z9" s="113">
        <v>733.37</v>
      </c>
      <c r="AA9" s="111">
        <v>692.89</v>
      </c>
      <c r="AB9" s="111">
        <v>844.4</v>
      </c>
      <c r="AC9" s="161">
        <f t="shared" si="2"/>
        <v>8838.59</v>
      </c>
      <c r="AD9" s="162">
        <f t="shared" si="3"/>
        <v>736.54916666666668</v>
      </c>
      <c r="AE9" s="167">
        <v>859.37400000000002</v>
      </c>
      <c r="AF9" s="167">
        <v>711.40300000000002</v>
      </c>
      <c r="AG9" s="167">
        <v>646.53099999999995</v>
      </c>
      <c r="AH9" s="111">
        <v>608.27</v>
      </c>
      <c r="AI9" s="111">
        <v>627.47799999999995</v>
      </c>
      <c r="AJ9" s="111">
        <v>664.33500000000004</v>
      </c>
      <c r="AK9" s="113">
        <v>864.21400000000006</v>
      </c>
      <c r="AL9" s="111">
        <v>889.49699999999996</v>
      </c>
      <c r="AM9" s="111">
        <v>781.76199999999994</v>
      </c>
      <c r="AN9" s="113">
        <v>665</v>
      </c>
      <c r="AO9" s="111">
        <v>694.62900000000002</v>
      </c>
      <c r="AP9" s="111">
        <v>786.03899999999999</v>
      </c>
      <c r="AQ9" s="161">
        <f t="shared" si="4"/>
        <v>8798.5319999999992</v>
      </c>
      <c r="AR9" s="162">
        <f t="shared" si="5"/>
        <v>733.2109999999999</v>
      </c>
      <c r="AS9" s="167">
        <v>761.74900000000002</v>
      </c>
      <c r="AT9" s="167">
        <v>627.58299999999997</v>
      </c>
      <c r="AU9" s="167">
        <v>638.00800000000004</v>
      </c>
      <c r="AV9" s="111">
        <v>654.59299999999996</v>
      </c>
      <c r="AW9" s="111">
        <v>664.923</v>
      </c>
      <c r="AX9" s="111">
        <v>683.43399999999997</v>
      </c>
      <c r="AY9" s="113">
        <v>810.37900000000002</v>
      </c>
      <c r="AZ9" s="111">
        <v>972.00699999999995</v>
      </c>
      <c r="BA9" s="111">
        <v>792.56299999999999</v>
      </c>
      <c r="BB9" s="113">
        <v>748.04399999999998</v>
      </c>
      <c r="BC9" s="111">
        <v>719.25199999999995</v>
      </c>
      <c r="BD9" s="111">
        <v>720.24099999999999</v>
      </c>
      <c r="BE9" s="161">
        <f t="shared" si="6"/>
        <v>8792.7759999999998</v>
      </c>
      <c r="BF9" s="162">
        <f t="shared" si="7"/>
        <v>732.73133333333328</v>
      </c>
      <c r="BG9" s="167">
        <v>790.19</v>
      </c>
      <c r="BH9" s="167">
        <v>698.24900000000002</v>
      </c>
      <c r="BI9" s="167">
        <v>737.85199999999998</v>
      </c>
      <c r="BJ9" s="111">
        <v>622.78599999999994</v>
      </c>
      <c r="BK9" s="111">
        <v>638.94200000000001</v>
      </c>
      <c r="BL9" s="111">
        <v>749.46699999999998</v>
      </c>
      <c r="BM9" s="113">
        <v>639.65</v>
      </c>
      <c r="BN9" s="111">
        <v>529.01099999999997</v>
      </c>
      <c r="BO9" s="111">
        <v>745.06600000000003</v>
      </c>
      <c r="BP9" s="113">
        <v>750.85699999999997</v>
      </c>
      <c r="BQ9" s="111">
        <v>712.24800000000005</v>
      </c>
      <c r="BR9" s="111">
        <v>688.35699999999997</v>
      </c>
      <c r="BS9" s="161">
        <f t="shared" si="34"/>
        <v>8302.6749999999993</v>
      </c>
      <c r="BT9" s="162">
        <f t="shared" si="35"/>
        <v>691.88958333333323</v>
      </c>
      <c r="BU9" s="167">
        <v>688.60400000000004</v>
      </c>
      <c r="BV9" s="167">
        <v>603.14800000000002</v>
      </c>
      <c r="BW9" s="167">
        <v>685.47900000000004</v>
      </c>
      <c r="BX9" s="111">
        <v>678.52700000000004</v>
      </c>
      <c r="BY9" s="111">
        <v>708.66200000000003</v>
      </c>
      <c r="BZ9" s="111">
        <v>699.88499999999999</v>
      </c>
      <c r="CA9" s="113">
        <v>814.173</v>
      </c>
      <c r="CB9" s="111">
        <v>806.28599999999994</v>
      </c>
      <c r="CC9" s="111">
        <v>825.399</v>
      </c>
      <c r="CD9" s="113">
        <v>731.92600000000004</v>
      </c>
      <c r="CE9" s="111">
        <v>688.971</v>
      </c>
      <c r="CF9" s="111">
        <v>780.09299999999996</v>
      </c>
      <c r="CG9" s="161">
        <f t="shared" si="8"/>
        <v>8711.1530000000021</v>
      </c>
      <c r="CH9" s="162">
        <f t="shared" si="9"/>
        <v>725.92941666666684</v>
      </c>
      <c r="CI9" s="167">
        <v>835.23299999999995</v>
      </c>
      <c r="CJ9" s="167">
        <v>743.721</v>
      </c>
      <c r="CK9" s="167">
        <v>771.31700000000001</v>
      </c>
      <c r="CL9" s="111">
        <v>757.40700000000004</v>
      </c>
      <c r="CM9" s="111">
        <v>702.23199999999997</v>
      </c>
      <c r="CN9" s="111">
        <v>735.72</v>
      </c>
      <c r="CO9" s="113">
        <v>950.54100000000005</v>
      </c>
      <c r="CP9" s="111">
        <v>983.173</v>
      </c>
      <c r="CQ9" s="111">
        <v>907.51400000000001</v>
      </c>
      <c r="CR9" s="113">
        <v>859.87</v>
      </c>
      <c r="CS9" s="111">
        <v>822.12800000000004</v>
      </c>
      <c r="CT9" s="111">
        <v>917.76900000000001</v>
      </c>
      <c r="CU9" s="161">
        <f t="shared" si="10"/>
        <v>9986.6250000000018</v>
      </c>
      <c r="CV9" s="162">
        <f t="shared" si="36"/>
        <v>832.21875000000011</v>
      </c>
      <c r="CW9" s="167">
        <v>872.30100000000004</v>
      </c>
      <c r="CX9" s="167">
        <v>776.78099999999995</v>
      </c>
      <c r="CY9" s="167">
        <v>825.72</v>
      </c>
      <c r="CZ9" s="111">
        <v>778.66800000000001</v>
      </c>
      <c r="DA9" s="111">
        <v>697.89300000000003</v>
      </c>
      <c r="DB9" s="111">
        <v>875.02099999999996</v>
      </c>
      <c r="DC9" s="113">
        <v>963.721</v>
      </c>
      <c r="DD9" s="111">
        <v>946.77499999999998</v>
      </c>
      <c r="DE9" s="111">
        <v>867.40700000000004</v>
      </c>
      <c r="DF9" s="113">
        <v>823.03599999999994</v>
      </c>
      <c r="DG9" s="111">
        <v>710.41700000000003</v>
      </c>
      <c r="DH9" s="111">
        <v>794.26599999999996</v>
      </c>
      <c r="DI9" s="161">
        <f t="shared" si="11"/>
        <v>9932.0059999999976</v>
      </c>
      <c r="DJ9" s="162">
        <f t="shared" ref="DJ9:DJ16" si="37">DI9/12</f>
        <v>827.6671666666665</v>
      </c>
      <c r="DK9" s="167">
        <v>864.69100000000003</v>
      </c>
      <c r="DL9" s="167">
        <v>841.97299999999996</v>
      </c>
      <c r="DM9" s="167">
        <v>821.02599999999995</v>
      </c>
      <c r="DN9" s="111">
        <v>611.74</v>
      </c>
      <c r="DO9" s="111">
        <v>745.94899999999996</v>
      </c>
      <c r="DP9" s="111">
        <v>859.01599999999996</v>
      </c>
      <c r="DQ9" s="113">
        <v>1022.081</v>
      </c>
      <c r="DR9" s="111">
        <v>1057.0920000000001</v>
      </c>
      <c r="DS9" s="111">
        <v>950.54899999999998</v>
      </c>
      <c r="DT9" s="113">
        <v>815.10599999999999</v>
      </c>
      <c r="DU9" s="111">
        <v>741.73</v>
      </c>
      <c r="DV9" s="111">
        <v>784.101</v>
      </c>
      <c r="DW9" s="161">
        <f t="shared" si="12"/>
        <v>10115.054000000002</v>
      </c>
      <c r="DX9" s="162">
        <f t="shared" si="13"/>
        <v>842.92116666666686</v>
      </c>
      <c r="DY9" s="167">
        <v>870.54100000000005</v>
      </c>
      <c r="DZ9" s="167">
        <v>803.846</v>
      </c>
      <c r="EA9" s="167">
        <v>868.63</v>
      </c>
      <c r="EB9" s="111">
        <v>835.45100000000002</v>
      </c>
      <c r="EC9" s="111">
        <v>823.755</v>
      </c>
      <c r="ED9" s="111">
        <v>894.98099999999999</v>
      </c>
      <c r="EE9" s="113">
        <v>1001.759</v>
      </c>
      <c r="EF9" s="111">
        <v>1030.126</v>
      </c>
      <c r="EG9" s="111">
        <v>914.95399999999995</v>
      </c>
      <c r="EH9" s="113">
        <v>858.72</v>
      </c>
      <c r="EI9" s="111">
        <v>751.98900000000003</v>
      </c>
      <c r="EJ9" s="111">
        <v>814.21400000000006</v>
      </c>
      <c r="EK9" s="161">
        <f t="shared" si="14"/>
        <v>10468.965999999999</v>
      </c>
      <c r="EL9" s="162">
        <f t="shared" si="15"/>
        <v>872.41383333333317</v>
      </c>
      <c r="EM9" s="167">
        <v>832.577</v>
      </c>
      <c r="EN9" s="167">
        <v>821.11599999999999</v>
      </c>
      <c r="EO9" s="167">
        <v>806.84500000000003</v>
      </c>
      <c r="EP9" s="111">
        <v>661.26800000000003</v>
      </c>
      <c r="EQ9" s="111">
        <v>618.70899999999995</v>
      </c>
      <c r="ER9" s="111">
        <v>689.06299999999999</v>
      </c>
      <c r="ES9" s="113">
        <v>792.90300000000002</v>
      </c>
      <c r="ET9" s="111">
        <v>787.37900000000002</v>
      </c>
      <c r="EU9" s="111">
        <v>783.62099999999998</v>
      </c>
      <c r="EV9" s="113">
        <v>825.56799999999998</v>
      </c>
      <c r="EW9" s="111">
        <v>797.09900000000005</v>
      </c>
      <c r="EX9" s="111">
        <v>821.52099999999996</v>
      </c>
      <c r="EY9" s="161">
        <f t="shared" si="16"/>
        <v>9237.6689999999999</v>
      </c>
      <c r="EZ9" s="162">
        <f t="shared" si="17"/>
        <v>769.80574999999999</v>
      </c>
      <c r="FA9" s="167">
        <v>733.39</v>
      </c>
      <c r="FB9" s="167">
        <v>668.15599999999995</v>
      </c>
      <c r="FC9" s="167">
        <v>731.84</v>
      </c>
      <c r="FD9" s="111">
        <v>643.65899999999999</v>
      </c>
      <c r="FE9" s="111">
        <v>718.88099999999997</v>
      </c>
      <c r="FF9" s="111">
        <v>712.86900000000003</v>
      </c>
      <c r="FG9" s="113">
        <v>872.06399999999996</v>
      </c>
      <c r="FH9" s="111">
        <v>873.05899999999997</v>
      </c>
      <c r="FI9" s="111">
        <v>769.88099999999997</v>
      </c>
      <c r="FJ9" s="113">
        <v>838.11300000000006</v>
      </c>
      <c r="FK9" s="111">
        <v>784.38400000000001</v>
      </c>
      <c r="FL9" s="111">
        <v>767.06500000000005</v>
      </c>
      <c r="FM9" s="161">
        <f t="shared" si="18"/>
        <v>9113.3610000000026</v>
      </c>
      <c r="FN9" s="162">
        <f t="shared" si="19"/>
        <v>759.44675000000018</v>
      </c>
      <c r="FO9" s="167">
        <v>870.976</v>
      </c>
      <c r="FP9" s="167">
        <v>756.74199999999996</v>
      </c>
      <c r="FQ9" s="167">
        <v>761.87800000000004</v>
      </c>
      <c r="FR9" s="111">
        <v>793.95899999999995</v>
      </c>
      <c r="FS9" s="111">
        <v>805.03700000000003</v>
      </c>
      <c r="FT9" s="111">
        <v>769.90700000000004</v>
      </c>
      <c r="FU9" s="113">
        <v>860</v>
      </c>
      <c r="FV9" s="111">
        <v>825.26700000000005</v>
      </c>
      <c r="FW9" s="111">
        <v>766.3</v>
      </c>
      <c r="FX9" s="113">
        <v>792.76499999999999</v>
      </c>
      <c r="FY9" s="111">
        <v>729.85599999999999</v>
      </c>
      <c r="FZ9" s="111">
        <v>849.96199999999999</v>
      </c>
      <c r="GA9" s="161">
        <f t="shared" si="20"/>
        <v>9582.6489999999994</v>
      </c>
      <c r="GB9" s="162">
        <f t="shared" si="21"/>
        <v>798.55408333333332</v>
      </c>
      <c r="GC9" s="167">
        <v>786.28499999999997</v>
      </c>
      <c r="GD9" s="167">
        <v>664.21299999999997</v>
      </c>
      <c r="GE9" s="167">
        <v>845.84699999999998</v>
      </c>
      <c r="GF9" s="111">
        <v>807.18700000000001</v>
      </c>
      <c r="GG9" s="111">
        <v>734.82500000000005</v>
      </c>
      <c r="GH9" s="111">
        <v>735.05200000000002</v>
      </c>
      <c r="GI9" s="113">
        <v>758.38499999999999</v>
      </c>
      <c r="GJ9" s="111">
        <v>734.84299999999996</v>
      </c>
      <c r="GK9" s="111">
        <v>706.77499999999998</v>
      </c>
      <c r="GL9" s="113">
        <v>714.66899999999998</v>
      </c>
      <c r="GM9" s="111">
        <v>644.66499999999996</v>
      </c>
      <c r="GN9" s="111">
        <v>775.87</v>
      </c>
      <c r="GO9" s="161">
        <f t="shared" si="22"/>
        <v>8908.616</v>
      </c>
      <c r="GP9" s="162">
        <f t="shared" si="23"/>
        <v>742.3846666666667</v>
      </c>
      <c r="GQ9" s="167">
        <v>748.27599999999995</v>
      </c>
      <c r="GR9" s="167">
        <v>660.25199999999995</v>
      </c>
      <c r="GS9" s="167">
        <v>771.82500000000005</v>
      </c>
      <c r="GT9" s="111">
        <v>675.34100000000001</v>
      </c>
      <c r="GU9" s="111">
        <v>825.81200000000001</v>
      </c>
      <c r="GV9" s="111">
        <v>863.92399999999998</v>
      </c>
      <c r="GW9" s="113">
        <v>850.35400000000004</v>
      </c>
      <c r="GX9" s="111">
        <v>861.65899999999999</v>
      </c>
      <c r="GY9" s="111">
        <v>868.70500000000004</v>
      </c>
      <c r="GZ9" s="113">
        <v>839.46</v>
      </c>
      <c r="HA9" s="111">
        <v>726.67200000000003</v>
      </c>
      <c r="HB9" s="111">
        <v>814.98800000000006</v>
      </c>
      <c r="HC9" s="161">
        <f t="shared" si="24"/>
        <v>9507.268</v>
      </c>
      <c r="HD9" s="162">
        <f t="shared" si="25"/>
        <v>792.27233333333334</v>
      </c>
      <c r="HE9" s="167">
        <v>840.125</v>
      </c>
      <c r="HF9" s="167">
        <v>745.01400000000001</v>
      </c>
      <c r="HG9" s="167">
        <v>831.78200000000004</v>
      </c>
      <c r="HH9" s="111">
        <v>787.06700000000001</v>
      </c>
      <c r="HI9" s="111">
        <v>844.029</v>
      </c>
      <c r="HJ9" s="111">
        <v>914.65599999999995</v>
      </c>
      <c r="HK9" s="113">
        <v>1149.6410000000001</v>
      </c>
      <c r="HL9" s="111">
        <v>1103.066</v>
      </c>
      <c r="HM9" s="111">
        <v>935.07299999999998</v>
      </c>
      <c r="HN9" s="113">
        <v>846.12699999999995</v>
      </c>
      <c r="HO9" s="111">
        <v>796.14400000000001</v>
      </c>
      <c r="HP9" s="111">
        <v>1017.288</v>
      </c>
      <c r="HQ9" s="161">
        <f t="shared" si="26"/>
        <v>10810.012000000001</v>
      </c>
      <c r="HR9" s="162">
        <f t="shared" si="27"/>
        <v>900.83433333333335</v>
      </c>
      <c r="HS9" s="167">
        <v>956.17</v>
      </c>
      <c r="HT9" s="167">
        <v>867.00900000000001</v>
      </c>
      <c r="HU9" s="167">
        <v>913.875</v>
      </c>
      <c r="HV9" s="111">
        <v>867.81700000000001</v>
      </c>
      <c r="HW9" s="111">
        <v>921.57600000000002</v>
      </c>
      <c r="HX9" s="111">
        <v>945.19299999999998</v>
      </c>
      <c r="HY9" s="113">
        <v>1082.037</v>
      </c>
      <c r="HZ9" s="111">
        <v>1119.0229999999999</v>
      </c>
      <c r="IA9" s="111">
        <v>942.39300000000003</v>
      </c>
      <c r="IB9" s="113">
        <v>899.07899999999995</v>
      </c>
      <c r="IC9" s="111">
        <v>856.904</v>
      </c>
      <c r="ID9" s="111">
        <v>1031.912</v>
      </c>
      <c r="IE9" s="161">
        <f t="shared" si="28"/>
        <v>11402.988000000001</v>
      </c>
      <c r="IF9" s="162">
        <f t="shared" si="29"/>
        <v>950.24900000000014</v>
      </c>
      <c r="IG9" s="167">
        <v>983.8</v>
      </c>
      <c r="IH9" s="167">
        <v>816.62099999999998</v>
      </c>
      <c r="II9" s="167">
        <v>788.52</v>
      </c>
      <c r="IJ9" s="111">
        <v>789.12400000000002</v>
      </c>
      <c r="IK9" s="111">
        <v>759.47500000000002</v>
      </c>
      <c r="IL9" s="111">
        <v>865.07</v>
      </c>
      <c r="IM9" s="113">
        <v>1003.016</v>
      </c>
      <c r="IN9" s="111">
        <v>1079.402</v>
      </c>
      <c r="IO9" s="111">
        <v>1032.479</v>
      </c>
      <c r="IP9" s="113">
        <v>928.39700000000005</v>
      </c>
      <c r="IQ9" s="111">
        <v>851.55799999999999</v>
      </c>
      <c r="IR9" s="111">
        <v>915.66600000000005</v>
      </c>
      <c r="IS9" s="161">
        <f t="shared" si="30"/>
        <v>10813.127999999999</v>
      </c>
      <c r="IT9" s="162">
        <f t="shared" ref="IT9:IT16" si="38">IS9/12</f>
        <v>901.09399999999994</v>
      </c>
      <c r="IU9" s="167">
        <v>857.48</v>
      </c>
      <c r="IV9" s="167">
        <v>752.88800000000003</v>
      </c>
      <c r="IW9" s="167">
        <v>718.27200000000005</v>
      </c>
      <c r="IX9" s="111">
        <v>790.46699999999998</v>
      </c>
      <c r="IY9" s="111">
        <v>691.32100000000003</v>
      </c>
      <c r="IZ9" s="111">
        <v>746.83100000000002</v>
      </c>
      <c r="JA9" s="113">
        <v>455.39</v>
      </c>
      <c r="JB9" s="111">
        <v>861.36099999999999</v>
      </c>
      <c r="JC9" s="111">
        <v>790.71400000000006</v>
      </c>
      <c r="JD9" s="113">
        <v>881.61300000000006</v>
      </c>
      <c r="JE9" s="111">
        <v>814.42399999999998</v>
      </c>
      <c r="JF9" s="111">
        <v>788.10500000000002</v>
      </c>
      <c r="JG9" s="161">
        <f t="shared" si="31"/>
        <v>9148.866</v>
      </c>
      <c r="JH9" s="162">
        <f t="shared" si="32"/>
        <v>762.40549999999996</v>
      </c>
      <c r="JI9" s="167">
        <v>782.96100000000001</v>
      </c>
      <c r="JJ9" s="167">
        <v>590.13099999999997</v>
      </c>
      <c r="JK9" s="167">
        <v>785.60500000000002</v>
      </c>
      <c r="JL9" s="111">
        <v>508.47399999999999</v>
      </c>
      <c r="JM9" s="111">
        <v>626.07299999999998</v>
      </c>
      <c r="JN9" s="111"/>
      <c r="JO9" s="113"/>
      <c r="JP9" s="111"/>
      <c r="JQ9" s="111"/>
      <c r="JR9" s="113"/>
      <c r="JS9" s="111"/>
      <c r="JT9" s="111"/>
      <c r="JU9" s="161">
        <f t="shared" si="33"/>
        <v>3293.2440000000001</v>
      </c>
      <c r="JV9" s="162">
        <f>JU9/5</f>
        <v>658.64880000000005</v>
      </c>
    </row>
    <row r="10" spans="1:282" ht="13.5" thickBot="1">
      <c r="A10" s="409"/>
      <c r="B10" s="16" t="s">
        <v>51</v>
      </c>
      <c r="C10" s="168">
        <v>24.27</v>
      </c>
      <c r="D10" s="168">
        <v>21.38</v>
      </c>
      <c r="E10" s="168">
        <v>21.79</v>
      </c>
      <c r="F10" s="117">
        <v>15.27</v>
      </c>
      <c r="G10" s="164">
        <v>3.36</v>
      </c>
      <c r="H10" s="164">
        <v>0.96</v>
      </c>
      <c r="I10" s="164">
        <v>40.72</v>
      </c>
      <c r="J10" s="164">
        <v>40.299999999999997</v>
      </c>
      <c r="K10" s="164">
        <v>38.020000000000003</v>
      </c>
      <c r="L10" s="164">
        <v>34.549999999999997</v>
      </c>
      <c r="M10" s="164">
        <v>30.29</v>
      </c>
      <c r="N10" s="164">
        <v>32.26</v>
      </c>
      <c r="O10" s="165">
        <f t="shared" si="0"/>
        <v>303.17</v>
      </c>
      <c r="P10" s="166">
        <f t="shared" si="1"/>
        <v>25.264166666666668</v>
      </c>
      <c r="Q10" s="168">
        <v>34.78</v>
      </c>
      <c r="R10" s="168">
        <v>30.46</v>
      </c>
      <c r="S10" s="168">
        <v>33.81</v>
      </c>
      <c r="T10" s="117">
        <v>30.92</v>
      </c>
      <c r="U10" s="164">
        <v>33.89</v>
      </c>
      <c r="V10" s="164">
        <v>30.21</v>
      </c>
      <c r="W10" s="164">
        <v>29.48</v>
      </c>
      <c r="X10" s="164">
        <v>27.88</v>
      </c>
      <c r="Y10" s="164">
        <v>22.91</v>
      </c>
      <c r="Z10" s="164">
        <v>11.17</v>
      </c>
      <c r="AA10" s="164">
        <v>31.45</v>
      </c>
      <c r="AB10" s="164">
        <v>28.62</v>
      </c>
      <c r="AC10" s="165">
        <f t="shared" si="2"/>
        <v>345.58000000000004</v>
      </c>
      <c r="AD10" s="166">
        <f t="shared" si="3"/>
        <v>28.798333333333336</v>
      </c>
      <c r="AE10" s="168">
        <v>33.902000000000001</v>
      </c>
      <c r="AF10" s="168">
        <v>31.584</v>
      </c>
      <c r="AG10" s="168">
        <v>36.392000000000003</v>
      </c>
      <c r="AH10" s="117">
        <v>34.655000000000001</v>
      </c>
      <c r="AI10" s="164">
        <v>23.225999999999999</v>
      </c>
      <c r="AJ10" s="164">
        <v>36.945999999999998</v>
      </c>
      <c r="AK10" s="164">
        <v>27.495000000000001</v>
      </c>
      <c r="AL10" s="164">
        <v>25.172999999999998</v>
      </c>
      <c r="AM10" s="164">
        <v>28.757999999999999</v>
      </c>
      <c r="AN10" s="164">
        <v>18.600999999999999</v>
      </c>
      <c r="AO10" s="164">
        <v>27.695</v>
      </c>
      <c r="AP10" s="164">
        <v>30.047000000000001</v>
      </c>
      <c r="AQ10" s="165">
        <f t="shared" si="4"/>
        <v>354.47400000000005</v>
      </c>
      <c r="AR10" s="166">
        <f t="shared" si="5"/>
        <v>29.539500000000004</v>
      </c>
      <c r="AS10" s="168">
        <v>28.829000000000001</v>
      </c>
      <c r="AT10" s="168">
        <v>24.045999999999999</v>
      </c>
      <c r="AU10" s="168">
        <v>28.597999999999999</v>
      </c>
      <c r="AV10" s="117">
        <v>5.8049999999999997</v>
      </c>
      <c r="AW10" s="164">
        <v>28.4</v>
      </c>
      <c r="AX10" s="164">
        <v>21.28</v>
      </c>
      <c r="AY10" s="164">
        <v>27.526</v>
      </c>
      <c r="AZ10" s="164">
        <v>25.738</v>
      </c>
      <c r="BA10" s="164">
        <v>26.43</v>
      </c>
      <c r="BB10" s="164">
        <v>25.622</v>
      </c>
      <c r="BC10" s="164">
        <v>16.831</v>
      </c>
      <c r="BD10" s="164">
        <v>26.934999999999999</v>
      </c>
      <c r="BE10" s="165">
        <f t="shared" si="6"/>
        <v>286.04000000000002</v>
      </c>
      <c r="BF10" s="166">
        <f t="shared" si="7"/>
        <v>23.83666666666667</v>
      </c>
      <c r="BG10" s="168">
        <v>25.33</v>
      </c>
      <c r="BH10" s="168">
        <v>21.175000000000001</v>
      </c>
      <c r="BI10" s="168">
        <v>19.609000000000002</v>
      </c>
      <c r="BJ10" s="117">
        <v>18.600999999999999</v>
      </c>
      <c r="BK10" s="164">
        <v>26.044</v>
      </c>
      <c r="BL10" s="164">
        <v>22.728000000000002</v>
      </c>
      <c r="BM10" s="164">
        <v>25.591999999999999</v>
      </c>
      <c r="BN10" s="164">
        <v>25.696999999999999</v>
      </c>
      <c r="BO10" s="164">
        <v>25.283000000000001</v>
      </c>
      <c r="BP10" s="164">
        <v>26.050999999999998</v>
      </c>
      <c r="BQ10" s="164">
        <v>25.808</v>
      </c>
      <c r="BR10" s="164">
        <v>27.216000000000001</v>
      </c>
      <c r="BS10" s="165">
        <f t="shared" si="34"/>
        <v>289.13400000000001</v>
      </c>
      <c r="BT10" s="166">
        <f t="shared" si="35"/>
        <v>24.0945</v>
      </c>
      <c r="BU10" s="168">
        <v>27.027999999999999</v>
      </c>
      <c r="BV10" s="168">
        <v>22.504000000000001</v>
      </c>
      <c r="BW10" s="168">
        <v>28.481000000000002</v>
      </c>
      <c r="BX10" s="117">
        <v>27.497</v>
      </c>
      <c r="BY10" s="164">
        <v>7.8710000000000004</v>
      </c>
      <c r="BZ10" s="164">
        <v>25.291</v>
      </c>
      <c r="CA10" s="164">
        <v>24.419</v>
      </c>
      <c r="CB10" s="164">
        <v>24.727</v>
      </c>
      <c r="CC10" s="164">
        <v>19.05</v>
      </c>
      <c r="CD10" s="164">
        <v>25.108000000000001</v>
      </c>
      <c r="CE10" s="164">
        <v>23.358000000000001</v>
      </c>
      <c r="CF10" s="164">
        <v>22.696000000000002</v>
      </c>
      <c r="CG10" s="165">
        <f t="shared" si="8"/>
        <v>278.03000000000003</v>
      </c>
      <c r="CH10" s="166">
        <f t="shared" si="9"/>
        <v>23.169166666666669</v>
      </c>
      <c r="CI10" s="168">
        <v>22.209</v>
      </c>
      <c r="CJ10" s="168">
        <v>19.559000000000001</v>
      </c>
      <c r="CK10" s="168">
        <v>18.654</v>
      </c>
      <c r="CL10" s="117">
        <v>12.582000000000001</v>
      </c>
      <c r="CM10" s="164">
        <v>26.352</v>
      </c>
      <c r="CN10" s="164">
        <v>27.103000000000002</v>
      </c>
      <c r="CO10" s="164">
        <v>28.419</v>
      </c>
      <c r="CP10" s="164">
        <v>27.266999999999999</v>
      </c>
      <c r="CQ10" s="164">
        <v>23.927</v>
      </c>
      <c r="CR10" s="164">
        <v>14.204000000000001</v>
      </c>
      <c r="CS10" s="164">
        <v>18.981999999999999</v>
      </c>
      <c r="CT10" s="164">
        <v>27.59</v>
      </c>
      <c r="CU10" s="165">
        <f t="shared" si="10"/>
        <v>266.84800000000001</v>
      </c>
      <c r="CV10" s="166">
        <f t="shared" si="36"/>
        <v>22.237333333333336</v>
      </c>
      <c r="CW10" s="168">
        <v>23.68</v>
      </c>
      <c r="CX10" s="168">
        <v>16.664000000000001</v>
      </c>
      <c r="CY10" s="168">
        <v>21.797000000000001</v>
      </c>
      <c r="CZ10" s="117">
        <v>9.0459999999999994</v>
      </c>
      <c r="DA10" s="164">
        <v>26.946000000000002</v>
      </c>
      <c r="DB10" s="164">
        <v>26.158999999999999</v>
      </c>
      <c r="DC10" s="164">
        <v>21.331</v>
      </c>
      <c r="DD10" s="164">
        <v>23.199000000000002</v>
      </c>
      <c r="DE10" s="164">
        <v>21.884</v>
      </c>
      <c r="DF10" s="164">
        <v>18.670999999999999</v>
      </c>
      <c r="DG10" s="164">
        <v>22.757000000000001</v>
      </c>
      <c r="DH10" s="164">
        <v>24.295000000000002</v>
      </c>
      <c r="DI10" s="165">
        <f t="shared" si="11"/>
        <v>256.42900000000003</v>
      </c>
      <c r="DJ10" s="166">
        <f t="shared" si="37"/>
        <v>21.369083333333336</v>
      </c>
      <c r="DK10" s="168">
        <v>23.364000000000001</v>
      </c>
      <c r="DL10" s="168">
        <v>16.535</v>
      </c>
      <c r="DM10" s="168">
        <v>22.815000000000001</v>
      </c>
      <c r="DN10" s="117">
        <v>24.837</v>
      </c>
      <c r="DO10" s="164">
        <v>11.603999999999999</v>
      </c>
      <c r="DP10" s="164">
        <v>22.922999999999998</v>
      </c>
      <c r="DQ10" s="164">
        <v>19.559000000000001</v>
      </c>
      <c r="DR10" s="164">
        <v>26.088000000000001</v>
      </c>
      <c r="DS10" s="164">
        <v>24.524000000000001</v>
      </c>
      <c r="DT10" s="164">
        <v>24.282</v>
      </c>
      <c r="DU10" s="164">
        <v>25.376000000000001</v>
      </c>
      <c r="DV10" s="164">
        <v>21.414999999999999</v>
      </c>
      <c r="DW10" s="165">
        <f t="shared" si="12"/>
        <v>263.322</v>
      </c>
      <c r="DX10" s="166">
        <f t="shared" si="13"/>
        <v>21.9435</v>
      </c>
      <c r="DY10" s="168">
        <v>25.216000000000001</v>
      </c>
      <c r="DZ10" s="168">
        <v>22.097000000000001</v>
      </c>
      <c r="EA10" s="168">
        <v>25.329000000000001</v>
      </c>
      <c r="EB10" s="117">
        <v>22.204000000000001</v>
      </c>
      <c r="EC10" s="164">
        <v>13.451000000000001</v>
      </c>
      <c r="ED10" s="164">
        <v>23.198</v>
      </c>
      <c r="EE10" s="164">
        <v>26.789000000000001</v>
      </c>
      <c r="EF10" s="164">
        <v>26.963999999999999</v>
      </c>
      <c r="EG10" s="164">
        <v>23.126999999999999</v>
      </c>
      <c r="EH10" s="164">
        <v>24.68</v>
      </c>
      <c r="EI10" s="164">
        <v>24.035</v>
      </c>
      <c r="EJ10" s="164">
        <v>25.376000000000001</v>
      </c>
      <c r="EK10" s="165">
        <f t="shared" si="14"/>
        <v>282.46600000000001</v>
      </c>
      <c r="EL10" s="166">
        <f t="shared" si="15"/>
        <v>23.538833333333333</v>
      </c>
      <c r="EM10" s="168">
        <v>26.603999999999999</v>
      </c>
      <c r="EN10" s="168">
        <v>5.0309999999999997</v>
      </c>
      <c r="EO10" s="168">
        <v>23.959</v>
      </c>
      <c r="EP10" s="117">
        <v>23.393999999999998</v>
      </c>
      <c r="EQ10" s="164">
        <v>24.573</v>
      </c>
      <c r="ER10" s="164">
        <v>25.228000000000002</v>
      </c>
      <c r="ES10" s="164">
        <v>25.731000000000002</v>
      </c>
      <c r="ET10" s="164">
        <v>17.408000000000001</v>
      </c>
      <c r="EU10" s="164">
        <v>16.387</v>
      </c>
      <c r="EV10" s="164">
        <v>12.052</v>
      </c>
      <c r="EW10" s="164">
        <v>3.23</v>
      </c>
      <c r="EX10" s="164">
        <v>23.204000000000001</v>
      </c>
      <c r="EY10" s="165">
        <f t="shared" si="16"/>
        <v>226.80099999999999</v>
      </c>
      <c r="EZ10" s="166">
        <f t="shared" si="17"/>
        <v>18.900083333333331</v>
      </c>
      <c r="FA10" s="168">
        <v>21.082999999999998</v>
      </c>
      <c r="FB10" s="168">
        <v>18.931999999999999</v>
      </c>
      <c r="FC10" s="168">
        <v>21.687000000000001</v>
      </c>
      <c r="FD10" s="117">
        <v>13.516</v>
      </c>
      <c r="FE10" s="164">
        <v>9.5440000000000005</v>
      </c>
      <c r="FF10" s="164">
        <v>12.569000000000001</v>
      </c>
      <c r="FG10" s="164">
        <v>7.4610000000000003</v>
      </c>
      <c r="FH10" s="164">
        <v>0</v>
      </c>
      <c r="FI10" s="164">
        <v>0</v>
      </c>
      <c r="FJ10" s="164">
        <v>0</v>
      </c>
      <c r="FK10" s="164">
        <v>0</v>
      </c>
      <c r="FL10" s="164">
        <v>0</v>
      </c>
      <c r="FM10" s="165">
        <f t="shared" si="18"/>
        <v>104.792</v>
      </c>
      <c r="FN10" s="166">
        <f t="shared" si="19"/>
        <v>8.7326666666666668</v>
      </c>
      <c r="FO10" s="168">
        <v>0</v>
      </c>
      <c r="FP10" s="168">
        <v>2.9239999999999999</v>
      </c>
      <c r="FQ10" s="168">
        <v>23.431000000000001</v>
      </c>
      <c r="FR10" s="117">
        <v>19.806999999999999</v>
      </c>
      <c r="FS10" s="164">
        <v>18.815999999999999</v>
      </c>
      <c r="FT10" s="164">
        <v>5.5620000000000003</v>
      </c>
      <c r="FU10" s="164">
        <v>24.477</v>
      </c>
      <c r="FV10" s="164">
        <v>16.018999999999998</v>
      </c>
      <c r="FW10" s="164">
        <v>20.923999999999999</v>
      </c>
      <c r="FX10" s="164">
        <v>0</v>
      </c>
      <c r="FY10" s="164">
        <v>0</v>
      </c>
      <c r="FZ10" s="164">
        <v>0</v>
      </c>
      <c r="GA10" s="165">
        <f t="shared" si="20"/>
        <v>131.96</v>
      </c>
      <c r="GB10" s="166">
        <f t="shared" si="21"/>
        <v>10.996666666666668</v>
      </c>
      <c r="GC10" s="168">
        <v>0</v>
      </c>
      <c r="GD10" s="168">
        <v>2.9000000000000001E-2</v>
      </c>
      <c r="GE10" s="168">
        <v>24.666</v>
      </c>
      <c r="GF10" s="117">
        <v>21.721</v>
      </c>
      <c r="GG10" s="164">
        <v>18.923999999999999</v>
      </c>
      <c r="GH10" s="164">
        <v>21.484000000000002</v>
      </c>
      <c r="GI10" s="164">
        <v>17.326000000000001</v>
      </c>
      <c r="GJ10" s="164">
        <v>21.218</v>
      </c>
      <c r="GK10" s="164">
        <v>15.41</v>
      </c>
      <c r="GL10" s="164">
        <v>21.530999999999999</v>
      </c>
      <c r="GM10" s="164">
        <v>12.433999999999999</v>
      </c>
      <c r="GN10" s="164">
        <v>0</v>
      </c>
      <c r="GO10" s="165">
        <f t="shared" si="22"/>
        <v>174.74300000000002</v>
      </c>
      <c r="GP10" s="166">
        <f t="shared" si="23"/>
        <v>14.561916666666669</v>
      </c>
      <c r="GQ10" s="168">
        <v>0</v>
      </c>
      <c r="GR10" s="168">
        <v>0</v>
      </c>
      <c r="GS10" s="168">
        <v>0</v>
      </c>
      <c r="GT10" s="117">
        <v>0</v>
      </c>
      <c r="GU10" s="164">
        <v>0</v>
      </c>
      <c r="GV10" s="164">
        <v>0</v>
      </c>
      <c r="GW10" s="164">
        <v>0</v>
      </c>
      <c r="GX10" s="164">
        <v>0</v>
      </c>
      <c r="GY10" s="164">
        <v>15.863</v>
      </c>
      <c r="GZ10" s="164">
        <v>22.431000000000001</v>
      </c>
      <c r="HA10" s="164">
        <v>21.056999999999999</v>
      </c>
      <c r="HB10" s="164">
        <v>14.916</v>
      </c>
      <c r="HC10" s="165">
        <f t="shared" si="24"/>
        <v>74.266999999999996</v>
      </c>
      <c r="HD10" s="166">
        <f t="shared" si="25"/>
        <v>6.1889166666666666</v>
      </c>
      <c r="HE10" s="168">
        <v>21.597999999999999</v>
      </c>
      <c r="HF10" s="168">
        <v>14.981</v>
      </c>
      <c r="HG10" s="168">
        <v>22.56</v>
      </c>
      <c r="HH10" s="117">
        <v>13.794</v>
      </c>
      <c r="HI10" s="164">
        <v>12.747</v>
      </c>
      <c r="HJ10" s="164">
        <v>19.056999999999999</v>
      </c>
      <c r="HK10" s="164">
        <v>19.994</v>
      </c>
      <c r="HL10" s="164">
        <v>22.571999999999999</v>
      </c>
      <c r="HM10" s="164">
        <v>17.399000000000001</v>
      </c>
      <c r="HN10" s="164">
        <v>21.25</v>
      </c>
      <c r="HO10" s="164">
        <v>14.509</v>
      </c>
      <c r="HP10" s="164">
        <v>0</v>
      </c>
      <c r="HQ10" s="165">
        <f t="shared" si="26"/>
        <v>200.46100000000001</v>
      </c>
      <c r="HR10" s="166">
        <f t="shared" si="27"/>
        <v>16.705083333333334</v>
      </c>
      <c r="HS10" s="168">
        <v>0</v>
      </c>
      <c r="HT10" s="168">
        <v>0</v>
      </c>
      <c r="HU10" s="168">
        <v>0</v>
      </c>
      <c r="HV10" s="117">
        <v>0</v>
      </c>
      <c r="HW10" s="164">
        <v>30.756</v>
      </c>
      <c r="HX10" s="164">
        <v>29.657</v>
      </c>
      <c r="HY10" s="164">
        <v>31.672999999999998</v>
      </c>
      <c r="HZ10" s="164">
        <v>28.616</v>
      </c>
      <c r="IA10" s="164">
        <v>22.687000000000001</v>
      </c>
      <c r="IB10" s="164">
        <v>22.02</v>
      </c>
      <c r="IC10" s="164">
        <v>3.43</v>
      </c>
      <c r="ID10" s="164">
        <v>25.687999999999999</v>
      </c>
      <c r="IE10" s="165">
        <f t="shared" si="28"/>
        <v>194.52700000000002</v>
      </c>
      <c r="IF10" s="166">
        <f t="shared" si="29"/>
        <v>16.210583333333336</v>
      </c>
      <c r="IG10" s="168">
        <v>19.902999999999999</v>
      </c>
      <c r="IH10" s="168">
        <v>7.3239999999999998</v>
      </c>
      <c r="II10" s="168">
        <v>32.21</v>
      </c>
      <c r="IJ10" s="117">
        <v>30.634</v>
      </c>
      <c r="IK10" s="164">
        <v>4.7240000000000002</v>
      </c>
      <c r="IL10" s="164">
        <v>31.356000000000002</v>
      </c>
      <c r="IM10" s="164">
        <v>30.006</v>
      </c>
      <c r="IN10" s="164">
        <v>13.667999999999999</v>
      </c>
      <c r="IO10" s="164">
        <v>0</v>
      </c>
      <c r="IP10" s="164">
        <v>0</v>
      </c>
      <c r="IQ10" s="164">
        <v>0</v>
      </c>
      <c r="IR10" s="164">
        <v>0</v>
      </c>
      <c r="IS10" s="165">
        <f t="shared" si="30"/>
        <v>169.82500000000002</v>
      </c>
      <c r="IT10" s="166">
        <f t="shared" si="38"/>
        <v>14.152083333333335</v>
      </c>
      <c r="IU10" s="168">
        <v>0</v>
      </c>
      <c r="IV10" s="168">
        <v>0</v>
      </c>
      <c r="IW10" s="168">
        <v>0</v>
      </c>
      <c r="IX10" s="117">
        <v>0</v>
      </c>
      <c r="IY10" s="164">
        <v>0</v>
      </c>
      <c r="IZ10" s="164">
        <v>0</v>
      </c>
      <c r="JA10" s="164">
        <v>0</v>
      </c>
      <c r="JB10" s="164">
        <v>0</v>
      </c>
      <c r="JC10" s="164">
        <v>0</v>
      </c>
      <c r="JD10" s="164">
        <v>0</v>
      </c>
      <c r="JE10" s="164">
        <v>0</v>
      </c>
      <c r="JF10" s="164">
        <v>0</v>
      </c>
      <c r="JG10" s="165">
        <f t="shared" si="31"/>
        <v>0</v>
      </c>
      <c r="JH10" s="166">
        <f t="shared" si="32"/>
        <v>0</v>
      </c>
      <c r="JI10" s="168">
        <v>0</v>
      </c>
      <c r="JJ10" s="168">
        <v>0</v>
      </c>
      <c r="JK10" s="168">
        <v>0</v>
      </c>
      <c r="JL10" s="117">
        <v>0</v>
      </c>
      <c r="JM10" s="164">
        <v>0</v>
      </c>
      <c r="JN10" s="164"/>
      <c r="JO10" s="164"/>
      <c r="JP10" s="164"/>
      <c r="JQ10" s="164"/>
      <c r="JR10" s="164"/>
      <c r="JS10" s="164"/>
      <c r="JT10" s="164"/>
      <c r="JU10" s="165">
        <f t="shared" si="33"/>
        <v>0</v>
      </c>
      <c r="JV10" s="166">
        <f>JU10/5</f>
        <v>0</v>
      </c>
    </row>
    <row r="11" spans="1:282" ht="22.5">
      <c r="A11" s="410" t="s">
        <v>48</v>
      </c>
      <c r="B11" s="15" t="s">
        <v>41</v>
      </c>
      <c r="C11" s="167">
        <v>96.23</v>
      </c>
      <c r="D11" s="167">
        <v>96.09</v>
      </c>
      <c r="E11" s="167">
        <v>81.8</v>
      </c>
      <c r="F11" s="111">
        <v>95.2</v>
      </c>
      <c r="G11" s="113">
        <v>107.74</v>
      </c>
      <c r="H11" s="113">
        <v>54.58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0</v>
      </c>
      <c r="O11" s="161">
        <f t="shared" si="0"/>
        <v>531.64</v>
      </c>
      <c r="P11" s="162">
        <f t="shared" si="1"/>
        <v>44.303333333333335</v>
      </c>
      <c r="Q11" s="167">
        <v>0</v>
      </c>
      <c r="R11" s="167">
        <v>0</v>
      </c>
      <c r="S11" s="167">
        <v>0</v>
      </c>
      <c r="T11" s="111">
        <v>0</v>
      </c>
      <c r="U11" s="113">
        <v>0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13">
        <v>0</v>
      </c>
      <c r="AC11" s="161">
        <f t="shared" si="2"/>
        <v>0</v>
      </c>
      <c r="AD11" s="162">
        <f t="shared" si="3"/>
        <v>0</v>
      </c>
      <c r="AE11" s="167">
        <v>0</v>
      </c>
      <c r="AF11" s="167">
        <v>0</v>
      </c>
      <c r="AG11" s="167">
        <v>0</v>
      </c>
      <c r="AH11" s="111">
        <v>0</v>
      </c>
      <c r="AI11" s="113">
        <v>0</v>
      </c>
      <c r="AJ11" s="113">
        <v>0</v>
      </c>
      <c r="AK11" s="113">
        <v>0</v>
      </c>
      <c r="AL11" s="113">
        <v>0</v>
      </c>
      <c r="AM11" s="113">
        <v>0</v>
      </c>
      <c r="AN11" s="113">
        <v>65.004000000000005</v>
      </c>
      <c r="AO11" s="113">
        <v>62.264000000000003</v>
      </c>
      <c r="AP11" s="113">
        <v>88.962999999999994</v>
      </c>
      <c r="AQ11" s="161">
        <f t="shared" si="4"/>
        <v>216.23099999999999</v>
      </c>
      <c r="AR11" s="162">
        <f t="shared" si="5"/>
        <v>18.01925</v>
      </c>
      <c r="AS11" s="167">
        <v>91.257000000000005</v>
      </c>
      <c r="AT11" s="167">
        <v>51.548000000000002</v>
      </c>
      <c r="AU11" s="167">
        <v>54.792999999999999</v>
      </c>
      <c r="AV11" s="111">
        <v>0</v>
      </c>
      <c r="AW11" s="113">
        <v>0</v>
      </c>
      <c r="AX11" s="113">
        <v>0</v>
      </c>
      <c r="AY11" s="113">
        <v>0</v>
      </c>
      <c r="AZ11" s="113">
        <v>0</v>
      </c>
      <c r="BA11" s="113">
        <v>70.64</v>
      </c>
      <c r="BB11" s="113">
        <v>49.402999999999999</v>
      </c>
      <c r="BC11" s="113">
        <v>49.5</v>
      </c>
      <c r="BD11" s="113">
        <v>87.968000000000004</v>
      </c>
      <c r="BE11" s="161">
        <f t="shared" si="6"/>
        <v>455.10900000000004</v>
      </c>
      <c r="BF11" s="162">
        <f t="shared" si="7"/>
        <v>37.925750000000001</v>
      </c>
      <c r="BG11" s="167">
        <v>72.22</v>
      </c>
      <c r="BH11" s="167">
        <v>62.927999999999997</v>
      </c>
      <c r="BI11" s="167">
        <v>72.558999999999997</v>
      </c>
      <c r="BJ11" s="111">
        <v>89.085999999999999</v>
      </c>
      <c r="BK11" s="113">
        <v>109.17</v>
      </c>
      <c r="BL11" s="113">
        <v>85.06</v>
      </c>
      <c r="BM11" s="113">
        <v>81.933000000000007</v>
      </c>
      <c r="BN11" s="113">
        <v>55.305999999999997</v>
      </c>
      <c r="BO11" s="113">
        <v>71.265000000000001</v>
      </c>
      <c r="BP11" s="113">
        <v>68.290000000000006</v>
      </c>
      <c r="BQ11" s="113">
        <v>67.578000000000003</v>
      </c>
      <c r="BR11" s="113">
        <v>93.709000000000003</v>
      </c>
      <c r="BS11" s="161">
        <f t="shared" si="34"/>
        <v>929.10400000000004</v>
      </c>
      <c r="BT11" s="162">
        <f t="shared" si="35"/>
        <v>77.425333333333342</v>
      </c>
      <c r="BU11" s="167">
        <v>111.279</v>
      </c>
      <c r="BV11" s="167">
        <v>91.802000000000007</v>
      </c>
      <c r="BW11" s="167">
        <v>91.201999999999998</v>
      </c>
      <c r="BX11" s="111">
        <v>87.213999999999999</v>
      </c>
      <c r="BY11" s="113">
        <v>85.784000000000006</v>
      </c>
      <c r="BZ11" s="113">
        <v>84.917000000000002</v>
      </c>
      <c r="CA11" s="113">
        <v>50.753</v>
      </c>
      <c r="CB11" s="113">
        <v>49.018000000000001</v>
      </c>
      <c r="CC11" s="113">
        <v>58.921999999999997</v>
      </c>
      <c r="CD11" s="113">
        <v>109.136</v>
      </c>
      <c r="CE11" s="113">
        <v>87.120999999999995</v>
      </c>
      <c r="CF11" s="113">
        <v>65.263999999999996</v>
      </c>
      <c r="CG11" s="161">
        <f t="shared" si="8"/>
        <v>972.41200000000003</v>
      </c>
      <c r="CH11" s="162">
        <f t="shared" si="9"/>
        <v>81.034333333333336</v>
      </c>
      <c r="CI11" s="167">
        <v>32.954999999999998</v>
      </c>
      <c r="CJ11" s="167">
        <v>40.283000000000001</v>
      </c>
      <c r="CK11" s="167">
        <v>76.450999999999993</v>
      </c>
      <c r="CL11" s="111">
        <v>59.031999999999996</v>
      </c>
      <c r="CM11" s="113">
        <v>83.155000000000001</v>
      </c>
      <c r="CN11" s="113">
        <v>50.511000000000003</v>
      </c>
      <c r="CO11" s="113">
        <v>20.736000000000001</v>
      </c>
      <c r="CP11" s="113">
        <v>4.1210000000000004</v>
      </c>
      <c r="CQ11" s="113">
        <v>38.142000000000003</v>
      </c>
      <c r="CR11" s="113">
        <v>75.78</v>
      </c>
      <c r="CS11" s="113">
        <v>59.573999999999998</v>
      </c>
      <c r="CT11" s="113">
        <v>19.954999999999998</v>
      </c>
      <c r="CU11" s="161">
        <f t="shared" si="10"/>
        <v>560.69499999999994</v>
      </c>
      <c r="CV11" s="162">
        <f t="shared" si="36"/>
        <v>46.724583333333328</v>
      </c>
      <c r="CW11" s="167">
        <v>17.103999999999999</v>
      </c>
      <c r="CX11" s="167">
        <v>37.350999999999999</v>
      </c>
      <c r="CY11" s="167">
        <v>40.814</v>
      </c>
      <c r="CZ11" s="111">
        <v>66.861999999999995</v>
      </c>
      <c r="DA11" s="113">
        <v>65.533000000000001</v>
      </c>
      <c r="DB11" s="113">
        <v>37.006999999999998</v>
      </c>
      <c r="DC11" s="113">
        <v>23.728000000000002</v>
      </c>
      <c r="DD11" s="113">
        <v>0</v>
      </c>
      <c r="DE11" s="113">
        <v>67.924999999999997</v>
      </c>
      <c r="DF11" s="113">
        <v>96.305000000000007</v>
      </c>
      <c r="DG11" s="113">
        <v>74.453000000000003</v>
      </c>
      <c r="DH11" s="113">
        <v>51.62</v>
      </c>
      <c r="DI11" s="161">
        <f t="shared" si="11"/>
        <v>578.702</v>
      </c>
      <c r="DJ11" s="162">
        <f t="shared" si="37"/>
        <v>48.225166666666667</v>
      </c>
      <c r="DK11" s="167">
        <v>54.707000000000001</v>
      </c>
      <c r="DL11" s="167">
        <v>35.26</v>
      </c>
      <c r="DM11" s="167">
        <v>53.631</v>
      </c>
      <c r="DN11" s="111">
        <v>85.674000000000007</v>
      </c>
      <c r="DO11" s="113">
        <v>86.564999999999998</v>
      </c>
      <c r="DP11" s="113">
        <v>69.450999999999993</v>
      </c>
      <c r="DQ11" s="113">
        <v>51.277999999999999</v>
      </c>
      <c r="DR11" s="113">
        <v>13.657</v>
      </c>
      <c r="DS11" s="113">
        <v>88.796999999999997</v>
      </c>
      <c r="DT11" s="113">
        <v>97.341999999999999</v>
      </c>
      <c r="DU11" s="113">
        <v>89.316000000000003</v>
      </c>
      <c r="DV11" s="113">
        <v>65.778999999999996</v>
      </c>
      <c r="DW11" s="161">
        <f t="shared" si="12"/>
        <v>791.45699999999999</v>
      </c>
      <c r="DX11" s="162">
        <f t="shared" si="13"/>
        <v>65.954750000000004</v>
      </c>
      <c r="DY11" s="167">
        <v>51.253999999999998</v>
      </c>
      <c r="DZ11" s="167">
        <v>39.101999999999997</v>
      </c>
      <c r="EA11" s="167">
        <v>47.420999999999999</v>
      </c>
      <c r="EB11" s="111">
        <v>27.88</v>
      </c>
      <c r="EC11" s="113">
        <v>65.400999999999996</v>
      </c>
      <c r="ED11" s="113">
        <v>59.484000000000002</v>
      </c>
      <c r="EE11" s="113">
        <v>48.814999999999998</v>
      </c>
      <c r="EF11" s="113">
        <v>26.43</v>
      </c>
      <c r="EG11" s="113">
        <v>73.337000000000003</v>
      </c>
      <c r="EH11" s="113">
        <v>97.415000000000006</v>
      </c>
      <c r="EI11" s="113">
        <v>60.972999999999999</v>
      </c>
      <c r="EJ11" s="113">
        <v>8.5259999999999998</v>
      </c>
      <c r="EK11" s="161">
        <f t="shared" si="14"/>
        <v>606.0379999999999</v>
      </c>
      <c r="EL11" s="162">
        <f t="shared" si="15"/>
        <v>50.503166666666658</v>
      </c>
      <c r="EM11" s="167">
        <v>0.47499999999999998</v>
      </c>
      <c r="EN11" s="167">
        <v>18.815999999999999</v>
      </c>
      <c r="EO11" s="167">
        <v>67.808999999999997</v>
      </c>
      <c r="EP11" s="111">
        <v>81.44</v>
      </c>
      <c r="EQ11" s="113">
        <v>88.23</v>
      </c>
      <c r="ER11" s="113">
        <v>7.1139999999999999</v>
      </c>
      <c r="ES11" s="113">
        <v>0</v>
      </c>
      <c r="ET11" s="113">
        <v>25.535</v>
      </c>
      <c r="EU11" s="113">
        <v>2.2999999999999998</v>
      </c>
      <c r="EV11" s="113">
        <v>0</v>
      </c>
      <c r="EW11" s="113">
        <v>4.468</v>
      </c>
      <c r="EX11" s="113">
        <v>0</v>
      </c>
      <c r="EY11" s="161">
        <f t="shared" si="16"/>
        <v>296.18700000000001</v>
      </c>
      <c r="EZ11" s="162">
        <f t="shared" si="17"/>
        <v>24.68225</v>
      </c>
      <c r="FA11" s="167">
        <v>0</v>
      </c>
      <c r="FB11" s="167">
        <v>0</v>
      </c>
      <c r="FC11" s="167">
        <v>38.295000000000002</v>
      </c>
      <c r="FD11" s="111">
        <v>60.633000000000003</v>
      </c>
      <c r="FE11" s="113">
        <v>78.516999999999996</v>
      </c>
      <c r="FF11" s="113">
        <v>87.796000000000006</v>
      </c>
      <c r="FG11" s="113">
        <v>54.948</v>
      </c>
      <c r="FH11" s="113">
        <v>83.016000000000005</v>
      </c>
      <c r="FI11" s="113">
        <v>66.795000000000002</v>
      </c>
      <c r="FJ11" s="113">
        <v>3.6360000000000001</v>
      </c>
      <c r="FK11" s="113">
        <v>0</v>
      </c>
      <c r="FL11" s="113">
        <v>48.459000000000003</v>
      </c>
      <c r="FM11" s="161">
        <f t="shared" si="18"/>
        <v>522.09500000000003</v>
      </c>
      <c r="FN11" s="162">
        <f t="shared" si="19"/>
        <v>43.507916666666667</v>
      </c>
      <c r="FO11" s="167">
        <v>7.1660000000000004</v>
      </c>
      <c r="FP11" s="167">
        <v>28.452000000000002</v>
      </c>
      <c r="FQ11" s="167">
        <v>15.736000000000001</v>
      </c>
      <c r="FR11" s="111">
        <v>17.847000000000001</v>
      </c>
      <c r="FS11" s="113">
        <v>2.577</v>
      </c>
      <c r="FT11" s="113">
        <v>12.14</v>
      </c>
      <c r="FU11" s="113">
        <v>14.336</v>
      </c>
      <c r="FV11" s="113">
        <v>38.21</v>
      </c>
      <c r="FW11" s="113">
        <v>0</v>
      </c>
      <c r="FX11" s="113">
        <v>0</v>
      </c>
      <c r="FY11" s="113">
        <v>0</v>
      </c>
      <c r="FZ11" s="113">
        <v>0</v>
      </c>
      <c r="GA11" s="161">
        <f t="shared" si="20"/>
        <v>136.464</v>
      </c>
      <c r="GB11" s="162">
        <f t="shared" si="21"/>
        <v>11.372</v>
      </c>
      <c r="GC11" s="167">
        <v>0</v>
      </c>
      <c r="GD11" s="167">
        <v>0</v>
      </c>
      <c r="GE11" s="167">
        <v>0</v>
      </c>
      <c r="GF11" s="111">
        <v>0</v>
      </c>
      <c r="GG11" s="113">
        <v>38.703000000000003</v>
      </c>
      <c r="GH11" s="113">
        <v>24.655999999999999</v>
      </c>
      <c r="GI11" s="113">
        <v>69.162999999999997</v>
      </c>
      <c r="GJ11" s="113">
        <v>46.37</v>
      </c>
      <c r="GK11" s="113">
        <v>0</v>
      </c>
      <c r="GL11" s="113">
        <v>45.01</v>
      </c>
      <c r="GM11" s="113">
        <v>33.923999999999999</v>
      </c>
      <c r="GN11" s="113">
        <v>9.9629999999999992</v>
      </c>
      <c r="GO11" s="161">
        <f t="shared" si="22"/>
        <v>267.78899999999999</v>
      </c>
      <c r="GP11" s="162">
        <f t="shared" si="23"/>
        <v>22.315749999999998</v>
      </c>
      <c r="GQ11" s="167">
        <v>0</v>
      </c>
      <c r="GR11" s="167">
        <v>0</v>
      </c>
      <c r="GS11" s="167">
        <v>0</v>
      </c>
      <c r="GT11" s="111">
        <v>0</v>
      </c>
      <c r="GU11" s="113">
        <v>0</v>
      </c>
      <c r="GV11" s="113">
        <v>0</v>
      </c>
      <c r="GW11" s="113">
        <v>24.451000000000001</v>
      </c>
      <c r="GX11" s="113">
        <v>41.906999999999996</v>
      </c>
      <c r="GY11" s="113">
        <v>0</v>
      </c>
      <c r="GZ11" s="113">
        <v>2.4289999999999998</v>
      </c>
      <c r="HA11" s="113">
        <v>0</v>
      </c>
      <c r="HB11" s="113">
        <v>0</v>
      </c>
      <c r="HC11" s="161">
        <f t="shared" si="24"/>
        <v>68.787000000000006</v>
      </c>
      <c r="HD11" s="162">
        <f t="shared" si="25"/>
        <v>5.7322500000000005</v>
      </c>
      <c r="HE11" s="167">
        <v>0</v>
      </c>
      <c r="HF11" s="167">
        <v>0</v>
      </c>
      <c r="HG11" s="167">
        <v>0</v>
      </c>
      <c r="HH11" s="111">
        <v>0</v>
      </c>
      <c r="HI11" s="113">
        <v>18.797999999999998</v>
      </c>
      <c r="HJ11" s="113">
        <v>64.986999999999995</v>
      </c>
      <c r="HK11" s="113">
        <v>72.921999999999997</v>
      </c>
      <c r="HL11" s="113">
        <v>72.525999999999996</v>
      </c>
      <c r="HM11" s="113">
        <v>86.593000000000004</v>
      </c>
      <c r="HN11" s="113">
        <v>138.10300000000001</v>
      </c>
      <c r="HO11" s="113">
        <v>70.537999999999997</v>
      </c>
      <c r="HP11" s="113">
        <v>9.3360000000000003</v>
      </c>
      <c r="HQ11" s="161">
        <f t="shared" si="26"/>
        <v>533.803</v>
      </c>
      <c r="HR11" s="162">
        <f t="shared" si="27"/>
        <v>44.483583333333335</v>
      </c>
      <c r="HS11" s="167">
        <v>0</v>
      </c>
      <c r="HT11" s="167">
        <v>0</v>
      </c>
      <c r="HU11" s="167">
        <v>0</v>
      </c>
      <c r="HV11" s="111">
        <v>0</v>
      </c>
      <c r="HW11" s="113">
        <v>0</v>
      </c>
      <c r="HX11" s="113">
        <v>0</v>
      </c>
      <c r="HY11" s="113">
        <v>0</v>
      </c>
      <c r="HZ11" s="113">
        <v>0</v>
      </c>
      <c r="IA11" s="113">
        <v>11.385999999999999</v>
      </c>
      <c r="IB11" s="113">
        <v>5.0000000000000001E-3</v>
      </c>
      <c r="IC11" s="113">
        <v>0</v>
      </c>
      <c r="ID11" s="113">
        <v>0</v>
      </c>
      <c r="IE11" s="161">
        <f t="shared" si="28"/>
        <v>11.391</v>
      </c>
      <c r="IF11" s="162">
        <f t="shared" si="29"/>
        <v>0.94925000000000004</v>
      </c>
      <c r="IG11" s="167">
        <v>0</v>
      </c>
      <c r="IH11" s="167">
        <v>0</v>
      </c>
      <c r="II11" s="167">
        <v>0</v>
      </c>
      <c r="IJ11" s="111">
        <v>0</v>
      </c>
      <c r="IK11" s="113">
        <v>0</v>
      </c>
      <c r="IL11" s="113">
        <v>0</v>
      </c>
      <c r="IM11" s="113">
        <v>38.863999999999997</v>
      </c>
      <c r="IN11" s="113">
        <v>50.965000000000003</v>
      </c>
      <c r="IO11" s="113">
        <v>0</v>
      </c>
      <c r="IP11" s="113">
        <v>0</v>
      </c>
      <c r="IQ11" s="113">
        <v>0</v>
      </c>
      <c r="IR11" s="113">
        <v>0</v>
      </c>
      <c r="IS11" s="161">
        <f t="shared" si="30"/>
        <v>89.829000000000008</v>
      </c>
      <c r="IT11" s="162">
        <f t="shared" si="38"/>
        <v>7.4857500000000003</v>
      </c>
      <c r="IU11" s="167">
        <v>0</v>
      </c>
      <c r="IV11" s="167">
        <v>0</v>
      </c>
      <c r="IW11" s="167">
        <v>0</v>
      </c>
      <c r="IX11" s="111">
        <v>0</v>
      </c>
      <c r="IY11" s="113">
        <v>0</v>
      </c>
      <c r="IZ11" s="113">
        <v>0</v>
      </c>
      <c r="JA11" s="113">
        <v>0</v>
      </c>
      <c r="JB11" s="113">
        <v>0</v>
      </c>
      <c r="JC11" s="113">
        <v>0</v>
      </c>
      <c r="JD11" s="113">
        <v>0</v>
      </c>
      <c r="JE11" s="113">
        <v>0</v>
      </c>
      <c r="JF11" s="113">
        <v>0</v>
      </c>
      <c r="JG11" s="161">
        <f t="shared" si="31"/>
        <v>0</v>
      </c>
      <c r="JH11" s="162">
        <f t="shared" si="32"/>
        <v>0</v>
      </c>
      <c r="JI11" s="167">
        <v>0</v>
      </c>
      <c r="JJ11" s="167">
        <v>0</v>
      </c>
      <c r="JK11" s="167">
        <v>0</v>
      </c>
      <c r="JL11" s="111">
        <v>0</v>
      </c>
      <c r="JM11" s="113">
        <v>0</v>
      </c>
      <c r="JN11" s="113"/>
      <c r="JO11" s="113"/>
      <c r="JP11" s="113"/>
      <c r="JQ11" s="113"/>
      <c r="JR11" s="113"/>
      <c r="JS11" s="113"/>
      <c r="JT11" s="113"/>
      <c r="JU11" s="161">
        <f t="shared" si="33"/>
        <v>0</v>
      </c>
      <c r="JV11" s="162">
        <f>JU11/5</f>
        <v>0</v>
      </c>
    </row>
    <row r="12" spans="1:282" ht="22.5">
      <c r="A12" s="409"/>
      <c r="B12" s="13" t="s">
        <v>42</v>
      </c>
      <c r="C12" s="169"/>
      <c r="D12" s="169"/>
      <c r="E12" s="169"/>
      <c r="F12" s="115"/>
      <c r="G12" s="114"/>
      <c r="H12" s="114"/>
      <c r="I12" s="114"/>
      <c r="J12" s="114"/>
      <c r="K12" s="114"/>
      <c r="L12" s="114"/>
      <c r="M12" s="114"/>
      <c r="N12" s="114"/>
      <c r="O12" s="170">
        <f t="shared" si="0"/>
        <v>0</v>
      </c>
      <c r="P12" s="171">
        <f t="shared" si="1"/>
        <v>0</v>
      </c>
      <c r="Q12" s="169"/>
      <c r="R12" s="169"/>
      <c r="S12" s="169"/>
      <c r="T12" s="115"/>
      <c r="U12" s="114"/>
      <c r="V12" s="114"/>
      <c r="W12" s="114"/>
      <c r="X12" s="114"/>
      <c r="Y12" s="114"/>
      <c r="Z12" s="114"/>
      <c r="AA12" s="114"/>
      <c r="AB12" s="114"/>
      <c r="AC12" s="170">
        <f t="shared" si="2"/>
        <v>0</v>
      </c>
      <c r="AD12" s="171">
        <f t="shared" si="3"/>
        <v>0</v>
      </c>
      <c r="AE12" s="169"/>
      <c r="AF12" s="169"/>
      <c r="AG12" s="169"/>
      <c r="AH12" s="115"/>
      <c r="AI12" s="114"/>
      <c r="AJ12" s="114"/>
      <c r="AK12" s="114"/>
      <c r="AL12" s="114"/>
      <c r="AM12" s="114"/>
      <c r="AN12" s="114"/>
      <c r="AO12" s="114"/>
      <c r="AP12" s="114"/>
      <c r="AQ12" s="170">
        <f t="shared" si="4"/>
        <v>0</v>
      </c>
      <c r="AR12" s="171">
        <f t="shared" si="5"/>
        <v>0</v>
      </c>
      <c r="AS12" s="169"/>
      <c r="AT12" s="169"/>
      <c r="AU12" s="169"/>
      <c r="AV12" s="115"/>
      <c r="AW12" s="114"/>
      <c r="AX12" s="114"/>
      <c r="AY12" s="114"/>
      <c r="AZ12" s="114"/>
      <c r="BA12" s="114"/>
      <c r="BB12" s="114"/>
      <c r="BC12" s="114"/>
      <c r="BD12" s="114"/>
      <c r="BE12" s="170">
        <f t="shared" si="6"/>
        <v>0</v>
      </c>
      <c r="BF12" s="171">
        <f t="shared" si="7"/>
        <v>0</v>
      </c>
      <c r="BG12" s="169"/>
      <c r="BH12" s="169"/>
      <c r="BI12" s="169"/>
      <c r="BJ12" s="115"/>
      <c r="BK12" s="114"/>
      <c r="BL12" s="114"/>
      <c r="BM12" s="114"/>
      <c r="BN12" s="114"/>
      <c r="BO12" s="114"/>
      <c r="BP12" s="114"/>
      <c r="BQ12" s="114"/>
      <c r="BR12" s="114"/>
      <c r="BS12" s="170">
        <f t="shared" si="34"/>
        <v>0</v>
      </c>
      <c r="BT12" s="171">
        <f t="shared" si="35"/>
        <v>0</v>
      </c>
      <c r="BU12" s="169"/>
      <c r="BV12" s="169"/>
      <c r="BW12" s="169"/>
      <c r="BX12" s="115"/>
      <c r="BY12" s="114"/>
      <c r="BZ12" s="114"/>
      <c r="CA12" s="114"/>
      <c r="CB12" s="114"/>
      <c r="CC12" s="114"/>
      <c r="CD12" s="114"/>
      <c r="CE12" s="114"/>
      <c r="CF12" s="114"/>
      <c r="CG12" s="170">
        <f t="shared" si="8"/>
        <v>0</v>
      </c>
      <c r="CH12" s="171">
        <f t="shared" si="9"/>
        <v>0</v>
      </c>
      <c r="CI12" s="169"/>
      <c r="CJ12" s="169"/>
      <c r="CK12" s="169"/>
      <c r="CL12" s="115"/>
      <c r="CM12" s="114"/>
      <c r="CN12" s="114"/>
      <c r="CO12" s="114"/>
      <c r="CP12" s="114"/>
      <c r="CQ12" s="114"/>
      <c r="CR12" s="114"/>
      <c r="CS12" s="114"/>
      <c r="CT12" s="114"/>
      <c r="CU12" s="170">
        <f t="shared" si="10"/>
        <v>0</v>
      </c>
      <c r="CV12" s="171">
        <f t="shared" si="36"/>
        <v>0</v>
      </c>
      <c r="CW12" s="169">
        <v>0</v>
      </c>
      <c r="CX12" s="169">
        <v>0</v>
      </c>
      <c r="CY12" s="169">
        <v>0</v>
      </c>
      <c r="CZ12" s="115">
        <v>3.78</v>
      </c>
      <c r="DA12" s="114">
        <v>65.12</v>
      </c>
      <c r="DB12" s="114">
        <v>60.369</v>
      </c>
      <c r="DC12" s="114">
        <v>48.545999999999999</v>
      </c>
      <c r="DD12" s="114">
        <v>71.783000000000001</v>
      </c>
      <c r="DE12" s="114">
        <v>62.606999999999999</v>
      </c>
      <c r="DF12" s="114">
        <v>59.856000000000002</v>
      </c>
      <c r="DG12" s="114">
        <v>76.495000000000005</v>
      </c>
      <c r="DH12" s="114">
        <v>79.069999999999993</v>
      </c>
      <c r="DI12" s="170">
        <f t="shared" si="11"/>
        <v>527.62599999999998</v>
      </c>
      <c r="DJ12" s="171">
        <f>DI12/12</f>
        <v>43.968833333333329</v>
      </c>
      <c r="DK12" s="169">
        <v>48.557000000000002</v>
      </c>
      <c r="DL12" s="169">
        <v>0</v>
      </c>
      <c r="DM12" s="169">
        <v>15.317</v>
      </c>
      <c r="DN12" s="115">
        <v>64.275000000000006</v>
      </c>
      <c r="DO12" s="114">
        <v>52.045999999999999</v>
      </c>
      <c r="DP12" s="114">
        <v>42.097999999999999</v>
      </c>
      <c r="DQ12" s="114">
        <v>41.302999999999997</v>
      </c>
      <c r="DR12" s="114">
        <v>3.1549999999999998</v>
      </c>
      <c r="DS12" s="114">
        <v>15.571</v>
      </c>
      <c r="DT12" s="114">
        <v>42.838000000000001</v>
      </c>
      <c r="DU12" s="114">
        <v>64.944999999999993</v>
      </c>
      <c r="DV12" s="114">
        <v>57.448999999999998</v>
      </c>
      <c r="DW12" s="170">
        <f t="shared" si="12"/>
        <v>447.55400000000003</v>
      </c>
      <c r="DX12" s="171">
        <f t="shared" si="13"/>
        <v>37.296166666666672</v>
      </c>
      <c r="DY12" s="169">
        <v>70.626000000000005</v>
      </c>
      <c r="DZ12" s="169">
        <v>20.03</v>
      </c>
      <c r="EA12" s="169">
        <v>9.4860000000000007</v>
      </c>
      <c r="EB12" s="115">
        <v>52.186999999999998</v>
      </c>
      <c r="EC12" s="114">
        <v>13.321999999999999</v>
      </c>
      <c r="ED12" s="114">
        <v>14.353999999999999</v>
      </c>
      <c r="EE12" s="114">
        <v>30.286000000000001</v>
      </c>
      <c r="EF12" s="114">
        <v>16.497</v>
      </c>
      <c r="EG12" s="114">
        <v>3.597</v>
      </c>
      <c r="EH12" s="114">
        <v>1.772</v>
      </c>
      <c r="EI12" s="114">
        <v>1.26</v>
      </c>
      <c r="EJ12" s="114">
        <v>0.26100000000000001</v>
      </c>
      <c r="EK12" s="170">
        <f t="shared" si="14"/>
        <v>233.678</v>
      </c>
      <c r="EL12" s="171">
        <f t="shared" si="15"/>
        <v>19.473166666666668</v>
      </c>
      <c r="EM12" s="169">
        <v>10.313000000000001</v>
      </c>
      <c r="EN12" s="169">
        <v>17.308</v>
      </c>
      <c r="EO12" s="169">
        <v>0</v>
      </c>
      <c r="EP12" s="115">
        <v>0</v>
      </c>
      <c r="EQ12" s="114">
        <v>0</v>
      </c>
      <c r="ER12" s="114">
        <v>0</v>
      </c>
      <c r="ES12" s="114">
        <v>0</v>
      </c>
      <c r="ET12" s="114">
        <v>0</v>
      </c>
      <c r="EU12" s="114">
        <v>0</v>
      </c>
      <c r="EV12" s="114">
        <v>0</v>
      </c>
      <c r="EW12" s="114">
        <v>0</v>
      </c>
      <c r="EX12" s="114">
        <v>0</v>
      </c>
      <c r="EY12" s="170">
        <f t="shared" si="16"/>
        <v>27.621000000000002</v>
      </c>
      <c r="EZ12" s="171">
        <f t="shared" si="17"/>
        <v>2.3017500000000002</v>
      </c>
      <c r="FA12" s="169">
        <v>0</v>
      </c>
      <c r="FB12" s="169">
        <v>0</v>
      </c>
      <c r="FC12" s="169">
        <v>0</v>
      </c>
      <c r="FD12" s="115">
        <v>0</v>
      </c>
      <c r="FE12" s="114">
        <v>0</v>
      </c>
      <c r="FF12" s="114">
        <v>0</v>
      </c>
      <c r="FG12" s="114">
        <v>0</v>
      </c>
      <c r="FH12" s="114">
        <v>0</v>
      </c>
      <c r="FI12" s="114">
        <v>0</v>
      </c>
      <c r="FJ12" s="114">
        <v>0</v>
      </c>
      <c r="FK12" s="114">
        <v>0</v>
      </c>
      <c r="FL12" s="114">
        <v>0</v>
      </c>
      <c r="FM12" s="170">
        <f t="shared" si="18"/>
        <v>0</v>
      </c>
      <c r="FN12" s="171">
        <f t="shared" si="19"/>
        <v>0</v>
      </c>
      <c r="FO12" s="169">
        <v>0</v>
      </c>
      <c r="FP12" s="169">
        <v>0</v>
      </c>
      <c r="FQ12" s="169">
        <v>0</v>
      </c>
      <c r="FR12" s="115">
        <v>0</v>
      </c>
      <c r="FS12" s="114">
        <v>0</v>
      </c>
      <c r="FT12" s="114">
        <v>0</v>
      </c>
      <c r="FU12" s="114">
        <v>0</v>
      </c>
      <c r="FV12" s="114">
        <v>0</v>
      </c>
      <c r="FW12" s="114">
        <v>0</v>
      </c>
      <c r="FX12" s="114">
        <v>0</v>
      </c>
      <c r="FY12" s="114">
        <v>0</v>
      </c>
      <c r="FZ12" s="114">
        <v>0</v>
      </c>
      <c r="GA12" s="170">
        <f t="shared" si="20"/>
        <v>0</v>
      </c>
      <c r="GB12" s="171">
        <f t="shared" si="21"/>
        <v>0</v>
      </c>
      <c r="GC12" s="169">
        <v>0</v>
      </c>
      <c r="GD12" s="169">
        <v>0</v>
      </c>
      <c r="GE12" s="169">
        <v>0</v>
      </c>
      <c r="GF12" s="115">
        <v>0</v>
      </c>
      <c r="GG12" s="114">
        <v>0</v>
      </c>
      <c r="GH12" s="114">
        <v>0</v>
      </c>
      <c r="GI12" s="114">
        <v>0</v>
      </c>
      <c r="GJ12" s="114">
        <v>0</v>
      </c>
      <c r="GK12" s="114">
        <v>0</v>
      </c>
      <c r="GL12" s="114">
        <v>0</v>
      </c>
      <c r="GM12" s="114">
        <v>0</v>
      </c>
      <c r="GN12" s="114">
        <v>0</v>
      </c>
      <c r="GO12" s="170">
        <f t="shared" si="22"/>
        <v>0</v>
      </c>
      <c r="GP12" s="171">
        <f t="shared" si="23"/>
        <v>0</v>
      </c>
      <c r="GQ12" s="169">
        <v>0</v>
      </c>
      <c r="GR12" s="169">
        <v>0</v>
      </c>
      <c r="GS12" s="169">
        <v>0</v>
      </c>
      <c r="GT12" s="115">
        <v>0</v>
      </c>
      <c r="GU12" s="114">
        <v>0</v>
      </c>
      <c r="GV12" s="114">
        <v>0</v>
      </c>
      <c r="GW12" s="114">
        <v>0</v>
      </c>
      <c r="GX12" s="114">
        <v>0</v>
      </c>
      <c r="GY12" s="114">
        <v>0</v>
      </c>
      <c r="GZ12" s="114">
        <v>0</v>
      </c>
      <c r="HA12" s="114">
        <v>0</v>
      </c>
      <c r="HB12" s="114">
        <v>0</v>
      </c>
      <c r="HC12" s="170">
        <f t="shared" si="24"/>
        <v>0</v>
      </c>
      <c r="HD12" s="171">
        <f t="shared" si="25"/>
        <v>0</v>
      </c>
      <c r="HE12" s="169">
        <v>0</v>
      </c>
      <c r="HF12" s="169">
        <v>0</v>
      </c>
      <c r="HG12" s="169">
        <v>0</v>
      </c>
      <c r="HH12" s="115">
        <v>0</v>
      </c>
      <c r="HI12" s="114">
        <v>0</v>
      </c>
      <c r="HJ12" s="114">
        <v>0</v>
      </c>
      <c r="HK12" s="114">
        <v>0</v>
      </c>
      <c r="HL12" s="114">
        <v>0</v>
      </c>
      <c r="HM12" s="114">
        <v>0</v>
      </c>
      <c r="HN12" s="114">
        <v>0</v>
      </c>
      <c r="HO12" s="114">
        <v>0</v>
      </c>
      <c r="HP12" s="114">
        <v>0</v>
      </c>
      <c r="HQ12" s="170">
        <f t="shared" si="26"/>
        <v>0</v>
      </c>
      <c r="HR12" s="171">
        <f t="shared" si="27"/>
        <v>0</v>
      </c>
      <c r="HS12" s="169">
        <v>0</v>
      </c>
      <c r="HT12" s="169">
        <v>0</v>
      </c>
      <c r="HU12" s="169">
        <v>0</v>
      </c>
      <c r="HV12" s="115">
        <v>0</v>
      </c>
      <c r="HW12" s="114">
        <v>0</v>
      </c>
      <c r="HX12" s="114">
        <v>0</v>
      </c>
      <c r="HY12" s="114">
        <v>0</v>
      </c>
      <c r="HZ12" s="114">
        <v>0</v>
      </c>
      <c r="IA12" s="114">
        <v>0</v>
      </c>
      <c r="IB12" s="114">
        <v>0</v>
      </c>
      <c r="IC12" s="114">
        <v>0</v>
      </c>
      <c r="ID12" s="114">
        <v>0</v>
      </c>
      <c r="IE12" s="170">
        <f t="shared" si="28"/>
        <v>0</v>
      </c>
      <c r="IF12" s="171">
        <f t="shared" si="29"/>
        <v>0</v>
      </c>
      <c r="IG12" s="169">
        <v>0</v>
      </c>
      <c r="IH12" s="169">
        <v>0</v>
      </c>
      <c r="II12" s="169">
        <v>0</v>
      </c>
      <c r="IJ12" s="115">
        <v>0</v>
      </c>
      <c r="IK12" s="114">
        <v>0</v>
      </c>
      <c r="IL12" s="114">
        <v>0</v>
      </c>
      <c r="IM12" s="114">
        <v>0</v>
      </c>
      <c r="IN12" s="114">
        <v>0</v>
      </c>
      <c r="IO12" s="114">
        <v>0</v>
      </c>
      <c r="IP12" s="114">
        <v>0</v>
      </c>
      <c r="IQ12" s="114">
        <v>0</v>
      </c>
      <c r="IR12" s="114">
        <v>0</v>
      </c>
      <c r="IS12" s="170">
        <f t="shared" si="30"/>
        <v>0</v>
      </c>
      <c r="IT12" s="171">
        <f t="shared" si="38"/>
        <v>0</v>
      </c>
      <c r="IU12" s="169">
        <v>0</v>
      </c>
      <c r="IV12" s="169">
        <v>0</v>
      </c>
      <c r="IW12" s="169">
        <v>0</v>
      </c>
      <c r="IX12" s="115">
        <v>0</v>
      </c>
      <c r="IY12" s="114">
        <v>0</v>
      </c>
      <c r="IZ12" s="114">
        <v>0</v>
      </c>
      <c r="JA12" s="114">
        <v>0</v>
      </c>
      <c r="JB12" s="114">
        <v>0</v>
      </c>
      <c r="JC12" s="114">
        <v>0</v>
      </c>
      <c r="JD12" s="114">
        <v>0</v>
      </c>
      <c r="JE12" s="114">
        <v>0</v>
      </c>
      <c r="JF12" s="114">
        <v>0</v>
      </c>
      <c r="JG12" s="170">
        <f t="shared" si="31"/>
        <v>0</v>
      </c>
      <c r="JH12" s="171">
        <f t="shared" si="32"/>
        <v>0</v>
      </c>
      <c r="JI12" s="169">
        <v>0</v>
      </c>
      <c r="JJ12" s="169">
        <v>0</v>
      </c>
      <c r="JK12" s="169">
        <v>0</v>
      </c>
      <c r="JL12" s="115">
        <v>0</v>
      </c>
      <c r="JM12" s="114">
        <v>0</v>
      </c>
      <c r="JN12" s="114"/>
      <c r="JO12" s="114"/>
      <c r="JP12" s="114"/>
      <c r="JQ12" s="114"/>
      <c r="JR12" s="114"/>
      <c r="JS12" s="114"/>
      <c r="JT12" s="114"/>
      <c r="JU12" s="170">
        <f t="shared" si="33"/>
        <v>0</v>
      </c>
      <c r="JV12" s="171">
        <f>JU12/5</f>
        <v>0</v>
      </c>
    </row>
    <row r="13" spans="1:282" ht="34.5" customHeight="1">
      <c r="A13" s="409"/>
      <c r="B13" s="13" t="s">
        <v>87</v>
      </c>
      <c r="C13" s="169"/>
      <c r="D13" s="169"/>
      <c r="E13" s="169"/>
      <c r="F13" s="115"/>
      <c r="G13" s="114"/>
      <c r="H13" s="114"/>
      <c r="I13" s="114"/>
      <c r="J13" s="114"/>
      <c r="K13" s="114"/>
      <c r="L13" s="114"/>
      <c r="M13" s="114"/>
      <c r="N13" s="114"/>
      <c r="O13" s="170">
        <f t="shared" si="0"/>
        <v>0</v>
      </c>
      <c r="P13" s="171">
        <f t="shared" si="1"/>
        <v>0</v>
      </c>
      <c r="Q13" s="169"/>
      <c r="R13" s="169"/>
      <c r="S13" s="169"/>
      <c r="T13" s="115"/>
      <c r="U13" s="114"/>
      <c r="V13" s="114"/>
      <c r="W13" s="114"/>
      <c r="X13" s="114"/>
      <c r="Y13" s="114"/>
      <c r="Z13" s="114"/>
      <c r="AA13" s="114"/>
      <c r="AB13" s="114"/>
      <c r="AC13" s="170">
        <f t="shared" si="2"/>
        <v>0</v>
      </c>
      <c r="AD13" s="171">
        <f t="shared" si="3"/>
        <v>0</v>
      </c>
      <c r="AE13" s="169"/>
      <c r="AF13" s="169"/>
      <c r="AG13" s="169"/>
      <c r="AH13" s="115"/>
      <c r="AI13" s="114"/>
      <c r="AJ13" s="114"/>
      <c r="AK13" s="114"/>
      <c r="AL13" s="114"/>
      <c r="AM13" s="114"/>
      <c r="AN13" s="114"/>
      <c r="AO13" s="114"/>
      <c r="AP13" s="114"/>
      <c r="AQ13" s="170">
        <f t="shared" si="4"/>
        <v>0</v>
      </c>
      <c r="AR13" s="171">
        <f t="shared" si="5"/>
        <v>0</v>
      </c>
      <c r="AS13" s="169"/>
      <c r="AT13" s="169"/>
      <c r="AU13" s="169"/>
      <c r="AV13" s="115"/>
      <c r="AW13" s="114"/>
      <c r="AX13" s="114"/>
      <c r="AY13" s="114"/>
      <c r="AZ13" s="114"/>
      <c r="BA13" s="114"/>
      <c r="BB13" s="114"/>
      <c r="BC13" s="114"/>
      <c r="BD13" s="114"/>
      <c r="BE13" s="170">
        <f t="shared" si="6"/>
        <v>0</v>
      </c>
      <c r="BF13" s="171">
        <f t="shared" si="7"/>
        <v>0</v>
      </c>
      <c r="BG13" s="169"/>
      <c r="BH13" s="169"/>
      <c r="BI13" s="169"/>
      <c r="BJ13" s="115"/>
      <c r="BK13" s="114"/>
      <c r="BL13" s="114"/>
      <c r="BM13" s="114"/>
      <c r="BN13" s="114"/>
      <c r="BO13" s="114"/>
      <c r="BP13" s="114"/>
      <c r="BQ13" s="114"/>
      <c r="BR13" s="114"/>
      <c r="BS13" s="170">
        <f t="shared" si="34"/>
        <v>0</v>
      </c>
      <c r="BT13" s="171">
        <f t="shared" si="35"/>
        <v>0</v>
      </c>
      <c r="BU13" s="169"/>
      <c r="BV13" s="169"/>
      <c r="BW13" s="169"/>
      <c r="BX13" s="115"/>
      <c r="BY13" s="114"/>
      <c r="BZ13" s="114"/>
      <c r="CA13" s="114"/>
      <c r="CB13" s="114"/>
      <c r="CC13" s="114"/>
      <c r="CD13" s="114"/>
      <c r="CE13" s="114"/>
      <c r="CF13" s="114"/>
      <c r="CG13" s="170">
        <f t="shared" si="8"/>
        <v>0</v>
      </c>
      <c r="CH13" s="171">
        <f t="shared" si="9"/>
        <v>0</v>
      </c>
      <c r="CI13" s="169"/>
      <c r="CJ13" s="169"/>
      <c r="CK13" s="169"/>
      <c r="CL13" s="115"/>
      <c r="CM13" s="114"/>
      <c r="CN13" s="114"/>
      <c r="CO13" s="114"/>
      <c r="CP13" s="114"/>
      <c r="CQ13" s="114"/>
      <c r="CR13" s="114"/>
      <c r="CS13" s="114"/>
      <c r="CT13" s="114"/>
      <c r="CU13" s="170">
        <f t="shared" si="10"/>
        <v>0</v>
      </c>
      <c r="CV13" s="171">
        <f t="shared" si="36"/>
        <v>0</v>
      </c>
      <c r="CW13" s="169"/>
      <c r="CX13" s="169"/>
      <c r="CY13" s="169"/>
      <c r="CZ13" s="115"/>
      <c r="DA13" s="114"/>
      <c r="DB13" s="114"/>
      <c r="DC13" s="114"/>
      <c r="DD13" s="114"/>
      <c r="DE13" s="114"/>
      <c r="DF13" s="114"/>
      <c r="DG13" s="114"/>
      <c r="DH13" s="114"/>
      <c r="DI13" s="170">
        <f t="shared" si="11"/>
        <v>0</v>
      </c>
      <c r="DJ13" s="171">
        <f t="shared" si="37"/>
        <v>0</v>
      </c>
      <c r="DK13" s="169"/>
      <c r="DL13" s="169"/>
      <c r="DM13" s="169"/>
      <c r="DN13" s="115"/>
      <c r="DO13" s="114"/>
      <c r="DP13" s="114"/>
      <c r="DQ13" s="114"/>
      <c r="DR13" s="114"/>
      <c r="DS13" s="114"/>
      <c r="DT13" s="114"/>
      <c r="DU13" s="114"/>
      <c r="DV13" s="114"/>
      <c r="DW13" s="170">
        <f t="shared" si="12"/>
        <v>0</v>
      </c>
      <c r="DX13" s="171">
        <f t="shared" si="13"/>
        <v>0</v>
      </c>
      <c r="DY13" s="169"/>
      <c r="DZ13" s="169"/>
      <c r="EA13" s="169"/>
      <c r="EB13" s="115"/>
      <c r="EC13" s="114"/>
      <c r="ED13" s="114"/>
      <c r="EE13" s="114"/>
      <c r="EF13" s="114"/>
      <c r="EG13" s="114"/>
      <c r="EH13" s="114"/>
      <c r="EI13" s="114"/>
      <c r="EJ13" s="114"/>
      <c r="EK13" s="170">
        <f t="shared" si="14"/>
        <v>0</v>
      </c>
      <c r="EL13" s="171">
        <f t="shared" si="15"/>
        <v>0</v>
      </c>
      <c r="EM13" s="169"/>
      <c r="EN13" s="169"/>
      <c r="EO13" s="169"/>
      <c r="EP13" s="115"/>
      <c r="EQ13" s="114"/>
      <c r="ER13" s="114"/>
      <c r="ES13" s="114"/>
      <c r="ET13" s="114"/>
      <c r="EU13" s="114"/>
      <c r="EV13" s="114"/>
      <c r="EW13" s="114"/>
      <c r="EX13" s="114"/>
      <c r="EY13" s="170">
        <f t="shared" si="16"/>
        <v>0</v>
      </c>
      <c r="EZ13" s="171">
        <f t="shared" si="17"/>
        <v>0</v>
      </c>
      <c r="FA13" s="169">
        <v>0</v>
      </c>
      <c r="FB13" s="169">
        <v>0</v>
      </c>
      <c r="FC13" s="169">
        <v>40.829000000000001</v>
      </c>
      <c r="FD13" s="115">
        <v>86.35</v>
      </c>
      <c r="FE13" s="114">
        <v>2.4E-2</v>
      </c>
      <c r="FF13" s="114">
        <v>114.32299999999999</v>
      </c>
      <c r="FG13" s="114">
        <v>130.89500000000001</v>
      </c>
      <c r="FH13" s="114">
        <v>132.03800000000001</v>
      </c>
      <c r="FI13" s="114">
        <v>194.75</v>
      </c>
      <c r="FJ13" s="114">
        <v>208.405</v>
      </c>
      <c r="FK13" s="114">
        <v>201.53</v>
      </c>
      <c r="FL13" s="114">
        <v>212.72800000000001</v>
      </c>
      <c r="FM13" s="170">
        <f t="shared" si="18"/>
        <v>1321.8720000000001</v>
      </c>
      <c r="FN13" s="171">
        <f t="shared" si="19"/>
        <v>110.15600000000001</v>
      </c>
      <c r="FO13" s="169">
        <v>215.691</v>
      </c>
      <c r="FP13" s="169">
        <v>180.06299999999999</v>
      </c>
      <c r="FQ13" s="169">
        <v>193.35900000000001</v>
      </c>
      <c r="FR13" s="115">
        <v>193.77099999999999</v>
      </c>
      <c r="FS13" s="114">
        <v>221.07499999999999</v>
      </c>
      <c r="FT13" s="114">
        <v>200.77500000000001</v>
      </c>
      <c r="FU13" s="114">
        <v>205.37899999999999</v>
      </c>
      <c r="FV13" s="114">
        <v>209.983</v>
      </c>
      <c r="FW13" s="114">
        <v>210.809</v>
      </c>
      <c r="FX13" s="114">
        <v>218.20400000000001</v>
      </c>
      <c r="FY13" s="114">
        <v>198.23099999999999</v>
      </c>
      <c r="FZ13" s="114">
        <v>231.40700000000001</v>
      </c>
      <c r="GA13" s="170">
        <f t="shared" si="20"/>
        <v>2478.7470000000003</v>
      </c>
      <c r="GB13" s="171">
        <f t="shared" si="21"/>
        <v>206.56225000000003</v>
      </c>
      <c r="GC13" s="169">
        <v>205.209</v>
      </c>
      <c r="GD13" s="169">
        <v>174.851</v>
      </c>
      <c r="GE13" s="169">
        <v>193.98699999999999</v>
      </c>
      <c r="GF13" s="115">
        <v>170.93100000000001</v>
      </c>
      <c r="GG13" s="114">
        <v>222.98</v>
      </c>
      <c r="GH13" s="114">
        <v>196.626</v>
      </c>
      <c r="GI13" s="114">
        <v>211.672</v>
      </c>
      <c r="GJ13" s="114">
        <v>237.529</v>
      </c>
      <c r="GK13" s="114">
        <v>265.73700000000002</v>
      </c>
      <c r="GL13" s="114">
        <v>274.51100000000002</v>
      </c>
      <c r="GM13" s="114">
        <v>262.815</v>
      </c>
      <c r="GN13" s="114">
        <v>272.99099999999999</v>
      </c>
      <c r="GO13" s="170">
        <f t="shared" si="22"/>
        <v>2689.8390000000004</v>
      </c>
      <c r="GP13" s="171">
        <f t="shared" si="23"/>
        <v>224.15325000000004</v>
      </c>
      <c r="GQ13" s="169">
        <v>266.94499999999999</v>
      </c>
      <c r="GR13" s="169">
        <v>228.29900000000001</v>
      </c>
      <c r="GS13" s="169">
        <v>252.51</v>
      </c>
      <c r="GT13" s="115">
        <v>230</v>
      </c>
      <c r="GU13" s="114">
        <v>246.273</v>
      </c>
      <c r="GV13" s="114">
        <v>259.00700000000001</v>
      </c>
      <c r="GW13" s="114">
        <v>270.17899999999997</v>
      </c>
      <c r="GX13" s="114">
        <v>273.75900000000001</v>
      </c>
      <c r="GY13" s="114">
        <v>266.51499999999999</v>
      </c>
      <c r="GZ13" s="114">
        <v>269.10199999999998</v>
      </c>
      <c r="HA13" s="114">
        <v>258.53500000000003</v>
      </c>
      <c r="HB13" s="114">
        <v>275.77699999999999</v>
      </c>
      <c r="HC13" s="170">
        <f t="shared" si="24"/>
        <v>3096.9009999999998</v>
      </c>
      <c r="HD13" s="171">
        <f t="shared" si="25"/>
        <v>258.07508333333334</v>
      </c>
      <c r="HE13" s="169">
        <v>274.01900000000001</v>
      </c>
      <c r="HF13" s="169">
        <v>249.48500000000001</v>
      </c>
      <c r="HG13" s="169">
        <v>256.91699999999997</v>
      </c>
      <c r="HH13" s="115">
        <v>253.518</v>
      </c>
      <c r="HI13" s="114">
        <v>264.15800000000002</v>
      </c>
      <c r="HJ13" s="114">
        <v>261.86500000000001</v>
      </c>
      <c r="HK13" s="114">
        <v>266.41699999999997</v>
      </c>
      <c r="HL13" s="114">
        <v>266.01600000000002</v>
      </c>
      <c r="HM13" s="114">
        <v>252.90899999999999</v>
      </c>
      <c r="HN13" s="114">
        <v>254.28200000000001</v>
      </c>
      <c r="HO13" s="114">
        <v>222.428</v>
      </c>
      <c r="HP13" s="114">
        <v>250.511</v>
      </c>
      <c r="HQ13" s="170">
        <f t="shared" si="26"/>
        <v>3072.5250000000001</v>
      </c>
      <c r="HR13" s="171">
        <f t="shared" si="27"/>
        <v>256.04374999999999</v>
      </c>
      <c r="HS13" s="169">
        <v>244.965</v>
      </c>
      <c r="HT13" s="169">
        <v>224.74199999999999</v>
      </c>
      <c r="HU13" s="169">
        <v>254.17500000000001</v>
      </c>
      <c r="HV13" s="115">
        <v>250.76</v>
      </c>
      <c r="HW13" s="114">
        <v>269.94400000000002</v>
      </c>
      <c r="HX13" s="114">
        <v>267.43299999999999</v>
      </c>
      <c r="HY13" s="114">
        <v>272.90600000000001</v>
      </c>
      <c r="HZ13" s="114">
        <v>335.54399999999998</v>
      </c>
      <c r="IA13" s="114">
        <v>365.87400000000002</v>
      </c>
      <c r="IB13" s="114">
        <v>325.49200000000002</v>
      </c>
      <c r="IC13" s="114">
        <v>224.55500000000001</v>
      </c>
      <c r="ID13" s="114">
        <v>251.928</v>
      </c>
      <c r="IE13" s="170">
        <f t="shared" si="28"/>
        <v>3288.3179999999998</v>
      </c>
      <c r="IF13" s="171">
        <f t="shared" si="29"/>
        <v>274.0265</v>
      </c>
      <c r="IG13" s="169">
        <v>253.113</v>
      </c>
      <c r="IH13" s="169">
        <v>132.27199999999999</v>
      </c>
      <c r="II13" s="169">
        <v>266.62099999999998</v>
      </c>
      <c r="IJ13" s="115">
        <v>245.42099999999999</v>
      </c>
      <c r="IK13" s="114">
        <v>252.761</v>
      </c>
      <c r="IL13" s="114">
        <v>220.25700000000001</v>
      </c>
      <c r="IM13" s="114">
        <v>240.97900000000001</v>
      </c>
      <c r="IN13" s="114">
        <v>251.589</v>
      </c>
      <c r="IO13" s="114">
        <v>236.42</v>
      </c>
      <c r="IP13" s="114">
        <v>260.34899999999999</v>
      </c>
      <c r="IQ13" s="114">
        <v>219.816</v>
      </c>
      <c r="IR13" s="114">
        <v>139.92500000000001</v>
      </c>
      <c r="IS13" s="170">
        <f t="shared" si="30"/>
        <v>2719.5230000000001</v>
      </c>
      <c r="IT13" s="171">
        <f t="shared" si="38"/>
        <v>226.62691666666669</v>
      </c>
      <c r="IU13" s="169">
        <v>219.34899999999999</v>
      </c>
      <c r="IV13" s="169">
        <v>233.09299999999999</v>
      </c>
      <c r="IW13" s="169">
        <v>172.19900000000001</v>
      </c>
      <c r="IX13" s="115">
        <v>74.013000000000005</v>
      </c>
      <c r="IY13" s="114">
        <v>134.578</v>
      </c>
      <c r="IZ13" s="114">
        <v>74.231999999999999</v>
      </c>
      <c r="JA13" s="114">
        <v>91.194000000000003</v>
      </c>
      <c r="JB13" s="114">
        <v>198.28200000000001</v>
      </c>
      <c r="JC13" s="114">
        <v>245.98099999999999</v>
      </c>
      <c r="JD13" s="114">
        <v>252.05</v>
      </c>
      <c r="JE13" s="114">
        <v>233.49299999999999</v>
      </c>
      <c r="JF13" s="114">
        <v>262.21100000000001</v>
      </c>
      <c r="JG13" s="170">
        <f t="shared" si="31"/>
        <v>2190.6750000000002</v>
      </c>
      <c r="JH13" s="171">
        <f t="shared" si="32"/>
        <v>182.55625000000001</v>
      </c>
      <c r="JI13" s="169">
        <v>257.14499999999998</v>
      </c>
      <c r="JJ13" s="169">
        <v>154.42599999999999</v>
      </c>
      <c r="JK13" s="169">
        <v>108.852</v>
      </c>
      <c r="JL13" s="115">
        <v>201.29900000000001</v>
      </c>
      <c r="JM13" s="114">
        <v>75.549000000000007</v>
      </c>
      <c r="JN13" s="114"/>
      <c r="JO13" s="114"/>
      <c r="JP13" s="114"/>
      <c r="JQ13" s="114"/>
      <c r="JR13" s="114"/>
      <c r="JS13" s="114"/>
      <c r="JT13" s="114"/>
      <c r="JU13" s="170">
        <f t="shared" si="33"/>
        <v>797.27099999999996</v>
      </c>
      <c r="JV13" s="171">
        <f>JU13/5</f>
        <v>159.45419999999999</v>
      </c>
    </row>
    <row r="14" spans="1:282" ht="23.25" thickBot="1">
      <c r="A14" s="411"/>
      <c r="B14" s="16" t="s">
        <v>52</v>
      </c>
      <c r="C14" s="168">
        <v>45.64</v>
      </c>
      <c r="D14" s="168">
        <v>41.21</v>
      </c>
      <c r="E14" s="168">
        <v>50.22</v>
      </c>
      <c r="F14" s="117">
        <v>59.25</v>
      </c>
      <c r="G14" s="164">
        <v>42.12</v>
      </c>
      <c r="H14" s="164">
        <v>41.87</v>
      </c>
      <c r="I14" s="164">
        <v>36.020000000000003</v>
      </c>
      <c r="J14" s="164">
        <v>60.23</v>
      </c>
      <c r="K14" s="164">
        <v>64.61</v>
      </c>
      <c r="L14" s="164">
        <v>40.85</v>
      </c>
      <c r="M14" s="164">
        <v>35.130000000000003</v>
      </c>
      <c r="N14" s="164">
        <v>60.82</v>
      </c>
      <c r="O14" s="165">
        <f t="shared" si="0"/>
        <v>577.97000000000014</v>
      </c>
      <c r="P14" s="166">
        <f t="shared" si="1"/>
        <v>48.164166666666681</v>
      </c>
      <c r="Q14" s="168">
        <v>80.349999999999994</v>
      </c>
      <c r="R14" s="168">
        <v>109.93</v>
      </c>
      <c r="S14" s="168">
        <v>133.54</v>
      </c>
      <c r="T14" s="117">
        <v>132.30000000000001</v>
      </c>
      <c r="U14" s="164">
        <v>128.97999999999999</v>
      </c>
      <c r="V14" s="164">
        <v>110.42</v>
      </c>
      <c r="W14" s="164">
        <v>110.32</v>
      </c>
      <c r="X14" s="164">
        <v>98.76</v>
      </c>
      <c r="Y14" s="164">
        <v>93</v>
      </c>
      <c r="Z14" s="164">
        <v>93.89</v>
      </c>
      <c r="AA14" s="164">
        <v>90.46</v>
      </c>
      <c r="AB14" s="164">
        <v>52.06</v>
      </c>
      <c r="AC14" s="165">
        <f t="shared" si="2"/>
        <v>1234.01</v>
      </c>
      <c r="AD14" s="166">
        <f t="shared" si="3"/>
        <v>102.83416666666666</v>
      </c>
      <c r="AE14" s="168">
        <v>71.569000000000003</v>
      </c>
      <c r="AF14" s="168">
        <v>111.97499999999999</v>
      </c>
      <c r="AG14" s="168">
        <v>132.267</v>
      </c>
      <c r="AH14" s="117">
        <v>117.764</v>
      </c>
      <c r="AI14" s="164">
        <v>119.994</v>
      </c>
      <c r="AJ14" s="164">
        <v>103.392</v>
      </c>
      <c r="AK14" s="164">
        <v>90.677999999999997</v>
      </c>
      <c r="AL14" s="164">
        <v>87.28</v>
      </c>
      <c r="AM14" s="164">
        <v>73.42</v>
      </c>
      <c r="AN14" s="164">
        <v>17.501000000000001</v>
      </c>
      <c r="AO14" s="164">
        <v>33.290999999999997</v>
      </c>
      <c r="AP14" s="164">
        <v>57.167000000000002</v>
      </c>
      <c r="AQ14" s="165">
        <f t="shared" si="4"/>
        <v>1016.2979999999999</v>
      </c>
      <c r="AR14" s="166">
        <f t="shared" si="5"/>
        <v>84.691499999999991</v>
      </c>
      <c r="AS14" s="168">
        <v>82.600999999999999</v>
      </c>
      <c r="AT14" s="168">
        <v>112.176</v>
      </c>
      <c r="AU14" s="168">
        <v>121.265</v>
      </c>
      <c r="AV14" s="117">
        <v>115.628</v>
      </c>
      <c r="AW14" s="164">
        <v>101.449</v>
      </c>
      <c r="AX14" s="164">
        <v>96.200999999999993</v>
      </c>
      <c r="AY14" s="164">
        <v>85.393000000000001</v>
      </c>
      <c r="AZ14" s="164">
        <v>39.017000000000003</v>
      </c>
      <c r="BA14" s="164">
        <v>36.045999999999999</v>
      </c>
      <c r="BB14" s="164">
        <v>46.112000000000002</v>
      </c>
      <c r="BC14" s="164">
        <v>50.024000000000001</v>
      </c>
      <c r="BD14" s="164">
        <v>55.886000000000003</v>
      </c>
      <c r="BE14" s="165">
        <f t="shared" si="6"/>
        <v>941.798</v>
      </c>
      <c r="BF14" s="166">
        <f t="shared" si="7"/>
        <v>78.483166666666662</v>
      </c>
      <c r="BG14" s="168">
        <v>50.466999999999999</v>
      </c>
      <c r="BH14" s="168">
        <v>44.773000000000003</v>
      </c>
      <c r="BI14" s="168">
        <v>43.338000000000001</v>
      </c>
      <c r="BJ14" s="117">
        <v>58.15</v>
      </c>
      <c r="BK14" s="164">
        <v>52.125999999999998</v>
      </c>
      <c r="BL14" s="164">
        <v>46.448</v>
      </c>
      <c r="BM14" s="164">
        <v>74.129000000000005</v>
      </c>
      <c r="BN14" s="164">
        <v>61.139000000000003</v>
      </c>
      <c r="BO14" s="164">
        <v>46.741999999999997</v>
      </c>
      <c r="BP14" s="164">
        <v>39.966000000000001</v>
      </c>
      <c r="BQ14" s="164">
        <v>41.539000000000001</v>
      </c>
      <c r="BR14" s="164">
        <v>33.819000000000003</v>
      </c>
      <c r="BS14" s="165">
        <f t="shared" si="34"/>
        <v>592.63599999999997</v>
      </c>
      <c r="BT14" s="166">
        <f t="shared" si="35"/>
        <v>49.386333333333333</v>
      </c>
      <c r="BU14" s="168">
        <v>34.220999999999997</v>
      </c>
      <c r="BV14" s="168">
        <v>50.244999999999997</v>
      </c>
      <c r="BW14" s="168">
        <v>54.957999999999998</v>
      </c>
      <c r="BX14" s="117">
        <v>48.427999999999997</v>
      </c>
      <c r="BY14" s="164">
        <v>38.08</v>
      </c>
      <c r="BZ14" s="164">
        <v>35.090000000000003</v>
      </c>
      <c r="CA14" s="164">
        <v>53.481000000000002</v>
      </c>
      <c r="CB14" s="164">
        <v>54.42</v>
      </c>
      <c r="CC14" s="164">
        <v>40.731999999999999</v>
      </c>
      <c r="CD14" s="164">
        <v>31.581</v>
      </c>
      <c r="CE14" s="164">
        <v>21.369</v>
      </c>
      <c r="CF14" s="164">
        <v>39.829000000000001</v>
      </c>
      <c r="CG14" s="165">
        <f t="shared" si="8"/>
        <v>502.43400000000003</v>
      </c>
      <c r="CH14" s="166">
        <f t="shared" si="9"/>
        <v>41.869500000000002</v>
      </c>
      <c r="CI14" s="168">
        <v>39.42</v>
      </c>
      <c r="CJ14" s="168">
        <v>49.402000000000001</v>
      </c>
      <c r="CK14" s="168">
        <v>47.401000000000003</v>
      </c>
      <c r="CL14" s="117">
        <v>36.79</v>
      </c>
      <c r="CM14" s="164">
        <v>26.998000000000001</v>
      </c>
      <c r="CN14" s="164">
        <v>17.678000000000001</v>
      </c>
      <c r="CO14" s="164">
        <v>17.884</v>
      </c>
      <c r="CP14" s="164">
        <v>20.978000000000002</v>
      </c>
      <c r="CQ14" s="164">
        <v>25.02</v>
      </c>
      <c r="CR14" s="164">
        <v>16.05</v>
      </c>
      <c r="CS14" s="164">
        <v>1.677</v>
      </c>
      <c r="CT14" s="164">
        <v>6.6769999999999996</v>
      </c>
      <c r="CU14" s="165">
        <f t="shared" si="10"/>
        <v>305.97500000000002</v>
      </c>
      <c r="CV14" s="166">
        <f t="shared" si="36"/>
        <v>25.497916666666669</v>
      </c>
      <c r="CW14" s="168">
        <v>12.215999999999999</v>
      </c>
      <c r="CX14" s="168">
        <v>24.914999999999999</v>
      </c>
      <c r="CY14" s="168">
        <v>50.85</v>
      </c>
      <c r="CZ14" s="117">
        <v>53.011000000000003</v>
      </c>
      <c r="DA14" s="164">
        <v>59.655000000000001</v>
      </c>
      <c r="DB14" s="164">
        <v>48.073999999999998</v>
      </c>
      <c r="DC14" s="164">
        <v>51.13</v>
      </c>
      <c r="DD14" s="164">
        <v>60.305</v>
      </c>
      <c r="DE14" s="164">
        <v>46.212000000000003</v>
      </c>
      <c r="DF14" s="164">
        <v>44.954999999999998</v>
      </c>
      <c r="DG14" s="164">
        <v>26.524000000000001</v>
      </c>
      <c r="DH14" s="164">
        <v>42.835999999999999</v>
      </c>
      <c r="DI14" s="165">
        <f t="shared" si="11"/>
        <v>520.68299999999999</v>
      </c>
      <c r="DJ14" s="166">
        <f t="shared" si="37"/>
        <v>43.390250000000002</v>
      </c>
      <c r="DK14" s="168">
        <v>72.870999999999995</v>
      </c>
      <c r="DL14" s="168">
        <v>99.576999999999998</v>
      </c>
      <c r="DM14" s="168">
        <v>110.56399999999999</v>
      </c>
      <c r="DN14" s="117">
        <v>90.55</v>
      </c>
      <c r="DO14" s="164">
        <v>56.792999999999999</v>
      </c>
      <c r="DP14" s="164">
        <v>42.688000000000002</v>
      </c>
      <c r="DQ14" s="164">
        <v>40.604999999999997</v>
      </c>
      <c r="DR14" s="164">
        <v>56.082000000000001</v>
      </c>
      <c r="DS14" s="164">
        <v>44.134</v>
      </c>
      <c r="DT14" s="164">
        <v>32.551000000000002</v>
      </c>
      <c r="DU14" s="164">
        <v>52.448999999999998</v>
      </c>
      <c r="DV14" s="164">
        <v>65.936000000000007</v>
      </c>
      <c r="DW14" s="165">
        <f t="shared" si="12"/>
        <v>764.8</v>
      </c>
      <c r="DX14" s="166">
        <f t="shared" si="13"/>
        <v>63.733333333333327</v>
      </c>
      <c r="DY14" s="168">
        <v>16.620999999999999</v>
      </c>
      <c r="DZ14" s="168">
        <v>48.319000000000003</v>
      </c>
      <c r="EA14" s="168">
        <v>69.278000000000006</v>
      </c>
      <c r="EB14" s="117">
        <v>57.585000000000001</v>
      </c>
      <c r="EC14" s="164">
        <v>84.234999999999999</v>
      </c>
      <c r="ED14" s="164">
        <v>69.522000000000006</v>
      </c>
      <c r="EE14" s="164">
        <v>61.454999999999998</v>
      </c>
      <c r="EF14" s="164">
        <v>68.927999999999997</v>
      </c>
      <c r="EG14" s="164">
        <v>68.760000000000005</v>
      </c>
      <c r="EH14" s="164">
        <v>63.726999999999997</v>
      </c>
      <c r="EI14" s="164">
        <v>49.216999999999999</v>
      </c>
      <c r="EJ14" s="164">
        <v>62.201999999999998</v>
      </c>
      <c r="EK14" s="165">
        <f t="shared" si="14"/>
        <v>719.84899999999993</v>
      </c>
      <c r="EL14" s="166">
        <f t="shared" si="15"/>
        <v>59.987416666666661</v>
      </c>
      <c r="EM14" s="168">
        <v>79.528000000000006</v>
      </c>
      <c r="EN14" s="168">
        <v>86.381</v>
      </c>
      <c r="EO14" s="168">
        <v>130.45500000000001</v>
      </c>
      <c r="EP14" s="117">
        <v>131.428</v>
      </c>
      <c r="EQ14" s="164">
        <v>129.89599999999999</v>
      </c>
      <c r="ER14" s="164">
        <v>108.078</v>
      </c>
      <c r="ES14" s="164">
        <v>87.26</v>
      </c>
      <c r="ET14" s="164">
        <v>64.081999999999994</v>
      </c>
      <c r="EU14" s="164">
        <v>50.101999999999997</v>
      </c>
      <c r="EV14" s="164">
        <v>52.185000000000002</v>
      </c>
      <c r="EW14" s="164">
        <v>59.098999999999997</v>
      </c>
      <c r="EX14" s="164">
        <v>94.661000000000001</v>
      </c>
      <c r="EY14" s="165">
        <f t="shared" si="16"/>
        <v>1073.155</v>
      </c>
      <c r="EZ14" s="166">
        <f t="shared" si="17"/>
        <v>89.429583333333326</v>
      </c>
      <c r="FA14" s="168">
        <v>114.622</v>
      </c>
      <c r="FB14" s="168">
        <v>118.997</v>
      </c>
      <c r="FC14" s="168">
        <v>113.404</v>
      </c>
      <c r="FD14" s="117">
        <v>110.982</v>
      </c>
      <c r="FE14" s="164">
        <v>105.61499999999999</v>
      </c>
      <c r="FF14" s="164">
        <v>65.125</v>
      </c>
      <c r="FG14" s="164">
        <v>52.662999999999997</v>
      </c>
      <c r="FH14" s="164">
        <v>55.536999999999999</v>
      </c>
      <c r="FI14" s="164">
        <v>48.883000000000003</v>
      </c>
      <c r="FJ14" s="164">
        <v>48.282499999999999</v>
      </c>
      <c r="FK14" s="164">
        <v>47.853999999999999</v>
      </c>
      <c r="FL14" s="164">
        <v>60.192</v>
      </c>
      <c r="FM14" s="165">
        <f t="shared" si="18"/>
        <v>942.15650000000016</v>
      </c>
      <c r="FN14" s="166">
        <f t="shared" si="19"/>
        <v>78.51304166666668</v>
      </c>
      <c r="FO14" s="168">
        <v>42.451999999999998</v>
      </c>
      <c r="FP14" s="168">
        <v>22.792999999999999</v>
      </c>
      <c r="FQ14" s="168">
        <v>21.187000000000001</v>
      </c>
      <c r="FR14" s="117">
        <v>8.8870000000000005</v>
      </c>
      <c r="FS14" s="164">
        <v>10.9</v>
      </c>
      <c r="FT14" s="164">
        <v>7.7880000000000003</v>
      </c>
      <c r="FU14" s="164">
        <v>6.508</v>
      </c>
      <c r="FV14" s="164">
        <v>4.8810000000000002</v>
      </c>
      <c r="FW14" s="164">
        <v>4.8579999999999997</v>
      </c>
      <c r="FX14" s="164">
        <v>4.649</v>
      </c>
      <c r="FY14" s="164">
        <v>10.073</v>
      </c>
      <c r="FZ14" s="164">
        <v>16.564</v>
      </c>
      <c r="GA14" s="165">
        <f t="shared" si="20"/>
        <v>161.54</v>
      </c>
      <c r="GB14" s="166">
        <f t="shared" si="21"/>
        <v>13.461666666666666</v>
      </c>
      <c r="GC14" s="168">
        <v>32.012</v>
      </c>
      <c r="GD14" s="168">
        <v>43.789000000000001</v>
      </c>
      <c r="GE14" s="168">
        <v>48.246000000000002</v>
      </c>
      <c r="GF14" s="117">
        <v>38.799999999999997</v>
      </c>
      <c r="GG14" s="164">
        <v>25.448</v>
      </c>
      <c r="GH14" s="164">
        <v>44.204999999999998</v>
      </c>
      <c r="GI14" s="164">
        <v>49.295000000000002</v>
      </c>
      <c r="GJ14" s="164">
        <v>60.981000000000002</v>
      </c>
      <c r="GK14" s="164">
        <v>51.12</v>
      </c>
      <c r="GL14" s="164">
        <v>4.4960000000000004</v>
      </c>
      <c r="GM14" s="164">
        <v>5.3150000000000004</v>
      </c>
      <c r="GN14" s="164">
        <v>5.2839999999999998</v>
      </c>
      <c r="GO14" s="165">
        <f t="shared" si="22"/>
        <v>408.99099999999999</v>
      </c>
      <c r="GP14" s="166">
        <f t="shared" si="23"/>
        <v>34.082583333333332</v>
      </c>
      <c r="GQ14" s="168">
        <v>28.753</v>
      </c>
      <c r="GR14" s="168">
        <v>33.238</v>
      </c>
      <c r="GS14" s="168">
        <v>38.438000000000002</v>
      </c>
      <c r="GT14" s="117">
        <v>50.969000000000001</v>
      </c>
      <c r="GU14" s="164">
        <v>41.948999999999998</v>
      </c>
      <c r="GV14" s="164">
        <v>7.55</v>
      </c>
      <c r="GW14" s="164">
        <v>14.951000000000001</v>
      </c>
      <c r="GX14" s="164">
        <v>11.337999999999999</v>
      </c>
      <c r="GY14" s="164">
        <v>8.0579999999999998</v>
      </c>
      <c r="GZ14" s="164">
        <v>15.143000000000001</v>
      </c>
      <c r="HA14" s="164">
        <v>18.626999999999999</v>
      </c>
      <c r="HB14" s="164">
        <v>43.79</v>
      </c>
      <c r="HC14" s="165">
        <f t="shared" si="24"/>
        <v>312.80399999999997</v>
      </c>
      <c r="HD14" s="166">
        <f t="shared" si="25"/>
        <v>26.066999999999997</v>
      </c>
      <c r="HE14" s="168">
        <v>46.457000000000001</v>
      </c>
      <c r="HF14" s="168">
        <v>32.116999999999997</v>
      </c>
      <c r="HG14" s="168">
        <v>45.161000000000001</v>
      </c>
      <c r="HH14" s="117">
        <v>36.64</v>
      </c>
      <c r="HI14" s="164">
        <v>29.175999999999998</v>
      </c>
      <c r="HJ14" s="164">
        <v>19.411000000000001</v>
      </c>
      <c r="HK14" s="164">
        <v>15.911</v>
      </c>
      <c r="HL14" s="164">
        <v>20.186</v>
      </c>
      <c r="HM14" s="164">
        <v>37.497</v>
      </c>
      <c r="HN14" s="164">
        <v>20.677</v>
      </c>
      <c r="HO14" s="164">
        <v>15.247</v>
      </c>
      <c r="HP14" s="164">
        <v>22.349</v>
      </c>
      <c r="HQ14" s="165">
        <f t="shared" si="26"/>
        <v>340.82900000000001</v>
      </c>
      <c r="HR14" s="166">
        <f t="shared" si="27"/>
        <v>28.402416666666667</v>
      </c>
      <c r="HS14" s="168">
        <v>46.119</v>
      </c>
      <c r="HT14" s="168">
        <v>40.831000000000003</v>
      </c>
      <c r="HU14" s="168">
        <v>30.155000000000001</v>
      </c>
      <c r="HV14" s="117">
        <v>16.164999999999999</v>
      </c>
      <c r="HW14" s="164">
        <v>11.494999999999999</v>
      </c>
      <c r="HX14" s="164">
        <v>7.1959999999999997</v>
      </c>
      <c r="HY14" s="164">
        <v>13.869</v>
      </c>
      <c r="HZ14" s="164">
        <v>8.9529999999999994</v>
      </c>
      <c r="IA14" s="164">
        <v>17.812000000000001</v>
      </c>
      <c r="IB14" s="164">
        <v>17.888000000000002</v>
      </c>
      <c r="IC14" s="164">
        <v>23.245999999999999</v>
      </c>
      <c r="ID14" s="164">
        <v>45.097000000000001</v>
      </c>
      <c r="IE14" s="165">
        <f t="shared" si="28"/>
        <v>278.82600000000002</v>
      </c>
      <c r="IF14" s="166">
        <f t="shared" si="29"/>
        <v>23.235500000000002</v>
      </c>
      <c r="IG14" s="168">
        <v>73.164000000000001</v>
      </c>
      <c r="IH14" s="168">
        <v>61.697000000000003</v>
      </c>
      <c r="II14" s="168">
        <v>116.05500000000001</v>
      </c>
      <c r="IJ14" s="117">
        <v>120.76600000000001</v>
      </c>
      <c r="IK14" s="164">
        <v>105.029</v>
      </c>
      <c r="IL14" s="164">
        <v>74.653999999999996</v>
      </c>
      <c r="IM14" s="164">
        <v>59.715000000000003</v>
      </c>
      <c r="IN14" s="164">
        <v>56.505000000000003</v>
      </c>
      <c r="IO14" s="164">
        <v>53.393000000000001</v>
      </c>
      <c r="IP14" s="164">
        <v>57.8</v>
      </c>
      <c r="IQ14" s="164">
        <v>50.128999999999998</v>
      </c>
      <c r="IR14" s="164">
        <v>81.528999999999996</v>
      </c>
      <c r="IS14" s="165">
        <f t="shared" si="30"/>
        <v>910.43600000000004</v>
      </c>
      <c r="IT14" s="166">
        <f t="shared" si="38"/>
        <v>75.869666666666674</v>
      </c>
      <c r="IU14" s="168">
        <v>91.034000000000006</v>
      </c>
      <c r="IV14" s="168">
        <v>91.438999999999993</v>
      </c>
      <c r="IW14" s="168">
        <v>128.65899999999999</v>
      </c>
      <c r="IX14" s="117">
        <v>129.28899999999999</v>
      </c>
      <c r="IY14" s="164">
        <v>107.81699999999999</v>
      </c>
      <c r="IZ14" s="164">
        <v>61.98</v>
      </c>
      <c r="JA14" s="164">
        <v>89.489000000000004</v>
      </c>
      <c r="JB14" s="164">
        <v>51.255000000000003</v>
      </c>
      <c r="JC14" s="164">
        <v>47.198</v>
      </c>
      <c r="JD14" s="164">
        <v>58.167000000000002</v>
      </c>
      <c r="JE14" s="164">
        <v>79.942999999999998</v>
      </c>
      <c r="JF14" s="164">
        <v>42.679000000000002</v>
      </c>
      <c r="JG14" s="165">
        <f t="shared" si="31"/>
        <v>978.94899999999996</v>
      </c>
      <c r="JH14" s="166">
        <f t="shared" si="32"/>
        <v>81.57908333333333</v>
      </c>
      <c r="JI14" s="168">
        <v>93.239000000000004</v>
      </c>
      <c r="JJ14" s="168">
        <v>65.751000000000005</v>
      </c>
      <c r="JK14" s="168">
        <v>78.263000000000005</v>
      </c>
      <c r="JL14" s="117">
        <v>63.808999999999997</v>
      </c>
      <c r="JM14" s="164">
        <v>50.921999999999997</v>
      </c>
      <c r="JN14" s="164"/>
      <c r="JO14" s="164"/>
      <c r="JP14" s="164"/>
      <c r="JQ14" s="164"/>
      <c r="JR14" s="164"/>
      <c r="JS14" s="164"/>
      <c r="JT14" s="164"/>
      <c r="JU14" s="165">
        <f t="shared" si="33"/>
        <v>351.98400000000004</v>
      </c>
      <c r="JV14" s="166">
        <f>JU14/5</f>
        <v>70.396800000000013</v>
      </c>
    </row>
    <row r="15" spans="1:282" s="287" customFormat="1" ht="13.5" thickBot="1">
      <c r="A15" s="406" t="s">
        <v>148</v>
      </c>
      <c r="B15" s="407"/>
      <c r="C15" s="323"/>
      <c r="D15" s="323"/>
      <c r="E15" s="323"/>
      <c r="F15" s="324"/>
      <c r="G15" s="325"/>
      <c r="H15" s="325"/>
      <c r="I15" s="325"/>
      <c r="J15" s="325"/>
      <c r="K15" s="325"/>
      <c r="L15" s="325"/>
      <c r="M15" s="325"/>
      <c r="N15" s="325"/>
      <c r="O15" s="320"/>
      <c r="P15" s="321"/>
      <c r="Q15" s="323"/>
      <c r="R15" s="323"/>
      <c r="S15" s="323"/>
      <c r="T15" s="324"/>
      <c r="U15" s="325"/>
      <c r="V15" s="325"/>
      <c r="W15" s="325"/>
      <c r="X15" s="325"/>
      <c r="Y15" s="325"/>
      <c r="Z15" s="325"/>
      <c r="AA15" s="325"/>
      <c r="AB15" s="325"/>
      <c r="AC15" s="320"/>
      <c r="AD15" s="321"/>
      <c r="AE15" s="323"/>
      <c r="AF15" s="323"/>
      <c r="AG15" s="323"/>
      <c r="AH15" s="324"/>
      <c r="AI15" s="325"/>
      <c r="AJ15" s="325"/>
      <c r="AK15" s="325"/>
      <c r="AL15" s="325"/>
      <c r="AM15" s="325"/>
      <c r="AN15" s="325"/>
      <c r="AO15" s="325"/>
      <c r="AP15" s="325"/>
      <c r="AQ15" s="320"/>
      <c r="AR15" s="321"/>
      <c r="AS15" s="323"/>
      <c r="AT15" s="323"/>
      <c r="AU15" s="323"/>
      <c r="AV15" s="324"/>
      <c r="AW15" s="325"/>
      <c r="AX15" s="325"/>
      <c r="AY15" s="325"/>
      <c r="AZ15" s="325"/>
      <c r="BA15" s="325"/>
      <c r="BB15" s="325"/>
      <c r="BC15" s="325"/>
      <c r="BD15" s="325"/>
      <c r="BE15" s="320"/>
      <c r="BF15" s="321"/>
      <c r="BG15" s="323"/>
      <c r="BH15" s="323"/>
      <c r="BI15" s="323"/>
      <c r="BJ15" s="324"/>
      <c r="BK15" s="325"/>
      <c r="BL15" s="325"/>
      <c r="BM15" s="325"/>
      <c r="BN15" s="325"/>
      <c r="BO15" s="325"/>
      <c r="BP15" s="325"/>
      <c r="BQ15" s="325"/>
      <c r="BR15" s="325"/>
      <c r="BS15" s="322"/>
      <c r="BT15" s="321"/>
      <c r="BU15" s="323"/>
      <c r="BV15" s="323"/>
      <c r="BW15" s="323"/>
      <c r="BX15" s="324"/>
      <c r="BY15" s="325"/>
      <c r="BZ15" s="325"/>
      <c r="CA15" s="325"/>
      <c r="CB15" s="325"/>
      <c r="CC15" s="325"/>
      <c r="CD15" s="325"/>
      <c r="CE15" s="325"/>
      <c r="CF15" s="325"/>
      <c r="CG15" s="320"/>
      <c r="CH15" s="321"/>
      <c r="CI15" s="323"/>
      <c r="CJ15" s="323"/>
      <c r="CK15" s="323"/>
      <c r="CL15" s="324"/>
      <c r="CM15" s="325"/>
      <c r="CN15" s="325"/>
      <c r="CO15" s="325"/>
      <c r="CP15" s="325"/>
      <c r="CQ15" s="325"/>
      <c r="CR15" s="325"/>
      <c r="CS15" s="325"/>
      <c r="CT15" s="325"/>
      <c r="CU15" s="320"/>
      <c r="CV15" s="321"/>
      <c r="CW15" s="323"/>
      <c r="CX15" s="323"/>
      <c r="CY15" s="323"/>
      <c r="CZ15" s="324"/>
      <c r="DA15" s="325"/>
      <c r="DB15" s="325"/>
      <c r="DC15" s="325"/>
      <c r="DD15" s="325"/>
      <c r="DE15" s="325"/>
      <c r="DF15" s="325"/>
      <c r="DG15" s="325"/>
      <c r="DH15" s="325"/>
      <c r="DI15" s="320"/>
      <c r="DJ15" s="321"/>
      <c r="DK15" s="323"/>
      <c r="DL15" s="323"/>
      <c r="DM15" s="323"/>
      <c r="DN15" s="324"/>
      <c r="DO15" s="325"/>
      <c r="DP15" s="325"/>
      <c r="DQ15" s="325"/>
      <c r="DR15" s="325"/>
      <c r="DS15" s="325"/>
      <c r="DT15" s="325"/>
      <c r="DU15" s="325"/>
      <c r="DV15" s="325"/>
      <c r="DW15" s="320"/>
      <c r="DX15" s="321"/>
      <c r="DY15" s="323"/>
      <c r="DZ15" s="323"/>
      <c r="EA15" s="323"/>
      <c r="EB15" s="324"/>
      <c r="EC15" s="325"/>
      <c r="ED15" s="325"/>
      <c r="EE15" s="325"/>
      <c r="EF15" s="325"/>
      <c r="EG15" s="325"/>
      <c r="EH15" s="325"/>
      <c r="EI15" s="325"/>
      <c r="EJ15" s="325"/>
      <c r="EK15" s="320"/>
      <c r="EL15" s="321"/>
      <c r="EM15" s="323"/>
      <c r="EN15" s="323"/>
      <c r="EO15" s="323"/>
      <c r="EP15" s="324"/>
      <c r="EQ15" s="325"/>
      <c r="ER15" s="325"/>
      <c r="ES15" s="325"/>
      <c r="ET15" s="325"/>
      <c r="EU15" s="325"/>
      <c r="EV15" s="325"/>
      <c r="EW15" s="325"/>
      <c r="EX15" s="325"/>
      <c r="EY15" s="320"/>
      <c r="EZ15" s="321"/>
      <c r="FA15" s="323"/>
      <c r="FB15" s="323"/>
      <c r="FC15" s="323"/>
      <c r="FD15" s="324"/>
      <c r="FE15" s="325"/>
      <c r="FF15" s="325"/>
      <c r="FG15" s="325"/>
      <c r="FH15" s="325"/>
      <c r="FI15" s="325"/>
      <c r="FJ15" s="325"/>
      <c r="FK15" s="325"/>
      <c r="FL15" s="325"/>
      <c r="FM15" s="320"/>
      <c r="FN15" s="321"/>
      <c r="FO15" s="323"/>
      <c r="FP15" s="323"/>
      <c r="FQ15" s="323"/>
      <c r="FR15" s="324"/>
      <c r="FS15" s="325"/>
      <c r="FT15" s="325"/>
      <c r="FU15" s="325"/>
      <c r="FV15" s="325"/>
      <c r="FW15" s="325"/>
      <c r="FX15" s="325"/>
      <c r="FY15" s="325"/>
      <c r="FZ15" s="325"/>
      <c r="GA15" s="320"/>
      <c r="GB15" s="321"/>
      <c r="GC15" s="323"/>
      <c r="GD15" s="323"/>
      <c r="GE15" s="323"/>
      <c r="GF15" s="324"/>
      <c r="GG15" s="325"/>
      <c r="GH15" s="325"/>
      <c r="GI15" s="325"/>
      <c r="GJ15" s="325"/>
      <c r="GK15" s="325"/>
      <c r="GL15" s="325"/>
      <c r="GM15" s="325"/>
      <c r="GN15" s="325"/>
      <c r="GO15" s="320"/>
      <c r="GP15" s="321"/>
      <c r="GQ15" s="323"/>
      <c r="GR15" s="323"/>
      <c r="GS15" s="323"/>
      <c r="GT15" s="324"/>
      <c r="GU15" s="325"/>
      <c r="GV15" s="325"/>
      <c r="GW15" s="325"/>
      <c r="GX15" s="325"/>
      <c r="GY15" s="325"/>
      <c r="GZ15" s="325"/>
      <c r="HA15" s="325"/>
      <c r="HB15" s="325"/>
      <c r="HC15" s="320"/>
      <c r="HD15" s="321"/>
      <c r="HE15" s="323"/>
      <c r="HF15" s="323"/>
      <c r="HG15" s="323"/>
      <c r="HH15" s="324"/>
      <c r="HI15" s="325"/>
      <c r="HJ15" s="325"/>
      <c r="HK15" s="325"/>
      <c r="HL15" s="325"/>
      <c r="HM15" s="325"/>
      <c r="HN15" s="325"/>
      <c r="HO15" s="325"/>
      <c r="HP15" s="325"/>
      <c r="HQ15" s="320"/>
      <c r="HR15" s="321"/>
      <c r="HS15" s="323"/>
      <c r="HT15" s="323"/>
      <c r="HU15" s="323"/>
      <c r="HV15" s="324"/>
      <c r="HW15" s="325"/>
      <c r="HX15" s="325"/>
      <c r="HY15" s="325"/>
      <c r="HZ15" s="325"/>
      <c r="IA15" s="325"/>
      <c r="IB15" s="325">
        <v>5.7000000000000002E-2</v>
      </c>
      <c r="IC15" s="325">
        <v>3.2050000000000001</v>
      </c>
      <c r="ID15" s="325">
        <v>3.6419999999999999</v>
      </c>
      <c r="IE15" s="320">
        <f>SUM(IB15:ID15)</f>
        <v>6.9039999999999999</v>
      </c>
      <c r="IF15" s="321">
        <f t="shared" si="29"/>
        <v>0.57533333333333336</v>
      </c>
      <c r="IG15" s="323">
        <v>3.7719999999999998</v>
      </c>
      <c r="IH15" s="323">
        <v>3.6989999999999998</v>
      </c>
      <c r="II15" s="323">
        <v>3.2530000000000001</v>
      </c>
      <c r="IJ15" s="324">
        <v>3.4020000000000001</v>
      </c>
      <c r="IK15" s="325">
        <v>2.5510000000000002</v>
      </c>
      <c r="IL15" s="325">
        <v>2.6059999999999999</v>
      </c>
      <c r="IM15" s="325">
        <v>2.5270000000000001</v>
      </c>
      <c r="IN15" s="325">
        <v>2.7280000000000002</v>
      </c>
      <c r="IO15" s="325">
        <v>2.536</v>
      </c>
      <c r="IP15" s="325">
        <v>2.863</v>
      </c>
      <c r="IQ15" s="325">
        <v>3.0529999999999999</v>
      </c>
      <c r="IR15" s="325">
        <v>1.6220000000000001</v>
      </c>
      <c r="IS15" s="320">
        <f t="shared" si="30"/>
        <v>34.612000000000002</v>
      </c>
      <c r="IT15" s="162">
        <f t="shared" si="38"/>
        <v>2.8843333333333336</v>
      </c>
      <c r="IU15" s="323">
        <v>3.4809999999999999</v>
      </c>
      <c r="IV15" s="323">
        <v>3.5179999999999998</v>
      </c>
      <c r="IW15" s="323">
        <v>3.8849999999999998</v>
      </c>
      <c r="IX15" s="324">
        <v>3.0870000000000002</v>
      </c>
      <c r="IY15" s="325">
        <v>2.5590000000000002</v>
      </c>
      <c r="IZ15" s="325">
        <v>2.2050000000000001</v>
      </c>
      <c r="JA15" s="325">
        <v>2.0499999999999998</v>
      </c>
      <c r="JB15" s="325">
        <v>2.1840000000000002</v>
      </c>
      <c r="JC15" s="325">
        <v>0</v>
      </c>
      <c r="JD15" s="325">
        <v>0</v>
      </c>
      <c r="JE15" s="325">
        <v>0</v>
      </c>
      <c r="JF15" s="325">
        <v>0</v>
      </c>
      <c r="JG15" s="320">
        <f t="shared" si="31"/>
        <v>22.969000000000001</v>
      </c>
      <c r="JH15" s="162">
        <f t="shared" si="32"/>
        <v>1.9140833333333334</v>
      </c>
      <c r="JI15" s="323">
        <v>0</v>
      </c>
      <c r="JJ15" s="323">
        <v>0</v>
      </c>
      <c r="JK15" s="323">
        <v>0</v>
      </c>
      <c r="JL15" s="324">
        <v>0</v>
      </c>
      <c r="JM15" s="325">
        <v>0</v>
      </c>
      <c r="JN15" s="325"/>
      <c r="JO15" s="325"/>
      <c r="JP15" s="325"/>
      <c r="JQ15" s="325"/>
      <c r="JR15" s="325"/>
      <c r="JS15" s="325"/>
      <c r="JT15" s="325"/>
      <c r="JU15" s="320">
        <f t="shared" si="33"/>
        <v>0</v>
      </c>
      <c r="JV15" s="162">
        <f>JU15/5</f>
        <v>0</v>
      </c>
    </row>
    <row r="16" spans="1:282" ht="13.5" customHeight="1" thickBot="1">
      <c r="A16" s="406" t="s">
        <v>28</v>
      </c>
      <c r="B16" s="412"/>
      <c r="C16" s="172">
        <f t="shared" ref="C16:N16" si="39">SUM(C7:C14)</f>
        <v>813</v>
      </c>
      <c r="D16" s="172">
        <f t="shared" si="39"/>
        <v>774.80000000000007</v>
      </c>
      <c r="E16" s="172">
        <f t="shared" si="39"/>
        <v>808.5</v>
      </c>
      <c r="F16" s="172">
        <f t="shared" si="39"/>
        <v>786.61</v>
      </c>
      <c r="G16" s="172">
        <f t="shared" si="39"/>
        <v>782.82</v>
      </c>
      <c r="H16" s="172">
        <f t="shared" si="39"/>
        <v>811.69</v>
      </c>
      <c r="I16" s="172">
        <f t="shared" si="39"/>
        <v>975.80000000000007</v>
      </c>
      <c r="J16" s="172">
        <f t="shared" si="39"/>
        <v>982.1099999999999</v>
      </c>
      <c r="K16" s="172">
        <f t="shared" si="39"/>
        <v>882.87</v>
      </c>
      <c r="L16" s="172">
        <f t="shared" si="39"/>
        <v>875.03</v>
      </c>
      <c r="M16" s="172">
        <f t="shared" si="39"/>
        <v>820.9799999999999</v>
      </c>
      <c r="N16" s="172">
        <f t="shared" si="39"/>
        <v>877.78000000000009</v>
      </c>
      <c r="O16" s="173">
        <f>SUM(O7:O14)</f>
        <v>10191.989999999998</v>
      </c>
      <c r="P16" s="174">
        <f t="shared" si="1"/>
        <v>849.33249999999987</v>
      </c>
      <c r="Q16" s="172">
        <f t="shared" ref="Q16:AB16" si="40">SUM(Q7:Q14)</f>
        <v>923.33999999999992</v>
      </c>
      <c r="R16" s="172">
        <f t="shared" si="40"/>
        <v>786.66000000000008</v>
      </c>
      <c r="S16" s="172">
        <f t="shared" si="40"/>
        <v>906.21</v>
      </c>
      <c r="T16" s="172">
        <f t="shared" si="40"/>
        <v>821.24</v>
      </c>
      <c r="U16" s="172">
        <f t="shared" si="40"/>
        <v>883.30000000000007</v>
      </c>
      <c r="V16" s="172">
        <f t="shared" si="40"/>
        <v>891.31</v>
      </c>
      <c r="W16" s="172">
        <f t="shared" si="40"/>
        <v>1001.6299999999999</v>
      </c>
      <c r="X16" s="172">
        <f t="shared" si="40"/>
        <v>872.02</v>
      </c>
      <c r="Y16" s="172">
        <f t="shared" si="40"/>
        <v>869.06</v>
      </c>
      <c r="Z16" s="172">
        <f t="shared" si="40"/>
        <v>842.76</v>
      </c>
      <c r="AA16" s="172">
        <f t="shared" si="40"/>
        <v>819.50000000000011</v>
      </c>
      <c r="AB16" s="172">
        <f t="shared" si="40"/>
        <v>930.57999999999993</v>
      </c>
      <c r="AC16" s="173">
        <f>SUM(AC7:AC14)</f>
        <v>10547.61</v>
      </c>
      <c r="AD16" s="174">
        <f t="shared" si="3"/>
        <v>878.96750000000009</v>
      </c>
      <c r="AE16" s="172">
        <f t="shared" ref="AE16:AP16" si="41">SUM(AE7:AE14)</f>
        <v>976.17399999999998</v>
      </c>
      <c r="AF16" s="172">
        <f t="shared" si="41"/>
        <v>868.81</v>
      </c>
      <c r="AG16" s="172">
        <f t="shared" si="41"/>
        <v>832.21800000000007</v>
      </c>
      <c r="AH16" s="172">
        <f t="shared" si="41"/>
        <v>775.43200000000002</v>
      </c>
      <c r="AI16" s="172">
        <f t="shared" si="41"/>
        <v>783.72899999999993</v>
      </c>
      <c r="AJ16" s="172">
        <f t="shared" si="41"/>
        <v>813.827</v>
      </c>
      <c r="AK16" s="172">
        <f t="shared" si="41"/>
        <v>986.73100000000011</v>
      </c>
      <c r="AL16" s="172">
        <f t="shared" si="41"/>
        <v>1004.78</v>
      </c>
      <c r="AM16" s="172">
        <f t="shared" si="41"/>
        <v>886.13799999999992</v>
      </c>
      <c r="AN16" s="172">
        <f t="shared" si="41"/>
        <v>768.58600000000001</v>
      </c>
      <c r="AO16" s="172">
        <f t="shared" si="41"/>
        <v>822.8420000000001</v>
      </c>
      <c r="AP16" s="172">
        <f t="shared" si="41"/>
        <v>971.44500000000005</v>
      </c>
      <c r="AQ16" s="173">
        <f>SUM(AQ7:AQ14)</f>
        <v>10490.712</v>
      </c>
      <c r="AR16" s="174">
        <f t="shared" si="5"/>
        <v>874.226</v>
      </c>
      <c r="AS16" s="172">
        <f t="shared" ref="AS16:BD16" si="42">SUM(AS7:AS14)</f>
        <v>975.52699999999993</v>
      </c>
      <c r="AT16" s="172">
        <f t="shared" si="42"/>
        <v>828.47100000000012</v>
      </c>
      <c r="AU16" s="172">
        <f t="shared" si="42"/>
        <v>859.76400000000001</v>
      </c>
      <c r="AV16" s="172">
        <f t="shared" si="42"/>
        <v>791.87599999999998</v>
      </c>
      <c r="AW16" s="172">
        <f t="shared" si="42"/>
        <v>808.89599999999996</v>
      </c>
      <c r="AX16" s="172">
        <f t="shared" si="42"/>
        <v>809.92899999999997</v>
      </c>
      <c r="AY16" s="172">
        <f t="shared" si="42"/>
        <v>927.81399999999996</v>
      </c>
      <c r="AZ16" s="172">
        <f t="shared" si="42"/>
        <v>1039.73</v>
      </c>
      <c r="BA16" s="172">
        <f t="shared" si="42"/>
        <v>928.00599999999997</v>
      </c>
      <c r="BB16" s="172">
        <f t="shared" si="42"/>
        <v>872.45999999999992</v>
      </c>
      <c r="BC16" s="172">
        <f t="shared" si="42"/>
        <v>840.80799999999999</v>
      </c>
      <c r="BD16" s="172">
        <f t="shared" si="42"/>
        <v>896.92799999999988</v>
      </c>
      <c r="BE16" s="173">
        <f>SUM(BE7:BE14)</f>
        <v>10580.209000000003</v>
      </c>
      <c r="BF16" s="174">
        <f t="shared" si="7"/>
        <v>881.68408333333355</v>
      </c>
      <c r="BG16" s="172">
        <f t="shared" ref="BG16:BR16" si="43">SUM(BG7:BG14)</f>
        <v>950.40600000000006</v>
      </c>
      <c r="BH16" s="172">
        <f t="shared" si="43"/>
        <v>841.53499999999997</v>
      </c>
      <c r="BI16" s="172">
        <f t="shared" si="43"/>
        <v>889.79899999999998</v>
      </c>
      <c r="BJ16" s="172">
        <f t="shared" si="43"/>
        <v>805.35399999999993</v>
      </c>
      <c r="BK16" s="172">
        <f t="shared" si="43"/>
        <v>840.84299999999996</v>
      </c>
      <c r="BL16" s="172">
        <f t="shared" si="43"/>
        <v>910.43700000000001</v>
      </c>
      <c r="BM16" s="172">
        <f t="shared" si="43"/>
        <v>825.197</v>
      </c>
      <c r="BN16" s="172">
        <f t="shared" si="43"/>
        <v>673.68299999999999</v>
      </c>
      <c r="BO16" s="172">
        <f t="shared" si="43"/>
        <v>890.43700000000001</v>
      </c>
      <c r="BP16" s="172">
        <f t="shared" si="43"/>
        <v>888.23699999999997</v>
      </c>
      <c r="BQ16" s="172">
        <f t="shared" si="43"/>
        <v>852.36900000000003</v>
      </c>
      <c r="BR16" s="172">
        <f t="shared" si="43"/>
        <v>847.07899999999995</v>
      </c>
      <c r="BS16" s="161">
        <f t="shared" si="34"/>
        <v>10215.376</v>
      </c>
      <c r="BT16" s="174">
        <f t="shared" si="35"/>
        <v>851.28133333333335</v>
      </c>
      <c r="BU16" s="172">
        <f t="shared" ref="BU16:CF16" si="44">SUM(BU7:BU14)</f>
        <v>866.91300000000001</v>
      </c>
      <c r="BV16" s="172">
        <f t="shared" si="44"/>
        <v>776.72400000000005</v>
      </c>
      <c r="BW16" s="172">
        <f t="shared" si="44"/>
        <v>876.4</v>
      </c>
      <c r="BX16" s="172">
        <f t="shared" si="44"/>
        <v>857.55499999999995</v>
      </c>
      <c r="BY16" s="172">
        <f t="shared" si="44"/>
        <v>854.18600000000004</v>
      </c>
      <c r="BZ16" s="172">
        <f t="shared" si="44"/>
        <v>850.67900000000009</v>
      </c>
      <c r="CA16" s="172">
        <f t="shared" si="44"/>
        <v>945.96600000000001</v>
      </c>
      <c r="CB16" s="172">
        <f t="shared" si="44"/>
        <v>936.65599999999995</v>
      </c>
      <c r="CC16" s="172">
        <f t="shared" si="44"/>
        <v>945.85799999999995</v>
      </c>
      <c r="CD16" s="172">
        <f t="shared" si="44"/>
        <v>899.72</v>
      </c>
      <c r="CE16" s="172">
        <f t="shared" si="44"/>
        <v>823.34299999999996</v>
      </c>
      <c r="CF16" s="172">
        <f t="shared" si="44"/>
        <v>913.09699999999998</v>
      </c>
      <c r="CG16" s="173">
        <f>SUM(CG7:CG14)</f>
        <v>10547.097000000002</v>
      </c>
      <c r="CH16" s="174">
        <f t="shared" si="9"/>
        <v>878.92475000000013</v>
      </c>
      <c r="CI16" s="172">
        <f t="shared" ref="CI16:CT16" si="45">SUM(CI7:CI14)</f>
        <v>934.68099999999993</v>
      </c>
      <c r="CJ16" s="172">
        <f t="shared" si="45"/>
        <v>862.55400000000009</v>
      </c>
      <c r="CK16" s="172">
        <f t="shared" si="45"/>
        <v>929.01</v>
      </c>
      <c r="CL16" s="172">
        <f t="shared" si="45"/>
        <v>878.91800000000001</v>
      </c>
      <c r="CM16" s="172">
        <f t="shared" si="45"/>
        <v>846.85899999999992</v>
      </c>
      <c r="CN16" s="172">
        <f t="shared" si="45"/>
        <v>834.29099999999994</v>
      </c>
      <c r="CO16" s="172">
        <f t="shared" si="45"/>
        <v>1019.64</v>
      </c>
      <c r="CP16" s="172">
        <f t="shared" si="45"/>
        <v>1037.0060000000001</v>
      </c>
      <c r="CQ16" s="172">
        <f t="shared" si="45"/>
        <v>995.8660000000001</v>
      </c>
      <c r="CR16" s="172">
        <f t="shared" si="45"/>
        <v>968.17499999999984</v>
      </c>
      <c r="CS16" s="172">
        <f t="shared" si="45"/>
        <v>904.649</v>
      </c>
      <c r="CT16" s="172">
        <f t="shared" si="45"/>
        <v>975.95200000000011</v>
      </c>
      <c r="CU16" s="173">
        <f>SUM(CU7:CU14)</f>
        <v>11187.601000000002</v>
      </c>
      <c r="CV16" s="174">
        <f t="shared" si="36"/>
        <v>932.30008333333353</v>
      </c>
      <c r="CW16" s="172">
        <f t="shared" ref="CW16:DH16" si="46">SUM(CW7:CW14)</f>
        <v>930.596</v>
      </c>
      <c r="CX16" s="172">
        <f t="shared" si="46"/>
        <v>864.79499999999985</v>
      </c>
      <c r="CY16" s="172">
        <f t="shared" si="46"/>
        <v>954.86400000000003</v>
      </c>
      <c r="CZ16" s="172">
        <f t="shared" si="46"/>
        <v>926.00299999999993</v>
      </c>
      <c r="DA16" s="172">
        <f t="shared" si="46"/>
        <v>929.41000000000008</v>
      </c>
      <c r="DB16" s="172">
        <f t="shared" si="46"/>
        <v>1056.098</v>
      </c>
      <c r="DC16" s="172">
        <f t="shared" si="46"/>
        <v>1112.72</v>
      </c>
      <c r="DD16" s="172">
        <f t="shared" si="46"/>
        <v>1104.5940000000001</v>
      </c>
      <c r="DE16" s="172">
        <f t="shared" si="46"/>
        <v>1068.6210000000001</v>
      </c>
      <c r="DF16" s="172">
        <f t="shared" si="46"/>
        <v>1045.5829999999999</v>
      </c>
      <c r="DG16" s="172">
        <f t="shared" si="46"/>
        <v>915.08699999999999</v>
      </c>
      <c r="DH16" s="172">
        <f t="shared" si="46"/>
        <v>1000.5039999999999</v>
      </c>
      <c r="DI16" s="173">
        <f>SUM(DI7:DI14)</f>
        <v>11908.874999999996</v>
      </c>
      <c r="DJ16" s="174">
        <f t="shared" si="37"/>
        <v>992.40624999999966</v>
      </c>
      <c r="DK16" s="172">
        <f t="shared" ref="DK16:DV16" si="47">SUM(DK7:DK14)</f>
        <v>1076.3210000000001</v>
      </c>
      <c r="DL16" s="172">
        <f t="shared" si="47"/>
        <v>1005.8869999999999</v>
      </c>
      <c r="DM16" s="172">
        <f t="shared" si="47"/>
        <v>1038.0509999999999</v>
      </c>
      <c r="DN16" s="172">
        <f t="shared" si="47"/>
        <v>889.47699999999986</v>
      </c>
      <c r="DO16" s="172">
        <f t="shared" si="47"/>
        <v>960.16600000000005</v>
      </c>
      <c r="DP16" s="172">
        <f t="shared" si="47"/>
        <v>1039.778</v>
      </c>
      <c r="DQ16" s="172">
        <f t="shared" si="47"/>
        <v>1176.922</v>
      </c>
      <c r="DR16" s="172">
        <f t="shared" si="47"/>
        <v>1157.3530000000001</v>
      </c>
      <c r="DS16" s="172">
        <f t="shared" si="47"/>
        <v>1124.8549999999998</v>
      </c>
      <c r="DT16" s="172">
        <f t="shared" si="47"/>
        <v>1013.8140000000001</v>
      </c>
      <c r="DU16" s="172">
        <f t="shared" si="47"/>
        <v>975.51599999999996</v>
      </c>
      <c r="DV16" s="172">
        <f t="shared" si="47"/>
        <v>998.49899999999991</v>
      </c>
      <c r="DW16" s="173">
        <f>SUM(DW7:DW14)</f>
        <v>12456.639000000001</v>
      </c>
      <c r="DX16" s="174">
        <f t="shared" si="13"/>
        <v>1038.0532500000002</v>
      </c>
      <c r="DY16" s="172">
        <f t="shared" ref="DY16:EJ16" si="48">SUM(DY7:DY14)</f>
        <v>1038.7620000000002</v>
      </c>
      <c r="DZ16" s="172">
        <f t="shared" si="48"/>
        <v>943.55299999999988</v>
      </c>
      <c r="EA16" s="172">
        <f t="shared" si="48"/>
        <v>1034.51</v>
      </c>
      <c r="EB16" s="172">
        <f t="shared" si="48"/>
        <v>1010.1800000000001</v>
      </c>
      <c r="EC16" s="172">
        <f t="shared" si="48"/>
        <v>1013.576</v>
      </c>
      <c r="ED16" s="172">
        <f t="shared" si="48"/>
        <v>1069.8790000000001</v>
      </c>
      <c r="EE16" s="172">
        <f t="shared" si="48"/>
        <v>1172.2990000000002</v>
      </c>
      <c r="EF16" s="172">
        <f t="shared" si="48"/>
        <v>1171.1379999999999</v>
      </c>
      <c r="EG16" s="172">
        <f t="shared" si="48"/>
        <v>1085.4669999999999</v>
      </c>
      <c r="EH16" s="172">
        <f t="shared" si="48"/>
        <v>1048.8589999999999</v>
      </c>
      <c r="EI16" s="172">
        <f t="shared" si="48"/>
        <v>892.02899999999988</v>
      </c>
      <c r="EJ16" s="172">
        <f t="shared" si="48"/>
        <v>916.14099999999996</v>
      </c>
      <c r="EK16" s="173">
        <f>SUM(EK7:EK14)</f>
        <v>12396.393</v>
      </c>
      <c r="EL16" s="174">
        <f t="shared" si="15"/>
        <v>1033.0327500000001</v>
      </c>
      <c r="EM16" s="172">
        <f t="shared" ref="EM16:EX16" si="49">SUM(EM7:EM14)</f>
        <v>959.79600000000005</v>
      </c>
      <c r="EN16" s="172">
        <f t="shared" si="49"/>
        <v>960.38099999999997</v>
      </c>
      <c r="EO16" s="172">
        <f t="shared" si="49"/>
        <v>1042.4569999999999</v>
      </c>
      <c r="EP16" s="172">
        <f t="shared" si="49"/>
        <v>912.17</v>
      </c>
      <c r="EQ16" s="172">
        <f t="shared" si="49"/>
        <v>875.58999999999992</v>
      </c>
      <c r="ER16" s="172">
        <f t="shared" si="49"/>
        <v>840.45299999999997</v>
      </c>
      <c r="ES16" s="172">
        <f t="shared" si="49"/>
        <v>911.50400000000002</v>
      </c>
      <c r="ET16" s="172">
        <f t="shared" si="49"/>
        <v>897.80700000000002</v>
      </c>
      <c r="EU16" s="172">
        <f t="shared" si="49"/>
        <v>854.84799999999984</v>
      </c>
      <c r="EV16" s="172">
        <f t="shared" si="49"/>
        <v>892.99600000000009</v>
      </c>
      <c r="EW16" s="172">
        <f t="shared" si="49"/>
        <v>868.11200000000008</v>
      </c>
      <c r="EX16" s="172">
        <f t="shared" si="49"/>
        <v>949.62599999999998</v>
      </c>
      <c r="EY16" s="173">
        <f>SUM(EY7:EY14)</f>
        <v>10965.74</v>
      </c>
      <c r="EZ16" s="174">
        <f t="shared" si="17"/>
        <v>913.81166666666661</v>
      </c>
      <c r="FA16" s="172">
        <f t="shared" ref="FA16:FL16" si="50">SUM(FA7:FA14)</f>
        <v>878.07699999999988</v>
      </c>
      <c r="FB16" s="172">
        <f t="shared" si="50"/>
        <v>819.6869999999999</v>
      </c>
      <c r="FC16" s="172">
        <f t="shared" si="50"/>
        <v>961.38799999999992</v>
      </c>
      <c r="FD16" s="172">
        <f t="shared" si="50"/>
        <v>930.05499999999995</v>
      </c>
      <c r="FE16" s="172">
        <f t="shared" si="50"/>
        <v>926.22300000000007</v>
      </c>
      <c r="FF16" s="172">
        <f t="shared" si="50"/>
        <v>1000.814</v>
      </c>
      <c r="FG16" s="172">
        <f t="shared" si="50"/>
        <v>1121.9369999999999</v>
      </c>
      <c r="FH16" s="172">
        <f t="shared" si="50"/>
        <v>1146.201</v>
      </c>
      <c r="FI16" s="172">
        <f t="shared" si="50"/>
        <v>1082.6029999999998</v>
      </c>
      <c r="FJ16" s="172">
        <f t="shared" si="50"/>
        <v>1101.2875000000001</v>
      </c>
      <c r="FK16" s="172">
        <f t="shared" si="50"/>
        <v>1036.194</v>
      </c>
      <c r="FL16" s="172">
        <f t="shared" si="50"/>
        <v>1092.1670000000001</v>
      </c>
      <c r="FM16" s="173">
        <f>SUM(FM7:FM14)</f>
        <v>12096.633500000002</v>
      </c>
      <c r="FN16" s="174">
        <f t="shared" si="19"/>
        <v>1008.0527916666668</v>
      </c>
      <c r="FO16" s="172">
        <f t="shared" ref="FO16:FZ16" si="51">SUM(FO7:FO14)</f>
        <v>1139.318</v>
      </c>
      <c r="FP16" s="172">
        <f t="shared" si="51"/>
        <v>993.60099999999989</v>
      </c>
      <c r="FQ16" s="172">
        <f t="shared" si="51"/>
        <v>1022.3330000000001</v>
      </c>
      <c r="FR16" s="172">
        <f t="shared" si="51"/>
        <v>1038.759</v>
      </c>
      <c r="FS16" s="172">
        <f t="shared" si="51"/>
        <v>1060.9490000000001</v>
      </c>
      <c r="FT16" s="172">
        <f t="shared" si="51"/>
        <v>997.03800000000001</v>
      </c>
      <c r="FU16" s="172">
        <f t="shared" si="51"/>
        <v>1111.2139999999999</v>
      </c>
      <c r="FV16" s="172">
        <f t="shared" si="51"/>
        <v>1094.7710000000002</v>
      </c>
      <c r="FW16" s="172">
        <f t="shared" si="51"/>
        <v>1003.4689999999998</v>
      </c>
      <c r="FX16" s="172">
        <f t="shared" si="51"/>
        <v>1017.2890000000001</v>
      </c>
      <c r="FY16" s="172">
        <f t="shared" si="51"/>
        <v>941.28499999999997</v>
      </c>
      <c r="FZ16" s="172">
        <f t="shared" si="51"/>
        <v>1103.182</v>
      </c>
      <c r="GA16" s="173">
        <f>SUM(GA7:GA14)</f>
        <v>12523.207999999999</v>
      </c>
      <c r="GB16" s="174">
        <f t="shared" si="21"/>
        <v>1043.6006666666665</v>
      </c>
      <c r="GC16" s="172">
        <f t="shared" ref="GC16:GN16" si="52">SUM(GC7:GC14)</f>
        <v>1032.127</v>
      </c>
      <c r="GD16" s="172">
        <f t="shared" si="52"/>
        <v>892.58199999999999</v>
      </c>
      <c r="GE16" s="172">
        <f t="shared" si="52"/>
        <v>1123.8070000000002</v>
      </c>
      <c r="GF16" s="172">
        <f t="shared" si="52"/>
        <v>1048.26</v>
      </c>
      <c r="GG16" s="172">
        <f t="shared" si="52"/>
        <v>1052.4880000000001</v>
      </c>
      <c r="GH16" s="172">
        <f t="shared" si="52"/>
        <v>1027.954</v>
      </c>
      <c r="GI16" s="172">
        <f t="shared" si="52"/>
        <v>1108.8820000000001</v>
      </c>
      <c r="GJ16" s="172">
        <f t="shared" si="52"/>
        <v>1102.9739999999999</v>
      </c>
      <c r="GK16" s="172">
        <f t="shared" si="52"/>
        <v>1040.6689999999999</v>
      </c>
      <c r="GL16" s="172">
        <f t="shared" si="52"/>
        <v>1062.4010000000001</v>
      </c>
      <c r="GM16" s="172">
        <f t="shared" si="52"/>
        <v>961.85899999999992</v>
      </c>
      <c r="GN16" s="172">
        <f t="shared" si="52"/>
        <v>1066.2330000000002</v>
      </c>
      <c r="GO16" s="173">
        <f>SUM(GO7:GO14)</f>
        <v>12520.236000000001</v>
      </c>
      <c r="GP16" s="174">
        <f t="shared" si="23"/>
        <v>1043.3530000000001</v>
      </c>
      <c r="GQ16" s="172">
        <f t="shared" ref="GQ16:HB16" si="53">SUM(GQ7:GQ14)</f>
        <v>1050.175</v>
      </c>
      <c r="GR16" s="172">
        <f t="shared" si="53"/>
        <v>930.2639999999999</v>
      </c>
      <c r="GS16" s="172">
        <f t="shared" si="53"/>
        <v>1075.7850000000001</v>
      </c>
      <c r="GT16" s="172">
        <f t="shared" si="53"/>
        <v>968.73300000000006</v>
      </c>
      <c r="GU16" s="172">
        <f t="shared" si="53"/>
        <v>1123.5810000000001</v>
      </c>
      <c r="GV16" s="172">
        <f t="shared" si="53"/>
        <v>1133.9159999999999</v>
      </c>
      <c r="GW16" s="172">
        <f t="shared" si="53"/>
        <v>1162.0680000000002</v>
      </c>
      <c r="GX16" s="172">
        <f t="shared" si="53"/>
        <v>1190.126</v>
      </c>
      <c r="GY16" s="172">
        <f t="shared" si="53"/>
        <v>1160.605</v>
      </c>
      <c r="GZ16" s="172">
        <f t="shared" si="53"/>
        <v>1150.0930000000001</v>
      </c>
      <c r="HA16" s="172">
        <f t="shared" si="53"/>
        <v>1028.0330000000001</v>
      </c>
      <c r="HB16" s="172">
        <f t="shared" si="53"/>
        <v>1155.989</v>
      </c>
      <c r="HC16" s="173">
        <f>SUM(HC7:HC14)</f>
        <v>13129.368</v>
      </c>
      <c r="HD16" s="174">
        <f t="shared" si="25"/>
        <v>1094.114</v>
      </c>
      <c r="HE16" s="172">
        <f t="shared" ref="HE16:HP16" si="54">SUM(HE7:HE14)</f>
        <v>1189.8950000000002</v>
      </c>
      <c r="HF16" s="172">
        <f t="shared" si="54"/>
        <v>1050.0640000000001</v>
      </c>
      <c r="HG16" s="172">
        <f t="shared" si="54"/>
        <v>1170.1320000000001</v>
      </c>
      <c r="HH16" s="172">
        <f t="shared" si="54"/>
        <v>1104.2820000000002</v>
      </c>
      <c r="HI16" s="172">
        <f t="shared" si="54"/>
        <v>1180.3589999999999</v>
      </c>
      <c r="HJ16" s="172">
        <f t="shared" si="54"/>
        <v>1284.963</v>
      </c>
      <c r="HK16" s="172">
        <f t="shared" si="54"/>
        <v>1527.673</v>
      </c>
      <c r="HL16" s="172">
        <f t="shared" si="54"/>
        <v>1486.298</v>
      </c>
      <c r="HM16" s="172">
        <f t="shared" si="54"/>
        <v>1331.066</v>
      </c>
      <c r="HN16" s="172">
        <f t="shared" si="54"/>
        <v>1282.4769999999999</v>
      </c>
      <c r="HO16" s="172">
        <f t="shared" si="54"/>
        <v>1121.3010000000002</v>
      </c>
      <c r="HP16" s="172">
        <f t="shared" si="54"/>
        <v>1302.9669999999999</v>
      </c>
      <c r="HQ16" s="173">
        <f>SUM(HQ7:HQ14)</f>
        <v>15031.476999999999</v>
      </c>
      <c r="HR16" s="174">
        <f t="shared" si="27"/>
        <v>1252.6230833333332</v>
      </c>
      <c r="HS16" s="172">
        <f t="shared" ref="HS16:IA16" si="55">SUM(HS7:HS14)</f>
        <v>1254.2529999999999</v>
      </c>
      <c r="HT16" s="172">
        <f t="shared" si="55"/>
        <v>1141.6859999999999</v>
      </c>
      <c r="HU16" s="172">
        <f t="shared" si="55"/>
        <v>1210.596</v>
      </c>
      <c r="HV16" s="172">
        <f t="shared" si="55"/>
        <v>1144.9960000000001</v>
      </c>
      <c r="HW16" s="172">
        <f t="shared" si="55"/>
        <v>1241.2359999999999</v>
      </c>
      <c r="HX16" s="172">
        <f t="shared" si="55"/>
        <v>1253.538</v>
      </c>
      <c r="HY16" s="172">
        <f t="shared" si="55"/>
        <v>1402.6389999999999</v>
      </c>
      <c r="HZ16" s="172">
        <f t="shared" si="55"/>
        <v>1493.7059999999997</v>
      </c>
      <c r="IA16" s="172">
        <f t="shared" si="55"/>
        <v>1361.569</v>
      </c>
      <c r="IB16" s="172">
        <f>SUM(IB7:IB15)</f>
        <v>1266.752</v>
      </c>
      <c r="IC16" s="172">
        <f>SUM(IC7:IC15)</f>
        <v>1114.127</v>
      </c>
      <c r="ID16" s="172">
        <f>SUM(ID7:ID15)</f>
        <v>1365.1080000000002</v>
      </c>
      <c r="IE16" s="172">
        <f>SUM(IE7:IE15)</f>
        <v>15250.206</v>
      </c>
      <c r="IF16" s="174">
        <f t="shared" si="29"/>
        <v>1270.8505</v>
      </c>
      <c r="IG16" s="172">
        <f t="shared" ref="IG16:IS16" si="56">SUM(IG7:IG15)</f>
        <v>1341.6019999999999</v>
      </c>
      <c r="IH16" s="172">
        <f t="shared" si="56"/>
        <v>1026.462</v>
      </c>
      <c r="II16" s="172">
        <f t="shared" si="56"/>
        <v>1213.404</v>
      </c>
      <c r="IJ16" s="172">
        <f t="shared" si="56"/>
        <v>1196.6460000000002</v>
      </c>
      <c r="IK16" s="172">
        <f t="shared" si="56"/>
        <v>1132.615</v>
      </c>
      <c r="IL16" s="172">
        <f t="shared" si="56"/>
        <v>1200.7460000000001</v>
      </c>
      <c r="IM16" s="172">
        <f t="shared" si="56"/>
        <v>1378.2809999999999</v>
      </c>
      <c r="IN16" s="172">
        <f t="shared" si="56"/>
        <v>1457.134</v>
      </c>
      <c r="IO16" s="172">
        <f t="shared" si="56"/>
        <v>1326.3450000000003</v>
      </c>
      <c r="IP16" s="172">
        <f t="shared" si="56"/>
        <v>1251.318</v>
      </c>
      <c r="IQ16" s="172">
        <f t="shared" si="56"/>
        <v>1126.4010000000001</v>
      </c>
      <c r="IR16" s="172">
        <f t="shared" si="56"/>
        <v>1140.979</v>
      </c>
      <c r="IS16" s="172">
        <f t="shared" si="56"/>
        <v>14791.932999999997</v>
      </c>
      <c r="IT16" s="174">
        <f t="shared" si="38"/>
        <v>1232.6610833333332</v>
      </c>
      <c r="IU16" s="172">
        <f t="shared" ref="IU16:JG16" si="57">SUM(IU7:IU15)</f>
        <v>1175.498</v>
      </c>
      <c r="IV16" s="172">
        <f t="shared" si="57"/>
        <v>1085.6970000000001</v>
      </c>
      <c r="IW16" s="172">
        <f t="shared" si="57"/>
        <v>1029.4190000000001</v>
      </c>
      <c r="IX16" s="172">
        <f t="shared" si="57"/>
        <v>1004.06</v>
      </c>
      <c r="IY16" s="172">
        <f t="shared" si="57"/>
        <v>943.83799999999997</v>
      </c>
      <c r="IZ16" s="172">
        <f t="shared" si="57"/>
        <v>889.85400000000004</v>
      </c>
      <c r="JA16" s="172">
        <f t="shared" si="57"/>
        <v>640.90099999999995</v>
      </c>
      <c r="JB16" s="172">
        <f t="shared" si="57"/>
        <v>1114.883</v>
      </c>
      <c r="JC16" s="172">
        <f t="shared" si="57"/>
        <v>1085.2660000000003</v>
      </c>
      <c r="JD16" s="172">
        <f t="shared" si="57"/>
        <v>1193.242</v>
      </c>
      <c r="JE16" s="172">
        <f t="shared" si="57"/>
        <v>1129.4079999999999</v>
      </c>
      <c r="JF16" s="172">
        <f t="shared" si="57"/>
        <v>1094.9520000000002</v>
      </c>
      <c r="JG16" s="172">
        <f t="shared" si="57"/>
        <v>12387.017999999998</v>
      </c>
      <c r="JH16" s="162">
        <f t="shared" si="32"/>
        <v>1032.2514999999999</v>
      </c>
      <c r="JI16" s="172">
        <f t="shared" ref="JI16:JU16" si="58">SUM(JI7:JI15)</f>
        <v>1136.4079999999999</v>
      </c>
      <c r="JJ16" s="172">
        <f t="shared" si="58"/>
        <v>814.63199999999983</v>
      </c>
      <c r="JK16" s="172">
        <f t="shared" si="58"/>
        <v>979.55900000000008</v>
      </c>
      <c r="JL16" s="172">
        <f t="shared" si="58"/>
        <v>780.07799999999997</v>
      </c>
      <c r="JM16" s="172">
        <f t="shared" si="58"/>
        <v>758.60500000000002</v>
      </c>
      <c r="JN16" s="172">
        <f t="shared" si="58"/>
        <v>0</v>
      </c>
      <c r="JO16" s="172">
        <f t="shared" si="58"/>
        <v>0</v>
      </c>
      <c r="JP16" s="172">
        <f t="shared" si="58"/>
        <v>0</v>
      </c>
      <c r="JQ16" s="172">
        <f t="shared" si="58"/>
        <v>0</v>
      </c>
      <c r="JR16" s="172">
        <f t="shared" si="58"/>
        <v>0</v>
      </c>
      <c r="JS16" s="172">
        <f t="shared" si="58"/>
        <v>0</v>
      </c>
      <c r="JT16" s="172">
        <f t="shared" si="58"/>
        <v>0</v>
      </c>
      <c r="JU16" s="172">
        <f t="shared" si="58"/>
        <v>4469.2820000000002</v>
      </c>
      <c r="JV16" s="162">
        <f>JU16/5</f>
        <v>893.85640000000001</v>
      </c>
    </row>
    <row r="17" spans="1:282" ht="13.5" customHeight="1" thickBot="1">
      <c r="A17" s="406" t="s">
        <v>49</v>
      </c>
      <c r="B17" s="412"/>
      <c r="C17" s="172">
        <f>C16</f>
        <v>813</v>
      </c>
      <c r="D17" s="172">
        <f>C16+D16</f>
        <v>1587.8000000000002</v>
      </c>
      <c r="E17" s="172">
        <f t="shared" ref="E17:N17" si="59">D17+E16</f>
        <v>2396.3000000000002</v>
      </c>
      <c r="F17" s="172">
        <f t="shared" si="59"/>
        <v>3182.9100000000003</v>
      </c>
      <c r="G17" s="172">
        <f t="shared" si="59"/>
        <v>3965.7300000000005</v>
      </c>
      <c r="H17" s="172">
        <f t="shared" si="59"/>
        <v>4777.42</v>
      </c>
      <c r="I17" s="172">
        <f t="shared" si="59"/>
        <v>5753.22</v>
      </c>
      <c r="J17" s="172">
        <f t="shared" si="59"/>
        <v>6735.33</v>
      </c>
      <c r="K17" s="172">
        <f t="shared" si="59"/>
        <v>7618.2</v>
      </c>
      <c r="L17" s="172">
        <f t="shared" si="59"/>
        <v>8493.23</v>
      </c>
      <c r="M17" s="172">
        <f t="shared" si="59"/>
        <v>9314.2099999999991</v>
      </c>
      <c r="N17" s="172">
        <f t="shared" si="59"/>
        <v>10191.99</v>
      </c>
      <c r="O17" s="404"/>
      <c r="P17" s="405"/>
      <c r="Q17" s="172">
        <f>Q16</f>
        <v>923.33999999999992</v>
      </c>
      <c r="R17" s="172">
        <f>Q16+R16</f>
        <v>1710</v>
      </c>
      <c r="S17" s="172">
        <f t="shared" ref="S17:AB17" si="60">R17+S16</f>
        <v>2616.21</v>
      </c>
      <c r="T17" s="172">
        <f t="shared" si="60"/>
        <v>3437.45</v>
      </c>
      <c r="U17" s="172">
        <f t="shared" si="60"/>
        <v>4320.75</v>
      </c>
      <c r="V17" s="172">
        <f t="shared" si="60"/>
        <v>5212.0599999999995</v>
      </c>
      <c r="W17" s="172">
        <f t="shared" si="60"/>
        <v>6213.69</v>
      </c>
      <c r="X17" s="172">
        <f t="shared" si="60"/>
        <v>7085.7099999999991</v>
      </c>
      <c r="Y17" s="172">
        <f t="shared" si="60"/>
        <v>7954.7699999999986</v>
      </c>
      <c r="Z17" s="172">
        <f t="shared" si="60"/>
        <v>8797.5299999999988</v>
      </c>
      <c r="AA17" s="172">
        <f t="shared" si="60"/>
        <v>9617.0299999999988</v>
      </c>
      <c r="AB17" s="172">
        <f t="shared" si="60"/>
        <v>10547.609999999999</v>
      </c>
      <c r="AC17" s="404"/>
      <c r="AD17" s="405"/>
      <c r="AE17" s="172">
        <f>AE16</f>
        <v>976.17399999999998</v>
      </c>
      <c r="AF17" s="172">
        <f>AE16+AF16</f>
        <v>1844.9839999999999</v>
      </c>
      <c r="AG17" s="172">
        <f t="shared" ref="AG17:AP17" si="61">AF17+AG16</f>
        <v>2677.2020000000002</v>
      </c>
      <c r="AH17" s="172">
        <f t="shared" si="61"/>
        <v>3452.634</v>
      </c>
      <c r="AI17" s="172">
        <f t="shared" si="61"/>
        <v>4236.3630000000003</v>
      </c>
      <c r="AJ17" s="172">
        <f t="shared" si="61"/>
        <v>5050.1900000000005</v>
      </c>
      <c r="AK17" s="172">
        <f t="shared" si="61"/>
        <v>6036.9210000000003</v>
      </c>
      <c r="AL17" s="172">
        <f t="shared" si="61"/>
        <v>7041.701</v>
      </c>
      <c r="AM17" s="172">
        <f t="shared" si="61"/>
        <v>7927.8389999999999</v>
      </c>
      <c r="AN17" s="172">
        <f t="shared" si="61"/>
        <v>8696.4249999999993</v>
      </c>
      <c r="AO17" s="172">
        <f t="shared" si="61"/>
        <v>9519.2669999999998</v>
      </c>
      <c r="AP17" s="172">
        <f t="shared" si="61"/>
        <v>10490.712</v>
      </c>
      <c r="AQ17" s="404"/>
      <c r="AR17" s="405"/>
      <c r="AS17" s="172">
        <f>AS16</f>
        <v>975.52699999999993</v>
      </c>
      <c r="AT17" s="172">
        <f>AS16+AT16</f>
        <v>1803.998</v>
      </c>
      <c r="AU17" s="172">
        <f t="shared" ref="AU17:BD17" si="62">AT17+AU16</f>
        <v>2663.7620000000002</v>
      </c>
      <c r="AV17" s="172">
        <f t="shared" si="62"/>
        <v>3455.6379999999999</v>
      </c>
      <c r="AW17" s="172">
        <f t="shared" si="62"/>
        <v>4264.5339999999997</v>
      </c>
      <c r="AX17" s="172">
        <f t="shared" si="62"/>
        <v>5074.4629999999997</v>
      </c>
      <c r="AY17" s="172">
        <f t="shared" si="62"/>
        <v>6002.277</v>
      </c>
      <c r="AZ17" s="172">
        <f t="shared" si="62"/>
        <v>7042.0069999999996</v>
      </c>
      <c r="BA17" s="172">
        <f t="shared" si="62"/>
        <v>7970.0129999999999</v>
      </c>
      <c r="BB17" s="172">
        <f t="shared" si="62"/>
        <v>8842.473</v>
      </c>
      <c r="BC17" s="172">
        <f t="shared" si="62"/>
        <v>9683.280999999999</v>
      </c>
      <c r="BD17" s="172">
        <f t="shared" si="62"/>
        <v>10580.208999999999</v>
      </c>
      <c r="BE17" s="404"/>
      <c r="BF17" s="405"/>
      <c r="BG17" s="172">
        <f>BG16</f>
        <v>950.40600000000006</v>
      </c>
      <c r="BH17" s="172">
        <f>BG16+BH16</f>
        <v>1791.941</v>
      </c>
      <c r="BI17" s="172">
        <f t="shared" ref="BI17:BR17" si="63">BH17+BI16</f>
        <v>2681.74</v>
      </c>
      <c r="BJ17" s="172">
        <f t="shared" si="63"/>
        <v>3487.0939999999996</v>
      </c>
      <c r="BK17" s="172">
        <f t="shared" si="63"/>
        <v>4327.9369999999999</v>
      </c>
      <c r="BL17" s="172">
        <f t="shared" si="63"/>
        <v>5238.3739999999998</v>
      </c>
      <c r="BM17" s="172">
        <f t="shared" si="63"/>
        <v>6063.5709999999999</v>
      </c>
      <c r="BN17" s="172">
        <f t="shared" si="63"/>
        <v>6737.2539999999999</v>
      </c>
      <c r="BO17" s="172">
        <f t="shared" si="63"/>
        <v>7627.6909999999998</v>
      </c>
      <c r="BP17" s="172">
        <f t="shared" si="63"/>
        <v>8515.9279999999999</v>
      </c>
      <c r="BQ17" s="172">
        <f t="shared" si="63"/>
        <v>9368.2970000000005</v>
      </c>
      <c r="BR17" s="172">
        <f t="shared" si="63"/>
        <v>10215.376</v>
      </c>
      <c r="BS17" s="404"/>
      <c r="BT17" s="405"/>
      <c r="BU17" s="172">
        <f>BU16</f>
        <v>866.91300000000001</v>
      </c>
      <c r="BV17" s="172">
        <f>BU16+BV16</f>
        <v>1643.6370000000002</v>
      </c>
      <c r="BW17" s="172">
        <f t="shared" ref="BW17:CF17" si="64">BV17+BW16</f>
        <v>2520.0370000000003</v>
      </c>
      <c r="BX17" s="172">
        <f t="shared" si="64"/>
        <v>3377.5920000000001</v>
      </c>
      <c r="BY17" s="172">
        <f t="shared" si="64"/>
        <v>4231.7780000000002</v>
      </c>
      <c r="BZ17" s="172">
        <f t="shared" si="64"/>
        <v>5082.4570000000003</v>
      </c>
      <c r="CA17" s="172">
        <f t="shared" si="64"/>
        <v>6028.4230000000007</v>
      </c>
      <c r="CB17" s="172">
        <f t="shared" si="64"/>
        <v>6965.0790000000006</v>
      </c>
      <c r="CC17" s="172">
        <f t="shared" si="64"/>
        <v>7910.9370000000008</v>
      </c>
      <c r="CD17" s="172">
        <f t="shared" si="64"/>
        <v>8810.6570000000011</v>
      </c>
      <c r="CE17" s="172">
        <f t="shared" si="64"/>
        <v>9634.0000000000018</v>
      </c>
      <c r="CF17" s="172">
        <f t="shared" si="64"/>
        <v>10547.097000000002</v>
      </c>
      <c r="CG17" s="404"/>
      <c r="CH17" s="405"/>
      <c r="CI17" s="172">
        <f>CI16</f>
        <v>934.68099999999993</v>
      </c>
      <c r="CJ17" s="172">
        <f>CI16+CJ16</f>
        <v>1797.2350000000001</v>
      </c>
      <c r="CK17" s="172">
        <f t="shared" ref="CK17:CT17" si="65">CJ17+CK16</f>
        <v>2726.2449999999999</v>
      </c>
      <c r="CL17" s="172">
        <f t="shared" si="65"/>
        <v>3605.163</v>
      </c>
      <c r="CM17" s="172">
        <f t="shared" si="65"/>
        <v>4452.0219999999999</v>
      </c>
      <c r="CN17" s="172">
        <f t="shared" si="65"/>
        <v>5286.3130000000001</v>
      </c>
      <c r="CO17" s="172">
        <f t="shared" si="65"/>
        <v>6305.9530000000004</v>
      </c>
      <c r="CP17" s="172">
        <f t="shared" si="65"/>
        <v>7342.9590000000007</v>
      </c>
      <c r="CQ17" s="172">
        <f t="shared" si="65"/>
        <v>8338.8250000000007</v>
      </c>
      <c r="CR17" s="172">
        <f t="shared" si="65"/>
        <v>9307</v>
      </c>
      <c r="CS17" s="172">
        <f t="shared" si="65"/>
        <v>10211.648999999999</v>
      </c>
      <c r="CT17" s="172">
        <f t="shared" si="65"/>
        <v>11187.600999999999</v>
      </c>
      <c r="CU17" s="404"/>
      <c r="CV17" s="405"/>
      <c r="CW17" s="172">
        <f>CW16</f>
        <v>930.596</v>
      </c>
      <c r="CX17" s="172">
        <f>CW16+CX16</f>
        <v>1795.3909999999998</v>
      </c>
      <c r="CY17" s="172">
        <f t="shared" ref="CY17:DH17" si="66">CX17+CY16</f>
        <v>2750.2550000000001</v>
      </c>
      <c r="CZ17" s="172">
        <f t="shared" si="66"/>
        <v>3676.2579999999998</v>
      </c>
      <c r="DA17" s="172">
        <f t="shared" si="66"/>
        <v>4605.6679999999997</v>
      </c>
      <c r="DB17" s="172">
        <f t="shared" si="66"/>
        <v>5661.7659999999996</v>
      </c>
      <c r="DC17" s="172">
        <f t="shared" si="66"/>
        <v>6774.4859999999999</v>
      </c>
      <c r="DD17" s="172">
        <f t="shared" si="66"/>
        <v>7879.08</v>
      </c>
      <c r="DE17" s="172">
        <f t="shared" si="66"/>
        <v>8947.7010000000009</v>
      </c>
      <c r="DF17" s="172">
        <f t="shared" si="66"/>
        <v>9993.2840000000015</v>
      </c>
      <c r="DG17" s="172">
        <f t="shared" si="66"/>
        <v>10908.371000000001</v>
      </c>
      <c r="DH17" s="172">
        <f t="shared" si="66"/>
        <v>11908.875</v>
      </c>
      <c r="DI17" s="404"/>
      <c r="DJ17" s="405"/>
      <c r="DK17" s="172">
        <f>DK16</f>
        <v>1076.3210000000001</v>
      </c>
      <c r="DL17" s="172">
        <f>DK16+DL16</f>
        <v>2082.2080000000001</v>
      </c>
      <c r="DM17" s="172">
        <f t="shared" ref="DM17:DV17" si="67">DL17+DM16</f>
        <v>3120.259</v>
      </c>
      <c r="DN17" s="172">
        <f t="shared" si="67"/>
        <v>4009.7359999999999</v>
      </c>
      <c r="DO17" s="172">
        <f t="shared" si="67"/>
        <v>4969.902</v>
      </c>
      <c r="DP17" s="172">
        <f t="shared" si="67"/>
        <v>6009.68</v>
      </c>
      <c r="DQ17" s="172">
        <f t="shared" si="67"/>
        <v>7186.6020000000008</v>
      </c>
      <c r="DR17" s="172">
        <f t="shared" si="67"/>
        <v>8343.9550000000017</v>
      </c>
      <c r="DS17" s="172">
        <f t="shared" si="67"/>
        <v>9468.8100000000013</v>
      </c>
      <c r="DT17" s="172">
        <f t="shared" si="67"/>
        <v>10482.624000000002</v>
      </c>
      <c r="DU17" s="172">
        <f t="shared" si="67"/>
        <v>11458.140000000001</v>
      </c>
      <c r="DV17" s="172">
        <f t="shared" si="67"/>
        <v>12456.639000000001</v>
      </c>
      <c r="DW17" s="404"/>
      <c r="DX17" s="405"/>
      <c r="DY17" s="172">
        <f>DY16</f>
        <v>1038.7620000000002</v>
      </c>
      <c r="DZ17" s="172">
        <f>DY16+DZ16</f>
        <v>1982.3150000000001</v>
      </c>
      <c r="EA17" s="172">
        <f t="shared" ref="EA17:EJ17" si="68">DZ17+EA16</f>
        <v>3016.8249999999998</v>
      </c>
      <c r="EB17" s="172">
        <f t="shared" si="68"/>
        <v>4027.0050000000001</v>
      </c>
      <c r="EC17" s="172">
        <f t="shared" si="68"/>
        <v>5040.5810000000001</v>
      </c>
      <c r="ED17" s="172">
        <f t="shared" si="68"/>
        <v>6110.46</v>
      </c>
      <c r="EE17" s="172">
        <f t="shared" si="68"/>
        <v>7282.759</v>
      </c>
      <c r="EF17" s="172">
        <f t="shared" si="68"/>
        <v>8453.8970000000008</v>
      </c>
      <c r="EG17" s="172">
        <f t="shared" si="68"/>
        <v>9539.3640000000014</v>
      </c>
      <c r="EH17" s="172">
        <f t="shared" si="68"/>
        <v>10588.223000000002</v>
      </c>
      <c r="EI17" s="172">
        <f t="shared" si="68"/>
        <v>11480.252000000002</v>
      </c>
      <c r="EJ17" s="172">
        <f t="shared" si="68"/>
        <v>12396.393000000002</v>
      </c>
      <c r="EK17" s="404"/>
      <c r="EL17" s="405"/>
      <c r="EM17" s="172">
        <f>EM16</f>
        <v>959.79600000000005</v>
      </c>
      <c r="EN17" s="172">
        <f>EM16+EN16</f>
        <v>1920.1770000000001</v>
      </c>
      <c r="EO17" s="172">
        <f t="shared" ref="EO17:EX17" si="69">EN17+EO16</f>
        <v>2962.634</v>
      </c>
      <c r="EP17" s="172">
        <f t="shared" si="69"/>
        <v>3874.8040000000001</v>
      </c>
      <c r="EQ17" s="172">
        <f t="shared" si="69"/>
        <v>4750.3940000000002</v>
      </c>
      <c r="ER17" s="172">
        <f t="shared" si="69"/>
        <v>5590.8469999999998</v>
      </c>
      <c r="ES17" s="172">
        <f t="shared" si="69"/>
        <v>6502.3509999999997</v>
      </c>
      <c r="ET17" s="172">
        <f t="shared" si="69"/>
        <v>7400.1579999999994</v>
      </c>
      <c r="EU17" s="172">
        <f t="shared" si="69"/>
        <v>8255.0059999999994</v>
      </c>
      <c r="EV17" s="172">
        <f t="shared" si="69"/>
        <v>9148.0020000000004</v>
      </c>
      <c r="EW17" s="172">
        <f t="shared" si="69"/>
        <v>10016.114000000001</v>
      </c>
      <c r="EX17" s="172">
        <f t="shared" si="69"/>
        <v>10965.740000000002</v>
      </c>
      <c r="EY17" s="404"/>
      <c r="EZ17" s="405"/>
      <c r="FA17" s="172">
        <f>FA16</f>
        <v>878.07699999999988</v>
      </c>
      <c r="FB17" s="172">
        <f>FA16+FB16</f>
        <v>1697.7639999999997</v>
      </c>
      <c r="FC17" s="172">
        <f t="shared" ref="FC17:FL17" si="70">FB17+FC16</f>
        <v>2659.1519999999996</v>
      </c>
      <c r="FD17" s="172">
        <f t="shared" si="70"/>
        <v>3589.2069999999994</v>
      </c>
      <c r="FE17" s="172">
        <f t="shared" si="70"/>
        <v>4515.4299999999994</v>
      </c>
      <c r="FF17" s="172">
        <f t="shared" si="70"/>
        <v>5516.2439999999997</v>
      </c>
      <c r="FG17" s="172">
        <f t="shared" si="70"/>
        <v>6638.1809999999996</v>
      </c>
      <c r="FH17" s="172">
        <f t="shared" si="70"/>
        <v>7784.3819999999996</v>
      </c>
      <c r="FI17" s="172">
        <f t="shared" si="70"/>
        <v>8866.9849999999988</v>
      </c>
      <c r="FJ17" s="172">
        <f t="shared" si="70"/>
        <v>9968.2724999999991</v>
      </c>
      <c r="FK17" s="172">
        <f t="shared" si="70"/>
        <v>11004.466499999999</v>
      </c>
      <c r="FL17" s="172">
        <f t="shared" si="70"/>
        <v>12096.633499999998</v>
      </c>
      <c r="FM17" s="404"/>
      <c r="FN17" s="405"/>
      <c r="FO17" s="172">
        <f>FO16</f>
        <v>1139.318</v>
      </c>
      <c r="FP17" s="172">
        <f>FO16+FP16</f>
        <v>2132.9189999999999</v>
      </c>
      <c r="FQ17" s="172">
        <f t="shared" ref="FQ17:FZ17" si="71">FP17+FQ16</f>
        <v>3155.252</v>
      </c>
      <c r="FR17" s="172">
        <f t="shared" si="71"/>
        <v>4194.0110000000004</v>
      </c>
      <c r="FS17" s="172">
        <f t="shared" si="71"/>
        <v>5254.9600000000009</v>
      </c>
      <c r="FT17" s="172">
        <f t="shared" si="71"/>
        <v>6251.9980000000014</v>
      </c>
      <c r="FU17" s="172">
        <f t="shared" si="71"/>
        <v>7363.2120000000014</v>
      </c>
      <c r="FV17" s="172">
        <f t="shared" si="71"/>
        <v>8457.983000000002</v>
      </c>
      <c r="FW17" s="172">
        <f t="shared" si="71"/>
        <v>9461.4520000000011</v>
      </c>
      <c r="FX17" s="172">
        <f t="shared" si="71"/>
        <v>10478.741000000002</v>
      </c>
      <c r="FY17" s="172">
        <f t="shared" si="71"/>
        <v>11420.026000000002</v>
      </c>
      <c r="FZ17" s="172">
        <f t="shared" si="71"/>
        <v>12523.208000000002</v>
      </c>
      <c r="GA17" s="404"/>
      <c r="GB17" s="405"/>
      <c r="GC17" s="172">
        <f>GC16</f>
        <v>1032.127</v>
      </c>
      <c r="GD17" s="172">
        <f>GC16+GD16</f>
        <v>1924.7089999999998</v>
      </c>
      <c r="GE17" s="172">
        <f t="shared" ref="GE17:GN17" si="72">GD17+GE16</f>
        <v>3048.5160000000001</v>
      </c>
      <c r="GF17" s="172">
        <f t="shared" si="72"/>
        <v>4096.7759999999998</v>
      </c>
      <c r="GG17" s="172">
        <f t="shared" si="72"/>
        <v>5149.2640000000001</v>
      </c>
      <c r="GH17" s="172">
        <f t="shared" si="72"/>
        <v>6177.2179999999998</v>
      </c>
      <c r="GI17" s="172">
        <f t="shared" si="72"/>
        <v>7286.1</v>
      </c>
      <c r="GJ17" s="172">
        <f t="shared" si="72"/>
        <v>8389.0740000000005</v>
      </c>
      <c r="GK17" s="172">
        <f t="shared" si="72"/>
        <v>9429.7430000000004</v>
      </c>
      <c r="GL17" s="172">
        <f t="shared" si="72"/>
        <v>10492.144</v>
      </c>
      <c r="GM17" s="172">
        <f t="shared" si="72"/>
        <v>11454.003000000001</v>
      </c>
      <c r="GN17" s="172">
        <f t="shared" si="72"/>
        <v>12520.236000000001</v>
      </c>
      <c r="GO17" s="404"/>
      <c r="GP17" s="405"/>
      <c r="GQ17" s="172">
        <f>GQ16</f>
        <v>1050.175</v>
      </c>
      <c r="GR17" s="172">
        <f>GQ16+GR16</f>
        <v>1980.4389999999999</v>
      </c>
      <c r="GS17" s="172">
        <f t="shared" ref="GS17:HB17" si="73">GR17+GS16</f>
        <v>3056.2240000000002</v>
      </c>
      <c r="GT17" s="172">
        <f t="shared" si="73"/>
        <v>4024.9570000000003</v>
      </c>
      <c r="GU17" s="172">
        <f t="shared" si="73"/>
        <v>5148.5380000000005</v>
      </c>
      <c r="GV17" s="172">
        <f t="shared" si="73"/>
        <v>6282.4540000000006</v>
      </c>
      <c r="GW17" s="172">
        <f t="shared" si="73"/>
        <v>7444.5220000000008</v>
      </c>
      <c r="GX17" s="172">
        <f t="shared" si="73"/>
        <v>8634.648000000001</v>
      </c>
      <c r="GY17" s="172">
        <f t="shared" si="73"/>
        <v>9795.2530000000006</v>
      </c>
      <c r="GZ17" s="172">
        <f t="shared" si="73"/>
        <v>10945.346000000001</v>
      </c>
      <c r="HA17" s="172">
        <f t="shared" si="73"/>
        <v>11973.379000000001</v>
      </c>
      <c r="HB17" s="172">
        <f t="shared" si="73"/>
        <v>13129.368</v>
      </c>
      <c r="HC17" s="404"/>
      <c r="HD17" s="405"/>
      <c r="HE17" s="172">
        <f>HE16</f>
        <v>1189.8950000000002</v>
      </c>
      <c r="HF17" s="172">
        <f>HE16+HF16</f>
        <v>2239.9590000000003</v>
      </c>
      <c r="HG17" s="172">
        <f t="shared" ref="HG17:HP17" si="74">HF17+HG16</f>
        <v>3410.0910000000003</v>
      </c>
      <c r="HH17" s="172">
        <f t="shared" si="74"/>
        <v>4514.3730000000005</v>
      </c>
      <c r="HI17" s="172">
        <f t="shared" si="74"/>
        <v>5694.732</v>
      </c>
      <c r="HJ17" s="172">
        <f t="shared" si="74"/>
        <v>6979.6949999999997</v>
      </c>
      <c r="HK17" s="172">
        <f t="shared" si="74"/>
        <v>8507.3680000000004</v>
      </c>
      <c r="HL17" s="172">
        <f t="shared" si="74"/>
        <v>9993.6660000000011</v>
      </c>
      <c r="HM17" s="172">
        <f t="shared" si="74"/>
        <v>11324.732000000002</v>
      </c>
      <c r="HN17" s="172">
        <f t="shared" si="74"/>
        <v>12607.209000000003</v>
      </c>
      <c r="HO17" s="172">
        <f t="shared" si="74"/>
        <v>13728.510000000002</v>
      </c>
      <c r="HP17" s="172">
        <f t="shared" si="74"/>
        <v>15031.477000000003</v>
      </c>
      <c r="HQ17" s="404"/>
      <c r="HR17" s="405"/>
      <c r="HS17" s="172">
        <f>HS16</f>
        <v>1254.2529999999999</v>
      </c>
      <c r="HT17" s="172">
        <f>HS16+HT16</f>
        <v>2395.9389999999999</v>
      </c>
      <c r="HU17" s="172">
        <f t="shared" ref="HU17:IA17" si="75">HT17+HU16</f>
        <v>3606.5349999999999</v>
      </c>
      <c r="HV17" s="172">
        <f t="shared" si="75"/>
        <v>4751.5309999999999</v>
      </c>
      <c r="HW17" s="172">
        <f t="shared" si="75"/>
        <v>5992.7669999999998</v>
      </c>
      <c r="HX17" s="172">
        <f t="shared" si="75"/>
        <v>7246.3050000000003</v>
      </c>
      <c r="HY17" s="172">
        <f t="shared" si="75"/>
        <v>8648.9439999999995</v>
      </c>
      <c r="HZ17" s="172">
        <f t="shared" si="75"/>
        <v>10142.65</v>
      </c>
      <c r="IA17" s="172">
        <f t="shared" si="75"/>
        <v>11504.218999999999</v>
      </c>
      <c r="IB17" s="172">
        <f>IA17+IB16</f>
        <v>12770.971</v>
      </c>
      <c r="IC17" s="172">
        <f>IB17+IC16</f>
        <v>13885.098</v>
      </c>
      <c r="ID17" s="172">
        <f>IC17+ID16</f>
        <v>15250.206</v>
      </c>
      <c r="IE17" s="404"/>
      <c r="IF17" s="405"/>
      <c r="IG17" s="172">
        <f t="shared" ref="IG17:IR17" si="76">IF17+IG16</f>
        <v>1341.6019999999999</v>
      </c>
      <c r="IH17" s="172">
        <f t="shared" si="76"/>
        <v>2368.0639999999999</v>
      </c>
      <c r="II17" s="172">
        <f t="shared" si="76"/>
        <v>3581.4679999999998</v>
      </c>
      <c r="IJ17" s="172">
        <f t="shared" si="76"/>
        <v>4778.1139999999996</v>
      </c>
      <c r="IK17" s="172">
        <f t="shared" si="76"/>
        <v>5910.7289999999994</v>
      </c>
      <c r="IL17" s="172">
        <f t="shared" si="76"/>
        <v>7111.4749999999995</v>
      </c>
      <c r="IM17" s="172">
        <f t="shared" si="76"/>
        <v>8489.7559999999994</v>
      </c>
      <c r="IN17" s="172">
        <f t="shared" si="76"/>
        <v>9946.89</v>
      </c>
      <c r="IO17" s="172">
        <f t="shared" si="76"/>
        <v>11273.235000000001</v>
      </c>
      <c r="IP17" s="172">
        <f t="shared" si="76"/>
        <v>12524.553</v>
      </c>
      <c r="IQ17" s="172">
        <f t="shared" si="76"/>
        <v>13650.954</v>
      </c>
      <c r="IR17" s="172">
        <f t="shared" si="76"/>
        <v>14791.932999999999</v>
      </c>
      <c r="IS17" s="404"/>
      <c r="IT17" s="405"/>
      <c r="IU17" s="172">
        <f t="shared" ref="IU17" si="77">IT17+IU16</f>
        <v>1175.498</v>
      </c>
      <c r="IV17" s="172">
        <f t="shared" ref="IV17" si="78">IU17+IV16</f>
        <v>2261.1950000000002</v>
      </c>
      <c r="IW17" s="172">
        <f t="shared" ref="IW17" si="79">IV17+IW16</f>
        <v>3290.6140000000005</v>
      </c>
      <c r="IX17" s="172">
        <f t="shared" ref="IX17" si="80">IW17+IX16</f>
        <v>4294.6740000000009</v>
      </c>
      <c r="IY17" s="172">
        <f t="shared" ref="IY17" si="81">IX17+IY16</f>
        <v>5238.5120000000006</v>
      </c>
      <c r="IZ17" s="172">
        <f t="shared" ref="IZ17" si="82">IY17+IZ16</f>
        <v>6128.3660000000009</v>
      </c>
      <c r="JA17" s="172">
        <f t="shared" ref="JA17" si="83">IZ17+JA16</f>
        <v>6769.2670000000007</v>
      </c>
      <c r="JB17" s="172">
        <f t="shared" ref="JB17" si="84">JA17+JB16</f>
        <v>7884.1500000000005</v>
      </c>
      <c r="JC17" s="172">
        <f t="shared" ref="JC17" si="85">JB17+JC16</f>
        <v>8969.4160000000011</v>
      </c>
      <c r="JD17" s="172">
        <f t="shared" ref="JD17" si="86">JC17+JD16</f>
        <v>10162.658000000001</v>
      </c>
      <c r="JE17" s="172">
        <f t="shared" ref="JE17" si="87">JD17+JE16</f>
        <v>11292.066000000001</v>
      </c>
      <c r="JF17" s="172">
        <f t="shared" ref="JF17" si="88">JE17+JF16</f>
        <v>12387.018</v>
      </c>
      <c r="JG17" s="404"/>
      <c r="JH17" s="405"/>
      <c r="JI17" s="172">
        <f t="shared" ref="JI17" si="89">JH17+JI16</f>
        <v>1136.4079999999999</v>
      </c>
      <c r="JJ17" s="172">
        <f t="shared" ref="JJ17" si="90">JI17+JJ16</f>
        <v>1951.0399999999997</v>
      </c>
      <c r="JK17" s="172">
        <f t="shared" ref="JK17" si="91">JJ17+JK16</f>
        <v>2930.5989999999997</v>
      </c>
      <c r="JL17" s="172">
        <f t="shared" ref="JL17" si="92">JK17+JL16</f>
        <v>3710.6769999999997</v>
      </c>
      <c r="JM17" s="172">
        <f t="shared" ref="JM17" si="93">JL17+JM16</f>
        <v>4469.2819999999992</v>
      </c>
      <c r="JN17" s="172">
        <f t="shared" ref="JN17" si="94">JM17+JN16</f>
        <v>4469.2819999999992</v>
      </c>
      <c r="JO17" s="172">
        <f t="shared" ref="JO17" si="95">JN17+JO16</f>
        <v>4469.2819999999992</v>
      </c>
      <c r="JP17" s="172">
        <f t="shared" ref="JP17" si="96">JO17+JP16</f>
        <v>4469.2819999999992</v>
      </c>
      <c r="JQ17" s="172">
        <f t="shared" ref="JQ17" si="97">JP17+JQ16</f>
        <v>4469.2819999999992</v>
      </c>
      <c r="JR17" s="172">
        <f t="shared" ref="JR17" si="98">JQ17+JR16</f>
        <v>4469.2819999999992</v>
      </c>
      <c r="JS17" s="172">
        <f t="shared" ref="JS17" si="99">JR17+JS16</f>
        <v>4469.2819999999992</v>
      </c>
      <c r="JT17" s="172">
        <f t="shared" ref="JT17" si="100">JS17+JT16</f>
        <v>4469.2819999999992</v>
      </c>
      <c r="JU17" s="404"/>
      <c r="JV17" s="405"/>
    </row>
    <row r="18" spans="1:28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3"/>
      <c r="P18" s="126"/>
    </row>
    <row r="19" spans="1:28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3"/>
      <c r="P19" s="126"/>
    </row>
    <row r="20" spans="1:28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3"/>
      <c r="P20" s="126"/>
    </row>
    <row r="21" spans="1:28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3"/>
      <c r="P21" s="126"/>
    </row>
    <row r="22" spans="1:28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3"/>
      <c r="P22" s="126"/>
    </row>
    <row r="23" spans="1:28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3"/>
      <c r="P23" s="126"/>
    </row>
    <row r="24" spans="1:28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3"/>
      <c r="P24" s="126"/>
    </row>
    <row r="25" spans="1:28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3"/>
      <c r="P25" s="126"/>
    </row>
    <row r="26" spans="1:28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3"/>
      <c r="P26" s="126"/>
    </row>
    <row r="27" spans="1:28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3"/>
      <c r="P27" s="126"/>
    </row>
    <row r="28" spans="1:28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3"/>
      <c r="P28" s="126"/>
    </row>
    <row r="29" spans="1:28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3"/>
      <c r="P29" s="126"/>
    </row>
    <row r="30" spans="1:28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3"/>
      <c r="P30" s="126"/>
    </row>
    <row r="31" spans="1:28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3"/>
      <c r="P31" s="126"/>
    </row>
    <row r="32" spans="1:28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3"/>
      <c r="P32" s="126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3"/>
      <c r="P33" s="126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3"/>
      <c r="P34" s="126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3"/>
      <c r="P35" s="126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3"/>
      <c r="P36" s="126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3"/>
      <c r="P37" s="126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3"/>
      <c r="P38" s="126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3"/>
      <c r="P39" s="126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3"/>
      <c r="P40" s="126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3"/>
      <c r="P41" s="126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3"/>
      <c r="P42" s="126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3"/>
      <c r="P43" s="126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3"/>
      <c r="P44" s="126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3"/>
      <c r="P45" s="126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3"/>
      <c r="P46" s="126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3"/>
      <c r="P47" s="126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3"/>
      <c r="P48" s="126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3"/>
      <c r="P49" s="126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3"/>
      <c r="P50" s="126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3"/>
      <c r="P51" s="126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3"/>
      <c r="P52" s="126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3"/>
      <c r="P53" s="126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3"/>
      <c r="P54" s="126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3"/>
      <c r="P55" s="126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3"/>
      <c r="P56" s="126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3"/>
      <c r="P57" s="126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3"/>
      <c r="P58" s="126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3"/>
      <c r="P59" s="126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3"/>
      <c r="P60" s="126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3"/>
      <c r="P61" s="126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3"/>
      <c r="P62" s="126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3"/>
      <c r="P63" s="126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3"/>
      <c r="P64" s="126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3"/>
      <c r="P65" s="126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3"/>
      <c r="P66" s="126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3"/>
      <c r="P67" s="126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3"/>
      <c r="P68" s="126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3"/>
      <c r="P69" s="126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3"/>
      <c r="P70" s="126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3"/>
      <c r="P71" s="126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3"/>
      <c r="P72" s="126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3"/>
      <c r="P73" s="126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3"/>
      <c r="P74" s="126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3"/>
      <c r="P75" s="126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3"/>
      <c r="P76" s="126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3"/>
      <c r="P77" s="126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3"/>
      <c r="P78" s="126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3"/>
      <c r="P79" s="126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3"/>
      <c r="P80" s="126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3"/>
      <c r="P81" s="126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3"/>
      <c r="P82" s="126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3"/>
      <c r="P83" s="126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3"/>
      <c r="P84" s="126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3"/>
      <c r="P85" s="126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3"/>
      <c r="P86" s="126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3"/>
      <c r="P87" s="126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3"/>
      <c r="P88" s="126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3"/>
      <c r="P89" s="126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3"/>
      <c r="P90" s="126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3"/>
      <c r="P91" s="126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3"/>
      <c r="P92" s="126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3"/>
      <c r="P93" s="126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3"/>
      <c r="P94" s="126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3"/>
      <c r="P95" s="126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3"/>
      <c r="P96" s="126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3"/>
      <c r="P97" s="126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3"/>
      <c r="P98" s="126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3"/>
      <c r="P99" s="126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3"/>
      <c r="P100" s="126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3"/>
      <c r="P101" s="126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3"/>
      <c r="P102" s="126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3"/>
      <c r="P103" s="126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3"/>
      <c r="P104" s="126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3"/>
      <c r="P105" s="126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3"/>
      <c r="P106" s="126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3"/>
      <c r="P107" s="126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3"/>
      <c r="P108" s="126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3"/>
      <c r="P109" s="126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3"/>
      <c r="P110" s="126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3"/>
      <c r="P111" s="126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3"/>
      <c r="P112" s="126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3"/>
      <c r="P113" s="126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3"/>
      <c r="P114" s="126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3"/>
      <c r="P115" s="126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3"/>
      <c r="P116" s="126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3"/>
      <c r="P117" s="126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3"/>
      <c r="P118" s="126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3"/>
      <c r="P119" s="126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3"/>
      <c r="P120" s="126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3"/>
      <c r="P121" s="126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3"/>
      <c r="P122" s="126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3"/>
      <c r="P123" s="126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3"/>
      <c r="P124" s="126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3"/>
      <c r="P125" s="126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3"/>
      <c r="P126" s="126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3"/>
      <c r="P127" s="126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3"/>
      <c r="P128" s="126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3"/>
      <c r="P129" s="126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3"/>
      <c r="P130" s="126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3"/>
      <c r="P131" s="126"/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3"/>
      <c r="P132" s="126"/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3"/>
      <c r="P133" s="126"/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3"/>
      <c r="P134" s="126"/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3"/>
      <c r="P135" s="126"/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3"/>
      <c r="P136" s="126"/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3"/>
      <c r="P137" s="126"/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3"/>
      <c r="P138" s="126"/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3"/>
      <c r="P139" s="126"/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3"/>
      <c r="P140" s="126"/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3"/>
      <c r="P141" s="126"/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3"/>
      <c r="P142" s="126"/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3"/>
      <c r="P143" s="126"/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3"/>
      <c r="P144" s="126"/>
    </row>
    <row r="145" spans="1:1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3"/>
      <c r="P145" s="126"/>
    </row>
    <row r="146" spans="1:1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3"/>
      <c r="P146" s="126"/>
    </row>
    <row r="147" spans="1:1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3"/>
      <c r="P147" s="126"/>
    </row>
    <row r="148" spans="1:1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3"/>
      <c r="P148" s="126"/>
    </row>
    <row r="149" spans="1:1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3"/>
      <c r="P149" s="126"/>
    </row>
    <row r="150" spans="1:1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3"/>
      <c r="P150" s="126"/>
    </row>
    <row r="151" spans="1:1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3"/>
      <c r="P151" s="126"/>
    </row>
    <row r="152" spans="1:1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3"/>
      <c r="P152" s="126"/>
    </row>
    <row r="153" spans="1:1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3"/>
      <c r="P153" s="126"/>
    </row>
    <row r="154" spans="1:1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3"/>
      <c r="P154" s="126"/>
    </row>
    <row r="155" spans="1:1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3"/>
      <c r="P155" s="126"/>
    </row>
    <row r="156" spans="1:1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3"/>
      <c r="P156" s="126"/>
    </row>
    <row r="157" spans="1:1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3"/>
      <c r="P157" s="126"/>
    </row>
    <row r="158" spans="1:1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3"/>
      <c r="P158" s="126"/>
    </row>
    <row r="159" spans="1:1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3"/>
      <c r="P159" s="126"/>
    </row>
    <row r="160" spans="1:1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3"/>
      <c r="P160" s="126"/>
    </row>
    <row r="161" spans="1:1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3"/>
      <c r="P161" s="126"/>
    </row>
    <row r="162" spans="1:1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3"/>
      <c r="P162" s="126"/>
    </row>
    <row r="163" spans="1:1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3"/>
      <c r="P163" s="126"/>
    </row>
    <row r="164" spans="1:1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3"/>
      <c r="P164" s="126"/>
    </row>
    <row r="165" spans="1:1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3"/>
      <c r="P165" s="126"/>
    </row>
    <row r="166" spans="1:1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3"/>
      <c r="P166" s="126"/>
    </row>
    <row r="167" spans="1:1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3"/>
      <c r="P167" s="126"/>
    </row>
    <row r="168" spans="1:1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3"/>
      <c r="P168" s="126"/>
    </row>
    <row r="169" spans="1:1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3"/>
      <c r="P169" s="126"/>
    </row>
    <row r="170" spans="1:1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3"/>
      <c r="P170" s="126"/>
    </row>
    <row r="171" spans="1:1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3"/>
      <c r="P171" s="126"/>
    </row>
    <row r="172" spans="1:1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3"/>
      <c r="P172" s="126"/>
    </row>
    <row r="173" spans="1:1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3"/>
      <c r="P173" s="126"/>
    </row>
    <row r="174" spans="1:1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3"/>
      <c r="P174" s="126"/>
    </row>
    <row r="175" spans="1:1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3"/>
      <c r="P175" s="126"/>
    </row>
    <row r="176" spans="1:1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3"/>
      <c r="P176" s="126"/>
    </row>
    <row r="177" spans="1:1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3"/>
      <c r="P177" s="126"/>
    </row>
    <row r="178" spans="1:1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3"/>
      <c r="P178" s="126"/>
    </row>
    <row r="179" spans="1:1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3"/>
      <c r="P179" s="126"/>
    </row>
    <row r="180" spans="1:1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3"/>
      <c r="P180" s="126"/>
    </row>
    <row r="181" spans="1:1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3"/>
      <c r="P181" s="126"/>
    </row>
    <row r="182" spans="1:1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3"/>
      <c r="P182" s="126"/>
    </row>
    <row r="183" spans="1:1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3"/>
      <c r="P183" s="126"/>
    </row>
    <row r="184" spans="1:1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3"/>
      <c r="P184" s="126"/>
    </row>
    <row r="185" spans="1:1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3"/>
      <c r="P185" s="126"/>
    </row>
    <row r="186" spans="1:1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3"/>
      <c r="P186" s="126"/>
    </row>
    <row r="187" spans="1:1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3"/>
      <c r="P187" s="126"/>
    </row>
    <row r="188" spans="1:1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3"/>
      <c r="P188" s="126"/>
    </row>
    <row r="189" spans="1:1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3"/>
      <c r="P189" s="126"/>
    </row>
    <row r="190" spans="1:1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3"/>
      <c r="P190" s="126"/>
    </row>
    <row r="191" spans="1:1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3"/>
      <c r="P191" s="126"/>
    </row>
    <row r="192" spans="1:1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3"/>
      <c r="P192" s="126"/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3"/>
      <c r="P193" s="126"/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3"/>
      <c r="P194" s="126"/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3"/>
      <c r="P195" s="126"/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3"/>
      <c r="P196" s="126"/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3"/>
      <c r="P197" s="126"/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3"/>
      <c r="P198" s="126"/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3"/>
      <c r="P199" s="126"/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3"/>
      <c r="P200" s="126"/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3"/>
      <c r="P201" s="126"/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3"/>
      <c r="P202" s="126"/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3"/>
      <c r="P203" s="126"/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3"/>
      <c r="P204" s="126"/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3"/>
      <c r="P205" s="126"/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3"/>
      <c r="P206" s="126"/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3"/>
      <c r="P207" s="126"/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3"/>
      <c r="P208" s="126"/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3"/>
      <c r="P209" s="126"/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3"/>
      <c r="P210" s="126"/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3"/>
      <c r="P211" s="126"/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3"/>
      <c r="P212" s="126"/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3"/>
      <c r="P213" s="126"/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3"/>
      <c r="P214" s="126"/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3"/>
      <c r="P215" s="126"/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3"/>
      <c r="P216" s="126"/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3"/>
      <c r="P217" s="126"/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3"/>
      <c r="P218" s="126"/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3"/>
      <c r="P219" s="126"/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3"/>
      <c r="P220" s="126"/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3"/>
      <c r="P221" s="126"/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3"/>
      <c r="P222" s="126"/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3"/>
      <c r="P223" s="126"/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3"/>
      <c r="P224" s="126"/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3"/>
      <c r="P225" s="126"/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3"/>
      <c r="P226" s="126"/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3"/>
      <c r="P227" s="126"/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3"/>
      <c r="P228" s="126"/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3"/>
      <c r="P229" s="126"/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3"/>
      <c r="P230" s="126"/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3"/>
      <c r="P231" s="126"/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3"/>
      <c r="P232" s="126"/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3"/>
      <c r="P233" s="126"/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3"/>
      <c r="P234" s="126"/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3"/>
      <c r="P235" s="126"/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3"/>
      <c r="P236" s="126"/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3"/>
      <c r="P237" s="126"/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3"/>
      <c r="P238" s="126"/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3"/>
      <c r="P239" s="126"/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3"/>
      <c r="P240" s="126"/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3"/>
      <c r="P241" s="126"/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3"/>
      <c r="P242" s="126"/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3"/>
      <c r="P243" s="126"/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3"/>
      <c r="P244" s="126"/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3"/>
      <c r="P245" s="126"/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3"/>
      <c r="P246" s="126"/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3"/>
      <c r="P247" s="126"/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3"/>
      <c r="P248" s="126"/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3"/>
      <c r="P249" s="126"/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3"/>
      <c r="P250" s="126"/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3"/>
      <c r="P251" s="126"/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3"/>
      <c r="P252" s="126"/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3"/>
      <c r="P253" s="126"/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3"/>
      <c r="P254" s="126"/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3"/>
      <c r="P255" s="126"/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3"/>
      <c r="P256" s="126"/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3"/>
      <c r="P257" s="126"/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3"/>
      <c r="P258" s="126"/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23"/>
      <c r="P259" s="126"/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23"/>
      <c r="P260" s="126"/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23"/>
      <c r="P261" s="126"/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23"/>
      <c r="P262" s="126"/>
    </row>
  </sheetData>
  <mergeCells count="47">
    <mergeCell ref="JI5:JV5"/>
    <mergeCell ref="JU17:JV17"/>
    <mergeCell ref="IU5:JH5"/>
    <mergeCell ref="JG17:JH17"/>
    <mergeCell ref="HE5:HR5"/>
    <mergeCell ref="HQ17:HR17"/>
    <mergeCell ref="HS5:IF5"/>
    <mergeCell ref="IE17:IF17"/>
    <mergeCell ref="FO5:GB5"/>
    <mergeCell ref="GA17:GB17"/>
    <mergeCell ref="GC5:GP5"/>
    <mergeCell ref="GO17:GP17"/>
    <mergeCell ref="GQ5:HD5"/>
    <mergeCell ref="HC17:HD17"/>
    <mergeCell ref="DY5:EL5"/>
    <mergeCell ref="EK17:EL17"/>
    <mergeCell ref="EM5:EZ5"/>
    <mergeCell ref="EY17:EZ17"/>
    <mergeCell ref="FA5:FN5"/>
    <mergeCell ref="FM17:FN17"/>
    <mergeCell ref="CI5:CV5"/>
    <mergeCell ref="CU17:CV17"/>
    <mergeCell ref="CW5:DJ5"/>
    <mergeCell ref="DI17:DJ17"/>
    <mergeCell ref="DK5:DX5"/>
    <mergeCell ref="DW17:DX17"/>
    <mergeCell ref="BE17:BF17"/>
    <mergeCell ref="BG5:BT5"/>
    <mergeCell ref="BS17:BT17"/>
    <mergeCell ref="BU5:CH5"/>
    <mergeCell ref="CG17:CH17"/>
    <mergeCell ref="A2:IQ2"/>
    <mergeCell ref="IG5:IT5"/>
    <mergeCell ref="IS17:IT17"/>
    <mergeCell ref="A15:B15"/>
    <mergeCell ref="A7:A8"/>
    <mergeCell ref="A9:A10"/>
    <mergeCell ref="A11:A14"/>
    <mergeCell ref="A16:B16"/>
    <mergeCell ref="A17:B17"/>
    <mergeCell ref="Q5:AD5"/>
    <mergeCell ref="AC17:AD17"/>
    <mergeCell ref="AE5:AR5"/>
    <mergeCell ref="AQ17:AR17"/>
    <mergeCell ref="C5:P5"/>
    <mergeCell ref="O17:P17"/>
    <mergeCell ref="AS5:BF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FN18"/>
  <sheetViews>
    <sheetView workbookViewId="0">
      <pane xSplit="1" topLeftCell="FB1" activePane="topRight" state="frozen"/>
      <selection pane="topRight" activeCell="FB6" sqref="FB6"/>
    </sheetView>
  </sheetViews>
  <sheetFormatPr defaultRowHeight="12.75"/>
  <cols>
    <col min="1" max="1" width="36.85546875" style="89" customWidth="1"/>
    <col min="2" max="3" width="8.5703125" style="89" customWidth="1"/>
    <col min="4" max="4" width="6.42578125" style="89" customWidth="1"/>
    <col min="5" max="5" width="6.5703125" style="89" customWidth="1"/>
    <col min="6" max="6" width="5.42578125" style="89" customWidth="1"/>
    <col min="7" max="7" width="6.28515625" style="89" bestFit="1" customWidth="1"/>
    <col min="8" max="8" width="7.5703125" style="89" bestFit="1" customWidth="1"/>
    <col min="9" max="9" width="6.85546875" style="89" customWidth="1"/>
    <col min="10" max="10" width="11.140625" style="89" customWidth="1"/>
    <col min="11" max="11" width="9.7109375" style="89" customWidth="1"/>
    <col min="12" max="12" width="12.28515625" style="89" customWidth="1"/>
    <col min="13" max="13" width="11.42578125" style="89" customWidth="1"/>
    <col min="14" max="14" width="10.7109375" style="204" customWidth="1"/>
    <col min="15" max="15" width="8.28515625" style="89" bestFit="1" customWidth="1"/>
    <col min="16" max="16" width="8.140625" style="89" customWidth="1"/>
    <col min="17" max="17" width="7.5703125" style="89" bestFit="1" customWidth="1"/>
    <col min="18" max="18" width="6.5703125" style="89" bestFit="1" customWidth="1"/>
    <col min="19" max="19" width="5.7109375" style="89" customWidth="1"/>
    <col min="20" max="20" width="7.28515625" style="89" customWidth="1"/>
    <col min="21" max="21" width="7" style="89" customWidth="1"/>
    <col min="22" max="22" width="7.5703125" style="89" customWidth="1"/>
    <col min="23" max="23" width="10.5703125" style="89" customWidth="1"/>
    <col min="24" max="24" width="9.7109375" style="89" customWidth="1"/>
    <col min="25" max="25" width="10.42578125" style="89" customWidth="1"/>
    <col min="26" max="26" width="10.85546875" style="89" customWidth="1"/>
    <col min="27" max="27" width="11.28515625" style="204" customWidth="1"/>
    <col min="28" max="28" width="9.42578125" style="89" customWidth="1"/>
    <col min="29" max="29" width="9.28515625" style="89" customWidth="1"/>
    <col min="30" max="30" width="6.7109375" style="89" customWidth="1"/>
    <col min="31" max="31" width="7.42578125" style="89" customWidth="1"/>
    <col min="32" max="32" width="7.85546875" style="89" customWidth="1"/>
    <col min="33" max="33" width="6.7109375" style="89" customWidth="1"/>
    <col min="34" max="34" width="6.85546875" style="89" customWidth="1"/>
    <col min="35" max="35" width="6.7109375" style="89" customWidth="1"/>
    <col min="36" max="36" width="11" style="89" customWidth="1"/>
    <col min="37" max="37" width="8.42578125" style="89" customWidth="1"/>
    <col min="38" max="38" width="10.28515625" style="89" customWidth="1"/>
    <col min="39" max="39" width="10.5703125" style="89" customWidth="1"/>
    <col min="40" max="40" width="12.140625" style="204" customWidth="1"/>
    <col min="41" max="41" width="8.7109375" style="89" customWidth="1"/>
    <col min="42" max="42" width="8.5703125" style="89" customWidth="1"/>
    <col min="43" max="43" width="8" style="89" customWidth="1"/>
    <col min="44" max="44" width="6.7109375" style="89" customWidth="1"/>
    <col min="45" max="45" width="6.140625" style="89" customWidth="1"/>
    <col min="46" max="46" width="6.5703125" style="89" customWidth="1"/>
    <col min="47" max="47" width="6.42578125" style="89" customWidth="1"/>
    <col min="48" max="48" width="8.140625" style="89" bestFit="1" customWidth="1"/>
    <col min="49" max="49" width="11.28515625" style="89" customWidth="1"/>
    <col min="50" max="50" width="9.28515625" style="89" customWidth="1"/>
    <col min="51" max="51" width="10.28515625" style="89" customWidth="1"/>
    <col min="52" max="52" width="10.85546875" style="89" customWidth="1"/>
    <col min="53" max="53" width="11.7109375" style="204" customWidth="1"/>
    <col min="54" max="54" width="9.28515625" style="89" customWidth="1"/>
    <col min="55" max="55" width="10.28515625" style="89" customWidth="1"/>
    <col min="56" max="57" width="6.85546875" style="89" customWidth="1"/>
    <col min="58" max="58" width="6.5703125" style="89" customWidth="1"/>
    <col min="59" max="59" width="6.140625" style="89" customWidth="1"/>
    <col min="60" max="60" width="7.140625" style="89" customWidth="1"/>
    <col min="61" max="61" width="7.5703125" style="89" customWidth="1"/>
    <col min="62" max="62" width="11.28515625" style="89" customWidth="1"/>
    <col min="63" max="63" width="8.7109375" style="89" customWidth="1"/>
    <col min="64" max="64" width="10.42578125" style="89" customWidth="1"/>
    <col min="65" max="65" width="10.140625" style="89" customWidth="1"/>
    <col min="66" max="66" width="12.28515625" style="204" customWidth="1"/>
    <col min="67" max="68" width="8.140625" style="89" customWidth="1"/>
    <col min="69" max="69" width="6.85546875" style="89" customWidth="1"/>
    <col min="70" max="70" width="6.5703125" style="89" bestFit="1" customWidth="1"/>
    <col min="71" max="71" width="5.7109375" style="89" customWidth="1"/>
    <col min="72" max="72" width="6.42578125" style="89" customWidth="1"/>
    <col min="73" max="73" width="7" style="89" customWidth="1"/>
    <col min="74" max="74" width="7.85546875" style="89" customWidth="1"/>
    <col min="75" max="75" width="11.140625" style="89" customWidth="1"/>
    <col min="76" max="76" width="8.42578125" style="89" customWidth="1"/>
    <col min="77" max="77" width="11" style="89" customWidth="1"/>
    <col min="78" max="78" width="12" style="89" customWidth="1"/>
    <col min="79" max="79" width="10.5703125" style="204" customWidth="1"/>
    <col min="80" max="80" width="9.7109375" style="89" customWidth="1"/>
    <col min="81" max="81" width="8.140625" style="89" customWidth="1"/>
    <col min="82" max="82" width="7.7109375" style="89" customWidth="1"/>
    <col min="83" max="83" width="8.42578125" style="89" customWidth="1"/>
    <col min="84" max="85" width="6.42578125" style="89" customWidth="1"/>
    <col min="86" max="86" width="8.42578125" style="89" customWidth="1"/>
    <col min="87" max="87" width="7.140625" style="89" bestFit="1" customWidth="1"/>
    <col min="88" max="88" width="11.5703125" style="89" customWidth="1"/>
    <col min="89" max="89" width="9" style="89" customWidth="1"/>
    <col min="90" max="90" width="9.85546875" style="89" customWidth="1"/>
    <col min="91" max="91" width="10.28515625" style="89" customWidth="1"/>
    <col min="92" max="92" width="11" style="204" customWidth="1"/>
    <col min="93" max="93" width="9" style="89" customWidth="1"/>
    <col min="94" max="94" width="9.7109375" style="89" customWidth="1"/>
    <col min="95" max="95" width="7.5703125" style="89" customWidth="1"/>
    <col min="96" max="96" width="7.28515625" style="89" customWidth="1"/>
    <col min="97" max="97" width="5.7109375" style="89" customWidth="1"/>
    <col min="98" max="100" width="6.42578125" style="89" customWidth="1"/>
    <col min="101" max="101" width="10.85546875" style="89" customWidth="1"/>
    <col min="102" max="102" width="8.42578125" style="89" customWidth="1"/>
    <col min="103" max="103" width="10" style="89" customWidth="1"/>
    <col min="104" max="104" width="10.140625" style="89" customWidth="1"/>
    <col min="105" max="105" width="10.7109375" style="204" customWidth="1"/>
    <col min="106" max="106" width="8.85546875" style="89" customWidth="1"/>
    <col min="107" max="107" width="8.7109375" style="89" customWidth="1"/>
    <col min="108" max="108" width="7.7109375" style="89" customWidth="1"/>
    <col min="109" max="109" width="9" style="89" customWidth="1"/>
    <col min="110" max="110" width="5.7109375" style="89" customWidth="1"/>
    <col min="111" max="111" width="7.28515625" style="89" customWidth="1"/>
    <col min="112" max="112" width="8.140625" style="89" customWidth="1"/>
    <col min="113" max="113" width="8.5703125" style="89" customWidth="1"/>
    <col min="114" max="114" width="10.42578125" style="89" customWidth="1"/>
    <col min="115" max="115" width="11.28515625" style="89" customWidth="1"/>
    <col min="116" max="116" width="11.5703125" style="89" customWidth="1"/>
    <col min="117" max="117" width="12.140625" style="89" customWidth="1"/>
    <col min="118" max="118" width="10.5703125" style="204" customWidth="1"/>
    <col min="119" max="119" width="8.85546875" style="89" customWidth="1"/>
    <col min="120" max="120" width="9.140625" style="89" customWidth="1"/>
    <col min="121" max="121" width="8.7109375" style="89" customWidth="1"/>
    <col min="122" max="122" width="7.7109375" style="89" customWidth="1"/>
    <col min="123" max="123" width="5.7109375" style="89" bestFit="1" customWidth="1"/>
    <col min="124" max="124" width="6.42578125" style="89" bestFit="1" customWidth="1"/>
    <col min="125" max="125" width="7.85546875" style="89" customWidth="1"/>
    <col min="126" max="126" width="8" style="89" customWidth="1"/>
    <col min="127" max="127" width="10.42578125" style="89" customWidth="1"/>
    <col min="128" max="128" width="9.140625" style="89" customWidth="1"/>
    <col min="129" max="129" width="10.7109375" style="89" customWidth="1"/>
    <col min="130" max="130" width="10.28515625" style="89" bestFit="1" customWidth="1"/>
    <col min="131" max="131" width="12.42578125" style="204" customWidth="1"/>
    <col min="132" max="16384" width="9.140625" style="89"/>
  </cols>
  <sheetData>
    <row r="1" spans="1:170" s="1" customFormat="1" ht="20.100000000000001" customHeight="1">
      <c r="A1" s="175" t="s">
        <v>154</v>
      </c>
      <c r="B1" s="175"/>
      <c r="C1" s="175"/>
      <c r="D1" s="175"/>
      <c r="N1" s="23"/>
      <c r="AA1" s="23"/>
      <c r="AN1" s="23"/>
      <c r="BA1" s="23"/>
      <c r="BN1" s="23"/>
      <c r="CA1" s="23"/>
      <c r="CN1" s="23"/>
      <c r="DA1" s="23"/>
      <c r="DN1" s="23"/>
      <c r="EA1" s="23"/>
    </row>
    <row r="2" spans="1:170" s="1" customFormat="1" ht="13.5" customHeight="1">
      <c r="A2" s="197" t="s">
        <v>143</v>
      </c>
      <c r="N2" s="23"/>
      <c r="AA2" s="23"/>
      <c r="AN2" s="23"/>
      <c r="BA2" s="23"/>
      <c r="BN2" s="23"/>
      <c r="CA2" s="23"/>
      <c r="CN2" s="23"/>
      <c r="DA2" s="23"/>
      <c r="DN2" s="23"/>
      <c r="EA2" s="23"/>
    </row>
    <row r="3" spans="1:170" s="1" customFormat="1" ht="6.95" customHeight="1" thickBot="1">
      <c r="A3" s="1" t="s">
        <v>113</v>
      </c>
      <c r="N3" s="23"/>
      <c r="AA3" s="23"/>
      <c r="AN3" s="23"/>
      <c r="BA3" s="23"/>
      <c r="BN3" s="23"/>
      <c r="CA3" s="23"/>
      <c r="CN3" s="23"/>
      <c r="DA3" s="23"/>
      <c r="DN3" s="23"/>
      <c r="EA3" s="23"/>
    </row>
    <row r="4" spans="1:170" s="1" customFormat="1" ht="13.5" customHeight="1" thickBot="1">
      <c r="B4" s="400">
        <v>2009</v>
      </c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>
        <v>2010</v>
      </c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>
        <v>2011</v>
      </c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>
        <v>2012</v>
      </c>
      <c r="AP4" s="400"/>
      <c r="AQ4" s="400"/>
      <c r="AR4" s="400"/>
      <c r="AS4" s="400"/>
      <c r="AT4" s="400"/>
      <c r="AU4" s="400"/>
      <c r="AV4" s="400"/>
      <c r="AW4" s="400"/>
      <c r="AX4" s="400"/>
      <c r="AY4" s="400"/>
      <c r="AZ4" s="400"/>
      <c r="BA4" s="400"/>
      <c r="BB4" s="400">
        <v>2013</v>
      </c>
      <c r="BC4" s="400"/>
      <c r="BD4" s="400"/>
      <c r="BE4" s="400"/>
      <c r="BF4" s="400"/>
      <c r="BG4" s="400"/>
      <c r="BH4" s="400"/>
      <c r="BI4" s="400"/>
      <c r="BJ4" s="400"/>
      <c r="BK4" s="400"/>
      <c r="BL4" s="400"/>
      <c r="BM4" s="400"/>
      <c r="BN4" s="400"/>
      <c r="BO4" s="400">
        <v>2014</v>
      </c>
      <c r="BP4" s="400"/>
      <c r="BQ4" s="400"/>
      <c r="BR4" s="400"/>
      <c r="BS4" s="400"/>
      <c r="BT4" s="400"/>
      <c r="BU4" s="400"/>
      <c r="BV4" s="400"/>
      <c r="BW4" s="400"/>
      <c r="BX4" s="400"/>
      <c r="BY4" s="400"/>
      <c r="BZ4" s="400"/>
      <c r="CA4" s="400"/>
      <c r="CB4" s="400">
        <v>2015</v>
      </c>
      <c r="CC4" s="400"/>
      <c r="CD4" s="400"/>
      <c r="CE4" s="400"/>
      <c r="CF4" s="400"/>
      <c r="CG4" s="400"/>
      <c r="CH4" s="400"/>
      <c r="CI4" s="400"/>
      <c r="CJ4" s="400"/>
      <c r="CK4" s="400"/>
      <c r="CL4" s="400"/>
      <c r="CM4" s="400"/>
      <c r="CN4" s="400"/>
      <c r="CO4" s="400">
        <v>2016</v>
      </c>
      <c r="CP4" s="400"/>
      <c r="CQ4" s="400"/>
      <c r="CR4" s="400"/>
      <c r="CS4" s="400"/>
      <c r="CT4" s="400"/>
      <c r="CU4" s="400"/>
      <c r="CV4" s="400"/>
      <c r="CW4" s="400"/>
      <c r="CX4" s="400"/>
      <c r="CY4" s="400"/>
      <c r="CZ4" s="400"/>
      <c r="DA4" s="400"/>
      <c r="DB4" s="400">
        <v>2017</v>
      </c>
      <c r="DC4" s="400"/>
      <c r="DD4" s="400"/>
      <c r="DE4" s="400"/>
      <c r="DF4" s="400"/>
      <c r="DG4" s="400"/>
      <c r="DH4" s="400"/>
      <c r="DI4" s="400"/>
      <c r="DJ4" s="400"/>
      <c r="DK4" s="400"/>
      <c r="DL4" s="400"/>
      <c r="DM4" s="400"/>
      <c r="DN4" s="400"/>
      <c r="DO4" s="400">
        <v>2018</v>
      </c>
      <c r="DP4" s="400"/>
      <c r="DQ4" s="400"/>
      <c r="DR4" s="400"/>
      <c r="DS4" s="400"/>
      <c r="DT4" s="400"/>
      <c r="DU4" s="400"/>
      <c r="DV4" s="400"/>
      <c r="DW4" s="400"/>
      <c r="DX4" s="400"/>
      <c r="DY4" s="400"/>
      <c r="DZ4" s="400"/>
      <c r="EA4" s="400"/>
      <c r="EB4" s="400">
        <v>2019</v>
      </c>
      <c r="EC4" s="400"/>
      <c r="ED4" s="400"/>
      <c r="EE4" s="400"/>
      <c r="EF4" s="400"/>
      <c r="EG4" s="400"/>
      <c r="EH4" s="400"/>
      <c r="EI4" s="400"/>
      <c r="EJ4" s="400"/>
      <c r="EK4" s="400"/>
      <c r="EL4" s="400"/>
      <c r="EM4" s="400"/>
      <c r="EN4" s="400"/>
      <c r="EO4" s="400">
        <v>2020</v>
      </c>
      <c r="EP4" s="400"/>
      <c r="EQ4" s="400"/>
      <c r="ER4" s="400"/>
      <c r="ES4" s="400"/>
      <c r="ET4" s="400"/>
      <c r="EU4" s="400"/>
      <c r="EV4" s="400"/>
      <c r="EW4" s="400"/>
      <c r="EX4" s="400"/>
      <c r="EY4" s="400"/>
      <c r="EZ4" s="400"/>
      <c r="FA4" s="400"/>
      <c r="FB4" s="400">
        <v>2021</v>
      </c>
      <c r="FC4" s="400"/>
      <c r="FD4" s="400"/>
      <c r="FE4" s="400"/>
      <c r="FF4" s="400"/>
      <c r="FG4" s="400"/>
      <c r="FH4" s="400"/>
      <c r="FI4" s="400"/>
      <c r="FJ4" s="400"/>
      <c r="FK4" s="400"/>
      <c r="FL4" s="400"/>
      <c r="FM4" s="400"/>
      <c r="FN4" s="400"/>
    </row>
    <row r="5" spans="1:170" s="1" customFormat="1" ht="57.75" customHeight="1" thickBot="1">
      <c r="A5" s="176" t="s">
        <v>118</v>
      </c>
      <c r="B5" s="282" t="s">
        <v>1</v>
      </c>
      <c r="C5" s="282" t="s">
        <v>2</v>
      </c>
      <c r="D5" s="282" t="s">
        <v>3</v>
      </c>
      <c r="E5" s="282" t="s">
        <v>4</v>
      </c>
      <c r="F5" s="282" t="s">
        <v>5</v>
      </c>
      <c r="G5" s="283" t="s">
        <v>6</v>
      </c>
      <c r="H5" s="283" t="s">
        <v>16</v>
      </c>
      <c r="I5" s="283" t="s">
        <v>17</v>
      </c>
      <c r="J5" s="283" t="s">
        <v>18</v>
      </c>
      <c r="K5" s="283" t="s">
        <v>19</v>
      </c>
      <c r="L5" s="283" t="s">
        <v>20</v>
      </c>
      <c r="M5" s="283" t="s">
        <v>21</v>
      </c>
      <c r="N5" s="198" t="s">
        <v>77</v>
      </c>
      <c r="O5" s="282" t="s">
        <v>1</v>
      </c>
      <c r="P5" s="282" t="s">
        <v>2</v>
      </c>
      <c r="Q5" s="282" t="s">
        <v>3</v>
      </c>
      <c r="R5" s="282" t="s">
        <v>4</v>
      </c>
      <c r="S5" s="282" t="s">
        <v>5</v>
      </c>
      <c r="T5" s="283" t="s">
        <v>6</v>
      </c>
      <c r="U5" s="283" t="s">
        <v>16</v>
      </c>
      <c r="V5" s="283" t="s">
        <v>17</v>
      </c>
      <c r="W5" s="283" t="s">
        <v>18</v>
      </c>
      <c r="X5" s="283" t="s">
        <v>19</v>
      </c>
      <c r="Y5" s="283" t="s">
        <v>20</v>
      </c>
      <c r="Z5" s="283" t="s">
        <v>21</v>
      </c>
      <c r="AA5" s="198" t="s">
        <v>78</v>
      </c>
      <c r="AB5" s="282" t="s">
        <v>1</v>
      </c>
      <c r="AC5" s="282" t="s">
        <v>2</v>
      </c>
      <c r="AD5" s="282" t="s">
        <v>3</v>
      </c>
      <c r="AE5" s="282" t="s">
        <v>4</v>
      </c>
      <c r="AF5" s="282" t="s">
        <v>5</v>
      </c>
      <c r="AG5" s="283" t="s">
        <v>6</v>
      </c>
      <c r="AH5" s="283" t="s">
        <v>16</v>
      </c>
      <c r="AI5" s="283" t="s">
        <v>17</v>
      </c>
      <c r="AJ5" s="283" t="s">
        <v>18</v>
      </c>
      <c r="AK5" s="283" t="s">
        <v>19</v>
      </c>
      <c r="AL5" s="283" t="s">
        <v>20</v>
      </c>
      <c r="AM5" s="283" t="s">
        <v>21</v>
      </c>
      <c r="AN5" s="198" t="s">
        <v>79</v>
      </c>
      <c r="AO5" s="282" t="s">
        <v>1</v>
      </c>
      <c r="AP5" s="282" t="s">
        <v>2</v>
      </c>
      <c r="AQ5" s="282" t="s">
        <v>3</v>
      </c>
      <c r="AR5" s="282" t="s">
        <v>4</v>
      </c>
      <c r="AS5" s="282" t="s">
        <v>5</v>
      </c>
      <c r="AT5" s="283" t="s">
        <v>6</v>
      </c>
      <c r="AU5" s="283" t="s">
        <v>16</v>
      </c>
      <c r="AV5" s="283" t="s">
        <v>17</v>
      </c>
      <c r="AW5" s="283" t="s">
        <v>18</v>
      </c>
      <c r="AX5" s="283" t="s">
        <v>19</v>
      </c>
      <c r="AY5" s="283" t="s">
        <v>20</v>
      </c>
      <c r="AZ5" s="283" t="s">
        <v>21</v>
      </c>
      <c r="BA5" s="198" t="s">
        <v>80</v>
      </c>
      <c r="BB5" s="282" t="s">
        <v>1</v>
      </c>
      <c r="BC5" s="282" t="s">
        <v>2</v>
      </c>
      <c r="BD5" s="282" t="s">
        <v>3</v>
      </c>
      <c r="BE5" s="282" t="s">
        <v>4</v>
      </c>
      <c r="BF5" s="282" t="s">
        <v>5</v>
      </c>
      <c r="BG5" s="283" t="s">
        <v>6</v>
      </c>
      <c r="BH5" s="283" t="s">
        <v>16</v>
      </c>
      <c r="BI5" s="283" t="s">
        <v>17</v>
      </c>
      <c r="BJ5" s="283" t="s">
        <v>18</v>
      </c>
      <c r="BK5" s="283" t="s">
        <v>19</v>
      </c>
      <c r="BL5" s="283" t="s">
        <v>20</v>
      </c>
      <c r="BM5" s="283" t="s">
        <v>21</v>
      </c>
      <c r="BN5" s="198" t="s">
        <v>81</v>
      </c>
      <c r="BO5" s="282" t="s">
        <v>1</v>
      </c>
      <c r="BP5" s="282" t="s">
        <v>2</v>
      </c>
      <c r="BQ5" s="282" t="s">
        <v>3</v>
      </c>
      <c r="BR5" s="282" t="s">
        <v>4</v>
      </c>
      <c r="BS5" s="282" t="s">
        <v>5</v>
      </c>
      <c r="BT5" s="283" t="s">
        <v>6</v>
      </c>
      <c r="BU5" s="283" t="s">
        <v>16</v>
      </c>
      <c r="BV5" s="283" t="s">
        <v>17</v>
      </c>
      <c r="BW5" s="283" t="s">
        <v>18</v>
      </c>
      <c r="BX5" s="283" t="s">
        <v>19</v>
      </c>
      <c r="BY5" s="283" t="s">
        <v>20</v>
      </c>
      <c r="BZ5" s="283" t="s">
        <v>21</v>
      </c>
      <c r="CA5" s="198" t="s">
        <v>82</v>
      </c>
      <c r="CB5" s="282" t="s">
        <v>1</v>
      </c>
      <c r="CC5" s="282" t="s">
        <v>2</v>
      </c>
      <c r="CD5" s="282" t="s">
        <v>3</v>
      </c>
      <c r="CE5" s="282" t="s">
        <v>4</v>
      </c>
      <c r="CF5" s="282" t="s">
        <v>5</v>
      </c>
      <c r="CG5" s="283" t="s">
        <v>6</v>
      </c>
      <c r="CH5" s="283" t="s">
        <v>16</v>
      </c>
      <c r="CI5" s="283" t="s">
        <v>17</v>
      </c>
      <c r="CJ5" s="283" t="s">
        <v>18</v>
      </c>
      <c r="CK5" s="283" t="s">
        <v>19</v>
      </c>
      <c r="CL5" s="283" t="s">
        <v>20</v>
      </c>
      <c r="CM5" s="283" t="s">
        <v>21</v>
      </c>
      <c r="CN5" s="198" t="s">
        <v>86</v>
      </c>
      <c r="CO5" s="282" t="s">
        <v>1</v>
      </c>
      <c r="CP5" s="282" t="s">
        <v>2</v>
      </c>
      <c r="CQ5" s="282" t="s">
        <v>3</v>
      </c>
      <c r="CR5" s="282" t="s">
        <v>4</v>
      </c>
      <c r="CS5" s="282" t="s">
        <v>5</v>
      </c>
      <c r="CT5" s="283" t="s">
        <v>6</v>
      </c>
      <c r="CU5" s="283" t="s">
        <v>16</v>
      </c>
      <c r="CV5" s="283" t="s">
        <v>17</v>
      </c>
      <c r="CW5" s="283" t="s">
        <v>18</v>
      </c>
      <c r="CX5" s="283" t="s">
        <v>19</v>
      </c>
      <c r="CY5" s="283" t="s">
        <v>20</v>
      </c>
      <c r="CZ5" s="283" t="s">
        <v>21</v>
      </c>
      <c r="DA5" s="198" t="s">
        <v>85</v>
      </c>
      <c r="DB5" s="282" t="s">
        <v>1</v>
      </c>
      <c r="DC5" s="282" t="s">
        <v>2</v>
      </c>
      <c r="DD5" s="282" t="s">
        <v>3</v>
      </c>
      <c r="DE5" s="282" t="s">
        <v>4</v>
      </c>
      <c r="DF5" s="282" t="s">
        <v>5</v>
      </c>
      <c r="DG5" s="283" t="s">
        <v>6</v>
      </c>
      <c r="DH5" s="283" t="s">
        <v>16</v>
      </c>
      <c r="DI5" s="283" t="s">
        <v>17</v>
      </c>
      <c r="DJ5" s="283" t="s">
        <v>18</v>
      </c>
      <c r="DK5" s="283" t="s">
        <v>19</v>
      </c>
      <c r="DL5" s="283" t="s">
        <v>20</v>
      </c>
      <c r="DM5" s="283" t="s">
        <v>21</v>
      </c>
      <c r="DN5" s="198" t="s">
        <v>83</v>
      </c>
      <c r="DO5" s="282" t="s">
        <v>1</v>
      </c>
      <c r="DP5" s="282" t="s">
        <v>2</v>
      </c>
      <c r="DQ5" s="282" t="s">
        <v>3</v>
      </c>
      <c r="DR5" s="282" t="s">
        <v>4</v>
      </c>
      <c r="DS5" s="282" t="s">
        <v>5</v>
      </c>
      <c r="DT5" s="283" t="s">
        <v>6</v>
      </c>
      <c r="DU5" s="283" t="s">
        <v>16</v>
      </c>
      <c r="DV5" s="283" t="s">
        <v>17</v>
      </c>
      <c r="DW5" s="283" t="s">
        <v>18</v>
      </c>
      <c r="DX5" s="283" t="s">
        <v>19</v>
      </c>
      <c r="DY5" s="283" t="s">
        <v>20</v>
      </c>
      <c r="DZ5" s="283" t="s">
        <v>21</v>
      </c>
      <c r="EA5" s="198" t="s">
        <v>84</v>
      </c>
      <c r="EB5" s="282" t="s">
        <v>1</v>
      </c>
      <c r="EC5" s="282" t="s">
        <v>2</v>
      </c>
      <c r="ED5" s="282" t="s">
        <v>3</v>
      </c>
      <c r="EE5" s="282" t="s">
        <v>4</v>
      </c>
      <c r="EF5" s="282" t="s">
        <v>5</v>
      </c>
      <c r="EG5" s="283" t="s">
        <v>6</v>
      </c>
      <c r="EH5" s="283" t="s">
        <v>16</v>
      </c>
      <c r="EI5" s="283" t="s">
        <v>17</v>
      </c>
      <c r="EJ5" s="283" t="s">
        <v>18</v>
      </c>
      <c r="EK5" s="283" t="s">
        <v>19</v>
      </c>
      <c r="EL5" s="283" t="s">
        <v>20</v>
      </c>
      <c r="EM5" s="283" t="s">
        <v>21</v>
      </c>
      <c r="EN5" s="198" t="s">
        <v>147</v>
      </c>
      <c r="EO5" s="282" t="s">
        <v>1</v>
      </c>
      <c r="EP5" s="282" t="s">
        <v>2</v>
      </c>
      <c r="EQ5" s="282" t="s">
        <v>3</v>
      </c>
      <c r="ER5" s="282" t="s">
        <v>4</v>
      </c>
      <c r="ES5" s="282" t="s">
        <v>5</v>
      </c>
      <c r="ET5" s="283" t="s">
        <v>6</v>
      </c>
      <c r="EU5" s="283" t="s">
        <v>16</v>
      </c>
      <c r="EV5" s="283" t="s">
        <v>17</v>
      </c>
      <c r="EW5" s="283" t="s">
        <v>18</v>
      </c>
      <c r="EX5" s="283" t="s">
        <v>19</v>
      </c>
      <c r="EY5" s="283" t="s">
        <v>20</v>
      </c>
      <c r="EZ5" s="283" t="s">
        <v>21</v>
      </c>
      <c r="FA5" s="198" t="s">
        <v>187</v>
      </c>
      <c r="FB5" s="282" t="s">
        <v>1</v>
      </c>
      <c r="FC5" s="282" t="s">
        <v>2</v>
      </c>
      <c r="FD5" s="282" t="s">
        <v>3</v>
      </c>
      <c r="FE5" s="282" t="s">
        <v>4</v>
      </c>
      <c r="FF5" s="282" t="s">
        <v>5</v>
      </c>
      <c r="FG5" s="283" t="s">
        <v>6</v>
      </c>
      <c r="FH5" s="283" t="s">
        <v>16</v>
      </c>
      <c r="FI5" s="283" t="s">
        <v>17</v>
      </c>
      <c r="FJ5" s="283" t="s">
        <v>18</v>
      </c>
      <c r="FK5" s="283" t="s">
        <v>19</v>
      </c>
      <c r="FL5" s="283" t="s">
        <v>20</v>
      </c>
      <c r="FM5" s="283" t="s">
        <v>21</v>
      </c>
      <c r="FN5" s="198" t="s">
        <v>193</v>
      </c>
    </row>
    <row r="6" spans="1:170" s="180" customFormat="1" ht="26.25" thickBot="1">
      <c r="A6" s="177" t="s">
        <v>119</v>
      </c>
      <c r="B6" s="178">
        <v>414.7</v>
      </c>
      <c r="C6" s="178">
        <v>261.39999999999998</v>
      </c>
      <c r="D6" s="178">
        <v>408.8</v>
      </c>
      <c r="E6" s="178">
        <v>115.2</v>
      </c>
      <c r="F6" s="178">
        <v>147.1</v>
      </c>
      <c r="G6" s="179">
        <v>163.4</v>
      </c>
      <c r="H6" s="179">
        <v>147.6</v>
      </c>
      <c r="I6" s="179">
        <v>54.6</v>
      </c>
      <c r="J6" s="179">
        <v>30.3</v>
      </c>
      <c r="K6" s="179">
        <v>201.4</v>
      </c>
      <c r="L6" s="179">
        <v>112.5</v>
      </c>
      <c r="M6" s="179">
        <v>201.7</v>
      </c>
      <c r="N6" s="199">
        <v>2259</v>
      </c>
      <c r="O6" s="178">
        <v>94</v>
      </c>
      <c r="P6" s="178">
        <v>264</v>
      </c>
      <c r="Q6" s="178">
        <v>147</v>
      </c>
      <c r="R6" s="178">
        <v>145</v>
      </c>
      <c r="S6" s="178">
        <v>155</v>
      </c>
      <c r="T6" s="179">
        <v>43</v>
      </c>
      <c r="U6" s="179">
        <v>232</v>
      </c>
      <c r="V6" s="179">
        <v>46</v>
      </c>
      <c r="W6" s="179">
        <v>124</v>
      </c>
      <c r="X6" s="179">
        <v>275</v>
      </c>
      <c r="Y6" s="179">
        <v>72</v>
      </c>
      <c r="Z6" s="179">
        <v>199</v>
      </c>
      <c r="AA6" s="199">
        <v>1797</v>
      </c>
      <c r="AB6" s="178">
        <v>95</v>
      </c>
      <c r="AC6" s="178">
        <v>255</v>
      </c>
      <c r="AD6" s="178">
        <v>154</v>
      </c>
      <c r="AE6" s="178">
        <v>248</v>
      </c>
      <c r="AF6" s="178">
        <v>195</v>
      </c>
      <c r="AG6" s="179">
        <v>85</v>
      </c>
      <c r="AH6" s="179">
        <v>113</v>
      </c>
      <c r="AI6" s="179">
        <v>197</v>
      </c>
      <c r="AJ6" s="179">
        <v>362</v>
      </c>
      <c r="AK6" s="179">
        <v>447</v>
      </c>
      <c r="AL6" s="179">
        <v>197</v>
      </c>
      <c r="AM6" s="179">
        <v>278</v>
      </c>
      <c r="AN6" s="199">
        <v>2626</v>
      </c>
      <c r="AO6" s="178">
        <v>355</v>
      </c>
      <c r="AP6" s="178">
        <v>189</v>
      </c>
      <c r="AQ6" s="178">
        <v>272</v>
      </c>
      <c r="AR6" s="178">
        <v>261</v>
      </c>
      <c r="AS6" s="178">
        <v>333</v>
      </c>
      <c r="AT6" s="179">
        <v>70</v>
      </c>
      <c r="AU6" s="179">
        <v>387</v>
      </c>
      <c r="AV6" s="179">
        <v>306</v>
      </c>
      <c r="AW6" s="179">
        <v>450</v>
      </c>
      <c r="AX6" s="179">
        <v>200</v>
      </c>
      <c r="AY6" s="179">
        <v>482</v>
      </c>
      <c r="AZ6" s="179">
        <v>105</v>
      </c>
      <c r="BA6" s="199">
        <v>3408</v>
      </c>
      <c r="BB6" s="178">
        <v>204.92</v>
      </c>
      <c r="BC6" s="178">
        <v>230.86</v>
      </c>
      <c r="BD6" s="178">
        <v>426.56</v>
      </c>
      <c r="BE6" s="178">
        <v>229.86</v>
      </c>
      <c r="BF6" s="178">
        <v>219.62</v>
      </c>
      <c r="BG6" s="179">
        <v>107.98</v>
      </c>
      <c r="BH6" s="179">
        <v>409.26</v>
      </c>
      <c r="BI6" s="179">
        <v>446.69</v>
      </c>
      <c r="BJ6" s="179">
        <v>265.62</v>
      </c>
      <c r="BK6" s="179">
        <v>166.93</v>
      </c>
      <c r="BL6" s="179">
        <v>121.09</v>
      </c>
      <c r="BM6" s="179">
        <v>226.26</v>
      </c>
      <c r="BN6" s="199">
        <v>3055.66</v>
      </c>
      <c r="BO6" s="178">
        <v>262.94</v>
      </c>
      <c r="BP6" s="178">
        <v>107.43</v>
      </c>
      <c r="BQ6" s="178">
        <v>420.84</v>
      </c>
      <c r="BR6" s="178">
        <v>194.47</v>
      </c>
      <c r="BS6" s="178">
        <v>81.34</v>
      </c>
      <c r="BT6" s="179">
        <v>498.02</v>
      </c>
      <c r="BU6" s="179">
        <v>211.76</v>
      </c>
      <c r="BV6" s="179">
        <v>351.92</v>
      </c>
      <c r="BW6" s="179">
        <v>119.67</v>
      </c>
      <c r="BX6" s="179">
        <v>207.36</v>
      </c>
      <c r="BY6" s="179">
        <v>271.64</v>
      </c>
      <c r="BZ6" s="179">
        <v>429.66</v>
      </c>
      <c r="CA6" s="215">
        <f>SUM(BO6:BZ6)</f>
        <v>3157.0499999999997</v>
      </c>
      <c r="CB6" s="178">
        <v>187.83</v>
      </c>
      <c r="CC6" s="178">
        <v>126.43</v>
      </c>
      <c r="CD6" s="178">
        <v>161.30000000000001</v>
      </c>
      <c r="CE6" s="178">
        <v>106.98</v>
      </c>
      <c r="CF6" s="178">
        <v>129.11000000000001</v>
      </c>
      <c r="CG6" s="179">
        <v>234.38</v>
      </c>
      <c r="CH6" s="179">
        <v>164.55</v>
      </c>
      <c r="CI6" s="179">
        <v>76.33</v>
      </c>
      <c r="CJ6" s="179">
        <v>152.30000000000001</v>
      </c>
      <c r="CK6" s="179">
        <v>119.16</v>
      </c>
      <c r="CL6" s="179">
        <v>132.26</v>
      </c>
      <c r="CM6" s="179">
        <v>120.24</v>
      </c>
      <c r="CN6" s="215">
        <f>SUM(CB6:CM6)</f>
        <v>1710.87</v>
      </c>
      <c r="CO6" s="178">
        <v>53.83</v>
      </c>
      <c r="CP6" s="178">
        <v>82.64</v>
      </c>
      <c r="CQ6" s="178">
        <v>93.15</v>
      </c>
      <c r="CR6" s="178">
        <v>87.27</v>
      </c>
      <c r="CS6" s="178">
        <v>115.95</v>
      </c>
      <c r="CT6" s="179">
        <v>71.28</v>
      </c>
      <c r="CU6" s="179">
        <v>157.41</v>
      </c>
      <c r="CV6" s="179">
        <v>124.18</v>
      </c>
      <c r="CW6" s="179">
        <v>166.45</v>
      </c>
      <c r="CX6" s="179">
        <v>122.07</v>
      </c>
      <c r="CY6" s="179">
        <v>161.62</v>
      </c>
      <c r="CZ6" s="179">
        <v>161.43</v>
      </c>
      <c r="DA6" s="215">
        <f>SUM(CO6:CZ6)</f>
        <v>1397.28</v>
      </c>
      <c r="DB6" s="178">
        <v>95.14</v>
      </c>
      <c r="DC6" s="178">
        <v>213.93</v>
      </c>
      <c r="DD6" s="178">
        <v>110.75</v>
      </c>
      <c r="DE6" s="178">
        <v>125.85</v>
      </c>
      <c r="DF6" s="178">
        <v>147.88</v>
      </c>
      <c r="DG6" s="179">
        <v>144.97999999999999</v>
      </c>
      <c r="DH6" s="179">
        <v>111.84</v>
      </c>
      <c r="DI6" s="179">
        <v>318.2</v>
      </c>
      <c r="DJ6" s="179">
        <v>81.040000000000006</v>
      </c>
      <c r="DK6" s="179">
        <v>277.33999999999997</v>
      </c>
      <c r="DL6" s="179">
        <v>106.55</v>
      </c>
      <c r="DM6" s="179">
        <v>268.12</v>
      </c>
      <c r="DN6" s="215">
        <f>SUM(DB6:DM6)</f>
        <v>2001.62</v>
      </c>
      <c r="DO6" s="326">
        <v>134.44999999999999</v>
      </c>
      <c r="DP6" s="326">
        <v>185.24</v>
      </c>
      <c r="DQ6" s="326">
        <v>211.93</v>
      </c>
      <c r="DR6" s="326">
        <v>254.9</v>
      </c>
      <c r="DS6" s="326">
        <v>160.46</v>
      </c>
      <c r="DT6" s="327">
        <v>166.23</v>
      </c>
      <c r="DU6" s="327">
        <v>320.83</v>
      </c>
      <c r="DV6" s="327">
        <v>206.02</v>
      </c>
      <c r="DW6" s="327">
        <v>220.34</v>
      </c>
      <c r="DX6" s="327">
        <v>216.96</v>
      </c>
      <c r="DY6" s="327">
        <v>374.3</v>
      </c>
      <c r="DZ6" s="327">
        <v>195.32</v>
      </c>
      <c r="EA6" s="328">
        <v>2647.26</v>
      </c>
      <c r="EB6" s="326">
        <v>99.27</v>
      </c>
      <c r="EC6" s="326">
        <v>276.7</v>
      </c>
      <c r="ED6" s="326">
        <v>66.650000000000006</v>
      </c>
      <c r="EE6" s="326">
        <v>321.24</v>
      </c>
      <c r="EF6" s="326">
        <v>149.13999999999999</v>
      </c>
      <c r="EG6" s="327">
        <v>168.41</v>
      </c>
      <c r="EH6" s="327">
        <v>182.92</v>
      </c>
      <c r="EI6" s="327">
        <v>248.68</v>
      </c>
      <c r="EJ6" s="327">
        <v>196.32</v>
      </c>
      <c r="EK6" s="327">
        <v>259.54000000000002</v>
      </c>
      <c r="EL6" s="327">
        <v>105.12</v>
      </c>
      <c r="EM6" s="327">
        <v>195.2</v>
      </c>
      <c r="EN6" s="328">
        <f>SUM(EB6:EM6)</f>
        <v>2269.19</v>
      </c>
      <c r="EO6" s="326">
        <v>286.35000000000002</v>
      </c>
      <c r="EP6" s="326">
        <v>7.61</v>
      </c>
      <c r="EQ6" s="326">
        <v>161.09</v>
      </c>
      <c r="ER6" s="326">
        <v>127.72</v>
      </c>
      <c r="ES6" s="326">
        <v>24.41</v>
      </c>
      <c r="ET6" s="327">
        <v>46.49</v>
      </c>
      <c r="EU6" s="327">
        <v>153.09</v>
      </c>
      <c r="EV6" s="327">
        <v>145.06</v>
      </c>
      <c r="EW6" s="327">
        <v>66.489999999999995</v>
      </c>
      <c r="EX6" s="327">
        <v>95.7</v>
      </c>
      <c r="EY6" s="327">
        <v>107.85</v>
      </c>
      <c r="EZ6" s="327">
        <v>171.61</v>
      </c>
      <c r="FA6" s="328">
        <f>SUM(EO6:EZ6)</f>
        <v>1393.4700000000003</v>
      </c>
      <c r="FB6" s="326"/>
      <c r="FC6" s="326"/>
      <c r="FD6" s="326"/>
      <c r="FE6" s="326"/>
      <c r="FF6" s="326"/>
      <c r="FG6" s="327"/>
      <c r="FH6" s="327"/>
      <c r="FI6" s="327"/>
      <c r="FJ6" s="327"/>
      <c r="FK6" s="327"/>
      <c r="FL6" s="327"/>
      <c r="FM6" s="327"/>
      <c r="FN6" s="328">
        <f>SUM(FB6:FM6)</f>
        <v>0</v>
      </c>
    </row>
    <row r="7" spans="1:170" s="1" customFormat="1" ht="25.5">
      <c r="A7" s="181" t="s">
        <v>120</v>
      </c>
      <c r="B7" s="182">
        <v>9.9</v>
      </c>
      <c r="C7" s="182">
        <v>13.9</v>
      </c>
      <c r="D7" s="182">
        <v>12.7</v>
      </c>
      <c r="E7" s="182">
        <v>15.1</v>
      </c>
      <c r="F7" s="183">
        <v>0</v>
      </c>
      <c r="G7" s="184">
        <v>8.9</v>
      </c>
      <c r="H7" s="184">
        <v>25.8</v>
      </c>
      <c r="I7" s="184">
        <v>20.100000000000001</v>
      </c>
      <c r="J7" s="184">
        <v>1.8</v>
      </c>
      <c r="K7" s="184">
        <v>8.6999999999999993</v>
      </c>
      <c r="L7" s="184">
        <v>1.6</v>
      </c>
      <c r="M7" s="184">
        <v>8.5</v>
      </c>
      <c r="N7" s="200">
        <v>127</v>
      </c>
      <c r="O7" s="182">
        <v>0.4</v>
      </c>
      <c r="P7" s="182">
        <v>8</v>
      </c>
      <c r="Q7" s="182">
        <v>13.3</v>
      </c>
      <c r="R7" s="182">
        <v>11</v>
      </c>
      <c r="S7" s="183">
        <v>0</v>
      </c>
      <c r="T7" s="184">
        <v>8.5</v>
      </c>
      <c r="U7" s="184">
        <v>19.600000000000001</v>
      </c>
      <c r="V7" s="184">
        <v>4.0999999999999996</v>
      </c>
      <c r="W7" s="184">
        <v>11.1</v>
      </c>
      <c r="X7" s="184">
        <v>18.3</v>
      </c>
      <c r="Y7" s="184">
        <v>1.6</v>
      </c>
      <c r="Z7" s="184">
        <v>4.5</v>
      </c>
      <c r="AA7" s="205">
        <v>100.5</v>
      </c>
      <c r="AB7" s="182">
        <v>2</v>
      </c>
      <c r="AC7" s="182">
        <v>14.3</v>
      </c>
      <c r="AD7" s="182">
        <v>0.5</v>
      </c>
      <c r="AE7" s="182">
        <v>19.899999999999999</v>
      </c>
      <c r="AF7" s="183">
        <v>1.7</v>
      </c>
      <c r="AG7" s="184">
        <v>3.9</v>
      </c>
      <c r="AH7" s="184">
        <v>17.899999999999999</v>
      </c>
      <c r="AI7" s="184">
        <v>14.4</v>
      </c>
      <c r="AJ7" s="184">
        <v>0.5</v>
      </c>
      <c r="AK7" s="184">
        <v>20.6</v>
      </c>
      <c r="AL7" s="184">
        <v>1.6</v>
      </c>
      <c r="AM7" s="184">
        <v>3.4</v>
      </c>
      <c r="AN7" s="205">
        <v>100.6</v>
      </c>
      <c r="AO7" s="182">
        <v>3.7</v>
      </c>
      <c r="AP7" s="182">
        <v>14.1</v>
      </c>
      <c r="AQ7" s="182">
        <v>0</v>
      </c>
      <c r="AR7" s="182">
        <v>25.4</v>
      </c>
      <c r="AS7" s="183">
        <v>0</v>
      </c>
      <c r="AT7" s="184">
        <v>1.6</v>
      </c>
      <c r="AU7" s="184">
        <v>18.600000000000001</v>
      </c>
      <c r="AV7" s="184">
        <v>13.4</v>
      </c>
      <c r="AW7" s="184">
        <v>0</v>
      </c>
      <c r="AX7" s="184">
        <v>30.2</v>
      </c>
      <c r="AY7" s="184">
        <v>0</v>
      </c>
      <c r="AZ7" s="184">
        <v>5</v>
      </c>
      <c r="BA7" s="209">
        <v>111.9</v>
      </c>
      <c r="BB7" s="182">
        <v>9.11</v>
      </c>
      <c r="BC7" s="182">
        <v>9.81</v>
      </c>
      <c r="BD7" s="182"/>
      <c r="BE7" s="182">
        <v>20.010000000000002</v>
      </c>
      <c r="BF7" s="183">
        <v>1.49</v>
      </c>
      <c r="BG7" s="184"/>
      <c r="BH7" s="184">
        <v>11.87</v>
      </c>
      <c r="BI7" s="184">
        <v>9.59</v>
      </c>
      <c r="BJ7" s="184">
        <v>0.36</v>
      </c>
      <c r="BK7" s="184">
        <v>0.91</v>
      </c>
      <c r="BL7" s="184">
        <v>1.47</v>
      </c>
      <c r="BM7" s="184">
        <v>0.76</v>
      </c>
      <c r="BN7" s="212">
        <v>65.39</v>
      </c>
      <c r="BO7" s="182">
        <v>1.67</v>
      </c>
      <c r="BP7" s="182">
        <v>9.5</v>
      </c>
      <c r="BQ7" s="182">
        <v>0.36</v>
      </c>
      <c r="BR7" s="182">
        <v>0.91</v>
      </c>
      <c r="BS7" s="183">
        <v>1.45</v>
      </c>
      <c r="BT7" s="184">
        <v>0.75</v>
      </c>
      <c r="BU7" s="184">
        <v>3.32</v>
      </c>
      <c r="BV7" s="184">
        <v>10.86</v>
      </c>
      <c r="BW7" s="184">
        <v>0.33</v>
      </c>
      <c r="BX7" s="184">
        <v>0.9</v>
      </c>
      <c r="BY7" s="184">
        <v>1.38</v>
      </c>
      <c r="BZ7" s="184">
        <v>0.67</v>
      </c>
      <c r="CA7" s="216">
        <f t="shared" ref="CA7:CA16" si="0">SUM(BO7:BZ7)</f>
        <v>32.099999999999994</v>
      </c>
      <c r="CB7" s="182"/>
      <c r="CC7" s="182"/>
      <c r="CD7" s="182"/>
      <c r="CE7" s="183"/>
      <c r="CF7" s="184"/>
      <c r="CG7" s="184"/>
      <c r="CH7" s="184"/>
      <c r="CI7" s="184"/>
      <c r="CJ7" s="184"/>
      <c r="CK7" s="184"/>
      <c r="CL7" s="184"/>
      <c r="CM7" s="184"/>
      <c r="CN7" s="216">
        <f>SUM(CB7:CM7)</f>
        <v>0</v>
      </c>
      <c r="CO7" s="182"/>
      <c r="CP7" s="182"/>
      <c r="CQ7" s="182"/>
      <c r="CR7" s="182"/>
      <c r="CS7" s="183"/>
      <c r="CT7" s="184"/>
      <c r="CU7" s="184"/>
      <c r="CV7" s="184"/>
      <c r="CW7" s="184"/>
      <c r="CX7" s="184"/>
      <c r="CY7" s="184"/>
      <c r="CZ7" s="184"/>
      <c r="DA7" s="216">
        <f t="shared" ref="DA7:DA16" si="1">SUM(CO7:CZ7)</f>
        <v>0</v>
      </c>
      <c r="DB7" s="182"/>
      <c r="DC7" s="182"/>
      <c r="DD7" s="182"/>
      <c r="DE7" s="182"/>
      <c r="DF7" s="183"/>
      <c r="DG7" s="184"/>
      <c r="DH7" s="184"/>
      <c r="DI7" s="184"/>
      <c r="DJ7" s="184"/>
      <c r="DK7" s="184"/>
      <c r="DL7" s="184"/>
      <c r="DM7" s="184"/>
      <c r="DN7" s="216">
        <f t="shared" ref="DN7:DN17" si="2">SUM(DB7:DM7)</f>
        <v>0</v>
      </c>
      <c r="DO7" s="182"/>
      <c r="DP7" s="182"/>
      <c r="DQ7" s="182"/>
      <c r="DR7" s="182"/>
      <c r="DS7" s="183"/>
      <c r="DT7" s="184"/>
      <c r="DU7" s="184"/>
      <c r="DV7" s="184"/>
      <c r="DW7" s="184"/>
      <c r="DX7" s="184"/>
      <c r="DY7" s="184"/>
      <c r="DZ7" s="184"/>
      <c r="EA7" s="216">
        <f t="shared" ref="EA7:EA16" si="3">SUM(DO7:DZ7)</f>
        <v>0</v>
      </c>
      <c r="EB7" s="182"/>
      <c r="EC7" s="182"/>
      <c r="ED7" s="182"/>
      <c r="EE7" s="182"/>
      <c r="EF7" s="183"/>
      <c r="EG7" s="184"/>
      <c r="EH7" s="184"/>
      <c r="EI7" s="184"/>
      <c r="EJ7" s="184"/>
      <c r="EK7" s="184"/>
      <c r="EL7" s="184"/>
      <c r="EM7" s="184"/>
      <c r="EN7" s="340">
        <f t="shared" ref="EN7" si="4">SUM(EB7:EG7)</f>
        <v>0</v>
      </c>
      <c r="EO7" s="182"/>
      <c r="EP7" s="182"/>
      <c r="EQ7" s="182"/>
      <c r="ER7" s="182"/>
      <c r="ES7" s="183"/>
      <c r="ET7" s="184"/>
      <c r="EU7" s="184"/>
      <c r="EV7" s="184"/>
      <c r="EW7" s="184"/>
      <c r="EX7" s="184"/>
      <c r="EY7" s="184"/>
      <c r="EZ7" s="184"/>
      <c r="FA7" s="340">
        <f t="shared" ref="FA7" si="5">SUM(EO7:ET7)</f>
        <v>0</v>
      </c>
      <c r="FB7" s="182"/>
      <c r="FC7" s="182"/>
      <c r="FD7" s="182"/>
      <c r="FE7" s="182"/>
      <c r="FF7" s="183"/>
      <c r="FG7" s="184"/>
      <c r="FH7" s="184"/>
      <c r="FI7" s="184"/>
      <c r="FJ7" s="184"/>
      <c r="FK7" s="184"/>
      <c r="FL7" s="184"/>
      <c r="FM7" s="184"/>
      <c r="FN7" s="340">
        <f t="shared" ref="FN7" si="6">SUM(FB7:FG7)</f>
        <v>0</v>
      </c>
    </row>
    <row r="8" spans="1:170" s="180" customFormat="1" ht="25.5">
      <c r="A8" s="190" t="s">
        <v>135</v>
      </c>
      <c r="B8" s="191">
        <v>4.0999999999999996</v>
      </c>
      <c r="C8" s="191">
        <v>13.9</v>
      </c>
      <c r="D8" s="191">
        <v>12.7</v>
      </c>
      <c r="E8" s="191">
        <v>1</v>
      </c>
      <c r="F8" s="192">
        <v>0</v>
      </c>
      <c r="G8" s="189">
        <v>8.9</v>
      </c>
      <c r="H8" s="189">
        <v>19.7</v>
      </c>
      <c r="I8" s="189">
        <v>20.100000000000001</v>
      </c>
      <c r="J8" s="189">
        <v>1.8</v>
      </c>
      <c r="K8" s="189">
        <v>1</v>
      </c>
      <c r="L8" s="189">
        <v>1.6</v>
      </c>
      <c r="M8" s="189">
        <v>8.5</v>
      </c>
      <c r="N8" s="201">
        <v>93</v>
      </c>
      <c r="O8" s="191">
        <v>0.4</v>
      </c>
      <c r="P8" s="191">
        <v>8</v>
      </c>
      <c r="Q8" s="191">
        <v>13.3</v>
      </c>
      <c r="R8" s="191">
        <v>1</v>
      </c>
      <c r="S8" s="192">
        <v>0</v>
      </c>
      <c r="T8" s="189">
        <v>8.5</v>
      </c>
      <c r="U8" s="189">
        <v>13.5</v>
      </c>
      <c r="V8" s="189">
        <v>4.0999999999999996</v>
      </c>
      <c r="W8" s="189">
        <v>11.1</v>
      </c>
      <c r="X8" s="189">
        <v>1</v>
      </c>
      <c r="Y8" s="189">
        <v>1.6</v>
      </c>
      <c r="Z8" s="189">
        <v>4.5</v>
      </c>
      <c r="AA8" s="206">
        <v>67</v>
      </c>
      <c r="AB8" s="191">
        <v>2</v>
      </c>
      <c r="AC8" s="191">
        <v>14.3</v>
      </c>
      <c r="AD8" s="191">
        <v>0.5</v>
      </c>
      <c r="AE8" s="191">
        <v>1</v>
      </c>
      <c r="AF8" s="192">
        <v>1.7</v>
      </c>
      <c r="AG8" s="189">
        <v>3.9</v>
      </c>
      <c r="AH8" s="189">
        <v>16.600000000000001</v>
      </c>
      <c r="AI8" s="189">
        <v>14.4</v>
      </c>
      <c r="AJ8" s="189">
        <v>0.5</v>
      </c>
      <c r="AK8" s="189">
        <v>0.9</v>
      </c>
      <c r="AL8" s="189">
        <v>1.6</v>
      </c>
      <c r="AM8" s="189">
        <v>3.4</v>
      </c>
      <c r="AN8" s="206">
        <v>60.8</v>
      </c>
      <c r="AO8" s="191">
        <v>1.7</v>
      </c>
      <c r="AP8" s="191">
        <v>14.1</v>
      </c>
      <c r="AQ8" s="191">
        <v>0</v>
      </c>
      <c r="AR8" s="191">
        <v>1.4</v>
      </c>
      <c r="AS8" s="192">
        <v>0</v>
      </c>
      <c r="AT8" s="189">
        <v>1.6</v>
      </c>
      <c r="AU8" s="189">
        <v>8.1</v>
      </c>
      <c r="AV8" s="189">
        <v>13.4</v>
      </c>
      <c r="AW8" s="189">
        <v>0</v>
      </c>
      <c r="AX8" s="189">
        <v>1.3</v>
      </c>
      <c r="AY8" s="189">
        <v>0</v>
      </c>
      <c r="AZ8" s="189">
        <v>5</v>
      </c>
      <c r="BA8" s="210">
        <v>46.5</v>
      </c>
      <c r="BB8" s="191">
        <v>1.71</v>
      </c>
      <c r="BC8" s="191">
        <v>9.81</v>
      </c>
      <c r="BD8" s="191"/>
      <c r="BE8" s="191">
        <v>1.29</v>
      </c>
      <c r="BF8" s="192">
        <v>1.49</v>
      </c>
      <c r="BG8" s="189"/>
      <c r="BH8" s="189">
        <v>8.26</v>
      </c>
      <c r="BI8" s="189">
        <v>9.59</v>
      </c>
      <c r="BJ8" s="189">
        <v>0.36</v>
      </c>
      <c r="BK8" s="189">
        <v>0.91</v>
      </c>
      <c r="BL8" s="189">
        <v>1.47</v>
      </c>
      <c r="BM8" s="189">
        <v>0.76</v>
      </c>
      <c r="BN8" s="202">
        <v>35.659999999999997</v>
      </c>
      <c r="BO8" s="191">
        <v>1.67</v>
      </c>
      <c r="BP8" s="191">
        <v>9.5</v>
      </c>
      <c r="BQ8" s="191">
        <v>0.36</v>
      </c>
      <c r="BR8" s="191">
        <v>0.91</v>
      </c>
      <c r="BS8" s="192">
        <v>1.45</v>
      </c>
      <c r="BT8" s="189">
        <v>0.75</v>
      </c>
      <c r="BU8" s="189">
        <v>3.32</v>
      </c>
      <c r="BV8" s="189">
        <v>10.86</v>
      </c>
      <c r="BW8" s="189">
        <v>0.33</v>
      </c>
      <c r="BX8" s="189">
        <v>0.9</v>
      </c>
      <c r="BY8" s="189">
        <v>1.38</v>
      </c>
      <c r="BZ8" s="189">
        <v>0.67</v>
      </c>
      <c r="CA8" s="207">
        <f>SUM(BO8:BZ8)</f>
        <v>32.099999999999994</v>
      </c>
      <c r="CB8" s="191">
        <v>1.56</v>
      </c>
      <c r="CC8" s="191">
        <v>8.69</v>
      </c>
      <c r="CD8" s="191">
        <v>0.28000000000000003</v>
      </c>
      <c r="CE8" s="191">
        <v>0.89</v>
      </c>
      <c r="CF8" s="192">
        <v>1.3</v>
      </c>
      <c r="CG8" s="189">
        <v>0.61</v>
      </c>
      <c r="CH8" s="189">
        <v>4.1900000000000004</v>
      </c>
      <c r="CI8" s="189">
        <v>8.35</v>
      </c>
      <c r="CJ8" s="189">
        <v>0.28999999999999998</v>
      </c>
      <c r="CK8" s="189">
        <v>0.88</v>
      </c>
      <c r="CL8" s="189">
        <v>1.27</v>
      </c>
      <c r="CM8" s="189">
        <v>0.59</v>
      </c>
      <c r="CN8" s="207">
        <f t="shared" ref="CN8:CN16" si="7">SUM(CB8:CM8)</f>
        <v>28.899999999999995</v>
      </c>
      <c r="CO8" s="191">
        <v>1.48</v>
      </c>
      <c r="CP8" s="191">
        <v>5.63</v>
      </c>
      <c r="CQ8" s="191">
        <v>0.28999999999999998</v>
      </c>
      <c r="CR8" s="191">
        <v>0.88</v>
      </c>
      <c r="CS8" s="192">
        <v>1.1299999999999999</v>
      </c>
      <c r="CT8" s="189">
        <v>0.6</v>
      </c>
      <c r="CU8" s="189">
        <v>4.17</v>
      </c>
      <c r="CV8" s="189">
        <v>5.5</v>
      </c>
      <c r="CW8" s="189">
        <v>0.28999999999999998</v>
      </c>
      <c r="CX8" s="189">
        <v>0</v>
      </c>
      <c r="CY8" s="189">
        <v>0</v>
      </c>
      <c r="CZ8" s="189">
        <v>0.56000000000000005</v>
      </c>
      <c r="DA8" s="207">
        <f t="shared" si="1"/>
        <v>20.529999999999998</v>
      </c>
      <c r="DB8" s="191">
        <v>1.43</v>
      </c>
      <c r="DC8" s="191">
        <v>5.32</v>
      </c>
      <c r="DD8" s="191">
        <v>0.27</v>
      </c>
      <c r="DE8" s="217">
        <v>0</v>
      </c>
      <c r="DF8" s="192">
        <v>0.03</v>
      </c>
      <c r="DG8" s="189">
        <v>0.61</v>
      </c>
      <c r="DH8" s="189">
        <v>1.43</v>
      </c>
      <c r="DI8" s="189">
        <v>5.27</v>
      </c>
      <c r="DJ8" s="218">
        <v>0</v>
      </c>
      <c r="DK8" s="218">
        <v>0.3</v>
      </c>
      <c r="DL8" s="218">
        <v>0</v>
      </c>
      <c r="DM8" s="189">
        <v>0.63</v>
      </c>
      <c r="DN8" s="207">
        <f t="shared" si="2"/>
        <v>15.290000000000001</v>
      </c>
      <c r="DO8" s="191">
        <v>1.41</v>
      </c>
      <c r="DP8" s="191">
        <v>4.13</v>
      </c>
      <c r="DQ8" s="191">
        <v>0.31</v>
      </c>
      <c r="DR8" s="217">
        <v>0</v>
      </c>
      <c r="DS8" s="222">
        <v>0</v>
      </c>
      <c r="DT8" s="189">
        <v>0.61</v>
      </c>
      <c r="DU8" s="189">
        <v>1.37</v>
      </c>
      <c r="DV8" s="218">
        <v>0.9</v>
      </c>
      <c r="DW8" s="218">
        <v>0</v>
      </c>
      <c r="DX8" s="218">
        <v>0</v>
      </c>
      <c r="DY8" s="218">
        <v>0</v>
      </c>
      <c r="DZ8" s="218">
        <v>0.59</v>
      </c>
      <c r="EA8" s="207">
        <v>9.6199999999999992</v>
      </c>
      <c r="EB8" s="191">
        <v>1.35</v>
      </c>
      <c r="EC8" s="217">
        <v>0</v>
      </c>
      <c r="ED8" s="217">
        <v>0</v>
      </c>
      <c r="EE8" s="217">
        <v>0.28000000000000003</v>
      </c>
      <c r="EF8" s="222">
        <v>0</v>
      </c>
      <c r="EG8" s="189">
        <v>0.56999999999999995</v>
      </c>
      <c r="EH8" s="189">
        <v>1.32</v>
      </c>
      <c r="EI8" s="218">
        <v>0</v>
      </c>
      <c r="EJ8" s="218">
        <v>0.28000000000000003</v>
      </c>
      <c r="EK8" s="218">
        <v>0</v>
      </c>
      <c r="EL8" s="218">
        <v>0.01</v>
      </c>
      <c r="EM8" s="218">
        <v>0.53</v>
      </c>
      <c r="EN8" s="341">
        <f>SUM(EB8:EM8)</f>
        <v>4.3400000000000007</v>
      </c>
      <c r="EO8" s="191">
        <v>1.31</v>
      </c>
      <c r="EP8" s="217">
        <v>0</v>
      </c>
      <c r="EQ8" s="217">
        <v>0.28000000000000003</v>
      </c>
      <c r="ER8" s="217">
        <v>0</v>
      </c>
      <c r="ES8" s="222">
        <v>0.3</v>
      </c>
      <c r="ET8" s="189">
        <v>0.55000000000000004</v>
      </c>
      <c r="EU8" s="218">
        <v>0</v>
      </c>
      <c r="EV8" s="218">
        <v>0</v>
      </c>
      <c r="EW8" s="218">
        <v>0.28999999999999998</v>
      </c>
      <c r="EX8" s="218">
        <v>0</v>
      </c>
      <c r="EY8" s="218">
        <v>0</v>
      </c>
      <c r="EZ8" s="218">
        <v>0.57999999999999996</v>
      </c>
      <c r="FA8" s="341">
        <f>SUM(EO8:EZ8)</f>
        <v>3.3100000000000005</v>
      </c>
      <c r="FB8" s="191"/>
      <c r="FC8" s="217"/>
      <c r="FD8" s="217"/>
      <c r="FE8" s="217"/>
      <c r="FF8" s="222"/>
      <c r="FG8" s="189"/>
      <c r="FH8" s="218"/>
      <c r="FI8" s="218"/>
      <c r="FJ8" s="218"/>
      <c r="FK8" s="218"/>
      <c r="FL8" s="218"/>
      <c r="FM8" s="218"/>
      <c r="FN8" s="341">
        <f>SUM(FB8:FM8)</f>
        <v>0</v>
      </c>
    </row>
    <row r="9" spans="1:170" s="1" customFormat="1" ht="25.5">
      <c r="A9" s="185" t="s">
        <v>137</v>
      </c>
      <c r="B9" s="186">
        <v>3.6</v>
      </c>
      <c r="C9" s="186">
        <v>12.9</v>
      </c>
      <c r="D9" s="186">
        <v>9.1999999999999993</v>
      </c>
      <c r="E9" s="186">
        <v>0.9</v>
      </c>
      <c r="F9" s="187">
        <v>0</v>
      </c>
      <c r="G9" s="188">
        <v>8</v>
      </c>
      <c r="H9" s="188">
        <v>16</v>
      </c>
      <c r="I9" s="188">
        <v>16.600000000000001</v>
      </c>
      <c r="J9" s="188">
        <v>1.5</v>
      </c>
      <c r="K9" s="188">
        <v>0.9</v>
      </c>
      <c r="L9" s="188">
        <v>1.3</v>
      </c>
      <c r="M9" s="188">
        <v>7.9</v>
      </c>
      <c r="N9" s="201">
        <v>79</v>
      </c>
      <c r="O9" s="186">
        <v>0</v>
      </c>
      <c r="P9" s="186">
        <v>7.6</v>
      </c>
      <c r="Q9" s="186">
        <v>10.3</v>
      </c>
      <c r="R9" s="186">
        <v>0.9</v>
      </c>
      <c r="S9" s="187">
        <v>0</v>
      </c>
      <c r="T9" s="188">
        <v>7.8</v>
      </c>
      <c r="U9" s="188">
        <v>11.2</v>
      </c>
      <c r="V9" s="188">
        <v>3.3</v>
      </c>
      <c r="W9" s="188">
        <v>8.3000000000000007</v>
      </c>
      <c r="X9" s="188">
        <v>0.9</v>
      </c>
      <c r="Y9" s="188">
        <v>1.3</v>
      </c>
      <c r="Z9" s="188">
        <v>4.2</v>
      </c>
      <c r="AA9" s="206">
        <v>55.7</v>
      </c>
      <c r="AB9" s="186">
        <v>1.3</v>
      </c>
      <c r="AC9" s="186">
        <v>11.6</v>
      </c>
      <c r="AD9" s="186">
        <v>0.3</v>
      </c>
      <c r="AE9" s="186">
        <v>0.9</v>
      </c>
      <c r="AF9" s="187">
        <v>1.3</v>
      </c>
      <c r="AG9" s="188">
        <v>3.6</v>
      </c>
      <c r="AH9" s="188">
        <v>14.2</v>
      </c>
      <c r="AI9" s="188">
        <v>11.9</v>
      </c>
      <c r="AJ9" s="188">
        <v>0.3</v>
      </c>
      <c r="AK9" s="188">
        <v>0.9</v>
      </c>
      <c r="AL9" s="188">
        <v>1.3</v>
      </c>
      <c r="AM9" s="188">
        <v>3.2</v>
      </c>
      <c r="AN9" s="206">
        <v>50.8</v>
      </c>
      <c r="AO9" s="186">
        <v>1</v>
      </c>
      <c r="AP9" s="186">
        <v>11.9</v>
      </c>
      <c r="AQ9" s="186">
        <v>0</v>
      </c>
      <c r="AR9" s="186">
        <v>1.2</v>
      </c>
      <c r="AS9" s="187">
        <v>0</v>
      </c>
      <c r="AT9" s="188">
        <v>1.3</v>
      </c>
      <c r="AU9" s="188">
        <v>6.4</v>
      </c>
      <c r="AV9" s="188">
        <v>11.4</v>
      </c>
      <c r="AW9" s="188">
        <v>0</v>
      </c>
      <c r="AX9" s="188">
        <v>1.2</v>
      </c>
      <c r="AY9" s="188">
        <v>0</v>
      </c>
      <c r="AZ9" s="188">
        <v>4.5999999999999996</v>
      </c>
      <c r="BA9" s="210">
        <v>38.9</v>
      </c>
      <c r="BB9" s="186">
        <v>1.02</v>
      </c>
      <c r="BC9" s="186">
        <v>8.1199999999999992</v>
      </c>
      <c r="BD9" s="186"/>
      <c r="BE9" s="186">
        <v>1.1599999999999999</v>
      </c>
      <c r="BF9" s="187">
        <v>1.29</v>
      </c>
      <c r="BG9" s="188"/>
      <c r="BH9" s="188">
        <v>6.8</v>
      </c>
      <c r="BI9" s="188">
        <v>8.08</v>
      </c>
      <c r="BJ9" s="188">
        <v>0.3</v>
      </c>
      <c r="BK9" s="188">
        <v>0.87</v>
      </c>
      <c r="BL9" s="188">
        <v>1.31</v>
      </c>
      <c r="BM9" s="188">
        <v>0.64</v>
      </c>
      <c r="BN9" s="202">
        <v>29.59</v>
      </c>
      <c r="BO9" s="186">
        <v>1.02</v>
      </c>
      <c r="BP9" s="186">
        <v>8.16</v>
      </c>
      <c r="BQ9" s="186">
        <v>0.31</v>
      </c>
      <c r="BR9" s="186">
        <v>0.87</v>
      </c>
      <c r="BS9" s="187">
        <v>1.31</v>
      </c>
      <c r="BT9" s="188">
        <v>0.64</v>
      </c>
      <c r="BU9" s="188">
        <v>2.8</v>
      </c>
      <c r="BV9" s="188">
        <v>9.09</v>
      </c>
      <c r="BW9" s="188">
        <v>0.28000000000000003</v>
      </c>
      <c r="BX9" s="188">
        <v>0.87</v>
      </c>
      <c r="BY9" s="188">
        <v>1.27</v>
      </c>
      <c r="BZ9" s="188">
        <v>0.56999999999999995</v>
      </c>
      <c r="CA9" s="207">
        <f t="shared" si="0"/>
        <v>27.19</v>
      </c>
      <c r="CB9" s="186">
        <v>0.97</v>
      </c>
      <c r="CC9" s="186">
        <v>7.77</v>
      </c>
      <c r="CD9" s="186">
        <v>0.24</v>
      </c>
      <c r="CE9" s="186">
        <v>0.87</v>
      </c>
      <c r="CF9" s="187">
        <v>1.22</v>
      </c>
      <c r="CG9" s="188">
        <v>0.52</v>
      </c>
      <c r="CH9" s="188">
        <v>3.35</v>
      </c>
      <c r="CI9" s="188">
        <v>7.61</v>
      </c>
      <c r="CJ9" s="188">
        <v>0.25</v>
      </c>
      <c r="CK9" s="188">
        <v>0.87</v>
      </c>
      <c r="CL9" s="188">
        <v>1.22</v>
      </c>
      <c r="CM9" s="188">
        <v>0.51</v>
      </c>
      <c r="CN9" s="207">
        <v>25.4</v>
      </c>
      <c r="CO9" s="186">
        <v>0.94</v>
      </c>
      <c r="CP9" s="186">
        <v>5.07</v>
      </c>
      <c r="CQ9" s="186">
        <v>0.25</v>
      </c>
      <c r="CR9" s="186">
        <v>0.87</v>
      </c>
      <c r="CS9" s="187">
        <v>1.1100000000000001</v>
      </c>
      <c r="CT9" s="188">
        <v>0.52</v>
      </c>
      <c r="CU9" s="188">
        <v>3.5</v>
      </c>
      <c r="CV9" s="188">
        <v>5.05</v>
      </c>
      <c r="CW9" s="188">
        <v>0.25</v>
      </c>
      <c r="CX9" s="188">
        <v>0</v>
      </c>
      <c r="CY9" s="188">
        <v>0</v>
      </c>
      <c r="CZ9" s="188">
        <v>0.49</v>
      </c>
      <c r="DA9" s="207">
        <f t="shared" si="1"/>
        <v>18.049999999999997</v>
      </c>
      <c r="DB9" s="186">
        <v>0.94</v>
      </c>
      <c r="DC9" s="186">
        <v>4.99</v>
      </c>
      <c r="DD9" s="186">
        <v>0.24</v>
      </c>
      <c r="DE9" s="219">
        <v>0</v>
      </c>
      <c r="DF9" s="187">
        <v>0.03</v>
      </c>
      <c r="DG9" s="188">
        <v>0.53</v>
      </c>
      <c r="DH9" s="188">
        <v>0.95</v>
      </c>
      <c r="DI9" s="188">
        <v>5.05</v>
      </c>
      <c r="DJ9" s="220">
        <v>0</v>
      </c>
      <c r="DK9" s="188">
        <v>0.26</v>
      </c>
      <c r="DL9" s="220">
        <v>0</v>
      </c>
      <c r="DM9" s="188">
        <v>0.56000000000000005</v>
      </c>
      <c r="DN9" s="207">
        <f t="shared" si="2"/>
        <v>13.55</v>
      </c>
      <c r="DO9" s="186">
        <v>0.96</v>
      </c>
      <c r="DP9" s="186">
        <v>4.0199999999999996</v>
      </c>
      <c r="DQ9" s="186">
        <v>0.28000000000000003</v>
      </c>
      <c r="DR9" s="219">
        <v>0</v>
      </c>
      <c r="DS9" s="221">
        <v>0</v>
      </c>
      <c r="DT9" s="188">
        <v>0.54</v>
      </c>
      <c r="DU9" s="188">
        <v>0.94</v>
      </c>
      <c r="DV9" s="188">
        <v>0.88</v>
      </c>
      <c r="DW9" s="220">
        <v>0</v>
      </c>
      <c r="DX9" s="220">
        <v>0</v>
      </c>
      <c r="DY9" s="220">
        <v>0</v>
      </c>
      <c r="DZ9" s="188">
        <v>0.53</v>
      </c>
      <c r="EA9" s="207">
        <v>8.41</v>
      </c>
      <c r="EB9" s="186">
        <v>0.94</v>
      </c>
      <c r="EC9" s="219">
        <v>0</v>
      </c>
      <c r="ED9" s="219">
        <v>0</v>
      </c>
      <c r="EE9" s="219">
        <v>0.25</v>
      </c>
      <c r="EF9" s="221">
        <v>0</v>
      </c>
      <c r="EG9" s="188">
        <v>0.51</v>
      </c>
      <c r="EH9" s="188">
        <v>0.94</v>
      </c>
      <c r="EI9" s="188">
        <v>0</v>
      </c>
      <c r="EJ9" s="220">
        <v>0.25</v>
      </c>
      <c r="EK9" s="220">
        <v>0</v>
      </c>
      <c r="EL9" s="220">
        <v>0</v>
      </c>
      <c r="EM9" s="188">
        <v>0.48</v>
      </c>
      <c r="EN9" s="341">
        <f t="shared" ref="EN9:EN16" si="8">SUM(EB9:EM9)</f>
        <v>3.3699999999999997</v>
      </c>
      <c r="EO9" s="186">
        <v>0.94</v>
      </c>
      <c r="EP9" s="219">
        <v>0</v>
      </c>
      <c r="EQ9" s="219">
        <v>0.25</v>
      </c>
      <c r="ER9" s="219">
        <v>0</v>
      </c>
      <c r="ES9" s="221">
        <v>0.28999999999999998</v>
      </c>
      <c r="ET9" s="188">
        <v>0.5</v>
      </c>
      <c r="EU9" s="382">
        <v>0</v>
      </c>
      <c r="EV9" s="188">
        <v>0</v>
      </c>
      <c r="EW9" s="220">
        <v>0.26</v>
      </c>
      <c r="EX9" s="220">
        <v>0</v>
      </c>
      <c r="EY9" s="220">
        <v>0</v>
      </c>
      <c r="EZ9" s="188">
        <v>0.54</v>
      </c>
      <c r="FA9" s="341">
        <f t="shared" ref="FA9:FA16" si="9">SUM(EO9:EZ9)</f>
        <v>2.7800000000000002</v>
      </c>
      <c r="FB9" s="186"/>
      <c r="FC9" s="219"/>
      <c r="FD9" s="219"/>
      <c r="FE9" s="219"/>
      <c r="FF9" s="221"/>
      <c r="FG9" s="188"/>
      <c r="FH9" s="382"/>
      <c r="FI9" s="188"/>
      <c r="FJ9" s="220"/>
      <c r="FK9" s="220"/>
      <c r="FL9" s="220"/>
      <c r="FM9" s="188"/>
      <c r="FN9" s="341">
        <f t="shared" ref="FN9:FN12" si="10">SUM(FB9:FM9)</f>
        <v>0</v>
      </c>
    </row>
    <row r="10" spans="1:170" s="1" customFormat="1" ht="25.5">
      <c r="A10" s="185" t="s">
        <v>136</v>
      </c>
      <c r="B10" s="186">
        <v>0.5</v>
      </c>
      <c r="C10" s="186">
        <v>1</v>
      </c>
      <c r="D10" s="186">
        <v>3.4</v>
      </c>
      <c r="E10" s="186">
        <v>0.1</v>
      </c>
      <c r="F10" s="187">
        <v>0</v>
      </c>
      <c r="G10" s="188">
        <v>1</v>
      </c>
      <c r="H10" s="188">
        <v>3.7</v>
      </c>
      <c r="I10" s="188">
        <v>3.5</v>
      </c>
      <c r="J10" s="188">
        <v>0.3</v>
      </c>
      <c r="K10" s="188">
        <v>0.1</v>
      </c>
      <c r="L10" s="188">
        <v>0.3</v>
      </c>
      <c r="M10" s="188">
        <v>0.6</v>
      </c>
      <c r="N10" s="201">
        <v>15</v>
      </c>
      <c r="O10" s="186">
        <v>0.4</v>
      </c>
      <c r="P10" s="186">
        <v>0.4</v>
      </c>
      <c r="Q10" s="186">
        <v>3</v>
      </c>
      <c r="R10" s="186">
        <v>0.1</v>
      </c>
      <c r="S10" s="187">
        <v>0</v>
      </c>
      <c r="T10" s="188">
        <v>0.7</v>
      </c>
      <c r="U10" s="188">
        <v>2.2999999999999998</v>
      </c>
      <c r="V10" s="188">
        <v>0.8</v>
      </c>
      <c r="W10" s="188">
        <v>2.8</v>
      </c>
      <c r="X10" s="188">
        <v>0.1</v>
      </c>
      <c r="Y10" s="188">
        <v>0.3</v>
      </c>
      <c r="Z10" s="188">
        <v>0.3</v>
      </c>
      <c r="AA10" s="206">
        <v>11.3</v>
      </c>
      <c r="AB10" s="186">
        <v>0.7</v>
      </c>
      <c r="AC10" s="186">
        <v>2.7</v>
      </c>
      <c r="AD10" s="186">
        <v>0.2</v>
      </c>
      <c r="AE10" s="186">
        <v>0.1</v>
      </c>
      <c r="AF10" s="187">
        <v>0.3</v>
      </c>
      <c r="AG10" s="188">
        <v>0.3</v>
      </c>
      <c r="AH10" s="188">
        <v>2.4</v>
      </c>
      <c r="AI10" s="188">
        <v>2.5</v>
      </c>
      <c r="AJ10" s="188">
        <v>0.2</v>
      </c>
      <c r="AK10" s="188">
        <v>0.1</v>
      </c>
      <c r="AL10" s="188">
        <v>0.3</v>
      </c>
      <c r="AM10" s="188">
        <v>0.2</v>
      </c>
      <c r="AN10" s="206">
        <v>9.9</v>
      </c>
      <c r="AO10" s="186">
        <v>0.7</v>
      </c>
      <c r="AP10" s="186">
        <v>2.2000000000000002</v>
      </c>
      <c r="AQ10" s="186">
        <v>0</v>
      </c>
      <c r="AR10" s="186">
        <v>0.2</v>
      </c>
      <c r="AS10" s="187">
        <v>0</v>
      </c>
      <c r="AT10" s="188">
        <v>0.3</v>
      </c>
      <c r="AU10" s="188">
        <v>1.7</v>
      </c>
      <c r="AV10" s="188">
        <v>1.9</v>
      </c>
      <c r="AW10" s="188">
        <v>0</v>
      </c>
      <c r="AX10" s="188">
        <v>0.2</v>
      </c>
      <c r="AY10" s="188">
        <v>0</v>
      </c>
      <c r="AZ10" s="188">
        <v>0.4</v>
      </c>
      <c r="BA10" s="210">
        <v>7.5</v>
      </c>
      <c r="BB10" s="186">
        <v>0.69</v>
      </c>
      <c r="BC10" s="186">
        <v>1.7</v>
      </c>
      <c r="BD10" s="186"/>
      <c r="BE10" s="186">
        <v>0.13</v>
      </c>
      <c r="BF10" s="187">
        <v>0.19</v>
      </c>
      <c r="BG10" s="188"/>
      <c r="BH10" s="188">
        <v>1.46</v>
      </c>
      <c r="BI10" s="188">
        <v>1.51</v>
      </c>
      <c r="BJ10" s="188">
        <v>0.05</v>
      </c>
      <c r="BK10" s="188">
        <v>0.05</v>
      </c>
      <c r="BL10" s="188">
        <v>0.17</v>
      </c>
      <c r="BM10" s="188">
        <v>0.12</v>
      </c>
      <c r="BN10" s="202">
        <v>6.07</v>
      </c>
      <c r="BO10" s="186">
        <v>0.66</v>
      </c>
      <c r="BP10" s="186">
        <v>1.34</v>
      </c>
      <c r="BQ10" s="186">
        <v>0.05</v>
      </c>
      <c r="BR10" s="186">
        <v>0.04</v>
      </c>
      <c r="BS10" s="187">
        <v>0.14000000000000001</v>
      </c>
      <c r="BT10" s="188">
        <v>0.11</v>
      </c>
      <c r="BU10" s="188">
        <v>0.52</v>
      </c>
      <c r="BV10" s="188">
        <v>1.78</v>
      </c>
      <c r="BW10" s="188">
        <v>0.05</v>
      </c>
      <c r="BX10" s="188">
        <v>0.03</v>
      </c>
      <c r="BY10" s="188">
        <v>0.11</v>
      </c>
      <c r="BZ10" s="188">
        <v>0.1</v>
      </c>
      <c r="CA10" s="207">
        <f t="shared" si="0"/>
        <v>4.93</v>
      </c>
      <c r="CB10" s="186">
        <v>0.59</v>
      </c>
      <c r="CC10" s="186">
        <v>0.92</v>
      </c>
      <c r="CD10" s="186">
        <v>0.04</v>
      </c>
      <c r="CE10" s="186">
        <v>0.02</v>
      </c>
      <c r="CF10" s="187">
        <v>0.08</v>
      </c>
      <c r="CG10" s="188">
        <v>0.09</v>
      </c>
      <c r="CH10" s="188">
        <v>0.84</v>
      </c>
      <c r="CI10" s="188">
        <v>0.73</v>
      </c>
      <c r="CJ10" s="188">
        <v>0.04</v>
      </c>
      <c r="CK10" s="188">
        <v>0.02</v>
      </c>
      <c r="CL10" s="188">
        <v>0.05</v>
      </c>
      <c r="CM10" s="188">
        <v>0.08</v>
      </c>
      <c r="CN10" s="207">
        <f t="shared" si="7"/>
        <v>3.5</v>
      </c>
      <c r="CO10" s="186">
        <v>0.53</v>
      </c>
      <c r="CP10" s="186">
        <v>0.56999999999999995</v>
      </c>
      <c r="CQ10" s="186">
        <v>0.04</v>
      </c>
      <c r="CR10" s="186">
        <v>0.01</v>
      </c>
      <c r="CS10" s="187">
        <v>0.02</v>
      </c>
      <c r="CT10" s="188">
        <v>0.08</v>
      </c>
      <c r="CU10" s="188">
        <v>0.66</v>
      </c>
      <c r="CV10" s="188">
        <v>0.45</v>
      </c>
      <c r="CW10" s="188">
        <v>0.04</v>
      </c>
      <c r="CX10" s="188">
        <v>0</v>
      </c>
      <c r="CY10" s="188">
        <v>0</v>
      </c>
      <c r="CZ10" s="188">
        <v>7.0000000000000007E-2</v>
      </c>
      <c r="DA10" s="207">
        <f t="shared" si="1"/>
        <v>2.4700000000000002</v>
      </c>
      <c r="DB10" s="186">
        <v>0.49</v>
      </c>
      <c r="DC10" s="186">
        <v>0.33</v>
      </c>
      <c r="DD10" s="186">
        <v>0.03</v>
      </c>
      <c r="DE10" s="219">
        <v>0</v>
      </c>
      <c r="DF10" s="221">
        <v>0</v>
      </c>
      <c r="DG10" s="188">
        <v>7.0000000000000007E-2</v>
      </c>
      <c r="DH10" s="188">
        <v>0.47</v>
      </c>
      <c r="DI10" s="188">
        <v>0.22</v>
      </c>
      <c r="DJ10" s="220">
        <v>0</v>
      </c>
      <c r="DK10" s="188">
        <v>0.03</v>
      </c>
      <c r="DL10" s="220">
        <v>0</v>
      </c>
      <c r="DM10" s="188">
        <v>7.0000000000000007E-2</v>
      </c>
      <c r="DN10" s="207">
        <f t="shared" si="2"/>
        <v>1.7100000000000002</v>
      </c>
      <c r="DO10" s="186">
        <v>0.45</v>
      </c>
      <c r="DP10" s="186">
        <v>0.11</v>
      </c>
      <c r="DQ10" s="186">
        <v>0.03</v>
      </c>
      <c r="DR10" s="219">
        <v>0</v>
      </c>
      <c r="DS10" s="221">
        <v>0</v>
      </c>
      <c r="DT10" s="188">
        <v>0.06</v>
      </c>
      <c r="DU10" s="188">
        <v>0.43</v>
      </c>
      <c r="DV10" s="188">
        <v>0.02</v>
      </c>
      <c r="DW10" s="220">
        <v>0</v>
      </c>
      <c r="DX10" s="220">
        <v>0</v>
      </c>
      <c r="DY10" s="188">
        <v>4.0000000000000001E-3</v>
      </c>
      <c r="DZ10" s="188">
        <v>0.06</v>
      </c>
      <c r="EA10" s="207">
        <v>1.21</v>
      </c>
      <c r="EB10" s="186">
        <v>0.41</v>
      </c>
      <c r="EC10" s="219">
        <v>0</v>
      </c>
      <c r="ED10" s="219">
        <v>0</v>
      </c>
      <c r="EE10" s="219">
        <v>0.03</v>
      </c>
      <c r="EF10" s="343">
        <v>4.0000000000000001E-3</v>
      </c>
      <c r="EG10" s="188">
        <v>0.05</v>
      </c>
      <c r="EH10" s="188">
        <v>0.38</v>
      </c>
      <c r="EI10" s="188">
        <v>0</v>
      </c>
      <c r="EJ10" s="220">
        <v>0.03</v>
      </c>
      <c r="EK10" s="220">
        <v>0</v>
      </c>
      <c r="EL10" s="188">
        <v>5.0000000000000001E-3</v>
      </c>
      <c r="EM10" s="188">
        <v>0.05</v>
      </c>
      <c r="EN10" s="341">
        <f t="shared" si="8"/>
        <v>0.95899999999999996</v>
      </c>
      <c r="EO10" s="186">
        <v>0.36</v>
      </c>
      <c r="EP10" s="219">
        <v>0</v>
      </c>
      <c r="EQ10" s="219">
        <v>0.03</v>
      </c>
      <c r="ER10" s="219">
        <v>0</v>
      </c>
      <c r="ES10" s="343">
        <v>4.0000000000000001E-3</v>
      </c>
      <c r="ET10" s="188">
        <v>0.05</v>
      </c>
      <c r="EU10" s="382">
        <v>0</v>
      </c>
      <c r="EV10" s="188">
        <v>0</v>
      </c>
      <c r="EW10" s="220">
        <v>0.02</v>
      </c>
      <c r="EX10" s="220">
        <v>0</v>
      </c>
      <c r="EY10" s="188">
        <v>0</v>
      </c>
      <c r="EZ10" s="188">
        <v>0.05</v>
      </c>
      <c r="FA10" s="341">
        <f t="shared" si="9"/>
        <v>0.51400000000000001</v>
      </c>
      <c r="FB10" s="186"/>
      <c r="FC10" s="219"/>
      <c r="FD10" s="219"/>
      <c r="FE10" s="219"/>
      <c r="FF10" s="343"/>
      <c r="FG10" s="188"/>
      <c r="FH10" s="382"/>
      <c r="FI10" s="188"/>
      <c r="FJ10" s="220"/>
      <c r="FK10" s="220"/>
      <c r="FL10" s="188"/>
      <c r="FM10" s="188"/>
      <c r="FN10" s="341">
        <f t="shared" si="10"/>
        <v>0</v>
      </c>
    </row>
    <row r="11" spans="1:170" s="1" customFormat="1" ht="38.25">
      <c r="A11" s="185" t="s">
        <v>138</v>
      </c>
      <c r="B11" s="186">
        <v>5.8</v>
      </c>
      <c r="C11" s="186">
        <v>0</v>
      </c>
      <c r="D11" s="186">
        <v>0</v>
      </c>
      <c r="E11" s="186">
        <v>14</v>
      </c>
      <c r="F11" s="187">
        <v>0</v>
      </c>
      <c r="G11" s="188">
        <v>0</v>
      </c>
      <c r="H11" s="188">
        <v>6.2</v>
      </c>
      <c r="I11" s="188">
        <v>0</v>
      </c>
      <c r="J11" s="188">
        <v>0</v>
      </c>
      <c r="K11" s="188">
        <v>7.7</v>
      </c>
      <c r="L11" s="188">
        <v>0</v>
      </c>
      <c r="M11" s="188">
        <v>0</v>
      </c>
      <c r="N11" s="201">
        <v>34</v>
      </c>
      <c r="O11" s="186">
        <v>0</v>
      </c>
      <c r="P11" s="186">
        <v>0</v>
      </c>
      <c r="Q11" s="186">
        <v>0</v>
      </c>
      <c r="R11" s="186">
        <v>10.1</v>
      </c>
      <c r="S11" s="187">
        <v>0</v>
      </c>
      <c r="T11" s="188">
        <v>0</v>
      </c>
      <c r="U11" s="188">
        <v>6.1</v>
      </c>
      <c r="V11" s="188">
        <v>0</v>
      </c>
      <c r="W11" s="188">
        <v>0</v>
      </c>
      <c r="X11" s="188">
        <v>17.3</v>
      </c>
      <c r="Y11" s="188">
        <v>0</v>
      </c>
      <c r="Z11" s="188">
        <v>0</v>
      </c>
      <c r="AA11" s="206">
        <v>33.5</v>
      </c>
      <c r="AB11" s="186">
        <v>0</v>
      </c>
      <c r="AC11" s="186">
        <v>0</v>
      </c>
      <c r="AD11" s="186">
        <v>0</v>
      </c>
      <c r="AE11" s="186">
        <v>19</v>
      </c>
      <c r="AF11" s="187">
        <v>0</v>
      </c>
      <c r="AG11" s="188">
        <v>0</v>
      </c>
      <c r="AH11" s="188">
        <v>1.3</v>
      </c>
      <c r="AI11" s="188">
        <v>0</v>
      </c>
      <c r="AJ11" s="188">
        <v>0</v>
      </c>
      <c r="AK11" s="188">
        <v>19.600000000000001</v>
      </c>
      <c r="AL11" s="188">
        <v>0</v>
      </c>
      <c r="AM11" s="188">
        <v>0</v>
      </c>
      <c r="AN11" s="206">
        <v>39.9</v>
      </c>
      <c r="AO11" s="186">
        <v>1.9</v>
      </c>
      <c r="AP11" s="186">
        <v>0</v>
      </c>
      <c r="AQ11" s="186">
        <v>0</v>
      </c>
      <c r="AR11" s="186">
        <v>24</v>
      </c>
      <c r="AS11" s="187">
        <v>0</v>
      </c>
      <c r="AT11" s="188">
        <v>0</v>
      </c>
      <c r="AU11" s="188">
        <v>10.5</v>
      </c>
      <c r="AV11" s="188">
        <v>0</v>
      </c>
      <c r="AW11" s="188">
        <v>0</v>
      </c>
      <c r="AX11" s="188">
        <v>28.9</v>
      </c>
      <c r="AY11" s="188">
        <v>0</v>
      </c>
      <c r="AZ11" s="188">
        <v>0</v>
      </c>
      <c r="BA11" s="210">
        <v>65.400000000000006</v>
      </c>
      <c r="BB11" s="186">
        <v>7.39</v>
      </c>
      <c r="BC11" s="186"/>
      <c r="BD11" s="186"/>
      <c r="BE11" s="186">
        <v>18.73</v>
      </c>
      <c r="BF11" s="187"/>
      <c r="BG11" s="188"/>
      <c r="BH11" s="188">
        <v>3.61</v>
      </c>
      <c r="BI11" s="188"/>
      <c r="BJ11" s="188"/>
      <c r="BK11" s="188"/>
      <c r="BL11" s="188"/>
      <c r="BM11" s="188"/>
      <c r="BN11" s="202">
        <v>29.72</v>
      </c>
      <c r="BO11" s="186">
        <v>0</v>
      </c>
      <c r="BP11" s="186">
        <v>0</v>
      </c>
      <c r="BQ11" s="186">
        <v>0</v>
      </c>
      <c r="BR11" s="186">
        <v>0</v>
      </c>
      <c r="BS11" s="187">
        <v>0</v>
      </c>
      <c r="BT11" s="188">
        <v>0</v>
      </c>
      <c r="BU11" s="188">
        <v>0</v>
      </c>
      <c r="BV11" s="188">
        <v>0</v>
      </c>
      <c r="BW11" s="188">
        <v>0</v>
      </c>
      <c r="BX11" s="188">
        <v>0</v>
      </c>
      <c r="BY11" s="188">
        <v>0</v>
      </c>
      <c r="BZ11" s="188">
        <v>0</v>
      </c>
      <c r="CA11" s="207">
        <f t="shared" si="0"/>
        <v>0</v>
      </c>
      <c r="CB11" s="186"/>
      <c r="CC11" s="186"/>
      <c r="CD11" s="186"/>
      <c r="CE11" s="186"/>
      <c r="CF11" s="187"/>
      <c r="CG11" s="188"/>
      <c r="CH11" s="188"/>
      <c r="CI11" s="188"/>
      <c r="CJ11" s="188"/>
      <c r="CK11" s="188"/>
      <c r="CL11" s="188"/>
      <c r="CM11" s="188"/>
      <c r="CN11" s="207">
        <f t="shared" si="7"/>
        <v>0</v>
      </c>
      <c r="CO11" s="186"/>
      <c r="CP11" s="186"/>
      <c r="CQ11" s="186"/>
      <c r="CR11" s="186"/>
      <c r="CS11" s="187"/>
      <c r="CT11" s="188"/>
      <c r="CU11" s="188"/>
      <c r="CV11" s="188"/>
      <c r="CW11" s="188"/>
      <c r="CX11" s="188"/>
      <c r="CY11" s="188"/>
      <c r="CZ11" s="188"/>
      <c r="DA11" s="207">
        <f t="shared" si="1"/>
        <v>0</v>
      </c>
      <c r="DB11" s="186"/>
      <c r="DC11" s="186"/>
      <c r="DD11" s="186"/>
      <c r="DE11" s="186"/>
      <c r="DF11" s="187"/>
      <c r="DG11" s="188"/>
      <c r="DH11" s="188"/>
      <c r="DI11" s="188"/>
      <c r="DJ11" s="188"/>
      <c r="DK11" s="188"/>
      <c r="DL11" s="188"/>
      <c r="DM11" s="188"/>
      <c r="DN11" s="207">
        <f t="shared" si="2"/>
        <v>0</v>
      </c>
      <c r="DO11" s="186"/>
      <c r="DP11" s="186"/>
      <c r="DQ11" s="186"/>
      <c r="DR11" s="186"/>
      <c r="DS11" s="187"/>
      <c r="DT11" s="188"/>
      <c r="DU11" s="188"/>
      <c r="DV11" s="188"/>
      <c r="DW11" s="188"/>
      <c r="DX11" s="188"/>
      <c r="DY11" s="188"/>
      <c r="DZ11" s="188"/>
      <c r="EA11" s="207">
        <f t="shared" si="3"/>
        <v>0</v>
      </c>
      <c r="EB11" s="186"/>
      <c r="EC11" s="186"/>
      <c r="ED11" s="186"/>
      <c r="EE11" s="186"/>
      <c r="EF11" s="187"/>
      <c r="EG11" s="188"/>
      <c r="EH11" s="188"/>
      <c r="EI11" s="188"/>
      <c r="EJ11" s="188"/>
      <c r="EK11" s="188"/>
      <c r="EL11" s="188"/>
      <c r="EM11" s="188"/>
      <c r="EN11" s="341">
        <f t="shared" si="8"/>
        <v>0</v>
      </c>
      <c r="EO11" s="186"/>
      <c r="EP11" s="186"/>
      <c r="EQ11" s="186"/>
      <c r="ER11" s="186"/>
      <c r="ES11" s="187"/>
      <c r="ET11" s="188"/>
      <c r="EU11" s="188"/>
      <c r="EV11" s="188"/>
      <c r="EW11" s="188"/>
      <c r="EX11" s="188"/>
      <c r="EY11" s="188"/>
      <c r="EZ11" s="188"/>
      <c r="FA11" s="341">
        <f t="shared" si="9"/>
        <v>0</v>
      </c>
      <c r="FB11" s="186"/>
      <c r="FC11" s="186"/>
      <c r="FD11" s="186"/>
      <c r="FE11" s="186"/>
      <c r="FF11" s="187"/>
      <c r="FG11" s="188"/>
      <c r="FH11" s="188"/>
      <c r="FI11" s="188"/>
      <c r="FJ11" s="188"/>
      <c r="FK11" s="188"/>
      <c r="FL11" s="188"/>
      <c r="FM11" s="188"/>
      <c r="FN11" s="341">
        <f t="shared" si="10"/>
        <v>0</v>
      </c>
    </row>
    <row r="12" spans="1:170" s="180" customFormat="1" ht="38.25">
      <c r="A12" s="190" t="s">
        <v>140</v>
      </c>
      <c r="B12" s="191">
        <v>404.8</v>
      </c>
      <c r="C12" s="191">
        <v>247.4</v>
      </c>
      <c r="D12" s="191">
        <v>396.1</v>
      </c>
      <c r="E12" s="191">
        <v>100.1</v>
      </c>
      <c r="F12" s="192">
        <v>147.1</v>
      </c>
      <c r="G12" s="189">
        <v>154.5</v>
      </c>
      <c r="H12" s="189">
        <v>121.7</v>
      </c>
      <c r="I12" s="189">
        <v>34.5</v>
      </c>
      <c r="J12" s="189">
        <v>28.5</v>
      </c>
      <c r="K12" s="189">
        <v>192.7</v>
      </c>
      <c r="L12" s="189">
        <v>110.9</v>
      </c>
      <c r="M12" s="189">
        <v>193.2</v>
      </c>
      <c r="N12" s="202">
        <v>2131</v>
      </c>
      <c r="O12" s="191">
        <v>93.3</v>
      </c>
      <c r="P12" s="191">
        <v>255.8</v>
      </c>
      <c r="Q12" s="191">
        <v>134.1</v>
      </c>
      <c r="R12" s="191">
        <v>134.19999999999999</v>
      </c>
      <c r="S12" s="192">
        <v>155.19999999999999</v>
      </c>
      <c r="T12" s="189">
        <v>34.700000000000003</v>
      </c>
      <c r="U12" s="189">
        <v>212.2</v>
      </c>
      <c r="V12" s="189">
        <v>41.5</v>
      </c>
      <c r="W12" s="189">
        <v>113.2</v>
      </c>
      <c r="X12" s="189">
        <v>257.10000000000002</v>
      </c>
      <c r="Y12" s="189">
        <v>70.5</v>
      </c>
      <c r="Z12" s="189">
        <v>194.9</v>
      </c>
      <c r="AA12" s="206">
        <v>1697</v>
      </c>
      <c r="AB12" s="191">
        <v>92.5</v>
      </c>
      <c r="AC12" s="191">
        <v>240.6</v>
      </c>
      <c r="AD12" s="191">
        <v>153.6</v>
      </c>
      <c r="AE12" s="191">
        <v>228.5</v>
      </c>
      <c r="AF12" s="192">
        <v>192.9</v>
      </c>
      <c r="AG12" s="189">
        <v>81</v>
      </c>
      <c r="AH12" s="189">
        <v>95</v>
      </c>
      <c r="AI12" s="189">
        <v>182.9</v>
      </c>
      <c r="AJ12" s="189">
        <v>361.4</v>
      </c>
      <c r="AK12" s="189">
        <v>426.6</v>
      </c>
      <c r="AL12" s="189">
        <v>195.5</v>
      </c>
      <c r="AM12" s="189">
        <v>274.5</v>
      </c>
      <c r="AN12" s="206">
        <v>2525.1</v>
      </c>
      <c r="AO12" s="191">
        <v>351</v>
      </c>
      <c r="AP12" s="191">
        <v>175.1</v>
      </c>
      <c r="AQ12" s="191">
        <v>271.7</v>
      </c>
      <c r="AR12" s="191">
        <v>235.1</v>
      </c>
      <c r="AS12" s="192">
        <v>333.1</v>
      </c>
      <c r="AT12" s="189">
        <v>68.400000000000006</v>
      </c>
      <c r="AU12" s="189">
        <v>367.9</v>
      </c>
      <c r="AV12" s="189">
        <v>292.7</v>
      </c>
      <c r="AW12" s="189">
        <v>449.6</v>
      </c>
      <c r="AX12" s="189">
        <v>155.5</v>
      </c>
      <c r="AY12" s="189">
        <v>295.7</v>
      </c>
      <c r="AZ12" s="189">
        <v>80.599999999999994</v>
      </c>
      <c r="BA12" s="210">
        <v>3076.4</v>
      </c>
      <c r="BB12" s="191">
        <v>195.81</v>
      </c>
      <c r="BC12" s="191">
        <v>221.05</v>
      </c>
      <c r="BD12" s="191">
        <v>426.56</v>
      </c>
      <c r="BE12" s="191">
        <v>209.85</v>
      </c>
      <c r="BF12" s="192">
        <v>218.14</v>
      </c>
      <c r="BG12" s="189">
        <v>107.98</v>
      </c>
      <c r="BH12" s="189">
        <v>397.39</v>
      </c>
      <c r="BI12" s="189">
        <v>437.09</v>
      </c>
      <c r="BJ12" s="189">
        <v>265.26</v>
      </c>
      <c r="BK12" s="189">
        <v>166.02</v>
      </c>
      <c r="BL12" s="189">
        <v>119.62</v>
      </c>
      <c r="BM12" s="189">
        <v>225.5</v>
      </c>
      <c r="BN12" s="202">
        <v>2990.28</v>
      </c>
      <c r="BO12" s="191">
        <v>261.26</v>
      </c>
      <c r="BP12" s="191">
        <v>97.93</v>
      </c>
      <c r="BQ12" s="191">
        <v>420.48</v>
      </c>
      <c r="BR12" s="191">
        <v>193.56</v>
      </c>
      <c r="BS12" s="192">
        <v>79.89</v>
      </c>
      <c r="BT12" s="189">
        <v>497.26</v>
      </c>
      <c r="BU12" s="189">
        <v>208.44</v>
      </c>
      <c r="BV12" s="189">
        <v>341.06</v>
      </c>
      <c r="BW12" s="189">
        <v>119.34</v>
      </c>
      <c r="BX12" s="189">
        <v>206.46</v>
      </c>
      <c r="BY12" s="189">
        <v>270.26</v>
      </c>
      <c r="BZ12" s="189">
        <v>428.99</v>
      </c>
      <c r="CA12" s="207">
        <f t="shared" si="0"/>
        <v>3124.9300000000003</v>
      </c>
      <c r="CB12" s="191">
        <v>186.28</v>
      </c>
      <c r="CC12" s="191">
        <v>117.74</v>
      </c>
      <c r="CD12" s="191">
        <v>161.02000000000001</v>
      </c>
      <c r="CE12" s="191">
        <v>106.09</v>
      </c>
      <c r="CF12" s="192">
        <v>127.81</v>
      </c>
      <c r="CG12" s="189">
        <v>233.77</v>
      </c>
      <c r="CH12" s="189">
        <v>160.37</v>
      </c>
      <c r="CI12" s="189">
        <v>67.989999999999995</v>
      </c>
      <c r="CJ12" s="189">
        <v>152.01</v>
      </c>
      <c r="CK12" s="189">
        <v>118.27</v>
      </c>
      <c r="CL12" s="189">
        <v>130.99</v>
      </c>
      <c r="CM12" s="189">
        <v>119.65</v>
      </c>
      <c r="CN12" s="207">
        <f t="shared" si="7"/>
        <v>1681.99</v>
      </c>
      <c r="CO12" s="191">
        <v>52.35</v>
      </c>
      <c r="CP12" s="191">
        <v>77.010000000000005</v>
      </c>
      <c r="CQ12" s="191">
        <v>92.86</v>
      </c>
      <c r="CR12" s="191">
        <v>86.39</v>
      </c>
      <c r="CS12" s="192">
        <v>114.82</v>
      </c>
      <c r="CT12" s="189">
        <v>70.680000000000007</v>
      </c>
      <c r="CU12" s="189">
        <v>153.25</v>
      </c>
      <c r="CV12" s="189">
        <v>118.68</v>
      </c>
      <c r="CW12" s="189">
        <v>166.17</v>
      </c>
      <c r="CX12" s="189">
        <v>122.07</v>
      </c>
      <c r="CY12" s="189">
        <v>161.62</v>
      </c>
      <c r="CZ12" s="189">
        <v>160.87</v>
      </c>
      <c r="DA12" s="207">
        <f t="shared" si="1"/>
        <v>1376.77</v>
      </c>
      <c r="DB12" s="191">
        <v>93.71</v>
      </c>
      <c r="DC12" s="191">
        <v>208.61</v>
      </c>
      <c r="DD12" s="191">
        <v>110.47</v>
      </c>
      <c r="DE12" s="191">
        <v>125.85</v>
      </c>
      <c r="DF12" s="222">
        <v>147.85</v>
      </c>
      <c r="DG12" s="189">
        <v>144.37</v>
      </c>
      <c r="DH12" s="189">
        <v>110.42</v>
      </c>
      <c r="DI12" s="189">
        <v>312.93</v>
      </c>
      <c r="DJ12" s="189">
        <v>53.97</v>
      </c>
      <c r="DK12" s="189">
        <v>260.76</v>
      </c>
      <c r="DL12" s="189">
        <v>79.349999999999994</v>
      </c>
      <c r="DM12" s="189">
        <v>244.07</v>
      </c>
      <c r="DN12" s="207">
        <f t="shared" si="2"/>
        <v>1892.36</v>
      </c>
      <c r="DO12" s="191">
        <v>133.04</v>
      </c>
      <c r="DP12" s="191">
        <v>181.11</v>
      </c>
      <c r="DQ12" s="191">
        <v>192.51</v>
      </c>
      <c r="DR12" s="217">
        <v>254.9</v>
      </c>
      <c r="DS12" s="222">
        <v>160.46</v>
      </c>
      <c r="DT12" s="218">
        <v>165.62</v>
      </c>
      <c r="DU12" s="218">
        <v>319.45999999999998</v>
      </c>
      <c r="DV12" s="218">
        <v>205.12</v>
      </c>
      <c r="DW12" s="218">
        <v>220.34</v>
      </c>
      <c r="DX12" s="218">
        <v>216.96</v>
      </c>
      <c r="DY12" s="218">
        <v>374.3</v>
      </c>
      <c r="DZ12" s="218">
        <v>194.73</v>
      </c>
      <c r="EA12" s="207">
        <v>2618.54</v>
      </c>
      <c r="EB12" s="191">
        <v>97.92</v>
      </c>
      <c r="EC12" s="191">
        <v>276.7</v>
      </c>
      <c r="ED12" s="191">
        <v>66.650000000000006</v>
      </c>
      <c r="EE12" s="217">
        <v>320.95999999999998</v>
      </c>
      <c r="EF12" s="222">
        <v>149.13999999999999</v>
      </c>
      <c r="EG12" s="218">
        <v>167.84</v>
      </c>
      <c r="EH12" s="218">
        <v>181.59</v>
      </c>
      <c r="EI12" s="218">
        <v>248.68</v>
      </c>
      <c r="EJ12" s="218">
        <v>196.04</v>
      </c>
      <c r="EK12" s="218">
        <v>259.54000000000002</v>
      </c>
      <c r="EL12" s="218">
        <v>105.12</v>
      </c>
      <c r="EM12" s="218">
        <v>194.67</v>
      </c>
      <c r="EN12" s="341">
        <f t="shared" si="8"/>
        <v>2264.85</v>
      </c>
      <c r="EO12" s="191">
        <v>285.04000000000002</v>
      </c>
      <c r="EP12" s="191">
        <v>7.61</v>
      </c>
      <c r="EQ12" s="191">
        <v>160.81</v>
      </c>
      <c r="ER12" s="217">
        <v>127.72</v>
      </c>
      <c r="ES12" s="222">
        <v>24.11</v>
      </c>
      <c r="ET12" s="218">
        <v>45.94</v>
      </c>
      <c r="EU12" s="218">
        <v>153.09</v>
      </c>
      <c r="EV12" s="218">
        <v>145.06</v>
      </c>
      <c r="EW12" s="218">
        <v>66.2</v>
      </c>
      <c r="EX12" s="218">
        <v>95.7</v>
      </c>
      <c r="EY12" s="218">
        <v>107.85</v>
      </c>
      <c r="EZ12" s="218">
        <v>171.03</v>
      </c>
      <c r="FA12" s="341">
        <f t="shared" si="9"/>
        <v>1390.16</v>
      </c>
      <c r="FB12" s="191"/>
      <c r="FC12" s="191"/>
      <c r="FD12" s="191"/>
      <c r="FE12" s="217"/>
      <c r="FF12" s="222"/>
      <c r="FG12" s="218"/>
      <c r="FH12" s="218"/>
      <c r="FI12" s="218"/>
      <c r="FJ12" s="218"/>
      <c r="FK12" s="218"/>
      <c r="FL12" s="218"/>
      <c r="FM12" s="218"/>
      <c r="FN12" s="341">
        <f t="shared" si="10"/>
        <v>0</v>
      </c>
    </row>
    <row r="13" spans="1:170" s="1" customFormat="1">
      <c r="A13" s="185" t="s">
        <v>114</v>
      </c>
      <c r="B13" s="186"/>
      <c r="C13" s="186"/>
      <c r="D13" s="186"/>
      <c r="E13" s="186"/>
      <c r="F13" s="187"/>
      <c r="G13" s="188"/>
      <c r="H13" s="188"/>
      <c r="I13" s="188"/>
      <c r="J13" s="188"/>
      <c r="K13" s="188"/>
      <c r="L13" s="188"/>
      <c r="M13" s="188"/>
      <c r="N13" s="201"/>
      <c r="O13" s="186">
        <v>93.3</v>
      </c>
      <c r="P13" s="186">
        <v>255.8</v>
      </c>
      <c r="Q13" s="186">
        <v>134.1</v>
      </c>
      <c r="R13" s="186">
        <v>134.19999999999999</v>
      </c>
      <c r="S13" s="187">
        <v>155.19999999999999</v>
      </c>
      <c r="T13" s="188">
        <v>34.700000000000003</v>
      </c>
      <c r="U13" s="188">
        <v>212.2</v>
      </c>
      <c r="V13" s="188">
        <v>41.5</v>
      </c>
      <c r="W13" s="188">
        <v>113.2</v>
      </c>
      <c r="X13" s="188">
        <v>257.10000000000002</v>
      </c>
      <c r="Y13" s="188">
        <v>70.5</v>
      </c>
      <c r="Z13" s="188">
        <v>152.69999999999999</v>
      </c>
      <c r="AA13" s="206">
        <v>1655</v>
      </c>
      <c r="AB13" s="186">
        <v>92.5</v>
      </c>
      <c r="AC13" s="186">
        <v>240.6</v>
      </c>
      <c r="AD13" s="186">
        <v>153.6</v>
      </c>
      <c r="AE13" s="186">
        <v>215.2</v>
      </c>
      <c r="AF13" s="187">
        <v>151.4</v>
      </c>
      <c r="AG13" s="188">
        <v>81</v>
      </c>
      <c r="AH13" s="188">
        <v>95</v>
      </c>
      <c r="AI13" s="188">
        <v>182.9</v>
      </c>
      <c r="AJ13" s="188">
        <v>361.4</v>
      </c>
      <c r="AK13" s="188">
        <v>426.6</v>
      </c>
      <c r="AL13" s="188">
        <v>195.5</v>
      </c>
      <c r="AM13" s="188">
        <v>274.5</v>
      </c>
      <c r="AN13" s="206">
        <v>2470.1999999999998</v>
      </c>
      <c r="AO13" s="186">
        <v>351</v>
      </c>
      <c r="AP13" s="186">
        <v>175.1</v>
      </c>
      <c r="AQ13" s="186">
        <v>271.7</v>
      </c>
      <c r="AR13" s="186">
        <v>235.1</v>
      </c>
      <c r="AS13" s="187">
        <v>333.1</v>
      </c>
      <c r="AT13" s="188">
        <v>68.400000000000006</v>
      </c>
      <c r="AU13" s="188">
        <v>367.9</v>
      </c>
      <c r="AV13" s="188">
        <v>292.7</v>
      </c>
      <c r="AW13" s="188">
        <v>449.6</v>
      </c>
      <c r="AX13" s="188">
        <v>155.5</v>
      </c>
      <c r="AY13" s="188">
        <v>295.7</v>
      </c>
      <c r="AZ13" s="188">
        <v>80.599999999999994</v>
      </c>
      <c r="BA13" s="210">
        <v>3076.4</v>
      </c>
      <c r="BB13" s="186">
        <v>195.81</v>
      </c>
      <c r="BC13" s="186">
        <v>221.05</v>
      </c>
      <c r="BD13" s="186">
        <v>426.56</v>
      </c>
      <c r="BE13" s="186">
        <v>209.85</v>
      </c>
      <c r="BF13" s="187">
        <v>218.14</v>
      </c>
      <c r="BG13" s="188">
        <v>107.98</v>
      </c>
      <c r="BH13" s="188">
        <v>397.39</v>
      </c>
      <c r="BI13" s="188">
        <v>437.09</v>
      </c>
      <c r="BJ13" s="188">
        <v>265.26</v>
      </c>
      <c r="BK13" s="188">
        <v>166.02</v>
      </c>
      <c r="BL13" s="188">
        <v>119.62</v>
      </c>
      <c r="BM13" s="188">
        <v>225.5</v>
      </c>
      <c r="BN13" s="202">
        <v>2990.28</v>
      </c>
      <c r="BO13" s="186">
        <v>261.26</v>
      </c>
      <c r="BP13" s="186">
        <v>97.93</v>
      </c>
      <c r="BQ13" s="186">
        <v>420.48</v>
      </c>
      <c r="BR13" s="186">
        <v>193.56</v>
      </c>
      <c r="BS13" s="187">
        <v>79.89</v>
      </c>
      <c r="BT13" s="188">
        <v>497.26</v>
      </c>
      <c r="BU13" s="188">
        <v>208.44</v>
      </c>
      <c r="BV13" s="188">
        <v>341.06</v>
      </c>
      <c r="BW13" s="188">
        <v>119.34</v>
      </c>
      <c r="BX13" s="188">
        <v>206.46</v>
      </c>
      <c r="BY13" s="188">
        <v>270.26</v>
      </c>
      <c r="BZ13" s="188">
        <v>428.99</v>
      </c>
      <c r="CA13" s="207">
        <f t="shared" si="0"/>
        <v>3124.9300000000003</v>
      </c>
      <c r="CB13" s="186"/>
      <c r="CC13" s="186"/>
      <c r="CD13" s="186"/>
      <c r="CE13" s="186"/>
      <c r="CF13" s="187"/>
      <c r="CG13" s="188"/>
      <c r="CH13" s="188"/>
      <c r="CI13" s="188"/>
      <c r="CJ13" s="188"/>
      <c r="CK13" s="188"/>
      <c r="CL13" s="188"/>
      <c r="CM13" s="188"/>
      <c r="CN13" s="207">
        <f t="shared" si="7"/>
        <v>0</v>
      </c>
      <c r="CO13" s="186">
        <v>52.35</v>
      </c>
      <c r="CP13" s="186">
        <v>77.010000000000005</v>
      </c>
      <c r="CQ13" s="186">
        <v>92.86</v>
      </c>
      <c r="CR13" s="186">
        <v>86.39</v>
      </c>
      <c r="CS13" s="187">
        <v>114.82</v>
      </c>
      <c r="CT13" s="188">
        <v>70.680000000000007</v>
      </c>
      <c r="CU13" s="188">
        <v>153.25</v>
      </c>
      <c r="CV13" s="188">
        <v>118.68</v>
      </c>
      <c r="CW13" s="188">
        <v>166.17</v>
      </c>
      <c r="CX13" s="188">
        <v>122.07</v>
      </c>
      <c r="CY13" s="188">
        <v>161.62</v>
      </c>
      <c r="CZ13" s="188">
        <v>160.87</v>
      </c>
      <c r="DA13" s="207">
        <f t="shared" si="1"/>
        <v>1376.77</v>
      </c>
      <c r="DB13" s="186">
        <v>93.71</v>
      </c>
      <c r="DC13" s="186">
        <v>208.61</v>
      </c>
      <c r="DD13" s="186">
        <v>110.47</v>
      </c>
      <c r="DE13" s="186">
        <v>125.85</v>
      </c>
      <c r="DF13" s="187">
        <v>147.85</v>
      </c>
      <c r="DG13" s="188">
        <v>144.37</v>
      </c>
      <c r="DH13" s="188">
        <v>110.42</v>
      </c>
      <c r="DI13" s="188">
        <v>312.93</v>
      </c>
      <c r="DJ13" s="188">
        <v>53.97</v>
      </c>
      <c r="DK13" s="188">
        <v>260.76</v>
      </c>
      <c r="DL13" s="188">
        <v>79.349999999999994</v>
      </c>
      <c r="DM13" s="188">
        <v>244.07</v>
      </c>
      <c r="DN13" s="207">
        <f t="shared" si="2"/>
        <v>1892.36</v>
      </c>
      <c r="DO13" s="186">
        <v>133.04</v>
      </c>
      <c r="DP13" s="186">
        <v>181.11</v>
      </c>
      <c r="DQ13" s="186">
        <v>192.51</v>
      </c>
      <c r="DR13" s="219">
        <v>254.9</v>
      </c>
      <c r="DS13" s="221">
        <v>160.46</v>
      </c>
      <c r="DT13" s="220">
        <v>165.62</v>
      </c>
      <c r="DU13" s="220">
        <v>319.45999999999998</v>
      </c>
      <c r="DV13" s="220">
        <v>205.12</v>
      </c>
      <c r="DW13" s="220">
        <v>220.34</v>
      </c>
      <c r="DX13" s="220">
        <v>216.96</v>
      </c>
      <c r="DY13" s="220">
        <v>374.3</v>
      </c>
      <c r="DZ13" s="220">
        <v>194.73</v>
      </c>
      <c r="EA13" s="207">
        <v>2618.54</v>
      </c>
      <c r="EB13" s="186">
        <v>97.92</v>
      </c>
      <c r="EC13" s="186">
        <v>276.7</v>
      </c>
      <c r="ED13" s="186">
        <v>66.650000000000006</v>
      </c>
      <c r="EE13" s="219">
        <v>320.95999999999998</v>
      </c>
      <c r="EF13" s="221">
        <v>149.13999999999999</v>
      </c>
      <c r="EG13" s="220">
        <v>167.84</v>
      </c>
      <c r="EH13" s="220">
        <v>181.59</v>
      </c>
      <c r="EI13" s="220">
        <v>248.68</v>
      </c>
      <c r="EJ13" s="220">
        <v>196.04</v>
      </c>
      <c r="EK13" s="220">
        <v>259.54000000000002</v>
      </c>
      <c r="EL13" s="220">
        <v>105.12</v>
      </c>
      <c r="EM13" s="220">
        <v>194.67</v>
      </c>
      <c r="EN13" s="341">
        <f t="shared" si="8"/>
        <v>2264.85</v>
      </c>
      <c r="EO13" s="186">
        <v>285.04000000000002</v>
      </c>
      <c r="EP13" s="186">
        <v>7.61</v>
      </c>
      <c r="EQ13" s="186">
        <v>160.81</v>
      </c>
      <c r="ER13" s="219">
        <v>127.72</v>
      </c>
      <c r="ES13" s="221">
        <v>24.11</v>
      </c>
      <c r="ET13" s="220">
        <v>45.94</v>
      </c>
      <c r="EU13" s="220">
        <v>153.09</v>
      </c>
      <c r="EV13" s="220">
        <v>145.06</v>
      </c>
      <c r="EW13" s="220">
        <v>66.2</v>
      </c>
      <c r="EX13" s="220">
        <v>95.7</v>
      </c>
      <c r="EY13" s="220">
        <v>107.85</v>
      </c>
      <c r="EZ13" s="220">
        <v>171.03</v>
      </c>
      <c r="FA13" s="341">
        <v>1390.17</v>
      </c>
      <c r="FB13" s="186"/>
      <c r="FC13" s="186"/>
      <c r="FD13" s="186"/>
      <c r="FE13" s="219"/>
      <c r="FF13" s="221"/>
      <c r="FG13" s="220"/>
      <c r="FH13" s="220"/>
      <c r="FI13" s="220"/>
      <c r="FJ13" s="220"/>
      <c r="FK13" s="220"/>
      <c r="FL13" s="220"/>
      <c r="FM13" s="220"/>
      <c r="FN13" s="341">
        <v>1390.17</v>
      </c>
    </row>
    <row r="14" spans="1:170" s="1" customFormat="1">
      <c r="A14" s="185" t="s">
        <v>115</v>
      </c>
      <c r="B14" s="186"/>
      <c r="C14" s="186"/>
      <c r="D14" s="186"/>
      <c r="E14" s="186"/>
      <c r="F14" s="187"/>
      <c r="G14" s="188"/>
      <c r="H14" s="188"/>
      <c r="I14" s="188"/>
      <c r="J14" s="188"/>
      <c r="K14" s="188"/>
      <c r="L14" s="188"/>
      <c r="M14" s="188"/>
      <c r="N14" s="201"/>
      <c r="O14" s="186"/>
      <c r="P14" s="186"/>
      <c r="Q14" s="186"/>
      <c r="R14" s="186"/>
      <c r="S14" s="187"/>
      <c r="T14" s="188"/>
      <c r="U14" s="188"/>
      <c r="V14" s="188"/>
      <c r="W14" s="188"/>
      <c r="X14" s="188"/>
      <c r="Y14" s="188"/>
      <c r="Z14" s="188">
        <v>42.2</v>
      </c>
      <c r="AA14" s="206">
        <v>42</v>
      </c>
      <c r="AB14" s="186" t="s">
        <v>116</v>
      </c>
      <c r="AC14" s="186"/>
      <c r="AD14" s="186"/>
      <c r="AE14" s="186">
        <v>13.4</v>
      </c>
      <c r="AF14" s="187">
        <v>41.5</v>
      </c>
      <c r="AG14" s="188"/>
      <c r="AH14" s="188"/>
      <c r="AI14" s="188"/>
      <c r="AJ14" s="188"/>
      <c r="AK14" s="188"/>
      <c r="AL14" s="188"/>
      <c r="AM14" s="188"/>
      <c r="AN14" s="206">
        <v>54.9</v>
      </c>
      <c r="AO14" s="186"/>
      <c r="AP14" s="186"/>
      <c r="AQ14" s="186"/>
      <c r="AR14" s="186"/>
      <c r="AS14" s="187"/>
      <c r="AT14" s="188"/>
      <c r="AU14" s="188"/>
      <c r="AV14" s="188"/>
      <c r="AW14" s="188"/>
      <c r="AX14" s="188"/>
      <c r="AY14" s="188"/>
      <c r="AZ14" s="188"/>
      <c r="BA14" s="210">
        <v>0</v>
      </c>
      <c r="BB14" s="186"/>
      <c r="BC14" s="186"/>
      <c r="BD14" s="186"/>
      <c r="BE14" s="186"/>
      <c r="BF14" s="187"/>
      <c r="BG14" s="188"/>
      <c r="BH14" s="188"/>
      <c r="BI14" s="188"/>
      <c r="BJ14" s="188"/>
      <c r="BK14" s="188"/>
      <c r="BL14" s="188"/>
      <c r="BM14" s="188"/>
      <c r="BN14" s="213"/>
      <c r="BO14" s="186"/>
      <c r="BP14" s="186"/>
      <c r="BQ14" s="186"/>
      <c r="BR14" s="186"/>
      <c r="BS14" s="187"/>
      <c r="BT14" s="188"/>
      <c r="BU14" s="188"/>
      <c r="BV14" s="188"/>
      <c r="BW14" s="188"/>
      <c r="BX14" s="188"/>
      <c r="BY14" s="188"/>
      <c r="BZ14" s="188"/>
      <c r="CA14" s="207">
        <f t="shared" si="0"/>
        <v>0</v>
      </c>
      <c r="CB14" s="186"/>
      <c r="CC14" s="186"/>
      <c r="CD14" s="186"/>
      <c r="CE14" s="186"/>
      <c r="CF14" s="187"/>
      <c r="CG14" s="188"/>
      <c r="CH14" s="188"/>
      <c r="CI14" s="188"/>
      <c r="CJ14" s="188"/>
      <c r="CK14" s="188"/>
      <c r="CL14" s="188"/>
      <c r="CM14" s="188"/>
      <c r="CN14" s="207">
        <f t="shared" si="7"/>
        <v>0</v>
      </c>
      <c r="CO14" s="186"/>
      <c r="CP14" s="186"/>
      <c r="CQ14" s="186"/>
      <c r="CR14" s="186"/>
      <c r="CS14" s="187"/>
      <c r="CT14" s="188"/>
      <c r="CU14" s="188"/>
      <c r="CV14" s="188"/>
      <c r="CW14" s="188"/>
      <c r="CX14" s="188"/>
      <c r="CY14" s="188"/>
      <c r="CZ14" s="188"/>
      <c r="DA14" s="207">
        <f t="shared" si="1"/>
        <v>0</v>
      </c>
      <c r="DB14" s="186"/>
      <c r="DC14" s="186"/>
      <c r="DD14" s="186"/>
      <c r="DE14" s="186"/>
      <c r="DF14" s="187"/>
      <c r="DG14" s="188"/>
      <c r="DH14" s="188"/>
      <c r="DI14" s="188"/>
      <c r="DJ14" s="188"/>
      <c r="DK14" s="188"/>
      <c r="DL14" s="188"/>
      <c r="DM14" s="188"/>
      <c r="DN14" s="207">
        <f t="shared" si="2"/>
        <v>0</v>
      </c>
      <c r="DO14" s="186"/>
      <c r="DP14" s="186"/>
      <c r="DQ14" s="186"/>
      <c r="DR14" s="186"/>
      <c r="DS14" s="187"/>
      <c r="DT14" s="188"/>
      <c r="DU14" s="188"/>
      <c r="DV14" s="188"/>
      <c r="DW14" s="188"/>
      <c r="DX14" s="188"/>
      <c r="DY14" s="188"/>
      <c r="DZ14" s="188"/>
      <c r="EA14" s="207">
        <f t="shared" si="3"/>
        <v>0</v>
      </c>
      <c r="EB14" s="186">
        <v>0</v>
      </c>
      <c r="EC14" s="186">
        <v>0</v>
      </c>
      <c r="ED14" s="186">
        <v>0</v>
      </c>
      <c r="EE14" s="186">
        <v>0</v>
      </c>
      <c r="EF14" s="187">
        <v>0</v>
      </c>
      <c r="EG14" s="188">
        <v>0</v>
      </c>
      <c r="EH14" s="188"/>
      <c r="EI14" s="188"/>
      <c r="EJ14" s="188"/>
      <c r="EK14" s="188"/>
      <c r="EL14" s="188"/>
      <c r="EM14" s="188"/>
      <c r="EN14" s="341">
        <f t="shared" si="8"/>
        <v>0</v>
      </c>
      <c r="EO14" s="186"/>
      <c r="EP14" s="186"/>
      <c r="EQ14" s="186"/>
      <c r="ER14" s="186"/>
      <c r="ES14" s="187"/>
      <c r="ET14" s="188"/>
      <c r="EU14" s="188"/>
      <c r="EV14" s="188"/>
      <c r="EW14" s="188"/>
      <c r="EX14" s="188"/>
      <c r="EY14" s="188"/>
      <c r="EZ14" s="188"/>
      <c r="FA14" s="341">
        <f t="shared" si="9"/>
        <v>0</v>
      </c>
      <c r="FB14" s="186"/>
      <c r="FC14" s="186"/>
      <c r="FD14" s="186"/>
      <c r="FE14" s="186"/>
      <c r="FF14" s="187"/>
      <c r="FG14" s="188"/>
      <c r="FH14" s="188"/>
      <c r="FI14" s="188"/>
      <c r="FJ14" s="188"/>
      <c r="FK14" s="188"/>
      <c r="FL14" s="188"/>
      <c r="FM14" s="188"/>
      <c r="FN14" s="341">
        <f t="shared" ref="FN14:FN16" si="11">SUM(FB14:FM14)</f>
        <v>0</v>
      </c>
    </row>
    <row r="15" spans="1:170" s="180" customFormat="1" ht="51">
      <c r="A15" s="190" t="s">
        <v>139</v>
      </c>
      <c r="B15" s="191"/>
      <c r="C15" s="191"/>
      <c r="D15" s="191"/>
      <c r="E15" s="191"/>
      <c r="F15" s="192"/>
      <c r="G15" s="189"/>
      <c r="H15" s="189"/>
      <c r="I15" s="189"/>
      <c r="J15" s="189"/>
      <c r="K15" s="189"/>
      <c r="L15" s="189"/>
      <c r="M15" s="189"/>
      <c r="N15" s="202"/>
      <c r="O15" s="191"/>
      <c r="P15" s="191"/>
      <c r="Q15" s="191"/>
      <c r="R15" s="191"/>
      <c r="S15" s="192"/>
      <c r="T15" s="189"/>
      <c r="U15" s="189"/>
      <c r="V15" s="189"/>
      <c r="W15" s="189"/>
      <c r="X15" s="189"/>
      <c r="Y15" s="189"/>
      <c r="Z15" s="189"/>
      <c r="AA15" s="202"/>
      <c r="AB15" s="191"/>
      <c r="AC15" s="191"/>
      <c r="AD15" s="191"/>
      <c r="AE15" s="191"/>
      <c r="AF15" s="192"/>
      <c r="AG15" s="189"/>
      <c r="AH15" s="189"/>
      <c r="AI15" s="189"/>
      <c r="AJ15" s="189"/>
      <c r="AK15" s="189"/>
      <c r="AL15" s="189"/>
      <c r="AM15" s="189"/>
      <c r="AN15" s="207"/>
      <c r="AO15" s="191"/>
      <c r="AP15" s="191"/>
      <c r="AQ15" s="191"/>
      <c r="AR15" s="191"/>
      <c r="AS15" s="192"/>
      <c r="AT15" s="189"/>
      <c r="AU15" s="189"/>
      <c r="AV15" s="189"/>
      <c r="AW15" s="189"/>
      <c r="AX15" s="189"/>
      <c r="AY15" s="189">
        <v>180</v>
      </c>
      <c r="AZ15" s="189"/>
      <c r="BA15" s="210">
        <v>180</v>
      </c>
      <c r="BB15" s="191"/>
      <c r="BC15" s="191"/>
      <c r="BD15" s="191"/>
      <c r="BE15" s="191"/>
      <c r="BF15" s="192"/>
      <c r="BG15" s="189"/>
      <c r="BH15" s="189"/>
      <c r="BI15" s="189"/>
      <c r="BJ15" s="189"/>
      <c r="BK15" s="189"/>
      <c r="BL15" s="189"/>
      <c r="BM15" s="189"/>
      <c r="BN15" s="213"/>
      <c r="BO15" s="191"/>
      <c r="BP15" s="191"/>
      <c r="BQ15" s="191"/>
      <c r="BR15" s="191"/>
      <c r="BS15" s="192"/>
      <c r="BT15" s="189"/>
      <c r="BU15" s="189"/>
      <c r="BV15" s="189"/>
      <c r="BW15" s="189"/>
      <c r="BX15" s="189"/>
      <c r="BY15" s="189"/>
      <c r="BZ15" s="189"/>
      <c r="CA15" s="207">
        <f t="shared" si="0"/>
        <v>0</v>
      </c>
      <c r="CB15" s="191"/>
      <c r="CC15" s="191"/>
      <c r="CD15" s="191"/>
      <c r="CE15" s="191"/>
      <c r="CF15" s="192"/>
      <c r="CG15" s="189"/>
      <c r="CH15" s="189"/>
      <c r="CI15" s="189"/>
      <c r="CJ15" s="189"/>
      <c r="CK15" s="189"/>
      <c r="CL15" s="189"/>
      <c r="CM15" s="189"/>
      <c r="CN15" s="207">
        <f t="shared" si="7"/>
        <v>0</v>
      </c>
      <c r="CO15" s="191"/>
      <c r="CP15" s="191"/>
      <c r="CQ15" s="191"/>
      <c r="CR15" s="191"/>
      <c r="CS15" s="192"/>
      <c r="CT15" s="189"/>
      <c r="CU15" s="189"/>
      <c r="CV15" s="189"/>
      <c r="CW15" s="189"/>
      <c r="CX15" s="189"/>
      <c r="CY15" s="189"/>
      <c r="CZ15" s="189"/>
      <c r="DA15" s="207">
        <f t="shared" si="1"/>
        <v>0</v>
      </c>
      <c r="DB15" s="191"/>
      <c r="DC15" s="191"/>
      <c r="DD15" s="191"/>
      <c r="DE15" s="191"/>
      <c r="DF15" s="192"/>
      <c r="DG15" s="189"/>
      <c r="DH15" s="189"/>
      <c r="DI15" s="189"/>
      <c r="DJ15" s="189"/>
      <c r="DK15" s="189"/>
      <c r="DL15" s="189"/>
      <c r="DM15" s="189"/>
      <c r="DN15" s="207">
        <f t="shared" si="2"/>
        <v>0</v>
      </c>
      <c r="DO15" s="191"/>
      <c r="DP15" s="191"/>
      <c r="DQ15" s="191"/>
      <c r="DR15" s="191"/>
      <c r="DS15" s="192"/>
      <c r="DT15" s="189"/>
      <c r="DU15" s="189"/>
      <c r="DV15" s="189"/>
      <c r="DW15" s="189"/>
      <c r="DX15" s="189"/>
      <c r="DY15" s="189"/>
      <c r="DZ15" s="189"/>
      <c r="EA15" s="207">
        <f t="shared" si="3"/>
        <v>0</v>
      </c>
      <c r="EB15" s="191"/>
      <c r="EC15" s="191"/>
      <c r="ED15" s="191"/>
      <c r="EE15" s="191"/>
      <c r="EF15" s="192"/>
      <c r="EG15" s="189"/>
      <c r="EH15" s="189"/>
      <c r="EI15" s="189"/>
      <c r="EJ15" s="189"/>
      <c r="EK15" s="189"/>
      <c r="EL15" s="189"/>
      <c r="EM15" s="189"/>
      <c r="EN15" s="341">
        <f t="shared" si="8"/>
        <v>0</v>
      </c>
      <c r="EO15" s="191"/>
      <c r="EP15" s="191"/>
      <c r="EQ15" s="191"/>
      <c r="ER15" s="191"/>
      <c r="ES15" s="192"/>
      <c r="ET15" s="189"/>
      <c r="EU15" s="189"/>
      <c r="EV15" s="189"/>
      <c r="EW15" s="189"/>
      <c r="EX15" s="189"/>
      <c r="EY15" s="189"/>
      <c r="EZ15" s="189"/>
      <c r="FA15" s="341">
        <f t="shared" si="9"/>
        <v>0</v>
      </c>
      <c r="FB15" s="191"/>
      <c r="FC15" s="191"/>
      <c r="FD15" s="191"/>
      <c r="FE15" s="191"/>
      <c r="FF15" s="192"/>
      <c r="FG15" s="189"/>
      <c r="FH15" s="189"/>
      <c r="FI15" s="189"/>
      <c r="FJ15" s="189"/>
      <c r="FK15" s="189"/>
      <c r="FL15" s="189"/>
      <c r="FM15" s="189"/>
      <c r="FN15" s="341">
        <f t="shared" si="11"/>
        <v>0</v>
      </c>
    </row>
    <row r="16" spans="1:170" s="180" customFormat="1" ht="51">
      <c r="A16" s="190" t="s">
        <v>139</v>
      </c>
      <c r="B16" s="191"/>
      <c r="C16" s="191"/>
      <c r="D16" s="191"/>
      <c r="E16" s="191"/>
      <c r="F16" s="192"/>
      <c r="G16" s="189"/>
      <c r="H16" s="189"/>
      <c r="I16" s="189"/>
      <c r="J16" s="189"/>
      <c r="K16" s="189"/>
      <c r="L16" s="189"/>
      <c r="M16" s="189"/>
      <c r="N16" s="202"/>
      <c r="O16" s="191"/>
      <c r="P16" s="191"/>
      <c r="Q16" s="191"/>
      <c r="R16" s="191"/>
      <c r="S16" s="192"/>
      <c r="T16" s="189"/>
      <c r="U16" s="189"/>
      <c r="V16" s="189"/>
      <c r="W16" s="189"/>
      <c r="X16" s="189"/>
      <c r="Y16" s="189"/>
      <c r="Z16" s="189"/>
      <c r="AA16" s="202"/>
      <c r="AB16" s="191"/>
      <c r="AC16" s="191"/>
      <c r="AD16" s="191"/>
      <c r="AE16" s="191"/>
      <c r="AF16" s="192"/>
      <c r="AG16" s="189"/>
      <c r="AH16" s="189"/>
      <c r="AI16" s="189"/>
      <c r="AJ16" s="189"/>
      <c r="AK16" s="189"/>
      <c r="AL16" s="189"/>
      <c r="AM16" s="189"/>
      <c r="AN16" s="207"/>
      <c r="AO16" s="191"/>
      <c r="AP16" s="191"/>
      <c r="AQ16" s="191"/>
      <c r="AR16" s="191"/>
      <c r="AS16" s="192"/>
      <c r="AT16" s="189"/>
      <c r="AU16" s="189"/>
      <c r="AV16" s="189"/>
      <c r="AW16" s="189"/>
      <c r="AX16" s="189">
        <v>14</v>
      </c>
      <c r="AY16" s="189">
        <v>7</v>
      </c>
      <c r="AZ16" s="189">
        <v>19</v>
      </c>
      <c r="BA16" s="210">
        <v>40</v>
      </c>
      <c r="BB16" s="191"/>
      <c r="BC16" s="191"/>
      <c r="BD16" s="191"/>
      <c r="BE16" s="191"/>
      <c r="BF16" s="192"/>
      <c r="BG16" s="189"/>
      <c r="BH16" s="189"/>
      <c r="BI16" s="189"/>
      <c r="BJ16" s="189"/>
      <c r="BK16" s="189"/>
      <c r="BL16" s="189"/>
      <c r="BM16" s="189"/>
      <c r="BN16" s="213"/>
      <c r="BO16" s="191"/>
      <c r="BP16" s="191"/>
      <c r="BQ16" s="191"/>
      <c r="BR16" s="191"/>
      <c r="BS16" s="192"/>
      <c r="BT16" s="189"/>
      <c r="BU16" s="189"/>
      <c r="BV16" s="189"/>
      <c r="BW16" s="189"/>
      <c r="BX16" s="189"/>
      <c r="BY16" s="189"/>
      <c r="BZ16" s="189"/>
      <c r="CA16" s="207">
        <f t="shared" si="0"/>
        <v>0</v>
      </c>
      <c r="CB16" s="191"/>
      <c r="CC16" s="191"/>
      <c r="CD16" s="191"/>
      <c r="CE16" s="191"/>
      <c r="CF16" s="192"/>
      <c r="CG16" s="189"/>
      <c r="CH16" s="189"/>
      <c r="CI16" s="189"/>
      <c r="CJ16" s="189"/>
      <c r="CK16" s="189"/>
      <c r="CL16" s="189"/>
      <c r="CM16" s="189"/>
      <c r="CN16" s="207">
        <f t="shared" si="7"/>
        <v>0</v>
      </c>
      <c r="CO16" s="191"/>
      <c r="CP16" s="191"/>
      <c r="CQ16" s="191"/>
      <c r="CR16" s="191"/>
      <c r="CS16" s="192"/>
      <c r="CT16" s="189"/>
      <c r="CU16" s="189"/>
      <c r="CV16" s="189"/>
      <c r="CW16" s="189"/>
      <c r="CX16" s="189"/>
      <c r="CY16" s="189"/>
      <c r="CZ16" s="189"/>
      <c r="DA16" s="207">
        <f t="shared" si="1"/>
        <v>0</v>
      </c>
      <c r="DB16" s="191"/>
      <c r="DC16" s="191"/>
      <c r="DD16" s="191"/>
      <c r="DE16" s="191"/>
      <c r="DF16" s="192"/>
      <c r="DG16" s="189"/>
      <c r="DH16" s="189"/>
      <c r="DI16" s="189"/>
      <c r="DJ16" s="189"/>
      <c r="DK16" s="189"/>
      <c r="DL16" s="189"/>
      <c r="DM16" s="189"/>
      <c r="DN16" s="207">
        <f t="shared" si="2"/>
        <v>0</v>
      </c>
      <c r="DO16" s="191"/>
      <c r="DP16" s="191"/>
      <c r="DQ16" s="191"/>
      <c r="DR16" s="191"/>
      <c r="DS16" s="192"/>
      <c r="DT16" s="189"/>
      <c r="DU16" s="189"/>
      <c r="DV16" s="189"/>
      <c r="DW16" s="189"/>
      <c r="DX16" s="189"/>
      <c r="DY16" s="189"/>
      <c r="DZ16" s="189"/>
      <c r="EA16" s="207">
        <f t="shared" si="3"/>
        <v>0</v>
      </c>
      <c r="EB16" s="191"/>
      <c r="EC16" s="191"/>
      <c r="ED16" s="191"/>
      <c r="EE16" s="191"/>
      <c r="EF16" s="192"/>
      <c r="EG16" s="189"/>
      <c r="EH16" s="189"/>
      <c r="EI16" s="189"/>
      <c r="EJ16" s="189"/>
      <c r="EK16" s="189"/>
      <c r="EL16" s="189"/>
      <c r="EM16" s="189"/>
      <c r="EN16" s="341">
        <f t="shared" si="8"/>
        <v>0</v>
      </c>
      <c r="EO16" s="191"/>
      <c r="EP16" s="191"/>
      <c r="EQ16" s="191"/>
      <c r="ER16" s="191"/>
      <c r="ES16" s="192"/>
      <c r="ET16" s="189"/>
      <c r="EU16" s="189"/>
      <c r="EV16" s="189"/>
      <c r="EW16" s="189"/>
      <c r="EX16" s="189"/>
      <c r="EY16" s="189"/>
      <c r="EZ16" s="189"/>
      <c r="FA16" s="341">
        <f t="shared" si="9"/>
        <v>0</v>
      </c>
      <c r="FB16" s="191"/>
      <c r="FC16" s="191"/>
      <c r="FD16" s="191"/>
      <c r="FE16" s="191"/>
      <c r="FF16" s="192"/>
      <c r="FG16" s="189"/>
      <c r="FH16" s="189"/>
      <c r="FI16" s="189"/>
      <c r="FJ16" s="189"/>
      <c r="FK16" s="189"/>
      <c r="FL16" s="189"/>
      <c r="FM16" s="189"/>
      <c r="FN16" s="341">
        <f t="shared" si="11"/>
        <v>0</v>
      </c>
    </row>
    <row r="17" spans="1:170" s="180" customFormat="1" ht="39" thickBot="1">
      <c r="A17" s="193" t="s">
        <v>141</v>
      </c>
      <c r="B17" s="194"/>
      <c r="C17" s="194"/>
      <c r="D17" s="194"/>
      <c r="E17" s="194"/>
      <c r="F17" s="195"/>
      <c r="G17" s="196"/>
      <c r="H17" s="196"/>
      <c r="I17" s="196"/>
      <c r="J17" s="196"/>
      <c r="K17" s="196"/>
      <c r="L17" s="196"/>
      <c r="M17" s="196"/>
      <c r="N17" s="203"/>
      <c r="O17" s="194"/>
      <c r="P17" s="194"/>
      <c r="Q17" s="194"/>
      <c r="R17" s="194"/>
      <c r="S17" s="195"/>
      <c r="T17" s="196"/>
      <c r="U17" s="196"/>
      <c r="V17" s="196"/>
      <c r="W17" s="196"/>
      <c r="X17" s="196"/>
      <c r="Y17" s="196"/>
      <c r="Z17" s="196"/>
      <c r="AA17" s="203"/>
      <c r="AB17" s="194"/>
      <c r="AC17" s="194"/>
      <c r="AD17" s="194"/>
      <c r="AE17" s="194"/>
      <c r="AF17" s="195"/>
      <c r="AG17" s="196"/>
      <c r="AH17" s="196"/>
      <c r="AI17" s="196"/>
      <c r="AJ17" s="196"/>
      <c r="AK17" s="196"/>
      <c r="AL17" s="196"/>
      <c r="AM17" s="196"/>
      <c r="AN17" s="208"/>
      <c r="AO17" s="194"/>
      <c r="AP17" s="194"/>
      <c r="AQ17" s="194"/>
      <c r="AR17" s="194"/>
      <c r="AS17" s="195"/>
      <c r="AT17" s="196"/>
      <c r="AU17" s="196"/>
      <c r="AV17" s="196"/>
      <c r="AW17" s="196"/>
      <c r="AX17" s="196"/>
      <c r="AY17" s="196"/>
      <c r="AZ17" s="196"/>
      <c r="BA17" s="211"/>
      <c r="BB17" s="194"/>
      <c r="BC17" s="194"/>
      <c r="BD17" s="194"/>
      <c r="BE17" s="194"/>
      <c r="BF17" s="195"/>
      <c r="BG17" s="196"/>
      <c r="BH17" s="196"/>
      <c r="BI17" s="196"/>
      <c r="BJ17" s="196"/>
      <c r="BK17" s="196"/>
      <c r="BL17" s="196"/>
      <c r="BM17" s="196"/>
      <c r="BN17" s="214"/>
      <c r="BO17" s="194"/>
      <c r="BP17" s="194"/>
      <c r="BQ17" s="194"/>
      <c r="BR17" s="194"/>
      <c r="BS17" s="195"/>
      <c r="BT17" s="196"/>
      <c r="BU17" s="196"/>
      <c r="BV17" s="196"/>
      <c r="BW17" s="196"/>
      <c r="BX17" s="196"/>
      <c r="BY17" s="196"/>
      <c r="BZ17" s="196"/>
      <c r="CA17" s="208"/>
      <c r="CB17" s="194"/>
      <c r="CC17" s="194"/>
      <c r="CD17" s="194"/>
      <c r="CE17" s="194"/>
      <c r="CF17" s="195"/>
      <c r="CG17" s="196"/>
      <c r="CH17" s="196"/>
      <c r="CI17" s="196"/>
      <c r="CJ17" s="196"/>
      <c r="CK17" s="196"/>
      <c r="CL17" s="196"/>
      <c r="CM17" s="196"/>
      <c r="CN17" s="208"/>
      <c r="CO17" s="194"/>
      <c r="CP17" s="194"/>
      <c r="CQ17" s="194"/>
      <c r="CR17" s="194"/>
      <c r="CS17" s="195"/>
      <c r="CT17" s="196"/>
      <c r="CU17" s="196"/>
      <c r="CV17" s="196"/>
      <c r="CW17" s="196"/>
      <c r="CX17" s="196"/>
      <c r="CY17" s="196"/>
      <c r="CZ17" s="196"/>
      <c r="DA17" s="208"/>
      <c r="DB17" s="194">
        <v>0</v>
      </c>
      <c r="DC17" s="194">
        <v>0</v>
      </c>
      <c r="DD17" s="194">
        <v>0</v>
      </c>
      <c r="DE17" s="194">
        <v>0</v>
      </c>
      <c r="DF17" s="195">
        <v>0</v>
      </c>
      <c r="DG17" s="196">
        <v>0</v>
      </c>
      <c r="DH17" s="196">
        <v>0</v>
      </c>
      <c r="DI17" s="196">
        <v>0</v>
      </c>
      <c r="DJ17" s="196">
        <v>27.07</v>
      </c>
      <c r="DK17" s="196">
        <v>16.28</v>
      </c>
      <c r="DL17" s="196">
        <v>27.21</v>
      </c>
      <c r="DM17" s="196">
        <v>23.42</v>
      </c>
      <c r="DN17" s="208">
        <f t="shared" si="2"/>
        <v>93.98</v>
      </c>
      <c r="DO17" s="223">
        <v>0</v>
      </c>
      <c r="DP17" s="223">
        <v>0</v>
      </c>
      <c r="DQ17" s="223">
        <v>19.100000000000001</v>
      </c>
      <c r="DR17" s="223">
        <v>0</v>
      </c>
      <c r="DS17" s="224">
        <v>0</v>
      </c>
      <c r="DT17" s="225">
        <v>0</v>
      </c>
      <c r="DU17" s="225">
        <v>0</v>
      </c>
      <c r="DV17" s="225">
        <v>0</v>
      </c>
      <c r="DW17" s="225">
        <v>0</v>
      </c>
      <c r="DX17" s="225">
        <v>0</v>
      </c>
      <c r="DY17" s="225">
        <v>0</v>
      </c>
      <c r="DZ17" s="225">
        <v>0</v>
      </c>
      <c r="EA17" s="208">
        <f>SUM(DO17:DZ17)</f>
        <v>19.100000000000001</v>
      </c>
      <c r="EB17" s="223">
        <v>0</v>
      </c>
      <c r="EC17" s="223">
        <v>0</v>
      </c>
      <c r="ED17" s="223">
        <v>0</v>
      </c>
      <c r="EE17" s="223">
        <v>0</v>
      </c>
      <c r="EF17" s="224">
        <v>0</v>
      </c>
      <c r="EG17" s="225">
        <v>0</v>
      </c>
      <c r="EH17" s="225">
        <v>0</v>
      </c>
      <c r="EI17" s="225">
        <v>0</v>
      </c>
      <c r="EJ17" s="225">
        <v>0</v>
      </c>
      <c r="EK17" s="225">
        <v>0</v>
      </c>
      <c r="EL17" s="225">
        <v>0</v>
      </c>
      <c r="EM17" s="225">
        <v>0</v>
      </c>
      <c r="EN17" s="342">
        <f>SUM(EB17:EM17)</f>
        <v>0</v>
      </c>
      <c r="EO17" s="223">
        <v>0</v>
      </c>
      <c r="EP17" s="223">
        <v>0</v>
      </c>
      <c r="EQ17" s="223">
        <v>0</v>
      </c>
      <c r="ER17" s="223">
        <v>0</v>
      </c>
      <c r="ES17" s="224">
        <v>0</v>
      </c>
      <c r="ET17" s="225">
        <v>0</v>
      </c>
      <c r="EU17" s="225">
        <v>0</v>
      </c>
      <c r="EV17" s="225">
        <v>0</v>
      </c>
      <c r="EW17" s="225">
        <v>0</v>
      </c>
      <c r="EX17" s="225">
        <v>0</v>
      </c>
      <c r="EY17" s="225">
        <v>0</v>
      </c>
      <c r="EZ17" s="225">
        <v>0</v>
      </c>
      <c r="FA17" s="342">
        <f>SUM(EO17:EZ17)</f>
        <v>0</v>
      </c>
      <c r="FB17" s="223"/>
      <c r="FC17" s="223"/>
      <c r="FD17" s="223"/>
      <c r="FE17" s="223"/>
      <c r="FF17" s="224"/>
      <c r="FG17" s="225"/>
      <c r="FH17" s="225"/>
      <c r="FI17" s="225"/>
      <c r="FJ17" s="225"/>
      <c r="FK17" s="225"/>
      <c r="FL17" s="225"/>
      <c r="FM17" s="225"/>
      <c r="FN17" s="342">
        <f>SUM(FB17:FM17)</f>
        <v>0</v>
      </c>
    </row>
    <row r="18" spans="1:170" s="1" customFormat="1" ht="13.5" customHeight="1">
      <c r="A18" s="197" t="s">
        <v>117</v>
      </c>
      <c r="N18" s="23"/>
      <c r="AA18" s="23"/>
      <c r="AN18" s="23"/>
      <c r="BA18" s="23"/>
      <c r="BN18" s="23"/>
      <c r="CA18" s="23"/>
      <c r="CN18" s="23"/>
      <c r="DA18" s="23"/>
      <c r="DN18" s="23"/>
      <c r="EA18" s="23"/>
    </row>
  </sheetData>
  <mergeCells count="13">
    <mergeCell ref="FB4:FN4"/>
    <mergeCell ref="B4:N4"/>
    <mergeCell ref="O4:AA4"/>
    <mergeCell ref="AB4:AN4"/>
    <mergeCell ref="AO4:BA4"/>
    <mergeCell ref="BB4:BN4"/>
    <mergeCell ref="EO4:FA4"/>
    <mergeCell ref="BO4:CA4"/>
    <mergeCell ref="EB4:EN4"/>
    <mergeCell ref="CB4:CN4"/>
    <mergeCell ref="CO4:DA4"/>
    <mergeCell ref="DB4:DN4"/>
    <mergeCell ref="DO4:E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EDL (1995-2021)</vt:lpstr>
      <vt:lpstr>Mensuel  - Monthly - شهري</vt:lpstr>
      <vt:lpstr>Annuel - Yearly - سنوي</vt:lpstr>
      <vt:lpstr>Centrales - Stations - محطات </vt:lpstr>
      <vt:lpstr>National - وطني</vt:lpstr>
      <vt:lpstr>Transferts - Transfers - تحويل</vt:lpstr>
    </vt:vector>
  </TitlesOfParts>
  <Company>Gov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Ghalia</cp:lastModifiedBy>
  <cp:lastPrinted>2018-10-25T07:08:38Z</cp:lastPrinted>
  <dcterms:created xsi:type="dcterms:W3CDTF">2006-02-24T09:38:25Z</dcterms:created>
  <dcterms:modified xsi:type="dcterms:W3CDTF">2021-09-14T20:17:51Z</dcterms:modified>
</cp:coreProperties>
</file>