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570"/>
  </bookViews>
  <sheets>
    <sheet name="Air Transport 2005-2019" sheetId="1" r:id="rId1"/>
    <sheet name="Monthly Air transport" sheetId="2" r:id="rId2"/>
    <sheet name="Yearly Air Transport" sheetId="3" r:id="rId3"/>
  </sheets>
  <calcPr calcId="124519"/>
</workbook>
</file>

<file path=xl/calcChain.xml><?xml version="1.0" encoding="utf-8"?>
<calcChain xmlns="http://schemas.openxmlformats.org/spreadsheetml/2006/main">
  <c r="D29" i="3"/>
  <c r="E29"/>
  <c r="F29"/>
  <c r="G29"/>
  <c r="H29"/>
  <c r="I29"/>
  <c r="J29"/>
  <c r="K29"/>
  <c r="L29"/>
  <c r="M29"/>
  <c r="N29"/>
  <c r="O29"/>
  <c r="P29"/>
  <c r="Q29"/>
  <c r="D30"/>
  <c r="E30"/>
  <c r="F30"/>
  <c r="G30"/>
  <c r="H30"/>
  <c r="I30"/>
  <c r="J30"/>
  <c r="K30"/>
  <c r="L30"/>
  <c r="M30"/>
  <c r="N30"/>
  <c r="O30"/>
  <c r="P30"/>
  <c r="Q30"/>
  <c r="L31"/>
  <c r="M31"/>
  <c r="N31"/>
  <c r="O31"/>
  <c r="P31"/>
  <c r="Q31"/>
  <c r="L32"/>
  <c r="M32"/>
  <c r="N32"/>
  <c r="O32"/>
  <c r="P32"/>
  <c r="Q32"/>
  <c r="L33"/>
  <c r="M33"/>
  <c r="N33"/>
  <c r="O33"/>
  <c r="P33"/>
  <c r="Q33"/>
  <c r="D34"/>
  <c r="E34"/>
  <c r="F34"/>
  <c r="G34"/>
  <c r="H34"/>
  <c r="I34"/>
  <c r="J34"/>
  <c r="K34"/>
  <c r="L34"/>
  <c r="M34"/>
  <c r="N34"/>
  <c r="O34"/>
  <c r="P34"/>
  <c r="Q34"/>
  <c r="D35"/>
  <c r="E35"/>
  <c r="F35"/>
  <c r="G35"/>
  <c r="H35"/>
  <c r="I35"/>
  <c r="J35"/>
  <c r="K35"/>
  <c r="L35"/>
  <c r="M35"/>
  <c r="N35"/>
  <c r="O35"/>
  <c r="P35"/>
  <c r="Q35"/>
  <c r="D36"/>
  <c r="E36"/>
  <c r="F36"/>
  <c r="G36"/>
  <c r="H36"/>
  <c r="I36"/>
  <c r="J36"/>
  <c r="K36"/>
  <c r="L36"/>
  <c r="M36"/>
  <c r="N36"/>
  <c r="O36"/>
  <c r="P36"/>
  <c r="Q36"/>
  <c r="D37"/>
  <c r="E37"/>
  <c r="F37"/>
  <c r="G37"/>
  <c r="H37"/>
  <c r="I37"/>
  <c r="J37"/>
  <c r="K37"/>
  <c r="L37"/>
  <c r="M37"/>
  <c r="N37"/>
  <c r="O37"/>
  <c r="P37"/>
  <c r="Q37"/>
  <c r="D38"/>
  <c r="E38"/>
  <c r="F38"/>
  <c r="G38"/>
  <c r="H38"/>
  <c r="I38"/>
  <c r="J38"/>
  <c r="K38"/>
  <c r="L38"/>
  <c r="M38"/>
  <c r="N38"/>
  <c r="O38"/>
  <c r="P38"/>
  <c r="Q38"/>
  <c r="D39"/>
  <c r="E39"/>
  <c r="F39"/>
  <c r="G39"/>
  <c r="H39"/>
  <c r="I39"/>
  <c r="J39"/>
  <c r="K39"/>
  <c r="L39"/>
  <c r="M39"/>
  <c r="N39"/>
  <c r="O39"/>
  <c r="P39"/>
  <c r="Q39"/>
  <c r="D40"/>
  <c r="E40"/>
  <c r="F40"/>
  <c r="G40"/>
  <c r="H40"/>
  <c r="I40"/>
  <c r="J40"/>
  <c r="K40"/>
  <c r="L40"/>
  <c r="M40"/>
  <c r="N40"/>
  <c r="O40"/>
  <c r="P40"/>
  <c r="Q40"/>
  <c r="D41"/>
  <c r="E41"/>
  <c r="F41"/>
  <c r="G41"/>
  <c r="H41"/>
  <c r="I41"/>
  <c r="J41"/>
  <c r="K41"/>
  <c r="L41"/>
  <c r="M41"/>
  <c r="N41"/>
  <c r="O41"/>
  <c r="P41"/>
  <c r="Q41"/>
  <c r="D42"/>
  <c r="E42"/>
  <c r="F42"/>
  <c r="G42"/>
  <c r="H42"/>
  <c r="I42"/>
  <c r="J42"/>
  <c r="K42"/>
  <c r="L42"/>
  <c r="M42"/>
  <c r="N42"/>
  <c r="O42"/>
  <c r="P42"/>
  <c r="Q42"/>
  <c r="D43"/>
  <c r="E43"/>
  <c r="F43"/>
  <c r="G43"/>
  <c r="H43"/>
  <c r="I43"/>
  <c r="J43"/>
  <c r="K43"/>
  <c r="L43"/>
  <c r="M43"/>
  <c r="N43"/>
  <c r="O43"/>
  <c r="P43"/>
  <c r="Q43"/>
  <c r="D44"/>
  <c r="E44"/>
  <c r="F44"/>
  <c r="G44"/>
  <c r="H44"/>
  <c r="I44"/>
  <c r="J44"/>
  <c r="K44"/>
  <c r="L44"/>
  <c r="M44"/>
  <c r="N44"/>
  <c r="O44"/>
  <c r="P44"/>
  <c r="Q44"/>
  <c r="D45"/>
  <c r="E45"/>
  <c r="F45"/>
  <c r="G45"/>
  <c r="H45"/>
  <c r="I45"/>
  <c r="J45"/>
  <c r="K45"/>
  <c r="L45"/>
  <c r="M45"/>
  <c r="N45"/>
  <c r="O45"/>
  <c r="P45"/>
  <c r="Q45"/>
  <c r="E28"/>
  <c r="F28"/>
  <c r="G28"/>
  <c r="H28"/>
  <c r="I28"/>
  <c r="J28"/>
  <c r="K28"/>
  <c r="L28"/>
  <c r="M28"/>
  <c r="N28"/>
  <c r="O28"/>
  <c r="P28"/>
  <c r="Q28"/>
  <c r="D28"/>
  <c r="N200" i="2"/>
  <c r="O200"/>
  <c r="E20" i="3"/>
  <c r="F20"/>
  <c r="F21" s="1"/>
  <c r="G20"/>
  <c r="H20"/>
  <c r="I20"/>
  <c r="J20"/>
  <c r="J21" s="1"/>
  <c r="K20"/>
  <c r="L20"/>
  <c r="M20"/>
  <c r="N20"/>
  <c r="N21" s="1"/>
  <c r="O20"/>
  <c r="P20"/>
  <c r="Q20"/>
  <c r="D20"/>
  <c r="D21" s="1"/>
  <c r="E17"/>
  <c r="F17"/>
  <c r="G17"/>
  <c r="G21" s="1"/>
  <c r="H17"/>
  <c r="H21" s="1"/>
  <c r="I17"/>
  <c r="J17"/>
  <c r="K17"/>
  <c r="L17"/>
  <c r="L21" s="1"/>
  <c r="M17"/>
  <c r="N17"/>
  <c r="O17"/>
  <c r="O21" s="1"/>
  <c r="P17"/>
  <c r="P21" s="1"/>
  <c r="Q17"/>
  <c r="D17"/>
  <c r="I14"/>
  <c r="E12"/>
  <c r="E14" s="1"/>
  <c r="F12"/>
  <c r="F14" s="1"/>
  <c r="G12"/>
  <c r="G14" s="1"/>
  <c r="H12"/>
  <c r="H14" s="1"/>
  <c r="I12"/>
  <c r="J12"/>
  <c r="J14" s="1"/>
  <c r="K12"/>
  <c r="K14" s="1"/>
  <c r="L12"/>
  <c r="L14" s="1"/>
  <c r="M12"/>
  <c r="M14" s="1"/>
  <c r="N12"/>
  <c r="N14" s="1"/>
  <c r="O12"/>
  <c r="O14" s="1"/>
  <c r="P12"/>
  <c r="P14" s="1"/>
  <c r="Q12"/>
  <c r="Q14" s="1"/>
  <c r="D12"/>
  <c r="D14" s="1"/>
  <c r="E9"/>
  <c r="F9"/>
  <c r="G9"/>
  <c r="H9"/>
  <c r="I9"/>
  <c r="J9"/>
  <c r="K9"/>
  <c r="L9"/>
  <c r="M9"/>
  <c r="N9"/>
  <c r="O9"/>
  <c r="P9"/>
  <c r="Q9"/>
  <c r="D9"/>
  <c r="E6"/>
  <c r="F6"/>
  <c r="G6"/>
  <c r="H6"/>
  <c r="I6"/>
  <c r="J6"/>
  <c r="K6"/>
  <c r="L6"/>
  <c r="M6"/>
  <c r="N6"/>
  <c r="O6"/>
  <c r="P6"/>
  <c r="Q6"/>
  <c r="D6"/>
  <c r="Q21" l="1"/>
  <c r="M21"/>
  <c r="I21"/>
  <c r="E21"/>
  <c r="K21"/>
  <c r="P6" i="2"/>
  <c r="S6"/>
  <c r="E6"/>
  <c r="H6"/>
  <c r="K6"/>
  <c r="M6" s="1"/>
  <c r="G200" l="1"/>
  <c r="F200"/>
  <c r="H199"/>
  <c r="H198"/>
  <c r="H197"/>
  <c r="H196"/>
  <c r="H195"/>
  <c r="H194"/>
  <c r="H193"/>
  <c r="H192"/>
  <c r="H191"/>
  <c r="H190"/>
  <c r="H189"/>
  <c r="H188"/>
  <c r="H200" s="1"/>
  <c r="G187"/>
  <c r="F187"/>
  <c r="H186"/>
  <c r="H185"/>
  <c r="H184"/>
  <c r="H183"/>
  <c r="H182"/>
  <c r="H181"/>
  <c r="H180"/>
  <c r="H179"/>
  <c r="H178"/>
  <c r="H177"/>
  <c r="H176"/>
  <c r="H175"/>
  <c r="G174"/>
  <c r="F174"/>
  <c r="H173"/>
  <c r="H172"/>
  <c r="H171"/>
  <c r="H170"/>
  <c r="H169"/>
  <c r="H168"/>
  <c r="H167"/>
  <c r="H166"/>
  <c r="H165"/>
  <c r="H164"/>
  <c r="H163"/>
  <c r="H162"/>
  <c r="G161"/>
  <c r="F161"/>
  <c r="H160"/>
  <c r="H159"/>
  <c r="H158"/>
  <c r="H157"/>
  <c r="H156"/>
  <c r="H155"/>
  <c r="H154"/>
  <c r="H153"/>
  <c r="H152"/>
  <c r="H151"/>
  <c r="H150"/>
  <c r="H149"/>
  <c r="G148"/>
  <c r="F148"/>
  <c r="H147"/>
  <c r="H146"/>
  <c r="H145"/>
  <c r="H144"/>
  <c r="H143"/>
  <c r="H142"/>
  <c r="H141"/>
  <c r="H140"/>
  <c r="H139"/>
  <c r="H138"/>
  <c r="H137"/>
  <c r="H136"/>
  <c r="G135"/>
  <c r="F135"/>
  <c r="H134"/>
  <c r="H133"/>
  <c r="H132"/>
  <c r="H131"/>
  <c r="H130"/>
  <c r="H129"/>
  <c r="H128"/>
  <c r="H127"/>
  <c r="H126"/>
  <c r="H125"/>
  <c r="H124"/>
  <c r="H123"/>
  <c r="G122"/>
  <c r="F122"/>
  <c r="H121"/>
  <c r="H120"/>
  <c r="H119"/>
  <c r="H118"/>
  <c r="H117"/>
  <c r="H116"/>
  <c r="H115"/>
  <c r="H114"/>
  <c r="H113"/>
  <c r="H112"/>
  <c r="H111"/>
  <c r="H110"/>
  <c r="G109"/>
  <c r="F109"/>
  <c r="H108"/>
  <c r="H107"/>
  <c r="H106"/>
  <c r="H105"/>
  <c r="H104"/>
  <c r="H103"/>
  <c r="H102"/>
  <c r="H101"/>
  <c r="H100"/>
  <c r="H99"/>
  <c r="H98"/>
  <c r="H97"/>
  <c r="G96"/>
  <c r="F96"/>
  <c r="H95"/>
  <c r="H94"/>
  <c r="H93"/>
  <c r="H92"/>
  <c r="H91"/>
  <c r="H90"/>
  <c r="H89"/>
  <c r="H88"/>
  <c r="H87"/>
  <c r="H86"/>
  <c r="H85"/>
  <c r="H84"/>
  <c r="G83"/>
  <c r="F83"/>
  <c r="H82"/>
  <c r="H81"/>
  <c r="H80"/>
  <c r="H79"/>
  <c r="H78"/>
  <c r="H77"/>
  <c r="H76"/>
  <c r="H75"/>
  <c r="H74"/>
  <c r="H73"/>
  <c r="H72"/>
  <c r="H71"/>
  <c r="G70"/>
  <c r="F70"/>
  <c r="H69"/>
  <c r="H68"/>
  <c r="H67"/>
  <c r="H66"/>
  <c r="H65"/>
  <c r="H64"/>
  <c r="H63"/>
  <c r="H62"/>
  <c r="H61"/>
  <c r="H60"/>
  <c r="H59"/>
  <c r="H58"/>
  <c r="G57"/>
  <c r="F57"/>
  <c r="H56"/>
  <c r="H55"/>
  <c r="H54"/>
  <c r="H53"/>
  <c r="H52"/>
  <c r="H51"/>
  <c r="H50"/>
  <c r="H49"/>
  <c r="H48"/>
  <c r="H47"/>
  <c r="H46"/>
  <c r="H45"/>
  <c r="G44"/>
  <c r="F44"/>
  <c r="H43"/>
  <c r="H42"/>
  <c r="H41"/>
  <c r="H40"/>
  <c r="H39"/>
  <c r="H38"/>
  <c r="H37"/>
  <c r="H36"/>
  <c r="H35"/>
  <c r="H34"/>
  <c r="H33"/>
  <c r="H32"/>
  <c r="G31"/>
  <c r="F31"/>
  <c r="H30"/>
  <c r="H29"/>
  <c r="H28"/>
  <c r="H27"/>
  <c r="H26"/>
  <c r="H25"/>
  <c r="H24"/>
  <c r="H23"/>
  <c r="H22"/>
  <c r="H21"/>
  <c r="H20"/>
  <c r="H19"/>
  <c r="G18"/>
  <c r="F18"/>
  <c r="H17"/>
  <c r="H16"/>
  <c r="H15"/>
  <c r="H14"/>
  <c r="H13"/>
  <c r="H12"/>
  <c r="H11"/>
  <c r="H10"/>
  <c r="H9"/>
  <c r="H8"/>
  <c r="H7"/>
  <c r="S65"/>
  <c r="P65"/>
  <c r="T65" s="1"/>
  <c r="M65"/>
  <c r="K65"/>
  <c r="E65"/>
  <c r="N57"/>
  <c r="D18"/>
  <c r="C18"/>
  <c r="S199"/>
  <c r="S198"/>
  <c r="S197"/>
  <c r="S196"/>
  <c r="S195"/>
  <c r="S194"/>
  <c r="S193"/>
  <c r="S192"/>
  <c r="S191"/>
  <c r="S190"/>
  <c r="S189"/>
  <c r="S188"/>
  <c r="S186"/>
  <c r="S185"/>
  <c r="S184"/>
  <c r="S183"/>
  <c r="S182"/>
  <c r="S181"/>
  <c r="S180"/>
  <c r="S179"/>
  <c r="S178"/>
  <c r="S177"/>
  <c r="S176"/>
  <c r="S175"/>
  <c r="S173"/>
  <c r="S172"/>
  <c r="S171"/>
  <c r="S170"/>
  <c r="S169"/>
  <c r="S168"/>
  <c r="S167"/>
  <c r="S166"/>
  <c r="S165"/>
  <c r="S164"/>
  <c r="S163"/>
  <c r="S162"/>
  <c r="S160"/>
  <c r="S159"/>
  <c r="S158"/>
  <c r="S157"/>
  <c r="S156"/>
  <c r="S155"/>
  <c r="S154"/>
  <c r="S153"/>
  <c r="S152"/>
  <c r="S151"/>
  <c r="S150"/>
  <c r="S149"/>
  <c r="S147"/>
  <c r="S146"/>
  <c r="S145"/>
  <c r="S144"/>
  <c r="S143"/>
  <c r="S142"/>
  <c r="S141"/>
  <c r="S140"/>
  <c r="S139"/>
  <c r="S138"/>
  <c r="S137"/>
  <c r="S136"/>
  <c r="S134"/>
  <c r="S133"/>
  <c r="S132"/>
  <c r="S131"/>
  <c r="S130"/>
  <c r="S129"/>
  <c r="S128"/>
  <c r="S127"/>
  <c r="S126"/>
  <c r="S125"/>
  <c r="S124"/>
  <c r="S123"/>
  <c r="S121"/>
  <c r="S120"/>
  <c r="S119"/>
  <c r="S118"/>
  <c r="S117"/>
  <c r="S116"/>
  <c r="S115"/>
  <c r="S114"/>
  <c r="S113"/>
  <c r="S112"/>
  <c r="S111"/>
  <c r="S110"/>
  <c r="S108"/>
  <c r="S107"/>
  <c r="S106"/>
  <c r="S105"/>
  <c r="S104"/>
  <c r="S103"/>
  <c r="S102"/>
  <c r="S101"/>
  <c r="S100"/>
  <c r="S99"/>
  <c r="S98"/>
  <c r="S97"/>
  <c r="S95"/>
  <c r="S94"/>
  <c r="S93"/>
  <c r="S92"/>
  <c r="S91"/>
  <c r="S90"/>
  <c r="S89"/>
  <c r="S88"/>
  <c r="S87"/>
  <c r="S86"/>
  <c r="S85"/>
  <c r="S84"/>
  <c r="S82"/>
  <c r="S81"/>
  <c r="S80"/>
  <c r="S79"/>
  <c r="S78"/>
  <c r="S77"/>
  <c r="S76"/>
  <c r="S75"/>
  <c r="S74"/>
  <c r="S73"/>
  <c r="S72"/>
  <c r="S71"/>
  <c r="S69"/>
  <c r="S68"/>
  <c r="S67"/>
  <c r="S66"/>
  <c r="S64"/>
  <c r="S63"/>
  <c r="S62"/>
  <c r="S61"/>
  <c r="S60"/>
  <c r="S59"/>
  <c r="S58"/>
  <c r="S56"/>
  <c r="S55"/>
  <c r="S54"/>
  <c r="S53"/>
  <c r="S52"/>
  <c r="S51"/>
  <c r="S50"/>
  <c r="S49"/>
  <c r="S48"/>
  <c r="S47"/>
  <c r="S46"/>
  <c r="S45"/>
  <c r="S43"/>
  <c r="S42"/>
  <c r="S41"/>
  <c r="S40"/>
  <c r="S39"/>
  <c r="S38"/>
  <c r="S37"/>
  <c r="S36"/>
  <c r="S35"/>
  <c r="S34"/>
  <c r="S33"/>
  <c r="S32"/>
  <c r="S30"/>
  <c r="S29"/>
  <c r="S28"/>
  <c r="S27"/>
  <c r="S26"/>
  <c r="S25"/>
  <c r="S24"/>
  <c r="S23"/>
  <c r="S22"/>
  <c r="S21"/>
  <c r="S20"/>
  <c r="S19"/>
  <c r="S7"/>
  <c r="S9"/>
  <c r="S10"/>
  <c r="S11"/>
  <c r="S12"/>
  <c r="S13"/>
  <c r="S14"/>
  <c r="S15"/>
  <c r="S16"/>
  <c r="S17"/>
  <c r="K199"/>
  <c r="M199" s="1"/>
  <c r="K198"/>
  <c r="M198" s="1"/>
  <c r="K197"/>
  <c r="K196"/>
  <c r="K195"/>
  <c r="M195" s="1"/>
  <c r="K194"/>
  <c r="K193"/>
  <c r="K192"/>
  <c r="M192" s="1"/>
  <c r="K191"/>
  <c r="M191" s="1"/>
  <c r="K190"/>
  <c r="K189"/>
  <c r="K188"/>
  <c r="M188" s="1"/>
  <c r="K186"/>
  <c r="K185"/>
  <c r="M185" s="1"/>
  <c r="K184"/>
  <c r="K183"/>
  <c r="M183" s="1"/>
  <c r="K182"/>
  <c r="M182" s="1"/>
  <c r="K181"/>
  <c r="M181" s="1"/>
  <c r="K180"/>
  <c r="K179"/>
  <c r="M179" s="1"/>
  <c r="K178"/>
  <c r="K177"/>
  <c r="M177" s="1"/>
  <c r="K176"/>
  <c r="M176" s="1"/>
  <c r="K175"/>
  <c r="K173"/>
  <c r="M173" s="1"/>
  <c r="K172"/>
  <c r="K171"/>
  <c r="M171" s="1"/>
  <c r="K170"/>
  <c r="M170" s="1"/>
  <c r="K169"/>
  <c r="M169" s="1"/>
  <c r="K168"/>
  <c r="M168" s="1"/>
  <c r="K167"/>
  <c r="M167" s="1"/>
  <c r="K166"/>
  <c r="K165"/>
  <c r="M165" s="1"/>
  <c r="K164"/>
  <c r="M164" s="1"/>
  <c r="K163"/>
  <c r="M163" s="1"/>
  <c r="K162"/>
  <c r="M162" s="1"/>
  <c r="K160"/>
  <c r="K159"/>
  <c r="M159" s="1"/>
  <c r="K158"/>
  <c r="K157"/>
  <c r="K156"/>
  <c r="M156" s="1"/>
  <c r="K155"/>
  <c r="K154"/>
  <c r="K153"/>
  <c r="K152"/>
  <c r="M152" s="1"/>
  <c r="K151"/>
  <c r="K150"/>
  <c r="K149"/>
  <c r="K147"/>
  <c r="M147" s="1"/>
  <c r="K146"/>
  <c r="K145"/>
  <c r="M145" s="1"/>
  <c r="K144"/>
  <c r="M144" s="1"/>
  <c r="K143"/>
  <c r="M143" s="1"/>
  <c r="K142"/>
  <c r="M142" s="1"/>
  <c r="K141"/>
  <c r="K140"/>
  <c r="M140" s="1"/>
  <c r="K139"/>
  <c r="M139" s="1"/>
  <c r="K138"/>
  <c r="K137"/>
  <c r="K136"/>
  <c r="M136" s="1"/>
  <c r="K134"/>
  <c r="M134" s="1"/>
  <c r="K133"/>
  <c r="M133" s="1"/>
  <c r="K132"/>
  <c r="K131"/>
  <c r="K130"/>
  <c r="K129"/>
  <c r="M129" s="1"/>
  <c r="K128"/>
  <c r="K127"/>
  <c r="K126"/>
  <c r="M126" s="1"/>
  <c r="K125"/>
  <c r="M125" s="1"/>
  <c r="K124"/>
  <c r="K123"/>
  <c r="M123" s="1"/>
  <c r="K121"/>
  <c r="K120"/>
  <c r="K119"/>
  <c r="K118"/>
  <c r="M118" s="1"/>
  <c r="K117"/>
  <c r="K116"/>
  <c r="M116" s="1"/>
  <c r="K115"/>
  <c r="K114"/>
  <c r="K113"/>
  <c r="M113" s="1"/>
  <c r="K112"/>
  <c r="M112" s="1"/>
  <c r="K111"/>
  <c r="K110"/>
  <c r="K108"/>
  <c r="M108" s="1"/>
  <c r="K107"/>
  <c r="K106"/>
  <c r="M106" s="1"/>
  <c r="K105"/>
  <c r="M105" s="1"/>
  <c r="K104"/>
  <c r="K103"/>
  <c r="K102"/>
  <c r="M102" s="1"/>
  <c r="K101"/>
  <c r="K100"/>
  <c r="K99"/>
  <c r="K98"/>
  <c r="M98" s="1"/>
  <c r="K97"/>
  <c r="K95"/>
  <c r="M95" s="1"/>
  <c r="K94"/>
  <c r="K93"/>
  <c r="M93" s="1"/>
  <c r="K92"/>
  <c r="M92" s="1"/>
  <c r="K91"/>
  <c r="M91" s="1"/>
  <c r="K90"/>
  <c r="K89"/>
  <c r="K88"/>
  <c r="M88" s="1"/>
  <c r="K87"/>
  <c r="M87" s="1"/>
  <c r="K86"/>
  <c r="K85"/>
  <c r="M85" s="1"/>
  <c r="K84"/>
  <c r="M84" s="1"/>
  <c r="K82"/>
  <c r="K81"/>
  <c r="M81" s="1"/>
  <c r="K80"/>
  <c r="K79"/>
  <c r="K78"/>
  <c r="M78" s="1"/>
  <c r="K77"/>
  <c r="M77" s="1"/>
  <c r="K76"/>
  <c r="K75"/>
  <c r="M75" s="1"/>
  <c r="K74"/>
  <c r="K73"/>
  <c r="M73" s="1"/>
  <c r="K72"/>
  <c r="K71"/>
  <c r="K69"/>
  <c r="M69" s="1"/>
  <c r="K68"/>
  <c r="K67"/>
  <c r="K66"/>
  <c r="K64"/>
  <c r="M64" s="1"/>
  <c r="K63"/>
  <c r="K62"/>
  <c r="M62" s="1"/>
  <c r="K61"/>
  <c r="M61" s="1"/>
  <c r="K60"/>
  <c r="K59"/>
  <c r="M59" s="1"/>
  <c r="K58"/>
  <c r="K56"/>
  <c r="K55"/>
  <c r="M55" s="1"/>
  <c r="K54"/>
  <c r="K53"/>
  <c r="K52"/>
  <c r="M52" s="1"/>
  <c r="K51"/>
  <c r="M51" s="1"/>
  <c r="K50"/>
  <c r="K49"/>
  <c r="K48"/>
  <c r="M48" s="1"/>
  <c r="K47"/>
  <c r="K46"/>
  <c r="M46" s="1"/>
  <c r="K45"/>
  <c r="K43"/>
  <c r="K42"/>
  <c r="M42" s="1"/>
  <c r="K41"/>
  <c r="K40"/>
  <c r="K39"/>
  <c r="M39" s="1"/>
  <c r="K38"/>
  <c r="M38" s="1"/>
  <c r="K37"/>
  <c r="K36"/>
  <c r="K35"/>
  <c r="K34"/>
  <c r="K33"/>
  <c r="K32"/>
  <c r="K30"/>
  <c r="K29"/>
  <c r="K28"/>
  <c r="K27"/>
  <c r="K26"/>
  <c r="K25"/>
  <c r="K24"/>
  <c r="M24" s="1"/>
  <c r="K23"/>
  <c r="K22"/>
  <c r="K21"/>
  <c r="K20"/>
  <c r="M20" s="1"/>
  <c r="K19"/>
  <c r="K7"/>
  <c r="M7" s="1"/>
  <c r="K8"/>
  <c r="M8" s="1"/>
  <c r="K9"/>
  <c r="M9" s="1"/>
  <c r="K10"/>
  <c r="K11"/>
  <c r="M11" s="1"/>
  <c r="K12"/>
  <c r="K13"/>
  <c r="M13" s="1"/>
  <c r="K14"/>
  <c r="K15"/>
  <c r="M15" s="1"/>
  <c r="K16"/>
  <c r="M16" s="1"/>
  <c r="K17"/>
  <c r="M17" s="1"/>
  <c r="R200"/>
  <c r="Q200"/>
  <c r="L200"/>
  <c r="J200"/>
  <c r="I200"/>
  <c r="D200"/>
  <c r="C200"/>
  <c r="R187"/>
  <c r="Q187"/>
  <c r="O187"/>
  <c r="N187"/>
  <c r="L187"/>
  <c r="J187"/>
  <c r="I187"/>
  <c r="D187"/>
  <c r="C187"/>
  <c r="R174"/>
  <c r="Q174"/>
  <c r="O174"/>
  <c r="N174"/>
  <c r="L174"/>
  <c r="J174"/>
  <c r="I174"/>
  <c r="D174"/>
  <c r="C174"/>
  <c r="R161"/>
  <c r="Q161"/>
  <c r="O161"/>
  <c r="N161"/>
  <c r="L161"/>
  <c r="J161"/>
  <c r="I161"/>
  <c r="D161"/>
  <c r="C161"/>
  <c r="R148"/>
  <c r="Q148"/>
  <c r="O148"/>
  <c r="N148"/>
  <c r="L148"/>
  <c r="J148"/>
  <c r="I148"/>
  <c r="D148"/>
  <c r="C148"/>
  <c r="R135"/>
  <c r="Q135"/>
  <c r="O135"/>
  <c r="N135"/>
  <c r="L135"/>
  <c r="J135"/>
  <c r="I135"/>
  <c r="D135"/>
  <c r="C135"/>
  <c r="R122"/>
  <c r="Q122"/>
  <c r="O122"/>
  <c r="N122"/>
  <c r="L122"/>
  <c r="J122"/>
  <c r="I122"/>
  <c r="D122"/>
  <c r="C122"/>
  <c r="R109"/>
  <c r="Q109"/>
  <c r="O109"/>
  <c r="N109"/>
  <c r="L109"/>
  <c r="J109"/>
  <c r="I109"/>
  <c r="D109"/>
  <c r="C109"/>
  <c r="R96"/>
  <c r="Q96"/>
  <c r="O96"/>
  <c r="N96"/>
  <c r="L96"/>
  <c r="J96"/>
  <c r="I96"/>
  <c r="D96"/>
  <c r="C96"/>
  <c r="R83"/>
  <c r="Q83"/>
  <c r="O83"/>
  <c r="N83"/>
  <c r="L83"/>
  <c r="J83"/>
  <c r="I83"/>
  <c r="D83"/>
  <c r="C83"/>
  <c r="R70"/>
  <c r="Q70"/>
  <c r="O70"/>
  <c r="N70"/>
  <c r="L70"/>
  <c r="J70"/>
  <c r="I70"/>
  <c r="D70"/>
  <c r="C70"/>
  <c r="R57"/>
  <c r="Q57"/>
  <c r="O57"/>
  <c r="L57"/>
  <c r="J57"/>
  <c r="I57"/>
  <c r="D57"/>
  <c r="C57"/>
  <c r="R44"/>
  <c r="Q44"/>
  <c r="O44"/>
  <c r="N44"/>
  <c r="L44"/>
  <c r="J44"/>
  <c r="I44"/>
  <c r="D44"/>
  <c r="C44"/>
  <c r="R31"/>
  <c r="Q31"/>
  <c r="O31"/>
  <c r="N31"/>
  <c r="L31"/>
  <c r="J31"/>
  <c r="I31"/>
  <c r="D31"/>
  <c r="C31"/>
  <c r="I18"/>
  <c r="J18"/>
  <c r="L18"/>
  <c r="N18"/>
  <c r="O18"/>
  <c r="Q18"/>
  <c r="P199"/>
  <c r="T199" s="1"/>
  <c r="E199"/>
  <c r="P198"/>
  <c r="E198"/>
  <c r="P197"/>
  <c r="T197" s="1"/>
  <c r="M197"/>
  <c r="E197"/>
  <c r="P196"/>
  <c r="T196" s="1"/>
  <c r="M196"/>
  <c r="E196"/>
  <c r="P195"/>
  <c r="T195" s="1"/>
  <c r="E195"/>
  <c r="P194"/>
  <c r="M194"/>
  <c r="E194"/>
  <c r="P193"/>
  <c r="T193" s="1"/>
  <c r="M193"/>
  <c r="E193"/>
  <c r="P192"/>
  <c r="T192" s="1"/>
  <c r="E192"/>
  <c r="P191"/>
  <c r="T191" s="1"/>
  <c r="E191"/>
  <c r="P190"/>
  <c r="M190"/>
  <c r="E190"/>
  <c r="P189"/>
  <c r="T189" s="1"/>
  <c r="M189"/>
  <c r="E189"/>
  <c r="P188"/>
  <c r="E188"/>
  <c r="P186"/>
  <c r="M186"/>
  <c r="E186"/>
  <c r="P185"/>
  <c r="T185" s="1"/>
  <c r="E185"/>
  <c r="P184"/>
  <c r="T184" s="1"/>
  <c r="M184"/>
  <c r="E184"/>
  <c r="P183"/>
  <c r="T183" s="1"/>
  <c r="E183"/>
  <c r="P182"/>
  <c r="E182"/>
  <c r="P181"/>
  <c r="T181" s="1"/>
  <c r="E181"/>
  <c r="P180"/>
  <c r="M180"/>
  <c r="E180"/>
  <c r="P179"/>
  <c r="T179" s="1"/>
  <c r="E179"/>
  <c r="P178"/>
  <c r="M178"/>
  <c r="E178"/>
  <c r="P177"/>
  <c r="T177" s="1"/>
  <c r="E177"/>
  <c r="P176"/>
  <c r="T176" s="1"/>
  <c r="E176"/>
  <c r="P175"/>
  <c r="E175"/>
  <c r="P173"/>
  <c r="E173"/>
  <c r="P172"/>
  <c r="T172" s="1"/>
  <c r="M172"/>
  <c r="E172"/>
  <c r="P171"/>
  <c r="T171" s="1"/>
  <c r="E171"/>
  <c r="P170"/>
  <c r="T170" s="1"/>
  <c r="E170"/>
  <c r="P169"/>
  <c r="E169"/>
  <c r="P168"/>
  <c r="E168"/>
  <c r="P167"/>
  <c r="T167" s="1"/>
  <c r="E167"/>
  <c r="P166"/>
  <c r="T166" s="1"/>
  <c r="M166"/>
  <c r="E166"/>
  <c r="P165"/>
  <c r="E165"/>
  <c r="P164"/>
  <c r="T164" s="1"/>
  <c r="E164"/>
  <c r="P163"/>
  <c r="T163" s="1"/>
  <c r="E163"/>
  <c r="P162"/>
  <c r="E162"/>
  <c r="P160"/>
  <c r="M160"/>
  <c r="E160"/>
  <c r="P159"/>
  <c r="E159"/>
  <c r="P158"/>
  <c r="T158" s="1"/>
  <c r="M158"/>
  <c r="E158"/>
  <c r="P157"/>
  <c r="M157"/>
  <c r="E157"/>
  <c r="P156"/>
  <c r="E156"/>
  <c r="P155"/>
  <c r="M155"/>
  <c r="E155"/>
  <c r="P154"/>
  <c r="T154" s="1"/>
  <c r="M154"/>
  <c r="E154"/>
  <c r="P153"/>
  <c r="M153"/>
  <c r="E153"/>
  <c r="P152"/>
  <c r="E152"/>
  <c r="P151"/>
  <c r="M151"/>
  <c r="E151"/>
  <c r="P150"/>
  <c r="T150" s="1"/>
  <c r="M150"/>
  <c r="E150"/>
  <c r="P149"/>
  <c r="M149"/>
  <c r="E149"/>
  <c r="P147"/>
  <c r="T147" s="1"/>
  <c r="E147"/>
  <c r="P146"/>
  <c r="M146"/>
  <c r="E146"/>
  <c r="P145"/>
  <c r="E145"/>
  <c r="P144"/>
  <c r="T144" s="1"/>
  <c r="E144"/>
  <c r="P143"/>
  <c r="T143" s="1"/>
  <c r="E143"/>
  <c r="P142"/>
  <c r="E142"/>
  <c r="P141"/>
  <c r="M141"/>
  <c r="E141"/>
  <c r="P140"/>
  <c r="T140" s="1"/>
  <c r="E140"/>
  <c r="P139"/>
  <c r="T139" s="1"/>
  <c r="E139"/>
  <c r="P138"/>
  <c r="M138"/>
  <c r="E138"/>
  <c r="P137"/>
  <c r="M137"/>
  <c r="E137"/>
  <c r="P136"/>
  <c r="E136"/>
  <c r="P134"/>
  <c r="T134" s="1"/>
  <c r="E134"/>
  <c r="P133"/>
  <c r="E133"/>
  <c r="P132"/>
  <c r="T132" s="1"/>
  <c r="M132"/>
  <c r="E132"/>
  <c r="P131"/>
  <c r="M131"/>
  <c r="E131"/>
  <c r="P130"/>
  <c r="M130"/>
  <c r="E130"/>
  <c r="P129"/>
  <c r="E129"/>
  <c r="P128"/>
  <c r="T128" s="1"/>
  <c r="M128"/>
  <c r="E128"/>
  <c r="P127"/>
  <c r="T127" s="1"/>
  <c r="M127"/>
  <c r="E127"/>
  <c r="P126"/>
  <c r="T126" s="1"/>
  <c r="E126"/>
  <c r="P125"/>
  <c r="E125"/>
  <c r="P124"/>
  <c r="M124"/>
  <c r="E124"/>
  <c r="P123"/>
  <c r="T123" s="1"/>
  <c r="E123"/>
  <c r="P121"/>
  <c r="T121" s="1"/>
  <c r="M121"/>
  <c r="E121"/>
  <c r="P120"/>
  <c r="M120"/>
  <c r="E120"/>
  <c r="P119"/>
  <c r="T119" s="1"/>
  <c r="M119"/>
  <c r="E119"/>
  <c r="P118"/>
  <c r="T118" s="1"/>
  <c r="E118"/>
  <c r="P117"/>
  <c r="M117"/>
  <c r="E117"/>
  <c r="P116"/>
  <c r="E116"/>
  <c r="P115"/>
  <c r="M115"/>
  <c r="E115"/>
  <c r="P114"/>
  <c r="T114" s="1"/>
  <c r="M114"/>
  <c r="E114"/>
  <c r="P113"/>
  <c r="E113"/>
  <c r="P112"/>
  <c r="E112"/>
  <c r="P111"/>
  <c r="T111" s="1"/>
  <c r="M111"/>
  <c r="E111"/>
  <c r="P110"/>
  <c r="E110"/>
  <c r="P108"/>
  <c r="T108" s="1"/>
  <c r="E108"/>
  <c r="P107"/>
  <c r="M107"/>
  <c r="E107"/>
  <c r="P106"/>
  <c r="T106" s="1"/>
  <c r="E106"/>
  <c r="P105"/>
  <c r="T105" s="1"/>
  <c r="E105"/>
  <c r="P104"/>
  <c r="T104" s="1"/>
  <c r="M104"/>
  <c r="E104"/>
  <c r="P103"/>
  <c r="M103"/>
  <c r="E103"/>
  <c r="P102"/>
  <c r="E102"/>
  <c r="P101"/>
  <c r="T101" s="1"/>
  <c r="M101"/>
  <c r="E101"/>
  <c r="P100"/>
  <c r="T100" s="1"/>
  <c r="M100"/>
  <c r="E100"/>
  <c r="P99"/>
  <c r="M99"/>
  <c r="E99"/>
  <c r="P98"/>
  <c r="T98" s="1"/>
  <c r="E98"/>
  <c r="P97"/>
  <c r="M97"/>
  <c r="E97"/>
  <c r="P95"/>
  <c r="E95"/>
  <c r="P94"/>
  <c r="M94"/>
  <c r="E94"/>
  <c r="P93"/>
  <c r="T93" s="1"/>
  <c r="E93"/>
  <c r="P92"/>
  <c r="T92" s="1"/>
  <c r="E92"/>
  <c r="P91"/>
  <c r="T91" s="1"/>
  <c r="E91"/>
  <c r="P90"/>
  <c r="M90"/>
  <c r="E90"/>
  <c r="P89"/>
  <c r="T89" s="1"/>
  <c r="M89"/>
  <c r="E89"/>
  <c r="P88"/>
  <c r="T88" s="1"/>
  <c r="E88"/>
  <c r="P87"/>
  <c r="E87"/>
  <c r="P86"/>
  <c r="M86"/>
  <c r="E86"/>
  <c r="P85"/>
  <c r="T85" s="1"/>
  <c r="E85"/>
  <c r="P84"/>
  <c r="E84"/>
  <c r="P82"/>
  <c r="M82"/>
  <c r="E82"/>
  <c r="P81"/>
  <c r="E81"/>
  <c r="P80"/>
  <c r="T80" s="1"/>
  <c r="M80"/>
  <c r="E80"/>
  <c r="P79"/>
  <c r="T79" s="1"/>
  <c r="M79"/>
  <c r="E79"/>
  <c r="P78"/>
  <c r="T78" s="1"/>
  <c r="E78"/>
  <c r="P77"/>
  <c r="E77"/>
  <c r="P76"/>
  <c r="M76"/>
  <c r="E76"/>
  <c r="P75"/>
  <c r="T75" s="1"/>
  <c r="E75"/>
  <c r="P74"/>
  <c r="M74"/>
  <c r="E74"/>
  <c r="P73"/>
  <c r="E73"/>
  <c r="P72"/>
  <c r="T72" s="1"/>
  <c r="M72"/>
  <c r="E72"/>
  <c r="P71"/>
  <c r="M71"/>
  <c r="E71"/>
  <c r="P69"/>
  <c r="T69" s="1"/>
  <c r="E69"/>
  <c r="P68"/>
  <c r="M68"/>
  <c r="E68"/>
  <c r="P67"/>
  <c r="T67" s="1"/>
  <c r="M67"/>
  <c r="E67"/>
  <c r="P66"/>
  <c r="T66" s="1"/>
  <c r="M66"/>
  <c r="E66"/>
  <c r="P64"/>
  <c r="E64"/>
  <c r="P63"/>
  <c r="T63" s="1"/>
  <c r="M63"/>
  <c r="E63"/>
  <c r="P62"/>
  <c r="T62" s="1"/>
  <c r="E62"/>
  <c r="P61"/>
  <c r="T61" s="1"/>
  <c r="E61"/>
  <c r="P60"/>
  <c r="M60"/>
  <c r="E60"/>
  <c r="P59"/>
  <c r="T59" s="1"/>
  <c r="E59"/>
  <c r="P58"/>
  <c r="M58"/>
  <c r="E58"/>
  <c r="P56"/>
  <c r="T56" s="1"/>
  <c r="M56"/>
  <c r="E56"/>
  <c r="P55"/>
  <c r="E55"/>
  <c r="P54"/>
  <c r="T54" s="1"/>
  <c r="M54"/>
  <c r="E54"/>
  <c r="P53"/>
  <c r="M53"/>
  <c r="E53"/>
  <c r="P52"/>
  <c r="E52"/>
  <c r="P51"/>
  <c r="E51"/>
  <c r="P50"/>
  <c r="M50"/>
  <c r="E50"/>
  <c r="P49"/>
  <c r="T49" s="1"/>
  <c r="M49"/>
  <c r="E49"/>
  <c r="P48"/>
  <c r="T48" s="1"/>
  <c r="E48"/>
  <c r="P47"/>
  <c r="M47"/>
  <c r="E47"/>
  <c r="P46"/>
  <c r="E46"/>
  <c r="P45"/>
  <c r="M45"/>
  <c r="E45"/>
  <c r="P43"/>
  <c r="T43" s="1"/>
  <c r="E43"/>
  <c r="P42"/>
  <c r="E42"/>
  <c r="P41"/>
  <c r="M41"/>
  <c r="E41"/>
  <c r="P40"/>
  <c r="T40" s="1"/>
  <c r="M40"/>
  <c r="E40"/>
  <c r="P39"/>
  <c r="T39" s="1"/>
  <c r="E39"/>
  <c r="P38"/>
  <c r="E38"/>
  <c r="P37"/>
  <c r="M37"/>
  <c r="E37"/>
  <c r="P36"/>
  <c r="T36" s="1"/>
  <c r="M36"/>
  <c r="E36"/>
  <c r="P35"/>
  <c r="T35" s="1"/>
  <c r="M35"/>
  <c r="E35"/>
  <c r="P34"/>
  <c r="M34"/>
  <c r="E34"/>
  <c r="P33"/>
  <c r="M33"/>
  <c r="E33"/>
  <c r="P32"/>
  <c r="M32"/>
  <c r="E32"/>
  <c r="P30"/>
  <c r="T30" s="1"/>
  <c r="M30"/>
  <c r="E30"/>
  <c r="P29"/>
  <c r="M29"/>
  <c r="E29"/>
  <c r="P28"/>
  <c r="M28"/>
  <c r="E28"/>
  <c r="P27"/>
  <c r="T27" s="1"/>
  <c r="M27"/>
  <c r="E27"/>
  <c r="P26"/>
  <c r="T26" s="1"/>
  <c r="M26"/>
  <c r="E26"/>
  <c r="P25"/>
  <c r="M25"/>
  <c r="E25"/>
  <c r="P24"/>
  <c r="E24"/>
  <c r="P23"/>
  <c r="T23" s="1"/>
  <c r="M23"/>
  <c r="E23"/>
  <c r="P22"/>
  <c r="T22" s="1"/>
  <c r="M22"/>
  <c r="E22"/>
  <c r="P21"/>
  <c r="M21"/>
  <c r="E21"/>
  <c r="P20"/>
  <c r="E20"/>
  <c r="P19"/>
  <c r="M19"/>
  <c r="E19"/>
  <c r="E7"/>
  <c r="E8"/>
  <c r="E9"/>
  <c r="E10"/>
  <c r="E11"/>
  <c r="E12"/>
  <c r="E13"/>
  <c r="E14"/>
  <c r="E16"/>
  <c r="E17"/>
  <c r="P17"/>
  <c r="T17" s="1"/>
  <c r="P16"/>
  <c r="T16" s="1"/>
  <c r="P15"/>
  <c r="P14"/>
  <c r="T14" s="1"/>
  <c r="M14"/>
  <c r="P13"/>
  <c r="P12"/>
  <c r="T12" s="1"/>
  <c r="M12"/>
  <c r="P11"/>
  <c r="P10"/>
  <c r="T10" s="1"/>
  <c r="M10"/>
  <c r="P9"/>
  <c r="T9" s="1"/>
  <c r="P8"/>
  <c r="P7"/>
  <c r="T113" l="1"/>
  <c r="E96"/>
  <c r="P200"/>
  <c r="T24"/>
  <c r="T28"/>
  <c r="T33"/>
  <c r="T37"/>
  <c r="T50"/>
  <c r="T74"/>
  <c r="T87"/>
  <c r="T95"/>
  <c r="T102"/>
  <c r="T117"/>
  <c r="T124"/>
  <c r="T130"/>
  <c r="T160"/>
  <c r="T168"/>
  <c r="T188"/>
  <c r="S96"/>
  <c r="S109"/>
  <c r="T131"/>
  <c r="T157"/>
  <c r="S200"/>
  <c r="E200"/>
  <c r="K200"/>
  <c r="T73"/>
  <c r="T125"/>
  <c r="T190"/>
  <c r="T194"/>
  <c r="T198"/>
  <c r="E109"/>
  <c r="T145"/>
  <c r="H31"/>
  <c r="T186"/>
  <c r="T182"/>
  <c r="T180"/>
  <c r="S187"/>
  <c r="P187"/>
  <c r="T178"/>
  <c r="K187"/>
  <c r="H187"/>
  <c r="E187"/>
  <c r="T175"/>
  <c r="M175"/>
  <c r="M187" s="1"/>
  <c r="T173"/>
  <c r="T169"/>
  <c r="K174"/>
  <c r="H174"/>
  <c r="T165"/>
  <c r="S174"/>
  <c r="P174"/>
  <c r="T162"/>
  <c r="T159"/>
  <c r="T156"/>
  <c r="T155"/>
  <c r="T153"/>
  <c r="T152"/>
  <c r="P161"/>
  <c r="T151"/>
  <c r="K161"/>
  <c r="H161"/>
  <c r="T149"/>
  <c r="T146"/>
  <c r="T142"/>
  <c r="T141"/>
  <c r="S148"/>
  <c r="T138"/>
  <c r="E148"/>
  <c r="T137"/>
  <c r="P148"/>
  <c r="M148"/>
  <c r="H148"/>
  <c r="T136"/>
  <c r="H135"/>
  <c r="T133"/>
  <c r="T129"/>
  <c r="P135"/>
  <c r="K135"/>
  <c r="S135"/>
  <c r="E135"/>
  <c r="T120"/>
  <c r="T116"/>
  <c r="E122"/>
  <c r="T115"/>
  <c r="K122"/>
  <c r="H122"/>
  <c r="H109"/>
  <c r="H96"/>
  <c r="H83"/>
  <c r="H70"/>
  <c r="H57"/>
  <c r="H44"/>
  <c r="H18"/>
  <c r="S122"/>
  <c r="P122"/>
  <c r="T110"/>
  <c r="T112"/>
  <c r="M110"/>
  <c r="M122" s="1"/>
  <c r="P109"/>
  <c r="T97"/>
  <c r="T99"/>
  <c r="T103"/>
  <c r="T107"/>
  <c r="K109"/>
  <c r="P96"/>
  <c r="T84"/>
  <c r="T96" s="1"/>
  <c r="T86"/>
  <c r="T90"/>
  <c r="T94"/>
  <c r="K96"/>
  <c r="T82"/>
  <c r="T77"/>
  <c r="T81"/>
  <c r="T76"/>
  <c r="P83"/>
  <c r="E83"/>
  <c r="S83"/>
  <c r="K83"/>
  <c r="T71"/>
  <c r="T68"/>
  <c r="T64"/>
  <c r="T60"/>
  <c r="E70"/>
  <c r="P70"/>
  <c r="K70"/>
  <c r="S70"/>
  <c r="T58"/>
  <c r="T55"/>
  <c r="T53"/>
  <c r="T52"/>
  <c r="T51"/>
  <c r="T47"/>
  <c r="S57"/>
  <c r="T46"/>
  <c r="P57"/>
  <c r="K57"/>
  <c r="E57"/>
  <c r="T45"/>
  <c r="T57" s="1"/>
  <c r="T42"/>
  <c r="T41"/>
  <c r="T38"/>
  <c r="S44"/>
  <c r="T34"/>
  <c r="P44"/>
  <c r="M44"/>
  <c r="K44"/>
  <c r="E44"/>
  <c r="T32"/>
  <c r="T29"/>
  <c r="T25"/>
  <c r="T21"/>
  <c r="E31"/>
  <c r="T20"/>
  <c r="S31"/>
  <c r="P31"/>
  <c r="K31"/>
  <c r="T19"/>
  <c r="T15"/>
  <c r="E15"/>
  <c r="E18" s="1"/>
  <c r="T13"/>
  <c r="T11"/>
  <c r="K18"/>
  <c r="T7"/>
  <c r="T6"/>
  <c r="R18"/>
  <c r="S161"/>
  <c r="M200"/>
  <c r="M174"/>
  <c r="M161"/>
  <c r="K148"/>
  <c r="M135"/>
  <c r="M109"/>
  <c r="M96"/>
  <c r="M83"/>
  <c r="M70"/>
  <c r="M57"/>
  <c r="M31"/>
  <c r="P18"/>
  <c r="E174"/>
  <c r="M18"/>
  <c r="E161"/>
  <c r="T109" l="1"/>
  <c r="T122"/>
  <c r="T135"/>
  <c r="T174"/>
  <c r="T200"/>
  <c r="T31"/>
  <c r="T83"/>
  <c r="T44"/>
  <c r="T148"/>
  <c r="T187"/>
  <c r="T161"/>
  <c r="T70"/>
  <c r="S8"/>
  <c r="S18" l="1"/>
  <c r="T8"/>
  <c r="T18" s="1"/>
</calcChain>
</file>

<file path=xl/sharedStrings.xml><?xml version="1.0" encoding="utf-8"?>
<sst xmlns="http://schemas.openxmlformats.org/spreadsheetml/2006/main" count="304" uniqueCount="71">
  <si>
    <t>Transport Aérien - Données Mensuelles 2005-2019</t>
  </si>
  <si>
    <t>Air Transport - Monthly data 2005-2019</t>
  </si>
  <si>
    <t>إحصاءات النقل الجوي - معطيات شهرية 2005-2019</t>
  </si>
  <si>
    <t>Source: Aéroport International Rafic Hariri</t>
  </si>
  <si>
    <t>Source: Rafic Hariri International Airport</t>
  </si>
  <si>
    <t>المصدر: مطار رفيق الحريري الدولي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</si>
  <si>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</si>
  <si>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</si>
  <si>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</si>
  <si>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</si>
  <si>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</si>
  <si>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</si>
  <si>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</si>
  <si>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</si>
  <si>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</si>
  <si>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</si>
  <si>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</si>
  <si>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</si>
  <si>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</si>
  <si>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Janvier / January / كانون ثاني</t>
  </si>
  <si>
    <t>Février / February / شباط</t>
  </si>
  <si>
    <t xml:space="preserve">Mars / March / آذار </t>
  </si>
  <si>
    <t>Avril / April / نيسان</t>
  </si>
  <si>
    <t>Mai / May / أيار</t>
  </si>
  <si>
    <t>Juin / June / حزيران</t>
  </si>
  <si>
    <t>Juillet / July / تموز</t>
  </si>
  <si>
    <t>Août / August / آب</t>
  </si>
  <si>
    <t>Septembre / September / أيلول</t>
  </si>
  <si>
    <t>Octobre / October / تشرين أول</t>
  </si>
  <si>
    <t>Novembre / November / تشرين ثاني</t>
  </si>
  <si>
    <t>Décembre / December / كانون أول</t>
  </si>
  <si>
    <t>Total / المجموع</t>
  </si>
  <si>
    <t>Année / Year / سنة</t>
  </si>
  <si>
    <t>Mois / Month / شهر</t>
  </si>
  <si>
    <t>Mouvement des avions / Aircraft Movements / حركة الطائرات</t>
  </si>
  <si>
    <t>Equipage / Crew / الطاقم</t>
  </si>
  <si>
    <t>Atterrissage / Landing  / هبوط</t>
  </si>
  <si>
    <t>Décollage / Take-off / إقلاع</t>
  </si>
  <si>
    <t>Arrivées / Arriving / قدوم</t>
  </si>
  <si>
    <t>Départs / Departing / مغادرة</t>
  </si>
  <si>
    <t>Passagers / Passengers / ركاب</t>
  </si>
  <si>
    <t>Transit / ترانزيت</t>
  </si>
  <si>
    <t>Grand Total / المجموع العام</t>
  </si>
  <si>
    <t>Cargaison en tonnes métriques / Cargo in metric tonnes / الحمولة بالطن المتري</t>
  </si>
  <si>
    <t>Fret / Freight / الشحن</t>
  </si>
  <si>
    <t>Courrier / Mail / البريد</t>
  </si>
  <si>
    <t>Chargé / Loaded / محمل</t>
  </si>
  <si>
    <t>Source: Aéroport International Rafic Hariri / Source: Rafic Hariri International Airport / المصدر: مطار رفيق الحريري الدولي</t>
  </si>
  <si>
    <t>Déchargée / Unloaded / مفرغ</t>
  </si>
  <si>
    <t>Chargée / Loaded / محمل</t>
  </si>
  <si>
    <t>Déchargé / Unloaded / مفرغ</t>
  </si>
  <si>
    <t>Statistiques du Transport Aérien de l'Aéroport International Rafic Hariri / International Rafic Hariri Airport Air Transport Statistics / إحصاءات النقل الجوي في مطار رفيق الحريري الدولي</t>
  </si>
  <si>
    <t>Données manquantes de la source / Data Missing from the source / معطيات ناقصة من المصدر</t>
  </si>
  <si>
    <t>Tableau fait par l'ACS / Table assembled by  CAS / جدول من تجميع إدارة الإحصاء المركزي</t>
  </si>
  <si>
    <t>Statistiques annuelles du Transport Aérien de l'Aéroport International Rafic Hariri / Yearly International Rafic Hariri Airport Air Transport Statistics / إحصاءات النقل الجوي السنوية في مطار رفيق الحريري الدولي</t>
  </si>
  <si>
    <t>Statistiques annuelles du Transport Aérien de l'Aéroport International Rafic Hariri. Variation annuelle en % / Yearly International Rafic Hariri Airport Air Transport Statistics. Yearly change in % / إحصاءات النقل الجوي . التغير السنوي بالنسبة المئويةالسنوية في مطار رفيق الحريري الدولي</t>
  </si>
  <si>
    <t>2006/2005</t>
  </si>
  <si>
    <t>2007/2006</t>
  </si>
  <si>
    <t>2008/2007</t>
  </si>
  <si>
    <t>2009/2008</t>
  </si>
  <si>
    <t>2010/2009</t>
  </si>
  <si>
    <t>2011/2010</t>
  </si>
  <si>
    <t>2012/2011</t>
  </si>
  <si>
    <t>2013/2012</t>
  </si>
  <si>
    <t>2014/2013</t>
  </si>
  <si>
    <t>2015/2014</t>
  </si>
  <si>
    <t>2016/2015</t>
  </si>
  <si>
    <t>2017/2016</t>
  </si>
  <si>
    <t>2018/2017</t>
  </si>
  <si>
    <t>2019/2018</t>
  </si>
  <si>
    <t>01/01 - 31/05/2019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</si>
</sst>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_-* #,##0_-;_-* #,##0\-;_-* &quot;-&quot;??_-;_-@_-"/>
    <numFmt numFmtId="166" formatCode="0.0%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sz val="7"/>
      <name val="Times New Roman"/>
      <family val="1"/>
    </font>
    <font>
      <b/>
      <sz val="7"/>
      <color rgb="FFFF0000"/>
      <name val="Times New Roman"/>
      <family val="1"/>
    </font>
    <font>
      <sz val="7"/>
      <color theme="1"/>
      <name val="Times New Roman"/>
      <family val="1"/>
    </font>
    <font>
      <b/>
      <sz val="7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 readingOrder="1"/>
    </xf>
    <xf numFmtId="0" fontId="4" fillId="0" borderId="0" xfId="0" applyFont="1" applyFill="1" applyAlignment="1">
      <alignment vertical="center" readingOrder="1"/>
    </xf>
    <xf numFmtId="0" fontId="5" fillId="0" borderId="0" xfId="0" applyFont="1" applyFill="1" applyAlignment="1">
      <alignment horizontal="left" vertical="center" readingOrder="1"/>
    </xf>
    <xf numFmtId="0" fontId="6" fillId="0" borderId="0" xfId="0" applyFont="1" applyFill="1" applyAlignment="1">
      <alignment horizontal="right" vertical="center" readingOrder="1"/>
    </xf>
    <xf numFmtId="0" fontId="4" fillId="0" borderId="0" xfId="0" applyFont="1" applyFill="1" applyAlignment="1">
      <alignment horizontal="right" vertical="center" readingOrder="1"/>
    </xf>
    <xf numFmtId="0" fontId="7" fillId="0" borderId="0" xfId="0" applyFont="1" applyFill="1" applyAlignment="1">
      <alignment horizontal="right" vertical="center" readingOrder="1"/>
    </xf>
    <xf numFmtId="0" fontId="8" fillId="0" borderId="0" xfId="0" applyFont="1" applyFill="1" applyAlignment="1">
      <alignment horizontal="right" vertical="center" readingOrder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31" xfId="0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vertical="center"/>
    </xf>
    <xf numFmtId="164" fontId="5" fillId="0" borderId="28" xfId="0" applyNumberFormat="1" applyFont="1" applyFill="1" applyBorder="1" applyAlignment="1">
      <alignment horizontal="right" vertical="center"/>
    </xf>
    <xf numFmtId="164" fontId="5" fillId="0" borderId="29" xfId="0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right" vertical="center"/>
    </xf>
    <xf numFmtId="164" fontId="5" fillId="0" borderId="29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164" fontId="5" fillId="0" borderId="16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right" vertical="center"/>
    </xf>
    <xf numFmtId="164" fontId="5" fillId="0" borderId="16" xfId="1" applyNumberFormat="1" applyFont="1" applyFill="1" applyBorder="1" applyAlignment="1">
      <alignment horizontal="right" vertical="center"/>
    </xf>
    <xf numFmtId="164" fontId="5" fillId="0" borderId="4" xfId="1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vertical="center"/>
    </xf>
    <xf numFmtId="164" fontId="5" fillId="0" borderId="20" xfId="0" applyNumberFormat="1" applyFont="1" applyFill="1" applyBorder="1" applyAlignment="1">
      <alignment horizontal="right" vertical="center"/>
    </xf>
    <xf numFmtId="164" fontId="5" fillId="0" borderId="21" xfId="0" applyNumberFormat="1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vertical="center"/>
    </xf>
    <xf numFmtId="3" fontId="9" fillId="0" borderId="23" xfId="0" applyNumberFormat="1" applyFont="1" applyFill="1" applyBorder="1" applyAlignment="1">
      <alignment horizontal="right" vertical="center"/>
    </xf>
    <xf numFmtId="3" fontId="9" fillId="0" borderId="24" xfId="0" applyNumberFormat="1" applyFont="1" applyFill="1" applyBorder="1" applyAlignment="1">
      <alignment horizontal="right" vertical="center"/>
    </xf>
    <xf numFmtId="164" fontId="5" fillId="0" borderId="14" xfId="0" applyNumberFormat="1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vertical="center"/>
    </xf>
    <xf numFmtId="164" fontId="5" fillId="0" borderId="16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64" fontId="11" fillId="0" borderId="16" xfId="1" applyNumberFormat="1" applyFont="1" applyFill="1" applyBorder="1" applyAlignment="1">
      <alignment vertical="center"/>
    </xf>
    <xf numFmtId="164" fontId="11" fillId="0" borderId="4" xfId="1" applyNumberFormat="1" applyFont="1" applyFill="1" applyBorder="1" applyAlignment="1">
      <alignment vertical="center"/>
    </xf>
    <xf numFmtId="164" fontId="11" fillId="0" borderId="16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164" fontId="5" fillId="0" borderId="20" xfId="0" applyNumberFormat="1" applyFont="1" applyFill="1" applyBorder="1" applyAlignment="1">
      <alignment vertical="center"/>
    </xf>
    <xf numFmtId="164" fontId="5" fillId="0" borderId="21" xfId="0" applyNumberFormat="1" applyFont="1" applyFill="1" applyBorder="1" applyAlignment="1">
      <alignment vertical="center"/>
    </xf>
    <xf numFmtId="164" fontId="5" fillId="0" borderId="16" xfId="1" applyNumberFormat="1" applyFont="1" applyFill="1" applyBorder="1" applyAlignment="1">
      <alignment vertical="center"/>
    </xf>
    <xf numFmtId="164" fontId="5" fillId="0" borderId="4" xfId="1" applyNumberFormat="1" applyFont="1" applyFill="1" applyBorder="1" applyAlignment="1">
      <alignment vertical="center"/>
    </xf>
    <xf numFmtId="165" fontId="5" fillId="0" borderId="16" xfId="0" applyNumberFormat="1" applyFont="1" applyFill="1" applyBorder="1" applyAlignment="1">
      <alignment vertical="center"/>
    </xf>
    <xf numFmtId="165" fontId="5" fillId="0" borderId="4" xfId="0" applyNumberFormat="1" applyFont="1" applyFill="1" applyBorder="1" applyAlignment="1">
      <alignment vertical="center"/>
    </xf>
    <xf numFmtId="165" fontId="5" fillId="0" borderId="14" xfId="0" applyNumberFormat="1" applyFont="1" applyFill="1" applyBorder="1" applyAlignment="1">
      <alignment vertical="center"/>
    </xf>
    <xf numFmtId="165" fontId="5" fillId="0" borderId="3" xfId="0" applyNumberFormat="1" applyFont="1" applyFill="1" applyBorder="1" applyAlignment="1">
      <alignment vertical="center"/>
    </xf>
    <xf numFmtId="165" fontId="5" fillId="0" borderId="20" xfId="0" applyNumberFormat="1" applyFont="1" applyFill="1" applyBorder="1" applyAlignment="1">
      <alignment vertical="center"/>
    </xf>
    <xf numFmtId="165" fontId="5" fillId="0" borderId="21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2" fontId="5" fillId="0" borderId="7" xfId="0" applyNumberFormat="1" applyFont="1" applyFill="1" applyBorder="1" applyAlignment="1">
      <alignment vertical="center"/>
    </xf>
    <xf numFmtId="2" fontId="5" fillId="0" borderId="8" xfId="0" applyNumberFormat="1" applyFont="1" applyFill="1" applyBorder="1" applyAlignment="1">
      <alignment vertical="center"/>
    </xf>
    <xf numFmtId="2" fontId="5" fillId="0" borderId="19" xfId="0" applyNumberFormat="1" applyFont="1" applyFill="1" applyBorder="1" applyAlignment="1">
      <alignment vertical="center"/>
    </xf>
    <xf numFmtId="0" fontId="9" fillId="0" borderId="32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 readingOrder="1"/>
    </xf>
    <xf numFmtId="0" fontId="6" fillId="0" borderId="0" xfId="0" applyFont="1" applyFill="1" applyAlignment="1">
      <alignment horizontal="center" vertical="center" readingOrder="1"/>
    </xf>
    <xf numFmtId="0" fontId="6" fillId="0" borderId="0" xfId="0" applyFont="1" applyFill="1" applyBorder="1" applyAlignment="1">
      <alignment horizontal="right" vertical="center" readingOrder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3" fontId="13" fillId="0" borderId="44" xfId="0" applyNumberFormat="1" applyFont="1" applyFill="1" applyBorder="1" applyAlignment="1">
      <alignment horizontal="right" vertical="center" readingOrder="1"/>
    </xf>
    <xf numFmtId="3" fontId="13" fillId="3" borderId="44" xfId="0" applyNumberFormat="1" applyFont="1" applyFill="1" applyBorder="1" applyAlignment="1">
      <alignment horizontal="right" vertical="center" readingOrder="1"/>
    </xf>
    <xf numFmtId="3" fontId="14" fillId="2" borderId="24" xfId="1" applyNumberFormat="1" applyFont="1" applyFill="1" applyBorder="1" applyAlignment="1">
      <alignment horizontal="right" vertical="center"/>
    </xf>
    <xf numFmtId="3" fontId="14" fillId="2" borderId="24" xfId="0" applyNumberFormat="1" applyFont="1" applyFill="1" applyBorder="1" applyAlignment="1">
      <alignment horizontal="right" vertical="center"/>
    </xf>
    <xf numFmtId="0" fontId="9" fillId="0" borderId="24" xfId="0" applyFont="1" applyFill="1" applyBorder="1" applyAlignment="1">
      <alignment horizontal="right" vertical="center" wrapText="1" readingOrder="1"/>
    </xf>
    <xf numFmtId="0" fontId="4" fillId="0" borderId="0" xfId="0" applyFont="1" applyFill="1" applyAlignment="1">
      <alignment horizontal="left" vertical="center" readingOrder="1"/>
    </xf>
    <xf numFmtId="0" fontId="5" fillId="0" borderId="47" xfId="0" applyFont="1" applyFill="1" applyBorder="1" applyAlignment="1">
      <alignment horizontal="left" vertical="center" wrapText="1" readingOrder="1"/>
    </xf>
    <xf numFmtId="0" fontId="5" fillId="0" borderId="0" xfId="0" applyFont="1" applyFill="1" applyAlignment="1">
      <alignment horizontal="right" vertical="center" readingOrder="1"/>
    </xf>
    <xf numFmtId="0" fontId="0" fillId="0" borderId="0" xfId="0" applyFill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5" fillId="3" borderId="28" xfId="0" applyNumberFormat="1" applyFont="1" applyFill="1" applyBorder="1" applyAlignment="1">
      <alignment horizontal="right" vertical="center"/>
    </xf>
    <xf numFmtId="164" fontId="5" fillId="3" borderId="29" xfId="0" applyNumberFormat="1" applyFont="1" applyFill="1" applyBorder="1" applyAlignment="1">
      <alignment horizontal="right" vertical="center"/>
    </xf>
    <xf numFmtId="164" fontId="5" fillId="3" borderId="16" xfId="0" applyNumberFormat="1" applyFont="1" applyFill="1" applyBorder="1" applyAlignment="1">
      <alignment horizontal="right" vertical="center"/>
    </xf>
    <xf numFmtId="164" fontId="5" fillId="3" borderId="4" xfId="0" applyNumberFormat="1" applyFont="1" applyFill="1" applyBorder="1" applyAlignment="1">
      <alignment horizontal="right" vertical="center"/>
    </xf>
    <xf numFmtId="164" fontId="5" fillId="3" borderId="20" xfId="0" applyNumberFormat="1" applyFont="1" applyFill="1" applyBorder="1" applyAlignment="1">
      <alignment horizontal="right" vertical="center"/>
    </xf>
    <xf numFmtId="164" fontId="5" fillId="3" borderId="21" xfId="0" applyNumberFormat="1" applyFont="1" applyFill="1" applyBorder="1" applyAlignment="1">
      <alignment horizontal="right" vertical="center"/>
    </xf>
    <xf numFmtId="3" fontId="9" fillId="3" borderId="23" xfId="0" applyNumberFormat="1" applyFont="1" applyFill="1" applyBorder="1" applyAlignment="1">
      <alignment horizontal="right" vertical="center"/>
    </xf>
    <xf numFmtId="3" fontId="9" fillId="3" borderId="24" xfId="0" applyNumberFormat="1" applyFont="1" applyFill="1" applyBorder="1" applyAlignment="1">
      <alignment horizontal="right" vertical="center"/>
    </xf>
    <xf numFmtId="164" fontId="5" fillId="3" borderId="14" xfId="0" applyNumberFormat="1" applyFont="1" applyFill="1" applyBorder="1" applyAlignment="1">
      <alignment vertical="center"/>
    </xf>
    <xf numFmtId="164" fontId="5" fillId="3" borderId="3" xfId="0" applyNumberFormat="1" applyFont="1" applyFill="1" applyBorder="1" applyAlignment="1">
      <alignment vertical="center"/>
    </xf>
    <xf numFmtId="164" fontId="5" fillId="3" borderId="16" xfId="0" applyNumberFormat="1" applyFont="1" applyFill="1" applyBorder="1" applyAlignment="1">
      <alignment vertical="center"/>
    </xf>
    <xf numFmtId="164" fontId="5" fillId="3" borderId="4" xfId="0" applyNumberFormat="1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164" fontId="5" fillId="3" borderId="20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5" fillId="3" borderId="16" xfId="1" applyNumberFormat="1" applyFont="1" applyFill="1" applyBorder="1" applyAlignment="1">
      <alignment vertical="center"/>
    </xf>
    <xf numFmtId="164" fontId="5" fillId="3" borderId="4" xfId="1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165" fontId="5" fillId="3" borderId="4" xfId="0" applyNumberFormat="1" applyFont="1" applyFill="1" applyBorder="1" applyAlignment="1">
      <alignment vertical="center"/>
    </xf>
    <xf numFmtId="165" fontId="5" fillId="3" borderId="14" xfId="0" applyNumberFormat="1" applyFont="1" applyFill="1" applyBorder="1" applyAlignment="1">
      <alignment vertical="center"/>
    </xf>
    <xf numFmtId="165" fontId="5" fillId="3" borderId="3" xfId="0" applyNumberFormat="1" applyFont="1" applyFill="1" applyBorder="1" applyAlignment="1">
      <alignment vertical="center"/>
    </xf>
    <xf numFmtId="165" fontId="5" fillId="3" borderId="20" xfId="0" applyNumberFormat="1" applyFont="1" applyFill="1" applyBorder="1" applyAlignment="1">
      <alignment vertical="center"/>
    </xf>
    <xf numFmtId="165" fontId="5" fillId="3" borderId="21" xfId="0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5" fillId="0" borderId="36" xfId="0" applyFont="1" applyFill="1" applyBorder="1" applyAlignment="1">
      <alignment horizontal="left" vertical="center" wrapText="1" readingOrder="1"/>
    </xf>
    <xf numFmtId="0" fontId="9" fillId="0" borderId="1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 readingOrder="1"/>
    </xf>
    <xf numFmtId="3" fontId="13" fillId="0" borderId="21" xfId="0" applyNumberFormat="1" applyFont="1" applyFill="1" applyBorder="1" applyAlignment="1">
      <alignment horizontal="right" vertical="center" wrapText="1" readingOrder="1"/>
    </xf>
    <xf numFmtId="0" fontId="12" fillId="2" borderId="1" xfId="0" applyFont="1" applyFill="1" applyBorder="1" applyAlignment="1">
      <alignment horizontal="left" vertical="center" wrapText="1"/>
    </xf>
    <xf numFmtId="3" fontId="14" fillId="2" borderId="23" xfId="0" applyNumberFormat="1" applyFont="1" applyFill="1" applyBorder="1" applyAlignment="1">
      <alignment horizontal="right" vertical="center"/>
    </xf>
    <xf numFmtId="3" fontId="15" fillId="0" borderId="44" xfId="0" applyNumberFormat="1" applyFont="1" applyBorder="1" applyAlignment="1">
      <alignment horizontal="right" vertical="center"/>
    </xf>
    <xf numFmtId="3" fontId="15" fillId="0" borderId="21" xfId="0" applyNumberFormat="1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right" vertical="center"/>
    </xf>
    <xf numFmtId="3" fontId="15" fillId="0" borderId="45" xfId="0" applyNumberFormat="1" applyFont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165" fontId="5" fillId="0" borderId="4" xfId="0" applyNumberFormat="1" applyFont="1" applyFill="1" applyBorder="1" applyAlignment="1">
      <alignment horizontal="right" vertical="center"/>
    </xf>
    <xf numFmtId="165" fontId="5" fillId="0" borderId="16" xfId="0" applyNumberFormat="1" applyFont="1" applyFill="1" applyBorder="1" applyAlignment="1">
      <alignment horizontal="right" vertical="center"/>
    </xf>
    <xf numFmtId="17" fontId="9" fillId="0" borderId="24" xfId="0" applyNumberFormat="1" applyFont="1" applyFill="1" applyBorder="1" applyAlignment="1">
      <alignment horizontal="right" vertical="center" wrapText="1" readingOrder="1"/>
    </xf>
    <xf numFmtId="3" fontId="13" fillId="3" borderId="21" xfId="0" applyNumberFormat="1" applyFont="1" applyFill="1" applyBorder="1" applyAlignment="1">
      <alignment horizontal="right" vertical="center" wrapText="1" readingOrder="1"/>
    </xf>
    <xf numFmtId="3" fontId="16" fillId="0" borderId="24" xfId="1" applyNumberFormat="1" applyFont="1" applyFill="1" applyBorder="1" applyAlignment="1">
      <alignment horizontal="right" vertical="center"/>
    </xf>
    <xf numFmtId="3" fontId="14" fillId="2" borderId="23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 readingOrder="1"/>
    </xf>
    <xf numFmtId="0" fontId="1" fillId="2" borderId="0" xfId="0" applyFont="1" applyFill="1" applyAlignment="1">
      <alignment vertical="center"/>
    </xf>
    <xf numFmtId="3" fontId="9" fillId="2" borderId="26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3" fontId="9" fillId="2" borderId="25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vertical="center"/>
    </xf>
    <xf numFmtId="3" fontId="12" fillId="2" borderId="17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right" vertical="center" readingOrder="1"/>
    </xf>
    <xf numFmtId="0" fontId="18" fillId="2" borderId="0" xfId="0" applyFont="1" applyFill="1" applyAlignment="1">
      <alignment vertical="center"/>
    </xf>
    <xf numFmtId="3" fontId="12" fillId="2" borderId="26" xfId="0" applyNumberFormat="1" applyFont="1" applyFill="1" applyBorder="1" applyAlignment="1">
      <alignment horizontal="right" vertical="center"/>
    </xf>
    <xf numFmtId="3" fontId="12" fillId="2" borderId="17" xfId="0" applyNumberFormat="1" applyFont="1" applyFill="1" applyBorder="1" applyAlignment="1">
      <alignment horizontal="right" vertical="center"/>
    </xf>
    <xf numFmtId="3" fontId="12" fillId="2" borderId="18" xfId="0" applyNumberFormat="1" applyFont="1" applyFill="1" applyBorder="1" applyAlignment="1">
      <alignment horizontal="right" vertical="center"/>
    </xf>
    <xf numFmtId="3" fontId="12" fillId="2" borderId="25" xfId="0" applyNumberFormat="1" applyFont="1" applyFill="1" applyBorder="1" applyAlignment="1">
      <alignment horizontal="right" vertical="center"/>
    </xf>
    <xf numFmtId="3" fontId="12" fillId="2" borderId="26" xfId="0" applyNumberFormat="1" applyFont="1" applyFill="1" applyBorder="1" applyAlignment="1">
      <alignment vertical="center"/>
    </xf>
    <xf numFmtId="3" fontId="12" fillId="2" borderId="18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right" vertical="center" readingOrder="1"/>
    </xf>
    <xf numFmtId="164" fontId="12" fillId="2" borderId="26" xfId="1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 readingOrder="1"/>
    </xf>
    <xf numFmtId="3" fontId="12" fillId="2" borderId="22" xfId="0" applyNumberFormat="1" applyFont="1" applyFill="1" applyBorder="1" applyAlignment="1">
      <alignment horizontal="right" vertical="center"/>
    </xf>
    <xf numFmtId="3" fontId="12" fillId="2" borderId="15" xfId="0" applyNumberFormat="1" applyFont="1" applyFill="1" applyBorder="1" applyAlignment="1">
      <alignment vertical="center"/>
    </xf>
    <xf numFmtId="3" fontId="12" fillId="2" borderId="22" xfId="0" applyNumberFormat="1" applyFont="1" applyFill="1" applyBorder="1" applyAlignment="1">
      <alignment vertical="center"/>
    </xf>
    <xf numFmtId="164" fontId="12" fillId="2" borderId="22" xfId="0" applyNumberFormat="1" applyFont="1" applyFill="1" applyBorder="1" applyAlignment="1">
      <alignment vertical="center"/>
    </xf>
    <xf numFmtId="3" fontId="12" fillId="2" borderId="15" xfId="0" applyNumberFormat="1" applyFont="1" applyFill="1" applyBorder="1" applyAlignment="1">
      <alignment horizontal="right" vertical="center"/>
    </xf>
    <xf numFmtId="0" fontId="9" fillId="2" borderId="33" xfId="0" applyFont="1" applyFill="1" applyBorder="1" applyAlignment="1">
      <alignment horizontal="right" vertical="center" wrapText="1"/>
    </xf>
    <xf numFmtId="3" fontId="9" fillId="2" borderId="22" xfId="0" applyNumberFormat="1" applyFont="1" applyFill="1" applyBorder="1" applyAlignment="1">
      <alignment horizontal="right" vertical="center"/>
    </xf>
    <xf numFmtId="3" fontId="9" fillId="2" borderId="15" xfId="0" applyNumberFormat="1" applyFont="1" applyFill="1" applyBorder="1" applyAlignment="1">
      <alignment vertical="center"/>
    </xf>
    <xf numFmtId="3" fontId="9" fillId="2" borderId="22" xfId="0" applyNumberFormat="1" applyFont="1" applyFill="1" applyBorder="1" applyAlignment="1">
      <alignment vertical="center"/>
    </xf>
    <xf numFmtId="3" fontId="9" fillId="2" borderId="15" xfId="0" applyNumberFormat="1" applyFont="1" applyFill="1" applyBorder="1" applyAlignment="1">
      <alignment horizontal="right" vertical="center"/>
    </xf>
    <xf numFmtId="0" fontId="9" fillId="2" borderId="32" xfId="0" applyFont="1" applyFill="1" applyBorder="1" applyAlignment="1">
      <alignment horizontal="right" vertical="center" wrapText="1"/>
    </xf>
    <xf numFmtId="3" fontId="9" fillId="2" borderId="29" xfId="0" applyNumberFormat="1" applyFont="1" applyFill="1" applyBorder="1" applyAlignment="1">
      <alignment horizontal="right" vertical="center"/>
    </xf>
    <xf numFmtId="3" fontId="9" fillId="2" borderId="24" xfId="0" applyNumberFormat="1" applyFont="1" applyFill="1" applyBorder="1" applyAlignment="1">
      <alignment horizontal="right" vertical="center"/>
    </xf>
    <xf numFmtId="3" fontId="12" fillId="2" borderId="29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12" fillId="2" borderId="26" xfId="1" applyNumberFormat="1" applyFont="1" applyFill="1" applyBorder="1" applyAlignment="1">
      <alignment horizontal="right" vertical="center"/>
    </xf>
    <xf numFmtId="3" fontId="12" fillId="2" borderId="17" xfId="1" applyNumberFormat="1" applyFont="1" applyFill="1" applyBorder="1" applyAlignment="1">
      <alignment horizontal="right" vertical="center"/>
    </xf>
    <xf numFmtId="3" fontId="12" fillId="2" borderId="18" xfId="1" applyNumberFormat="1" applyFont="1" applyFill="1" applyBorder="1" applyAlignment="1">
      <alignment horizontal="right" vertical="center"/>
    </xf>
    <xf numFmtId="2" fontId="6" fillId="3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horizontal="right" vertical="center" readingOrder="1"/>
    </xf>
    <xf numFmtId="0" fontId="6" fillId="0" borderId="0" xfId="0" applyFont="1" applyFill="1" applyBorder="1" applyAlignment="1">
      <alignment horizontal="left" vertical="center" readingOrder="1"/>
    </xf>
    <xf numFmtId="0" fontId="18" fillId="3" borderId="0" xfId="0" applyFont="1" applyFill="1" applyAlignment="1">
      <alignment vertical="center"/>
    </xf>
    <xf numFmtId="166" fontId="13" fillId="0" borderId="44" xfId="2" applyNumberFormat="1" applyFont="1" applyFill="1" applyBorder="1" applyAlignment="1">
      <alignment horizontal="right" vertical="center" readingOrder="1"/>
    </xf>
    <xf numFmtId="166" fontId="13" fillId="0" borderId="50" xfId="2" applyNumberFormat="1" applyFont="1" applyFill="1" applyBorder="1" applyAlignment="1">
      <alignment horizontal="right" vertical="center" readingOrder="1"/>
    </xf>
    <xf numFmtId="166" fontId="13" fillId="0" borderId="51" xfId="2" applyNumberFormat="1" applyFont="1" applyFill="1" applyBorder="1" applyAlignment="1">
      <alignment horizontal="right" vertical="center" readingOrder="1"/>
    </xf>
    <xf numFmtId="166" fontId="13" fillId="0" borderId="52" xfId="2" applyNumberFormat="1" applyFont="1" applyFill="1" applyBorder="1" applyAlignment="1">
      <alignment horizontal="right" vertical="center" readingOrder="1"/>
    </xf>
    <xf numFmtId="166" fontId="16" fillId="0" borderId="44" xfId="2" applyNumberFormat="1" applyFont="1" applyFill="1" applyBorder="1" applyAlignment="1">
      <alignment horizontal="right" vertical="center" readingOrder="1"/>
    </xf>
    <xf numFmtId="166" fontId="14" fillId="2" borderId="44" xfId="2" applyNumberFormat="1" applyFont="1" applyFill="1" applyBorder="1" applyAlignment="1">
      <alignment horizontal="right" vertical="center" readingOrder="1"/>
    </xf>
    <xf numFmtId="166" fontId="14" fillId="2" borderId="23" xfId="2" applyNumberFormat="1" applyFont="1" applyFill="1" applyBorder="1" applyAlignment="1">
      <alignment horizontal="right" vertical="center" readingOrder="1"/>
    </xf>
    <xf numFmtId="166" fontId="14" fillId="2" borderId="24" xfId="2" applyNumberFormat="1" applyFont="1" applyFill="1" applyBorder="1" applyAlignment="1">
      <alignment horizontal="right" vertical="center" readingOrder="1"/>
    </xf>
    <xf numFmtId="0" fontId="3" fillId="0" borderId="0" xfId="0" applyFont="1" applyBorder="1" applyAlignment="1">
      <alignment horizontal="left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9" fillId="0" borderId="27" xfId="0" applyNumberFormat="1" applyFont="1" applyFill="1" applyBorder="1" applyAlignment="1">
      <alignment horizontal="center" vertical="center" textRotation="90"/>
    </xf>
    <xf numFmtId="0" fontId="9" fillId="0" borderId="8" xfId="0" applyNumberFormat="1" applyFont="1" applyFill="1" applyBorder="1" applyAlignment="1">
      <alignment horizontal="center" vertical="center" textRotation="90"/>
    </xf>
    <xf numFmtId="0" fontId="9" fillId="0" borderId="9" xfId="0" applyNumberFormat="1" applyFont="1" applyFill="1" applyBorder="1" applyAlignment="1">
      <alignment horizontal="center" vertical="center" textRotation="90"/>
    </xf>
    <xf numFmtId="0" fontId="9" fillId="0" borderId="2" xfId="0" applyFont="1" applyFill="1" applyBorder="1" applyAlignment="1">
      <alignment horizontal="right" vertical="center" wrapText="1"/>
    </xf>
    <xf numFmtId="0" fontId="9" fillId="0" borderId="32" xfId="0" applyFont="1" applyFill="1" applyBorder="1" applyAlignment="1">
      <alignment horizontal="right" vertical="center" wrapText="1"/>
    </xf>
    <xf numFmtId="0" fontId="12" fillId="2" borderId="41" xfId="0" applyFont="1" applyFill="1" applyBorder="1" applyAlignment="1">
      <alignment horizontal="right" vertical="center" wrapText="1"/>
    </xf>
    <xf numFmtId="0" fontId="12" fillId="2" borderId="42" xfId="0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right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right" vertical="center" wrapText="1"/>
    </xf>
    <xf numFmtId="0" fontId="9" fillId="0" borderId="40" xfId="0" applyFont="1" applyFill="1" applyBorder="1" applyAlignment="1">
      <alignment horizontal="right" vertical="center" wrapText="1"/>
    </xf>
    <xf numFmtId="0" fontId="9" fillId="0" borderId="34" xfId="0" applyFont="1" applyFill="1" applyBorder="1" applyAlignment="1">
      <alignment horizontal="right" vertical="center" wrapText="1"/>
    </xf>
    <xf numFmtId="0" fontId="9" fillId="0" borderId="35" xfId="0" applyFont="1" applyFill="1" applyBorder="1" applyAlignment="1">
      <alignment horizontal="right" vertical="center" wrapText="1"/>
    </xf>
    <xf numFmtId="0" fontId="12" fillId="2" borderId="13" xfId="0" applyFont="1" applyFill="1" applyBorder="1" applyAlignment="1">
      <alignment horizontal="right" vertical="center" wrapText="1"/>
    </xf>
    <xf numFmtId="0" fontId="12" fillId="2" borderId="33" xfId="0" applyFont="1" applyFill="1" applyBorder="1" applyAlignment="1">
      <alignment horizontal="right" vertical="center" wrapText="1"/>
    </xf>
    <xf numFmtId="0" fontId="9" fillId="2" borderId="13" xfId="0" applyFont="1" applyFill="1" applyBorder="1" applyAlignment="1">
      <alignment horizontal="right" vertical="center" wrapText="1"/>
    </xf>
    <xf numFmtId="0" fontId="9" fillId="2" borderId="33" xfId="0" applyFont="1" applyFill="1" applyBorder="1" applyAlignment="1">
      <alignment horizontal="right" vertical="center" wrapText="1"/>
    </xf>
    <xf numFmtId="0" fontId="9" fillId="0" borderId="7" xfId="0" applyNumberFormat="1" applyFont="1" applyFill="1" applyBorder="1" applyAlignment="1">
      <alignment horizontal="center" vertical="center" textRotation="90"/>
    </xf>
    <xf numFmtId="0" fontId="9" fillId="0" borderId="23" xfId="0" applyFont="1" applyFill="1" applyBorder="1" applyAlignment="1">
      <alignment horizontal="center" vertical="center" wrapText="1" readingOrder="1"/>
    </xf>
    <xf numFmtId="0" fontId="9" fillId="0" borderId="24" xfId="0" applyFont="1" applyFill="1" applyBorder="1" applyAlignment="1">
      <alignment horizontal="center" vertical="center" wrapText="1" readingOrder="1"/>
    </xf>
    <xf numFmtId="0" fontId="9" fillId="0" borderId="25" xfId="0" applyFont="1" applyFill="1" applyBorder="1" applyAlignment="1">
      <alignment horizontal="center" vertical="center" wrapText="1" readingOrder="1"/>
    </xf>
    <xf numFmtId="0" fontId="9" fillId="0" borderId="49" xfId="0" applyFont="1" applyFill="1" applyBorder="1" applyAlignment="1">
      <alignment horizontal="center" vertical="center" wrapText="1" readingOrder="1"/>
    </xf>
    <xf numFmtId="0" fontId="9" fillId="0" borderId="43" xfId="0" applyFont="1" applyFill="1" applyBorder="1" applyAlignment="1">
      <alignment horizontal="center" vertical="center" wrapText="1" readingOrder="1"/>
    </xf>
    <xf numFmtId="0" fontId="9" fillId="0" borderId="46" xfId="0" applyFont="1" applyFill="1" applyBorder="1" applyAlignment="1">
      <alignment horizontal="center" vertical="center" wrapText="1" readingOrder="1"/>
    </xf>
    <xf numFmtId="0" fontId="9" fillId="0" borderId="48" xfId="0" applyFont="1" applyFill="1" applyBorder="1" applyAlignment="1">
      <alignment horizontal="center" vertical="center" wrapText="1" readingOrder="1"/>
    </xf>
    <xf numFmtId="0" fontId="9" fillId="0" borderId="40" xfId="0" applyFont="1" applyFill="1" applyBorder="1" applyAlignment="1">
      <alignment horizontal="center" vertical="center" wrapText="1" readingOrder="1"/>
    </xf>
    <xf numFmtId="0" fontId="9" fillId="0" borderId="42" xfId="0" applyFont="1" applyFill="1" applyBorder="1" applyAlignment="1">
      <alignment horizontal="center" vertical="center" wrapText="1" readingOrder="1"/>
    </xf>
    <xf numFmtId="0" fontId="9" fillId="0" borderId="36" xfId="0" applyFont="1" applyFill="1" applyBorder="1" applyAlignment="1">
      <alignment horizontal="center" vertical="center" wrapText="1" readingOrder="1"/>
    </xf>
    <xf numFmtId="0" fontId="9" fillId="0" borderId="37" xfId="0" applyFont="1" applyFill="1" applyBorder="1" applyAlignment="1">
      <alignment horizontal="center" vertical="center" wrapText="1" readingOrder="1"/>
    </xf>
    <xf numFmtId="0" fontId="9" fillId="0" borderId="38" xfId="0" applyFont="1" applyFill="1" applyBorder="1" applyAlignment="1">
      <alignment horizontal="center" vertical="center" wrapText="1" readingOrder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164" fontId="13" fillId="0" borderId="44" xfId="0" applyNumberFormat="1" applyFont="1" applyFill="1" applyBorder="1" applyAlignment="1">
      <alignment horizontal="right" vertical="center" readingOrder="1"/>
    </xf>
    <xf numFmtId="164" fontId="13" fillId="0" borderId="21" xfId="0" applyNumberFormat="1" applyFont="1" applyFill="1" applyBorder="1" applyAlignment="1">
      <alignment horizontal="right" vertical="center" wrapText="1" readingOrder="1"/>
    </xf>
    <xf numFmtId="165" fontId="15" fillId="0" borderId="44" xfId="0" applyNumberFormat="1" applyFont="1" applyBorder="1" applyAlignment="1">
      <alignment horizontal="right" vertical="center"/>
    </xf>
    <xf numFmtId="165" fontId="15" fillId="0" borderId="4" xfId="0" applyNumberFormat="1" applyFont="1" applyBorder="1" applyAlignment="1">
      <alignment horizontal="right" vertical="center"/>
    </xf>
    <xf numFmtId="165" fontId="15" fillId="0" borderId="45" xfId="0" applyNumberFormat="1" applyFont="1" applyBorder="1" applyAlignment="1">
      <alignment horizontal="right" vertical="center"/>
    </xf>
    <xf numFmtId="165" fontId="15" fillId="0" borderId="21" xfId="0" applyNumberFormat="1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workbookViewId="0">
      <selection sqref="A1:K1"/>
    </sheetView>
  </sheetViews>
  <sheetFormatPr defaultRowHeight="15"/>
  <cols>
    <col min="1" max="10" width="9.140625" style="2" customWidth="1"/>
    <col min="11" max="11" width="49" style="2" customWidth="1"/>
    <col min="12" max="16384" width="9.140625" style="1"/>
  </cols>
  <sheetData>
    <row r="1" spans="1:11" ht="25.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25.5">
      <c r="A2" s="174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25.5">
      <c r="A3" s="174" t="s">
        <v>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6" spans="1:11" ht="15.75">
      <c r="A6" s="173" t="s">
        <v>3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</row>
    <row r="7" spans="1:11" ht="15.75">
      <c r="A7" s="173" t="s">
        <v>4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</row>
    <row r="8" spans="1:11" ht="15.75">
      <c r="A8" s="173" t="s">
        <v>5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</row>
  </sheetData>
  <mergeCells count="6">
    <mergeCell ref="A8:K8"/>
    <mergeCell ref="A1:K1"/>
    <mergeCell ref="A2:K2"/>
    <mergeCell ref="A3:K3"/>
    <mergeCell ref="A6:K6"/>
    <mergeCell ref="A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S20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/>
  <cols>
    <col min="1" max="1" width="6.28515625" style="10" customWidth="1"/>
    <col min="2" max="2" width="25" style="9" customWidth="1"/>
    <col min="3" max="4" width="13.42578125" style="9" customWidth="1"/>
    <col min="5" max="5" width="13.42578125" style="132" customWidth="1"/>
    <col min="6" max="7" width="13.42578125" style="9" customWidth="1"/>
    <col min="8" max="8" width="13.42578125" style="132" customWidth="1"/>
    <col min="9" max="10" width="13.42578125" style="9" customWidth="1"/>
    <col min="11" max="11" width="13.42578125" style="125" customWidth="1"/>
    <col min="12" max="12" width="13.42578125" style="9" customWidth="1"/>
    <col min="13" max="13" width="13.42578125" style="132" customWidth="1"/>
    <col min="14" max="15" width="13.42578125" style="9" customWidth="1"/>
    <col min="16" max="16" width="13.42578125" style="125" customWidth="1"/>
    <col min="17" max="18" width="13.42578125" style="9" customWidth="1"/>
    <col min="19" max="19" width="13.42578125" style="125" customWidth="1"/>
    <col min="20" max="20" width="13.42578125" style="132" customWidth="1"/>
    <col min="21" max="16384" width="9.140625" style="9"/>
  </cols>
  <sheetData>
    <row r="1" spans="1:279" ht="18.75">
      <c r="A1" s="3" t="s">
        <v>51</v>
      </c>
      <c r="B1" s="3"/>
      <c r="C1" s="4"/>
      <c r="D1" s="5"/>
      <c r="E1" s="131"/>
      <c r="F1" s="4"/>
      <c r="G1" s="5"/>
      <c r="H1" s="131"/>
      <c r="I1" s="5"/>
      <c r="J1" s="5"/>
      <c r="K1" s="124"/>
      <c r="L1" s="5"/>
      <c r="M1" s="131"/>
      <c r="N1" s="5"/>
      <c r="O1" s="5"/>
      <c r="P1" s="124"/>
      <c r="Q1" s="5"/>
      <c r="R1" s="6"/>
      <c r="S1" s="124"/>
      <c r="T1" s="131"/>
      <c r="U1" s="5"/>
      <c r="V1" s="5"/>
      <c r="W1" s="5"/>
      <c r="X1" s="5"/>
      <c r="Y1" s="5"/>
      <c r="Z1" s="5"/>
      <c r="AA1" s="5"/>
      <c r="AB1" s="5"/>
      <c r="AC1" s="5"/>
      <c r="AD1" s="5"/>
      <c r="AE1" s="6"/>
      <c r="AF1" s="7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6"/>
      <c r="AS1" s="7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7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6"/>
      <c r="BS1" s="8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6"/>
      <c r="CF1" s="7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6"/>
      <c r="CS1" s="8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6"/>
      <c r="DF1" s="7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6"/>
      <c r="DS1" s="8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6"/>
      <c r="EF1" s="7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6"/>
      <c r="ES1" s="8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6"/>
      <c r="FF1" s="7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6"/>
      <c r="FS1" s="7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6"/>
      <c r="GF1" s="7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6"/>
      <c r="GS1" s="7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6"/>
      <c r="HF1" s="7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6"/>
      <c r="HS1" s="8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6"/>
      <c r="IF1" s="8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6"/>
      <c r="IS1" s="8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6"/>
      <c r="JF1" s="8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6"/>
      <c r="JS1" s="8"/>
    </row>
    <row r="2" spans="1:279" ht="15.75" thickBot="1"/>
    <row r="3" spans="1:279" s="11" customFormat="1" ht="11.25" thickBot="1">
      <c r="A3" s="186" t="s">
        <v>32</v>
      </c>
      <c r="B3" s="189" t="s">
        <v>33</v>
      </c>
      <c r="C3" s="182" t="s">
        <v>34</v>
      </c>
      <c r="D3" s="183"/>
      <c r="E3" s="184"/>
      <c r="F3" s="182" t="s">
        <v>35</v>
      </c>
      <c r="G3" s="183"/>
      <c r="H3" s="184"/>
      <c r="I3" s="182" t="s">
        <v>40</v>
      </c>
      <c r="J3" s="183"/>
      <c r="K3" s="183"/>
      <c r="L3" s="183"/>
      <c r="M3" s="184"/>
      <c r="N3" s="192" t="s">
        <v>43</v>
      </c>
      <c r="O3" s="193"/>
      <c r="P3" s="193"/>
      <c r="Q3" s="193"/>
      <c r="R3" s="193"/>
      <c r="S3" s="193"/>
      <c r="T3" s="194"/>
    </row>
    <row r="4" spans="1:279" s="11" customFormat="1" ht="11.25" customHeight="1">
      <c r="A4" s="187"/>
      <c r="B4" s="190"/>
      <c r="C4" s="195" t="s">
        <v>36</v>
      </c>
      <c r="D4" s="197" t="s">
        <v>37</v>
      </c>
      <c r="E4" s="199" t="s">
        <v>31</v>
      </c>
      <c r="F4" s="195" t="s">
        <v>38</v>
      </c>
      <c r="G4" s="197" t="s">
        <v>39</v>
      </c>
      <c r="H4" s="199" t="s">
        <v>31</v>
      </c>
      <c r="I4" s="195" t="s">
        <v>38</v>
      </c>
      <c r="J4" s="197" t="s">
        <v>39</v>
      </c>
      <c r="K4" s="201" t="s">
        <v>31</v>
      </c>
      <c r="L4" s="178" t="s">
        <v>41</v>
      </c>
      <c r="M4" s="180" t="s">
        <v>42</v>
      </c>
      <c r="N4" s="182" t="s">
        <v>44</v>
      </c>
      <c r="O4" s="183"/>
      <c r="P4" s="184"/>
      <c r="Q4" s="182" t="s">
        <v>45</v>
      </c>
      <c r="R4" s="183"/>
      <c r="S4" s="183"/>
      <c r="T4" s="185" t="s">
        <v>42</v>
      </c>
    </row>
    <row r="5" spans="1:279" s="11" customFormat="1" ht="21.75" thickBot="1">
      <c r="A5" s="188"/>
      <c r="B5" s="191"/>
      <c r="C5" s="196"/>
      <c r="D5" s="198"/>
      <c r="E5" s="200"/>
      <c r="F5" s="196"/>
      <c r="G5" s="198"/>
      <c r="H5" s="200"/>
      <c r="I5" s="196"/>
      <c r="J5" s="198"/>
      <c r="K5" s="202"/>
      <c r="L5" s="179"/>
      <c r="M5" s="181"/>
      <c r="N5" s="12" t="s">
        <v>48</v>
      </c>
      <c r="O5" s="55" t="s">
        <v>49</v>
      </c>
      <c r="P5" s="147" t="s">
        <v>31</v>
      </c>
      <c r="Q5" s="12" t="s">
        <v>50</v>
      </c>
      <c r="R5" s="55" t="s">
        <v>46</v>
      </c>
      <c r="S5" s="152" t="s">
        <v>31</v>
      </c>
      <c r="T5" s="181"/>
    </row>
    <row r="6" spans="1:279" s="18" customFormat="1" ht="11.25" customHeight="1">
      <c r="A6" s="175">
        <v>2005</v>
      </c>
      <c r="B6" s="13" t="s">
        <v>19</v>
      </c>
      <c r="C6" s="14">
        <v>1731</v>
      </c>
      <c r="D6" s="15">
        <v>1747</v>
      </c>
      <c r="E6" s="133">
        <f>C6+D6</f>
        <v>3478</v>
      </c>
      <c r="F6" s="75"/>
      <c r="G6" s="76"/>
      <c r="H6" s="133">
        <f>F6+G6</f>
        <v>0</v>
      </c>
      <c r="I6" s="14">
        <v>138315</v>
      </c>
      <c r="J6" s="15">
        <v>156344</v>
      </c>
      <c r="K6" s="126">
        <f>SUM(I6:J6)</f>
        <v>294659</v>
      </c>
      <c r="L6" s="15">
        <v>8417</v>
      </c>
      <c r="M6" s="133">
        <f t="shared" ref="M6:M17" si="0">SUM(K6:L6)</f>
        <v>303076</v>
      </c>
      <c r="N6" s="16">
        <v>2519.6520000000005</v>
      </c>
      <c r="O6" s="17">
        <v>1661.299</v>
      </c>
      <c r="P6" s="127">
        <f t="shared" ref="P6:P17" si="1">SUM(N6:O6)</f>
        <v>4180.9510000000009</v>
      </c>
      <c r="Q6" s="14">
        <v>54.205000000000005</v>
      </c>
      <c r="R6" s="15">
        <v>49.430000000000007</v>
      </c>
      <c r="S6" s="153">
        <f>SUM(Q6:R6)</f>
        <v>103.63500000000002</v>
      </c>
      <c r="T6" s="157">
        <f>P6+S6</f>
        <v>4284.5860000000011</v>
      </c>
    </row>
    <row r="7" spans="1:279" s="18" customFormat="1" ht="11.25">
      <c r="A7" s="176"/>
      <c r="B7" s="19" t="s">
        <v>20</v>
      </c>
      <c r="C7" s="20">
        <v>1465</v>
      </c>
      <c r="D7" s="21">
        <v>1465</v>
      </c>
      <c r="E7" s="134">
        <f t="shared" ref="E7:E17" si="2">C7+D7</f>
        <v>2930</v>
      </c>
      <c r="F7" s="77"/>
      <c r="G7" s="78"/>
      <c r="H7" s="134">
        <f t="shared" ref="H7:H17" si="3">F7+G7</f>
        <v>0</v>
      </c>
      <c r="I7" s="20">
        <v>83454</v>
      </c>
      <c r="J7" s="21">
        <v>99795</v>
      </c>
      <c r="K7" s="126">
        <f t="shared" ref="K7:K17" si="4">SUM(I7:J7)</f>
        <v>183249</v>
      </c>
      <c r="L7" s="21">
        <v>9565</v>
      </c>
      <c r="M7" s="134">
        <f t="shared" si="0"/>
        <v>192814</v>
      </c>
      <c r="N7" s="22">
        <v>2733.4839999999995</v>
      </c>
      <c r="O7" s="23">
        <v>1554.1149999999998</v>
      </c>
      <c r="P7" s="127">
        <f t="shared" si="1"/>
        <v>4287.5989999999993</v>
      </c>
      <c r="Q7" s="20">
        <v>47.497999999999998</v>
      </c>
      <c r="R7" s="21">
        <v>44.323999999999998</v>
      </c>
      <c r="S7" s="153">
        <f t="shared" ref="S7:S17" si="5">SUM(Q7:R7)</f>
        <v>91.822000000000003</v>
      </c>
      <c r="T7" s="158">
        <f t="shared" ref="T7:T17" si="6">P7+S7</f>
        <v>4379.4209999999994</v>
      </c>
    </row>
    <row r="8" spans="1:279" s="18" customFormat="1" ht="11.25">
      <c r="A8" s="176"/>
      <c r="B8" s="19" t="s">
        <v>21</v>
      </c>
      <c r="C8" s="20">
        <v>1351</v>
      </c>
      <c r="D8" s="21">
        <v>1356</v>
      </c>
      <c r="E8" s="134">
        <f t="shared" si="2"/>
        <v>2707</v>
      </c>
      <c r="F8" s="77"/>
      <c r="G8" s="78"/>
      <c r="H8" s="134">
        <f t="shared" si="3"/>
        <v>0</v>
      </c>
      <c r="I8" s="20">
        <v>87154</v>
      </c>
      <c r="J8" s="21">
        <v>88193</v>
      </c>
      <c r="K8" s="126">
        <f t="shared" si="4"/>
        <v>175347</v>
      </c>
      <c r="L8" s="21">
        <v>9732</v>
      </c>
      <c r="M8" s="134">
        <f t="shared" si="0"/>
        <v>185079</v>
      </c>
      <c r="N8" s="22">
        <v>3042.3979999999997</v>
      </c>
      <c r="O8" s="23">
        <v>2000.9690000000001</v>
      </c>
      <c r="P8" s="127">
        <f t="shared" si="1"/>
        <v>5043.3670000000002</v>
      </c>
      <c r="Q8" s="20">
        <v>51.416000000000011</v>
      </c>
      <c r="R8" s="21">
        <v>51.525000000000006</v>
      </c>
      <c r="S8" s="153">
        <f t="shared" si="5"/>
        <v>102.94100000000002</v>
      </c>
      <c r="T8" s="158">
        <f t="shared" si="6"/>
        <v>5146.308</v>
      </c>
    </row>
    <row r="9" spans="1:279" s="18" customFormat="1" ht="11.25">
      <c r="A9" s="176"/>
      <c r="B9" s="19" t="s">
        <v>22</v>
      </c>
      <c r="C9" s="20">
        <v>1331</v>
      </c>
      <c r="D9" s="21">
        <v>1332</v>
      </c>
      <c r="E9" s="134">
        <f t="shared" si="2"/>
        <v>2663</v>
      </c>
      <c r="F9" s="77"/>
      <c r="G9" s="78"/>
      <c r="H9" s="134">
        <f t="shared" si="3"/>
        <v>0</v>
      </c>
      <c r="I9" s="20">
        <v>93210</v>
      </c>
      <c r="J9" s="21">
        <v>96843</v>
      </c>
      <c r="K9" s="126">
        <f t="shared" si="4"/>
        <v>190053</v>
      </c>
      <c r="L9" s="21">
        <v>8785</v>
      </c>
      <c r="M9" s="134">
        <f t="shared" si="0"/>
        <v>198838</v>
      </c>
      <c r="N9" s="22">
        <v>2594.6039999999994</v>
      </c>
      <c r="O9" s="23">
        <v>2058.9519999999998</v>
      </c>
      <c r="P9" s="127">
        <f t="shared" si="1"/>
        <v>4653.5559999999987</v>
      </c>
      <c r="Q9" s="20">
        <v>39.857999999999997</v>
      </c>
      <c r="R9" s="21">
        <v>37.165999999999997</v>
      </c>
      <c r="S9" s="153">
        <f t="shared" si="5"/>
        <v>77.024000000000001</v>
      </c>
      <c r="T9" s="158">
        <f t="shared" si="6"/>
        <v>4730.579999999999</v>
      </c>
    </row>
    <row r="10" spans="1:279" s="18" customFormat="1" ht="11.25">
      <c r="A10" s="176"/>
      <c r="B10" s="19" t="s">
        <v>23</v>
      </c>
      <c r="C10" s="20">
        <v>1471</v>
      </c>
      <c r="D10" s="21">
        <v>1472</v>
      </c>
      <c r="E10" s="134">
        <f t="shared" si="2"/>
        <v>2943</v>
      </c>
      <c r="F10" s="77"/>
      <c r="G10" s="78"/>
      <c r="H10" s="134">
        <f t="shared" si="3"/>
        <v>0</v>
      </c>
      <c r="I10" s="20">
        <v>115148</v>
      </c>
      <c r="J10" s="21">
        <v>93574</v>
      </c>
      <c r="K10" s="126">
        <f t="shared" si="4"/>
        <v>208722</v>
      </c>
      <c r="L10" s="21">
        <v>8093</v>
      </c>
      <c r="M10" s="134">
        <f t="shared" si="0"/>
        <v>216815</v>
      </c>
      <c r="N10" s="20">
        <v>2996.0819999999994</v>
      </c>
      <c r="O10" s="21">
        <v>2228.5250000000001</v>
      </c>
      <c r="P10" s="127">
        <f t="shared" si="1"/>
        <v>5224.607</v>
      </c>
      <c r="Q10" s="20">
        <v>38.949000000000012</v>
      </c>
      <c r="R10" s="21">
        <v>35.295999999999999</v>
      </c>
      <c r="S10" s="153">
        <f t="shared" si="5"/>
        <v>74.245000000000005</v>
      </c>
      <c r="T10" s="158">
        <f t="shared" si="6"/>
        <v>5298.8519999999999</v>
      </c>
    </row>
    <row r="11" spans="1:279" s="18" customFormat="1" ht="11.25">
      <c r="A11" s="176"/>
      <c r="B11" s="19" t="s">
        <v>24</v>
      </c>
      <c r="C11" s="20">
        <v>1641</v>
      </c>
      <c r="D11" s="21">
        <v>1636</v>
      </c>
      <c r="E11" s="134">
        <f t="shared" si="2"/>
        <v>3277</v>
      </c>
      <c r="F11" s="77"/>
      <c r="G11" s="78"/>
      <c r="H11" s="134">
        <f t="shared" si="3"/>
        <v>0</v>
      </c>
      <c r="I11" s="20">
        <v>178280</v>
      </c>
      <c r="J11" s="21">
        <v>107711</v>
      </c>
      <c r="K11" s="126">
        <f t="shared" si="4"/>
        <v>285991</v>
      </c>
      <c r="L11" s="21">
        <v>9585</v>
      </c>
      <c r="M11" s="134">
        <f t="shared" si="0"/>
        <v>295576</v>
      </c>
      <c r="N11" s="20">
        <v>2625.2130000000006</v>
      </c>
      <c r="O11" s="21">
        <v>2235.2560000000003</v>
      </c>
      <c r="P11" s="127">
        <f t="shared" si="1"/>
        <v>4860.469000000001</v>
      </c>
      <c r="Q11" s="20">
        <v>38.669999999999995</v>
      </c>
      <c r="R11" s="21">
        <v>41.290000000000006</v>
      </c>
      <c r="S11" s="153">
        <f t="shared" si="5"/>
        <v>79.960000000000008</v>
      </c>
      <c r="T11" s="158">
        <f t="shared" si="6"/>
        <v>4940.429000000001</v>
      </c>
    </row>
    <row r="12" spans="1:279" s="18" customFormat="1" ht="11.25">
      <c r="A12" s="176"/>
      <c r="B12" s="19" t="s">
        <v>25</v>
      </c>
      <c r="C12" s="20">
        <v>1890</v>
      </c>
      <c r="D12" s="21">
        <v>1882</v>
      </c>
      <c r="E12" s="134">
        <f t="shared" si="2"/>
        <v>3772</v>
      </c>
      <c r="F12" s="77"/>
      <c r="G12" s="78"/>
      <c r="H12" s="134">
        <f t="shared" si="3"/>
        <v>0</v>
      </c>
      <c r="I12" s="20">
        <v>220949</v>
      </c>
      <c r="J12" s="21">
        <v>156203</v>
      </c>
      <c r="K12" s="126">
        <f t="shared" si="4"/>
        <v>377152</v>
      </c>
      <c r="L12" s="21">
        <v>10566</v>
      </c>
      <c r="M12" s="134">
        <f t="shared" si="0"/>
        <v>387718</v>
      </c>
      <c r="N12" s="20">
        <v>2845.71</v>
      </c>
      <c r="O12" s="21">
        <v>2710.4999999999995</v>
      </c>
      <c r="P12" s="127">
        <f t="shared" si="1"/>
        <v>5556.2099999999991</v>
      </c>
      <c r="Q12" s="20">
        <v>39.47</v>
      </c>
      <c r="R12" s="21">
        <v>33.500999999999998</v>
      </c>
      <c r="S12" s="153">
        <f t="shared" si="5"/>
        <v>72.971000000000004</v>
      </c>
      <c r="T12" s="158">
        <f t="shared" si="6"/>
        <v>5629.1809999999987</v>
      </c>
    </row>
    <row r="13" spans="1:279" s="18" customFormat="1" ht="11.25">
      <c r="A13" s="176"/>
      <c r="B13" s="19" t="s">
        <v>26</v>
      </c>
      <c r="C13" s="20">
        <v>2003</v>
      </c>
      <c r="D13" s="21">
        <v>2002</v>
      </c>
      <c r="E13" s="134">
        <f t="shared" si="2"/>
        <v>4005</v>
      </c>
      <c r="F13" s="77"/>
      <c r="G13" s="78"/>
      <c r="H13" s="134">
        <f t="shared" si="3"/>
        <v>0</v>
      </c>
      <c r="I13" s="20">
        <v>186766</v>
      </c>
      <c r="J13" s="21">
        <v>252083</v>
      </c>
      <c r="K13" s="126">
        <f t="shared" si="4"/>
        <v>438849</v>
      </c>
      <c r="L13" s="21">
        <v>11204</v>
      </c>
      <c r="M13" s="134">
        <f t="shared" si="0"/>
        <v>450053</v>
      </c>
      <c r="N13" s="20">
        <v>3030.1210000000001</v>
      </c>
      <c r="O13" s="21">
        <v>2882.4709999999991</v>
      </c>
      <c r="P13" s="127">
        <f t="shared" si="1"/>
        <v>5912.5919999999987</v>
      </c>
      <c r="Q13" s="20">
        <v>34.724000000000004</v>
      </c>
      <c r="R13" s="21">
        <v>29.759</v>
      </c>
      <c r="S13" s="153">
        <f t="shared" si="5"/>
        <v>64.483000000000004</v>
      </c>
      <c r="T13" s="158">
        <f t="shared" si="6"/>
        <v>5977.0749999999989</v>
      </c>
    </row>
    <row r="14" spans="1:279" s="18" customFormat="1" ht="11.25">
      <c r="A14" s="176"/>
      <c r="B14" s="19" t="s">
        <v>27</v>
      </c>
      <c r="C14" s="20">
        <v>1793</v>
      </c>
      <c r="D14" s="21">
        <v>1792</v>
      </c>
      <c r="E14" s="134">
        <f t="shared" si="2"/>
        <v>3585</v>
      </c>
      <c r="F14" s="77"/>
      <c r="G14" s="78"/>
      <c r="H14" s="134">
        <f t="shared" si="3"/>
        <v>0</v>
      </c>
      <c r="I14" s="20">
        <v>139218</v>
      </c>
      <c r="J14" s="21">
        <v>206625</v>
      </c>
      <c r="K14" s="126">
        <f t="shared" si="4"/>
        <v>345843</v>
      </c>
      <c r="L14" s="21">
        <v>10116</v>
      </c>
      <c r="M14" s="134">
        <f t="shared" si="0"/>
        <v>355959</v>
      </c>
      <c r="N14" s="20">
        <v>2973.3050000000003</v>
      </c>
      <c r="O14" s="21">
        <v>2567.8109999999997</v>
      </c>
      <c r="P14" s="127">
        <f t="shared" si="1"/>
        <v>5541.116</v>
      </c>
      <c r="Q14" s="20">
        <v>35.749999999999993</v>
      </c>
      <c r="R14" s="21">
        <v>32.064</v>
      </c>
      <c r="S14" s="153">
        <f t="shared" si="5"/>
        <v>67.813999999999993</v>
      </c>
      <c r="T14" s="158">
        <f t="shared" si="6"/>
        <v>5608.93</v>
      </c>
    </row>
    <row r="15" spans="1:279" s="18" customFormat="1" ht="11.25">
      <c r="A15" s="176"/>
      <c r="B15" s="19" t="s">
        <v>28</v>
      </c>
      <c r="C15" s="20">
        <v>1396</v>
      </c>
      <c r="D15" s="21">
        <v>1391</v>
      </c>
      <c r="E15" s="134">
        <f t="shared" si="2"/>
        <v>2787</v>
      </c>
      <c r="F15" s="77"/>
      <c r="G15" s="78"/>
      <c r="H15" s="134">
        <f t="shared" si="3"/>
        <v>0</v>
      </c>
      <c r="I15" s="20">
        <v>95189</v>
      </c>
      <c r="J15" s="21">
        <v>103274</v>
      </c>
      <c r="K15" s="126">
        <f t="shared" si="4"/>
        <v>198463</v>
      </c>
      <c r="L15" s="21">
        <v>5549</v>
      </c>
      <c r="M15" s="134">
        <f t="shared" si="0"/>
        <v>204012</v>
      </c>
      <c r="N15" s="20">
        <v>3333.0160000000001</v>
      </c>
      <c r="O15" s="21">
        <v>2619.6640000000002</v>
      </c>
      <c r="P15" s="127">
        <f t="shared" si="1"/>
        <v>5952.68</v>
      </c>
      <c r="Q15" s="20">
        <v>41.695000000000007</v>
      </c>
      <c r="R15" s="21">
        <v>33.726000000000006</v>
      </c>
      <c r="S15" s="153">
        <f t="shared" si="5"/>
        <v>75.421000000000021</v>
      </c>
      <c r="T15" s="158">
        <f t="shared" si="6"/>
        <v>6028.1010000000006</v>
      </c>
    </row>
    <row r="16" spans="1:279" s="18" customFormat="1" ht="11.25">
      <c r="A16" s="176"/>
      <c r="B16" s="19" t="s">
        <v>29</v>
      </c>
      <c r="C16" s="20">
        <v>1465</v>
      </c>
      <c r="D16" s="21">
        <v>1464</v>
      </c>
      <c r="E16" s="134">
        <f t="shared" si="2"/>
        <v>2929</v>
      </c>
      <c r="F16" s="77"/>
      <c r="G16" s="78"/>
      <c r="H16" s="134">
        <f t="shared" si="3"/>
        <v>0</v>
      </c>
      <c r="I16" s="20">
        <v>104838</v>
      </c>
      <c r="J16" s="21">
        <v>117384</v>
      </c>
      <c r="K16" s="126">
        <f t="shared" si="4"/>
        <v>222222</v>
      </c>
      <c r="L16" s="21">
        <v>6649</v>
      </c>
      <c r="M16" s="134">
        <f t="shared" si="0"/>
        <v>228871</v>
      </c>
      <c r="N16" s="20">
        <v>2941.6709999999998</v>
      </c>
      <c r="O16" s="21">
        <v>2141.4389999999999</v>
      </c>
      <c r="P16" s="127">
        <f t="shared" si="1"/>
        <v>5083.1099999999997</v>
      </c>
      <c r="Q16" s="20">
        <v>44.440000000000005</v>
      </c>
      <c r="R16" s="21">
        <v>35.226000000000006</v>
      </c>
      <c r="S16" s="153">
        <f t="shared" si="5"/>
        <v>79.666000000000011</v>
      </c>
      <c r="T16" s="158">
        <f t="shared" si="6"/>
        <v>5162.7759999999998</v>
      </c>
    </row>
    <row r="17" spans="1:20" s="18" customFormat="1" ht="12" thickBot="1">
      <c r="A17" s="176"/>
      <c r="B17" s="24" t="s">
        <v>30</v>
      </c>
      <c r="C17" s="25">
        <v>1560</v>
      </c>
      <c r="D17" s="26">
        <v>1562</v>
      </c>
      <c r="E17" s="135">
        <f t="shared" si="2"/>
        <v>3122</v>
      </c>
      <c r="F17" s="79"/>
      <c r="G17" s="80"/>
      <c r="H17" s="135">
        <f t="shared" si="3"/>
        <v>0</v>
      </c>
      <c r="I17" s="25">
        <v>136483</v>
      </c>
      <c r="J17" s="26">
        <v>122720</v>
      </c>
      <c r="K17" s="126">
        <f t="shared" si="4"/>
        <v>259203</v>
      </c>
      <c r="L17" s="26">
        <v>7062</v>
      </c>
      <c r="M17" s="142">
        <f t="shared" si="0"/>
        <v>266265</v>
      </c>
      <c r="N17" s="25">
        <v>3545.6969999999992</v>
      </c>
      <c r="O17" s="26">
        <v>2453.4270000000001</v>
      </c>
      <c r="P17" s="148">
        <f t="shared" si="1"/>
        <v>5999.1239999999998</v>
      </c>
      <c r="Q17" s="25">
        <v>55.663000000000004</v>
      </c>
      <c r="R17" s="26">
        <v>44.306000000000004</v>
      </c>
      <c r="S17" s="153">
        <f t="shared" si="5"/>
        <v>99.969000000000008</v>
      </c>
      <c r="T17" s="159">
        <f t="shared" si="6"/>
        <v>6099.0929999999998</v>
      </c>
    </row>
    <row r="18" spans="1:20" s="11" customFormat="1" ht="11.25" thickBot="1">
      <c r="A18" s="177"/>
      <c r="B18" s="27" t="s">
        <v>31</v>
      </c>
      <c r="C18" s="28">
        <f>SUM(C6:C17)</f>
        <v>19097</v>
      </c>
      <c r="D18" s="29">
        <f t="shared" ref="D18:T18" si="7">SUM(D6:D17)</f>
        <v>19101</v>
      </c>
      <c r="E18" s="136">
        <f t="shared" si="7"/>
        <v>38198</v>
      </c>
      <c r="F18" s="81">
        <f>SUM(F6:F17)</f>
        <v>0</v>
      </c>
      <c r="G18" s="82">
        <f t="shared" ref="G18:H18" si="8">SUM(G6:G17)</f>
        <v>0</v>
      </c>
      <c r="H18" s="136">
        <f t="shared" si="8"/>
        <v>0</v>
      </c>
      <c r="I18" s="28">
        <f t="shared" si="7"/>
        <v>1579004</v>
      </c>
      <c r="J18" s="29">
        <f t="shared" si="7"/>
        <v>1600749</v>
      </c>
      <c r="K18" s="128">
        <f t="shared" si="7"/>
        <v>3179753</v>
      </c>
      <c r="L18" s="29">
        <f t="shared" si="7"/>
        <v>105323</v>
      </c>
      <c r="M18" s="136">
        <f t="shared" si="7"/>
        <v>3285076</v>
      </c>
      <c r="N18" s="28">
        <f t="shared" si="7"/>
        <v>35180.952999999994</v>
      </c>
      <c r="O18" s="29">
        <f t="shared" si="7"/>
        <v>27114.427999999993</v>
      </c>
      <c r="P18" s="128">
        <f t="shared" si="7"/>
        <v>62295.380999999994</v>
      </c>
      <c r="Q18" s="28">
        <f t="shared" si="7"/>
        <v>522.33799999999997</v>
      </c>
      <c r="R18" s="29">
        <f t="shared" si="7"/>
        <v>467.613</v>
      </c>
      <c r="S18" s="154">
        <f t="shared" si="7"/>
        <v>989.95100000000025</v>
      </c>
      <c r="T18" s="136">
        <f t="shared" si="7"/>
        <v>63285.331999999995</v>
      </c>
    </row>
    <row r="19" spans="1:20" s="18" customFormat="1" ht="11.25" customHeight="1">
      <c r="A19" s="203">
        <v>2006</v>
      </c>
      <c r="B19" s="13" t="s">
        <v>19</v>
      </c>
      <c r="C19" s="30">
        <v>1700</v>
      </c>
      <c r="D19" s="31">
        <v>1696</v>
      </c>
      <c r="E19" s="137">
        <f>C19+D19</f>
        <v>3396</v>
      </c>
      <c r="F19" s="83"/>
      <c r="G19" s="84"/>
      <c r="H19" s="137">
        <f>F19+G19</f>
        <v>0</v>
      </c>
      <c r="I19" s="30">
        <v>145291</v>
      </c>
      <c r="J19" s="31">
        <v>160612</v>
      </c>
      <c r="K19" s="126">
        <f>SUM(I19:J19)</f>
        <v>305903</v>
      </c>
      <c r="L19" s="31">
        <v>7362</v>
      </c>
      <c r="M19" s="143">
        <f t="shared" ref="M19:M30" si="9">SUM(K19:L19)</f>
        <v>313265</v>
      </c>
      <c r="N19" s="30">
        <v>2561.7959999999994</v>
      </c>
      <c r="O19" s="31">
        <v>1825.8270000000007</v>
      </c>
      <c r="P19" s="149">
        <f t="shared" ref="P19:P30" si="10">SUM(N19:O19)</f>
        <v>4387.6229999999996</v>
      </c>
      <c r="Q19" s="30">
        <v>45.01900000000002</v>
      </c>
      <c r="R19" s="31">
        <v>35.127000000000002</v>
      </c>
      <c r="S19" s="153">
        <f>SUM(Q19:R19)</f>
        <v>80.146000000000015</v>
      </c>
      <c r="T19" s="157">
        <f>P19+S19</f>
        <v>4467.7689999999993</v>
      </c>
    </row>
    <row r="20" spans="1:20" s="18" customFormat="1" ht="11.25">
      <c r="A20" s="176"/>
      <c r="B20" s="19" t="s">
        <v>20</v>
      </c>
      <c r="C20" s="32">
        <v>1343</v>
      </c>
      <c r="D20" s="33">
        <v>1349</v>
      </c>
      <c r="E20" s="130">
        <f t="shared" ref="E20:E30" si="11">C20+D20</f>
        <v>2692</v>
      </c>
      <c r="F20" s="85"/>
      <c r="G20" s="86"/>
      <c r="H20" s="130">
        <f t="shared" ref="H20:H30" si="12">F20+G20</f>
        <v>0</v>
      </c>
      <c r="I20" s="32">
        <v>95837</v>
      </c>
      <c r="J20" s="33">
        <v>103437</v>
      </c>
      <c r="K20" s="126">
        <f t="shared" ref="K20:K30" si="13">SUM(I20:J20)</f>
        <v>199274</v>
      </c>
      <c r="L20" s="33">
        <v>5978</v>
      </c>
      <c r="M20" s="130">
        <f t="shared" si="9"/>
        <v>205252</v>
      </c>
      <c r="N20" s="32">
        <v>2661.5950000000003</v>
      </c>
      <c r="O20" s="33">
        <v>1819.604</v>
      </c>
      <c r="P20" s="129">
        <f t="shared" si="10"/>
        <v>4481.1990000000005</v>
      </c>
      <c r="Q20" s="32">
        <v>42.26100000000001</v>
      </c>
      <c r="R20" s="33">
        <v>36.064</v>
      </c>
      <c r="S20" s="153">
        <f t="shared" ref="S20:S30" si="14">SUM(Q20:R20)</f>
        <v>78.325000000000017</v>
      </c>
      <c r="T20" s="158">
        <f t="shared" ref="T20:T30" si="15">P20+S20</f>
        <v>4559.5240000000003</v>
      </c>
    </row>
    <row r="21" spans="1:20" s="18" customFormat="1" ht="11.25">
      <c r="A21" s="176"/>
      <c r="B21" s="19" t="s">
        <v>21</v>
      </c>
      <c r="C21" s="32">
        <v>1488</v>
      </c>
      <c r="D21" s="33">
        <v>1484</v>
      </c>
      <c r="E21" s="130">
        <f t="shared" si="11"/>
        <v>2972</v>
      </c>
      <c r="F21" s="85"/>
      <c r="G21" s="86"/>
      <c r="H21" s="130">
        <f t="shared" si="12"/>
        <v>0</v>
      </c>
      <c r="I21" s="32">
        <v>109010</v>
      </c>
      <c r="J21" s="33">
        <v>106446</v>
      </c>
      <c r="K21" s="126">
        <f t="shared" si="13"/>
        <v>215456</v>
      </c>
      <c r="L21" s="33">
        <v>8602</v>
      </c>
      <c r="M21" s="130">
        <f t="shared" si="9"/>
        <v>224058</v>
      </c>
      <c r="N21" s="32">
        <v>3309.9310000000005</v>
      </c>
      <c r="O21" s="33">
        <v>2439.5729999999999</v>
      </c>
      <c r="P21" s="129">
        <f t="shared" si="10"/>
        <v>5749.5040000000008</v>
      </c>
      <c r="Q21" s="32">
        <v>43.009</v>
      </c>
      <c r="R21" s="33">
        <v>38.068999999999988</v>
      </c>
      <c r="S21" s="153">
        <f t="shared" si="14"/>
        <v>81.077999999999989</v>
      </c>
      <c r="T21" s="158">
        <f t="shared" si="15"/>
        <v>5830.5820000000012</v>
      </c>
    </row>
    <row r="22" spans="1:20" s="18" customFormat="1" ht="11.25">
      <c r="A22" s="176"/>
      <c r="B22" s="19" t="s">
        <v>22</v>
      </c>
      <c r="C22" s="32">
        <v>1597</v>
      </c>
      <c r="D22" s="33">
        <v>1588</v>
      </c>
      <c r="E22" s="130">
        <f t="shared" si="11"/>
        <v>3185</v>
      </c>
      <c r="F22" s="85"/>
      <c r="G22" s="86"/>
      <c r="H22" s="130">
        <f t="shared" si="12"/>
        <v>0</v>
      </c>
      <c r="I22" s="32">
        <v>147928</v>
      </c>
      <c r="J22" s="33">
        <v>139239</v>
      </c>
      <c r="K22" s="126">
        <f t="shared" si="13"/>
        <v>287167</v>
      </c>
      <c r="L22" s="33">
        <v>9931</v>
      </c>
      <c r="M22" s="130">
        <f t="shared" si="9"/>
        <v>297098</v>
      </c>
      <c r="N22" s="32">
        <v>3244.8869999999997</v>
      </c>
      <c r="O22" s="33">
        <v>2280.7350000000001</v>
      </c>
      <c r="P22" s="129">
        <f t="shared" si="10"/>
        <v>5525.6219999999994</v>
      </c>
      <c r="Q22" s="32">
        <v>47.244000000000007</v>
      </c>
      <c r="R22" s="33">
        <v>36.324999999999996</v>
      </c>
      <c r="S22" s="153">
        <f t="shared" si="14"/>
        <v>83.569000000000003</v>
      </c>
      <c r="T22" s="158">
        <f t="shared" si="15"/>
        <v>5609.1909999999998</v>
      </c>
    </row>
    <row r="23" spans="1:20" s="18" customFormat="1" ht="11.25">
      <c r="A23" s="176"/>
      <c r="B23" s="19" t="s">
        <v>23</v>
      </c>
      <c r="C23" s="32">
        <v>1680</v>
      </c>
      <c r="D23" s="33">
        <v>1682</v>
      </c>
      <c r="E23" s="130">
        <f t="shared" si="11"/>
        <v>3362</v>
      </c>
      <c r="F23" s="85"/>
      <c r="G23" s="86"/>
      <c r="H23" s="130">
        <f t="shared" si="12"/>
        <v>0</v>
      </c>
      <c r="I23" s="32">
        <v>139664</v>
      </c>
      <c r="J23" s="33">
        <v>121831</v>
      </c>
      <c r="K23" s="126">
        <f t="shared" si="13"/>
        <v>261495</v>
      </c>
      <c r="L23" s="33">
        <v>9216</v>
      </c>
      <c r="M23" s="130">
        <f t="shared" si="9"/>
        <v>270711</v>
      </c>
      <c r="N23" s="32">
        <v>2973.6319999999992</v>
      </c>
      <c r="O23" s="33">
        <v>2739.2519999999995</v>
      </c>
      <c r="P23" s="129">
        <f t="shared" si="10"/>
        <v>5712.8839999999982</v>
      </c>
      <c r="Q23" s="32">
        <v>42.095999999999997</v>
      </c>
      <c r="R23" s="33">
        <v>38.403999999999989</v>
      </c>
      <c r="S23" s="153">
        <f t="shared" si="14"/>
        <v>80.499999999999986</v>
      </c>
      <c r="T23" s="158">
        <f t="shared" si="15"/>
        <v>5793.3839999999982</v>
      </c>
    </row>
    <row r="24" spans="1:20" s="18" customFormat="1" ht="11.25">
      <c r="A24" s="176"/>
      <c r="B24" s="19" t="s">
        <v>24</v>
      </c>
      <c r="C24" s="32">
        <v>1841</v>
      </c>
      <c r="D24" s="33">
        <v>1848</v>
      </c>
      <c r="E24" s="130">
        <f t="shared" si="11"/>
        <v>3689</v>
      </c>
      <c r="F24" s="85"/>
      <c r="G24" s="86"/>
      <c r="H24" s="130">
        <f t="shared" si="12"/>
        <v>0</v>
      </c>
      <c r="I24" s="32">
        <v>216690</v>
      </c>
      <c r="J24" s="33">
        <v>129966</v>
      </c>
      <c r="K24" s="126">
        <f t="shared" si="13"/>
        <v>346656</v>
      </c>
      <c r="L24" s="33">
        <v>10517</v>
      </c>
      <c r="M24" s="130">
        <f t="shared" si="9"/>
        <v>357173</v>
      </c>
      <c r="N24" s="32">
        <v>3054.5639999999994</v>
      </c>
      <c r="O24" s="33">
        <v>2858.7449999999999</v>
      </c>
      <c r="P24" s="129">
        <f t="shared" si="10"/>
        <v>5913.3089999999993</v>
      </c>
      <c r="Q24" s="32">
        <v>40.051999999999992</v>
      </c>
      <c r="R24" s="33">
        <v>31.430999999999997</v>
      </c>
      <c r="S24" s="153">
        <f t="shared" si="14"/>
        <v>71.48299999999999</v>
      </c>
      <c r="T24" s="158">
        <f t="shared" si="15"/>
        <v>5984.7919999999995</v>
      </c>
    </row>
    <row r="25" spans="1:20" s="18" customFormat="1" ht="11.25">
      <c r="A25" s="176"/>
      <c r="B25" s="19" t="s">
        <v>25</v>
      </c>
      <c r="C25" s="34">
        <v>803</v>
      </c>
      <c r="D25" s="35">
        <v>817</v>
      </c>
      <c r="E25" s="130">
        <f t="shared" si="11"/>
        <v>1620</v>
      </c>
      <c r="F25" s="87"/>
      <c r="G25" s="88"/>
      <c r="H25" s="130">
        <f t="shared" si="12"/>
        <v>0</v>
      </c>
      <c r="I25" s="36">
        <v>105678</v>
      </c>
      <c r="J25" s="37">
        <v>62671</v>
      </c>
      <c r="K25" s="140">
        <f t="shared" si="13"/>
        <v>168349</v>
      </c>
      <c r="L25" s="35">
        <v>4148</v>
      </c>
      <c r="M25" s="130">
        <f t="shared" si="9"/>
        <v>172497</v>
      </c>
      <c r="N25" s="36">
        <v>1123.1460000000002</v>
      </c>
      <c r="O25" s="37">
        <v>990.73500000000001</v>
      </c>
      <c r="P25" s="130">
        <f t="shared" si="10"/>
        <v>2113.8810000000003</v>
      </c>
      <c r="Q25" s="36">
        <v>13.932</v>
      </c>
      <c r="R25" s="37">
        <v>15.195999999999998</v>
      </c>
      <c r="S25" s="155">
        <f t="shared" si="14"/>
        <v>29.128</v>
      </c>
      <c r="T25" s="158">
        <f t="shared" si="15"/>
        <v>2143.0090000000005</v>
      </c>
    </row>
    <row r="26" spans="1:20" s="18" customFormat="1" ht="11.25">
      <c r="A26" s="176"/>
      <c r="B26" s="19" t="s">
        <v>26</v>
      </c>
      <c r="C26" s="38">
        <v>221</v>
      </c>
      <c r="D26" s="39">
        <v>223</v>
      </c>
      <c r="E26" s="130">
        <f t="shared" si="11"/>
        <v>444</v>
      </c>
      <c r="F26" s="85"/>
      <c r="G26" s="86"/>
      <c r="H26" s="130">
        <f t="shared" si="12"/>
        <v>0</v>
      </c>
      <c r="I26" s="38">
        <v>20568</v>
      </c>
      <c r="J26" s="39">
        <v>16306</v>
      </c>
      <c r="K26" s="133">
        <f t="shared" si="13"/>
        <v>36874</v>
      </c>
      <c r="L26" s="39">
        <v>4</v>
      </c>
      <c r="M26" s="130">
        <f t="shared" si="9"/>
        <v>36878</v>
      </c>
      <c r="N26" s="38">
        <v>206.60799999999998</v>
      </c>
      <c r="O26" s="39">
        <v>108.381</v>
      </c>
      <c r="P26" s="130">
        <f t="shared" si="10"/>
        <v>314.98899999999998</v>
      </c>
      <c r="Q26" s="38">
        <v>1</v>
      </c>
      <c r="R26" s="39">
        <v>5.4120000000000008</v>
      </c>
      <c r="S26" s="155">
        <f t="shared" si="14"/>
        <v>6.4120000000000008</v>
      </c>
      <c r="T26" s="158">
        <f t="shared" si="15"/>
        <v>321.40099999999995</v>
      </c>
    </row>
    <row r="27" spans="1:20" s="18" customFormat="1" ht="11.25">
      <c r="A27" s="176"/>
      <c r="B27" s="19" t="s">
        <v>27</v>
      </c>
      <c r="C27" s="32">
        <v>1173</v>
      </c>
      <c r="D27" s="33">
        <v>1164</v>
      </c>
      <c r="E27" s="130">
        <f t="shared" si="11"/>
        <v>2337</v>
      </c>
      <c r="F27" s="85"/>
      <c r="G27" s="86"/>
      <c r="H27" s="130">
        <f t="shared" si="12"/>
        <v>0</v>
      </c>
      <c r="I27" s="32">
        <v>114288</v>
      </c>
      <c r="J27" s="33">
        <v>95263</v>
      </c>
      <c r="K27" s="126">
        <f t="shared" si="13"/>
        <v>209551</v>
      </c>
      <c r="L27" s="33">
        <v>5634</v>
      </c>
      <c r="M27" s="130">
        <f t="shared" si="9"/>
        <v>215185</v>
      </c>
      <c r="N27" s="32">
        <v>2711.9149999999995</v>
      </c>
      <c r="O27" s="33">
        <v>1886.1020000000001</v>
      </c>
      <c r="P27" s="129">
        <f t="shared" si="10"/>
        <v>4598.0169999999998</v>
      </c>
      <c r="Q27" s="32">
        <v>25.028999999999996</v>
      </c>
      <c r="R27" s="33">
        <v>28.879000000000001</v>
      </c>
      <c r="S27" s="153">
        <f t="shared" si="14"/>
        <v>53.908000000000001</v>
      </c>
      <c r="T27" s="158">
        <f t="shared" si="15"/>
        <v>4651.9250000000002</v>
      </c>
    </row>
    <row r="28" spans="1:20" s="18" customFormat="1" ht="11.25">
      <c r="A28" s="176"/>
      <c r="B28" s="19" t="s">
        <v>28</v>
      </c>
      <c r="C28" s="32">
        <v>1495</v>
      </c>
      <c r="D28" s="33">
        <v>1486</v>
      </c>
      <c r="E28" s="130">
        <f t="shared" si="11"/>
        <v>2981</v>
      </c>
      <c r="F28" s="85"/>
      <c r="G28" s="86"/>
      <c r="H28" s="130">
        <f t="shared" si="12"/>
        <v>0</v>
      </c>
      <c r="I28" s="32">
        <v>135326</v>
      </c>
      <c r="J28" s="33">
        <v>108829</v>
      </c>
      <c r="K28" s="126">
        <f t="shared" si="13"/>
        <v>244155</v>
      </c>
      <c r="L28" s="33">
        <v>6604</v>
      </c>
      <c r="M28" s="130">
        <f t="shared" si="9"/>
        <v>250759</v>
      </c>
      <c r="N28" s="32">
        <v>3585.085</v>
      </c>
      <c r="O28" s="33">
        <v>2415.8409999999999</v>
      </c>
      <c r="P28" s="129">
        <f t="shared" si="10"/>
        <v>6000.9259999999995</v>
      </c>
      <c r="Q28" s="32">
        <v>39.406000000000006</v>
      </c>
      <c r="R28" s="33">
        <v>28.108000000000008</v>
      </c>
      <c r="S28" s="153">
        <f t="shared" si="14"/>
        <v>67.51400000000001</v>
      </c>
      <c r="T28" s="158">
        <f t="shared" si="15"/>
        <v>6068.44</v>
      </c>
    </row>
    <row r="29" spans="1:20" s="18" customFormat="1" ht="11.25">
      <c r="A29" s="176"/>
      <c r="B29" s="19" t="s">
        <v>29</v>
      </c>
      <c r="C29" s="32">
        <v>1489</v>
      </c>
      <c r="D29" s="33">
        <v>1497</v>
      </c>
      <c r="E29" s="130">
        <f t="shared" si="11"/>
        <v>2986</v>
      </c>
      <c r="F29" s="85"/>
      <c r="G29" s="86"/>
      <c r="H29" s="130">
        <f t="shared" si="12"/>
        <v>0</v>
      </c>
      <c r="I29" s="32">
        <v>96114</v>
      </c>
      <c r="J29" s="33">
        <v>112869</v>
      </c>
      <c r="K29" s="126">
        <f t="shared" si="13"/>
        <v>208983</v>
      </c>
      <c r="L29" s="33">
        <v>7243</v>
      </c>
      <c r="M29" s="130">
        <f t="shared" si="9"/>
        <v>216226</v>
      </c>
      <c r="N29" s="32">
        <v>3747.5590000000016</v>
      </c>
      <c r="O29" s="33">
        <v>2422.712</v>
      </c>
      <c r="P29" s="129">
        <f t="shared" si="10"/>
        <v>6170.2710000000015</v>
      </c>
      <c r="Q29" s="32">
        <v>44.705999999999996</v>
      </c>
      <c r="R29" s="33">
        <v>36.238</v>
      </c>
      <c r="S29" s="153">
        <f t="shared" si="14"/>
        <v>80.943999999999988</v>
      </c>
      <c r="T29" s="158">
        <f t="shared" si="15"/>
        <v>6251.215000000002</v>
      </c>
    </row>
    <row r="30" spans="1:20" s="18" customFormat="1" ht="12" thickBot="1">
      <c r="A30" s="176"/>
      <c r="B30" s="24" t="s">
        <v>30</v>
      </c>
      <c r="C30" s="40">
        <v>1661</v>
      </c>
      <c r="D30" s="41">
        <v>1655</v>
      </c>
      <c r="E30" s="138">
        <f t="shared" si="11"/>
        <v>3316</v>
      </c>
      <c r="F30" s="89"/>
      <c r="G30" s="90"/>
      <c r="H30" s="138">
        <f t="shared" si="12"/>
        <v>0</v>
      </c>
      <c r="I30" s="40">
        <v>138093</v>
      </c>
      <c r="J30" s="41">
        <v>117650</v>
      </c>
      <c r="K30" s="126">
        <f t="shared" si="13"/>
        <v>255743</v>
      </c>
      <c r="L30" s="41">
        <v>10293</v>
      </c>
      <c r="M30" s="144">
        <f t="shared" si="9"/>
        <v>266036</v>
      </c>
      <c r="N30" s="40">
        <v>3257.7260000000001</v>
      </c>
      <c r="O30" s="41">
        <v>2532.6140000000005</v>
      </c>
      <c r="P30" s="150">
        <f t="shared" si="10"/>
        <v>5790.34</v>
      </c>
      <c r="Q30" s="40">
        <v>50.989000000000004</v>
      </c>
      <c r="R30" s="41">
        <v>47.539000000000001</v>
      </c>
      <c r="S30" s="153">
        <f t="shared" si="14"/>
        <v>98.528000000000006</v>
      </c>
      <c r="T30" s="159">
        <f t="shared" si="15"/>
        <v>5888.8680000000004</v>
      </c>
    </row>
    <row r="31" spans="1:20" s="11" customFormat="1" ht="11.25" thickBot="1">
      <c r="A31" s="177"/>
      <c r="B31" s="27" t="s">
        <v>31</v>
      </c>
      <c r="C31" s="28">
        <f>SUM(C19:C30)</f>
        <v>16491</v>
      </c>
      <c r="D31" s="29">
        <f t="shared" ref="D31" si="16">SUM(D19:D30)</f>
        <v>16489</v>
      </c>
      <c r="E31" s="136">
        <f t="shared" ref="E31" si="17">SUM(E19:E30)</f>
        <v>32980</v>
      </c>
      <c r="F31" s="81">
        <f>SUM(F19:F30)</f>
        <v>0</v>
      </c>
      <c r="G31" s="82">
        <f t="shared" ref="G31:H31" si="18">SUM(G19:G30)</f>
        <v>0</v>
      </c>
      <c r="H31" s="136">
        <f t="shared" si="18"/>
        <v>0</v>
      </c>
      <c r="I31" s="28">
        <f t="shared" ref="I31" si="19">SUM(I19:I30)</f>
        <v>1464487</v>
      </c>
      <c r="J31" s="29">
        <f t="shared" ref="J31:K31" si="20">SUM(J19:J30)</f>
        <v>1275119</v>
      </c>
      <c r="K31" s="128">
        <f t="shared" si="20"/>
        <v>2739606</v>
      </c>
      <c r="L31" s="29">
        <f t="shared" ref="L31" si="21">SUM(L19:L30)</f>
        <v>85532</v>
      </c>
      <c r="M31" s="136">
        <f t="shared" ref="M31" si="22">SUM(M19:M30)</f>
        <v>2825138</v>
      </c>
      <c r="N31" s="28">
        <f t="shared" ref="N31" si="23">SUM(N19:N30)</f>
        <v>32438.444</v>
      </c>
      <c r="O31" s="29">
        <f t="shared" ref="O31" si="24">SUM(O19:O30)</f>
        <v>24320.121000000003</v>
      </c>
      <c r="P31" s="128">
        <f t="shared" ref="P31" si="25">SUM(P19:P30)</f>
        <v>56758.565000000002</v>
      </c>
      <c r="Q31" s="28">
        <f t="shared" ref="Q31" si="26">SUM(Q19:Q30)</f>
        <v>434.74300000000005</v>
      </c>
      <c r="R31" s="29">
        <f t="shared" ref="R31:S31" si="27">SUM(R19:R30)</f>
        <v>376.79199999999997</v>
      </c>
      <c r="S31" s="154">
        <f t="shared" si="27"/>
        <v>811.53499999999997</v>
      </c>
      <c r="T31" s="136">
        <f t="shared" ref="T31" si="28">SUM(T19:T30)</f>
        <v>57570.100000000006</v>
      </c>
    </row>
    <row r="32" spans="1:20" s="18" customFormat="1" ht="11.25" customHeight="1">
      <c r="A32" s="203">
        <v>2007</v>
      </c>
      <c r="B32" s="13" t="s">
        <v>19</v>
      </c>
      <c r="C32" s="30">
        <v>1561</v>
      </c>
      <c r="D32" s="31">
        <v>1559</v>
      </c>
      <c r="E32" s="137">
        <f>C32+D32</f>
        <v>3120</v>
      </c>
      <c r="F32" s="83"/>
      <c r="G32" s="84"/>
      <c r="H32" s="137">
        <f>F32+G32</f>
        <v>0</v>
      </c>
      <c r="I32" s="30">
        <v>114727</v>
      </c>
      <c r="J32" s="31">
        <v>135867</v>
      </c>
      <c r="K32" s="126">
        <f>SUM(I32:J32)</f>
        <v>250594</v>
      </c>
      <c r="L32" s="31">
        <v>8372</v>
      </c>
      <c r="M32" s="143">
        <f t="shared" ref="M32:M42" si="29">SUM(K32:L32)</f>
        <v>258966</v>
      </c>
      <c r="N32" s="30">
        <v>2556.029</v>
      </c>
      <c r="O32" s="31">
        <v>1976.9690000000003</v>
      </c>
      <c r="P32" s="149">
        <f t="shared" ref="P32:P43" si="30">SUM(N32:O32)</f>
        <v>4532.9980000000005</v>
      </c>
      <c r="Q32" s="30">
        <v>39.467000000000006</v>
      </c>
      <c r="R32" s="31">
        <v>34.001999999999995</v>
      </c>
      <c r="S32" s="153">
        <f>SUM(Q32:R32)</f>
        <v>73.468999999999994</v>
      </c>
      <c r="T32" s="157">
        <f>P32+S32</f>
        <v>4606.4670000000006</v>
      </c>
    </row>
    <row r="33" spans="1:20" s="18" customFormat="1" ht="11.25">
      <c r="A33" s="176"/>
      <c r="B33" s="19" t="s">
        <v>20</v>
      </c>
      <c r="C33" s="32">
        <v>1298</v>
      </c>
      <c r="D33" s="33">
        <v>1300</v>
      </c>
      <c r="E33" s="130">
        <f t="shared" ref="E33:E43" si="31">C33+D33</f>
        <v>2598</v>
      </c>
      <c r="F33" s="85"/>
      <c r="G33" s="86"/>
      <c r="H33" s="130">
        <f t="shared" ref="H33:H43" si="32">F33+G33</f>
        <v>0</v>
      </c>
      <c r="I33" s="32">
        <v>89535</v>
      </c>
      <c r="J33" s="33">
        <v>86898</v>
      </c>
      <c r="K33" s="126">
        <f t="shared" ref="K33:K43" si="33">SUM(I33:J33)</f>
        <v>176433</v>
      </c>
      <c r="L33" s="33">
        <v>7074</v>
      </c>
      <c r="M33" s="130">
        <f t="shared" si="29"/>
        <v>183507</v>
      </c>
      <c r="N33" s="32">
        <v>2481.0189999999998</v>
      </c>
      <c r="O33" s="33">
        <v>1882.7429999999999</v>
      </c>
      <c r="P33" s="129">
        <f t="shared" si="30"/>
        <v>4363.7619999999997</v>
      </c>
      <c r="Q33" s="32">
        <v>37.216999999999999</v>
      </c>
      <c r="R33" s="33">
        <v>34.131999999999998</v>
      </c>
      <c r="S33" s="153">
        <f t="shared" ref="S33:S43" si="34">SUM(Q33:R33)</f>
        <v>71.34899999999999</v>
      </c>
      <c r="T33" s="158">
        <f t="shared" ref="T33:T43" si="35">P33+S33</f>
        <v>4435.1109999999999</v>
      </c>
    </row>
    <row r="34" spans="1:20" s="18" customFormat="1" ht="11.25">
      <c r="A34" s="176"/>
      <c r="B34" s="19" t="s">
        <v>21</v>
      </c>
      <c r="C34" s="32">
        <v>1549</v>
      </c>
      <c r="D34" s="33">
        <v>1543</v>
      </c>
      <c r="E34" s="130">
        <f t="shared" si="31"/>
        <v>3092</v>
      </c>
      <c r="F34" s="85"/>
      <c r="G34" s="86"/>
      <c r="H34" s="130">
        <f t="shared" si="32"/>
        <v>0</v>
      </c>
      <c r="I34" s="32">
        <v>121578</v>
      </c>
      <c r="J34" s="33">
        <v>112021</v>
      </c>
      <c r="K34" s="126">
        <f t="shared" si="33"/>
        <v>233599</v>
      </c>
      <c r="L34" s="33">
        <v>7965</v>
      </c>
      <c r="M34" s="130">
        <f t="shared" si="29"/>
        <v>241564</v>
      </c>
      <c r="N34" s="32">
        <v>3160.9790000000003</v>
      </c>
      <c r="O34" s="33">
        <v>2189.0220000000004</v>
      </c>
      <c r="P34" s="129">
        <f t="shared" si="30"/>
        <v>5350.0010000000002</v>
      </c>
      <c r="Q34" s="32">
        <v>45.997</v>
      </c>
      <c r="R34" s="33">
        <v>37.751999999999995</v>
      </c>
      <c r="S34" s="153">
        <f t="shared" si="34"/>
        <v>83.748999999999995</v>
      </c>
      <c r="T34" s="158">
        <f t="shared" si="35"/>
        <v>5433.75</v>
      </c>
    </row>
    <row r="35" spans="1:20" s="18" customFormat="1" ht="11.25">
      <c r="A35" s="176"/>
      <c r="B35" s="19" t="s">
        <v>22</v>
      </c>
      <c r="C35" s="32">
        <v>1561</v>
      </c>
      <c r="D35" s="33">
        <v>1560</v>
      </c>
      <c r="E35" s="130">
        <f t="shared" si="31"/>
        <v>3121</v>
      </c>
      <c r="F35" s="85"/>
      <c r="G35" s="86"/>
      <c r="H35" s="130">
        <f t="shared" si="32"/>
        <v>0</v>
      </c>
      <c r="I35" s="32">
        <v>141702</v>
      </c>
      <c r="J35" s="33">
        <v>140616</v>
      </c>
      <c r="K35" s="126">
        <f t="shared" si="33"/>
        <v>282318</v>
      </c>
      <c r="L35" s="33">
        <v>7741</v>
      </c>
      <c r="M35" s="130">
        <f t="shared" si="29"/>
        <v>290059</v>
      </c>
      <c r="N35" s="32">
        <v>2824.0189999999998</v>
      </c>
      <c r="O35" s="33">
        <v>2172.3709999999996</v>
      </c>
      <c r="P35" s="129">
        <f t="shared" si="30"/>
        <v>4996.3899999999994</v>
      </c>
      <c r="Q35" s="32">
        <v>39.353999999999992</v>
      </c>
      <c r="R35" s="33">
        <v>40.539000000000001</v>
      </c>
      <c r="S35" s="153">
        <f t="shared" si="34"/>
        <v>79.893000000000001</v>
      </c>
      <c r="T35" s="158">
        <f t="shared" si="35"/>
        <v>5076.2829999999994</v>
      </c>
    </row>
    <row r="36" spans="1:20" s="18" customFormat="1" ht="11.25">
      <c r="A36" s="176"/>
      <c r="B36" s="19" t="s">
        <v>23</v>
      </c>
      <c r="C36" s="32">
        <v>1593</v>
      </c>
      <c r="D36" s="33">
        <v>1601</v>
      </c>
      <c r="E36" s="130">
        <f t="shared" si="31"/>
        <v>3194</v>
      </c>
      <c r="F36" s="85"/>
      <c r="G36" s="86"/>
      <c r="H36" s="130">
        <f t="shared" si="32"/>
        <v>0</v>
      </c>
      <c r="I36" s="32">
        <v>123976</v>
      </c>
      <c r="J36" s="33">
        <v>116160</v>
      </c>
      <c r="K36" s="126">
        <f t="shared" si="33"/>
        <v>240136</v>
      </c>
      <c r="L36" s="33">
        <v>5781</v>
      </c>
      <c r="M36" s="130">
        <f t="shared" si="29"/>
        <v>245917</v>
      </c>
      <c r="N36" s="32">
        <v>2556.2640000000006</v>
      </c>
      <c r="O36" s="33">
        <v>2578.5520000000001</v>
      </c>
      <c r="P36" s="129">
        <f t="shared" si="30"/>
        <v>5134.8160000000007</v>
      </c>
      <c r="Q36" s="32">
        <v>38.042999999999992</v>
      </c>
      <c r="R36" s="33">
        <v>46.581000000000003</v>
      </c>
      <c r="S36" s="153">
        <f t="shared" si="34"/>
        <v>84.623999999999995</v>
      </c>
      <c r="T36" s="158">
        <f t="shared" si="35"/>
        <v>5219.4400000000005</v>
      </c>
    </row>
    <row r="37" spans="1:20" s="18" customFormat="1" ht="11.25">
      <c r="A37" s="176"/>
      <c r="B37" s="19" t="s">
        <v>24</v>
      </c>
      <c r="C37" s="32">
        <v>1607</v>
      </c>
      <c r="D37" s="33">
        <v>1606</v>
      </c>
      <c r="E37" s="130">
        <f t="shared" si="31"/>
        <v>3213</v>
      </c>
      <c r="F37" s="85"/>
      <c r="G37" s="86"/>
      <c r="H37" s="130">
        <f t="shared" si="32"/>
        <v>0</v>
      </c>
      <c r="I37" s="32">
        <v>140798</v>
      </c>
      <c r="J37" s="33">
        <v>108889</v>
      </c>
      <c r="K37" s="126">
        <f t="shared" si="33"/>
        <v>249687</v>
      </c>
      <c r="L37" s="33">
        <v>6385</v>
      </c>
      <c r="M37" s="130">
        <f t="shared" si="29"/>
        <v>256072</v>
      </c>
      <c r="N37" s="32">
        <v>2393.4920000000002</v>
      </c>
      <c r="O37" s="33">
        <v>2860.8989999999994</v>
      </c>
      <c r="P37" s="129">
        <f t="shared" si="30"/>
        <v>5254.3909999999996</v>
      </c>
      <c r="Q37" s="32">
        <v>37.997999999999998</v>
      </c>
      <c r="R37" s="33">
        <v>48.356999999999999</v>
      </c>
      <c r="S37" s="153">
        <f t="shared" si="34"/>
        <v>86.35499999999999</v>
      </c>
      <c r="T37" s="158">
        <f t="shared" si="35"/>
        <v>5340.7459999999992</v>
      </c>
    </row>
    <row r="38" spans="1:20" s="18" customFormat="1" ht="11.25">
      <c r="A38" s="176"/>
      <c r="B38" s="19" t="s">
        <v>25</v>
      </c>
      <c r="C38" s="32">
        <v>1829</v>
      </c>
      <c r="D38" s="33">
        <v>1826</v>
      </c>
      <c r="E38" s="130">
        <f t="shared" si="31"/>
        <v>3655</v>
      </c>
      <c r="F38" s="85"/>
      <c r="G38" s="86"/>
      <c r="H38" s="130">
        <f t="shared" si="32"/>
        <v>0</v>
      </c>
      <c r="I38" s="32">
        <v>197298</v>
      </c>
      <c r="J38" s="33">
        <v>151335</v>
      </c>
      <c r="K38" s="126">
        <f t="shared" si="33"/>
        <v>348633</v>
      </c>
      <c r="L38" s="33">
        <v>7096</v>
      </c>
      <c r="M38" s="130">
        <f t="shared" si="29"/>
        <v>355729</v>
      </c>
      <c r="N38" s="32">
        <v>2546.2710000000002</v>
      </c>
      <c r="O38" s="33">
        <v>2553.5710000000004</v>
      </c>
      <c r="P38" s="129">
        <f t="shared" si="30"/>
        <v>5099.8420000000006</v>
      </c>
      <c r="Q38" s="32">
        <v>35.948999999999998</v>
      </c>
      <c r="R38" s="33">
        <v>36.697000000000003</v>
      </c>
      <c r="S38" s="153">
        <f t="shared" si="34"/>
        <v>72.646000000000001</v>
      </c>
      <c r="T38" s="158">
        <f t="shared" si="35"/>
        <v>5172.4880000000003</v>
      </c>
    </row>
    <row r="39" spans="1:20" s="18" customFormat="1" ht="11.25">
      <c r="A39" s="176"/>
      <c r="B39" s="19" t="s">
        <v>26</v>
      </c>
      <c r="C39" s="32">
        <v>1894</v>
      </c>
      <c r="D39" s="33">
        <v>1890</v>
      </c>
      <c r="E39" s="130">
        <f t="shared" si="31"/>
        <v>3784</v>
      </c>
      <c r="F39" s="85"/>
      <c r="G39" s="86"/>
      <c r="H39" s="130">
        <f t="shared" si="32"/>
        <v>0</v>
      </c>
      <c r="I39" s="32">
        <v>184077</v>
      </c>
      <c r="J39" s="33">
        <v>230977</v>
      </c>
      <c r="K39" s="126">
        <f t="shared" si="33"/>
        <v>415054</v>
      </c>
      <c r="L39" s="33">
        <v>9051</v>
      </c>
      <c r="M39" s="130">
        <f t="shared" si="29"/>
        <v>424105</v>
      </c>
      <c r="N39" s="32">
        <v>2797.2819999999997</v>
      </c>
      <c r="O39" s="33">
        <v>2366.0809999999997</v>
      </c>
      <c r="P39" s="129">
        <f t="shared" si="30"/>
        <v>5163.3629999999994</v>
      </c>
      <c r="Q39" s="32">
        <v>36.606999999999992</v>
      </c>
      <c r="R39" s="33">
        <v>30.765000000000001</v>
      </c>
      <c r="S39" s="153">
        <f t="shared" si="34"/>
        <v>67.371999999999986</v>
      </c>
      <c r="T39" s="158">
        <f t="shared" si="35"/>
        <v>5230.7349999999997</v>
      </c>
    </row>
    <row r="40" spans="1:20" s="18" customFormat="1" ht="11.25">
      <c r="A40" s="176"/>
      <c r="B40" s="19" t="s">
        <v>27</v>
      </c>
      <c r="C40" s="32">
        <v>1763</v>
      </c>
      <c r="D40" s="33">
        <v>1763</v>
      </c>
      <c r="E40" s="130">
        <f t="shared" si="31"/>
        <v>3526</v>
      </c>
      <c r="F40" s="85"/>
      <c r="G40" s="86"/>
      <c r="H40" s="130">
        <f t="shared" si="32"/>
        <v>0</v>
      </c>
      <c r="I40" s="32">
        <v>132396</v>
      </c>
      <c r="J40" s="33">
        <v>176906</v>
      </c>
      <c r="K40" s="126">
        <f t="shared" si="33"/>
        <v>309302</v>
      </c>
      <c r="L40" s="33">
        <v>7840</v>
      </c>
      <c r="M40" s="130">
        <f t="shared" si="29"/>
        <v>317142</v>
      </c>
      <c r="N40" s="32">
        <v>3148.4570000000003</v>
      </c>
      <c r="O40" s="33">
        <v>2982.6089999999999</v>
      </c>
      <c r="P40" s="129">
        <f t="shared" si="30"/>
        <v>6131.0660000000007</v>
      </c>
      <c r="Q40" s="32">
        <v>34.744000000000007</v>
      </c>
      <c r="R40" s="33">
        <v>35.688000000000002</v>
      </c>
      <c r="S40" s="153">
        <f t="shared" si="34"/>
        <v>70.432000000000016</v>
      </c>
      <c r="T40" s="158">
        <f t="shared" si="35"/>
        <v>6201.4980000000005</v>
      </c>
    </row>
    <row r="41" spans="1:20" s="18" customFormat="1" ht="11.25">
      <c r="A41" s="176"/>
      <c r="B41" s="19" t="s">
        <v>28</v>
      </c>
      <c r="C41" s="32">
        <v>1593</v>
      </c>
      <c r="D41" s="33">
        <v>1586</v>
      </c>
      <c r="E41" s="130">
        <f t="shared" si="31"/>
        <v>3179</v>
      </c>
      <c r="F41" s="85"/>
      <c r="G41" s="86"/>
      <c r="H41" s="130">
        <f t="shared" si="32"/>
        <v>0</v>
      </c>
      <c r="I41" s="32">
        <v>134910</v>
      </c>
      <c r="J41" s="33">
        <v>134722</v>
      </c>
      <c r="K41" s="126">
        <f t="shared" si="33"/>
        <v>269632</v>
      </c>
      <c r="L41" s="33">
        <v>6084</v>
      </c>
      <c r="M41" s="130">
        <f t="shared" si="29"/>
        <v>275716</v>
      </c>
      <c r="N41" s="32">
        <v>3032.2890000000002</v>
      </c>
      <c r="O41" s="33">
        <v>2539.6379999999999</v>
      </c>
      <c r="P41" s="129">
        <f t="shared" si="30"/>
        <v>5571.9269999999997</v>
      </c>
      <c r="Q41" s="32">
        <v>35.499000000000002</v>
      </c>
      <c r="R41" s="33">
        <v>37.950000000000003</v>
      </c>
      <c r="S41" s="153">
        <f t="shared" si="34"/>
        <v>73.449000000000012</v>
      </c>
      <c r="T41" s="158">
        <f t="shared" si="35"/>
        <v>5645.3759999999993</v>
      </c>
    </row>
    <row r="42" spans="1:20" s="18" customFormat="1" ht="11.25">
      <c r="A42" s="176"/>
      <c r="B42" s="19" t="s">
        <v>29</v>
      </c>
      <c r="C42" s="32">
        <v>1468</v>
      </c>
      <c r="D42" s="33">
        <v>1475</v>
      </c>
      <c r="E42" s="130">
        <f t="shared" si="31"/>
        <v>2943</v>
      </c>
      <c r="F42" s="85"/>
      <c r="G42" s="86"/>
      <c r="H42" s="130">
        <f t="shared" si="32"/>
        <v>0</v>
      </c>
      <c r="I42" s="32">
        <v>105047</v>
      </c>
      <c r="J42" s="33">
        <v>116174</v>
      </c>
      <c r="K42" s="126">
        <f t="shared" si="33"/>
        <v>221221</v>
      </c>
      <c r="L42" s="33">
        <v>4350</v>
      </c>
      <c r="M42" s="130">
        <f t="shared" si="29"/>
        <v>225571</v>
      </c>
      <c r="N42" s="32">
        <v>2882.9119999999998</v>
      </c>
      <c r="O42" s="33">
        <v>2758.8339999999998</v>
      </c>
      <c r="P42" s="129">
        <f t="shared" si="30"/>
        <v>5641.7459999999992</v>
      </c>
      <c r="Q42" s="32">
        <v>39.012999999999998</v>
      </c>
      <c r="R42" s="33">
        <v>34.831000000000003</v>
      </c>
      <c r="S42" s="153">
        <f t="shared" si="34"/>
        <v>73.843999999999994</v>
      </c>
      <c r="T42" s="158">
        <f t="shared" si="35"/>
        <v>5715.5899999999992</v>
      </c>
    </row>
    <row r="43" spans="1:20" s="18" customFormat="1" ht="12" thickBot="1">
      <c r="A43" s="176"/>
      <c r="B43" s="24" t="s">
        <v>30</v>
      </c>
      <c r="C43" s="40">
        <v>1816</v>
      </c>
      <c r="D43" s="41">
        <v>1811</v>
      </c>
      <c r="E43" s="138">
        <f t="shared" si="31"/>
        <v>3627</v>
      </c>
      <c r="F43" s="89"/>
      <c r="G43" s="90"/>
      <c r="H43" s="138">
        <f t="shared" si="32"/>
        <v>0</v>
      </c>
      <c r="I43" s="40">
        <v>191280</v>
      </c>
      <c r="J43" s="41">
        <v>138544</v>
      </c>
      <c r="K43" s="126">
        <f t="shared" si="33"/>
        <v>329824</v>
      </c>
      <c r="L43" s="41">
        <v>191280</v>
      </c>
      <c r="M43" s="145">
        <v>138544</v>
      </c>
      <c r="N43" s="40">
        <v>3085.77</v>
      </c>
      <c r="O43" s="41">
        <v>2599.8180000000002</v>
      </c>
      <c r="P43" s="150">
        <f t="shared" si="30"/>
        <v>5685.5879999999997</v>
      </c>
      <c r="Q43" s="40">
        <v>47.97</v>
      </c>
      <c r="R43" s="41">
        <v>33.704000000000001</v>
      </c>
      <c r="S43" s="153">
        <f t="shared" si="34"/>
        <v>81.674000000000007</v>
      </c>
      <c r="T43" s="159">
        <f t="shared" si="35"/>
        <v>5767.2619999999997</v>
      </c>
    </row>
    <row r="44" spans="1:20" s="11" customFormat="1" ht="11.25" thickBot="1">
      <c r="A44" s="177"/>
      <c r="B44" s="27" t="s">
        <v>31</v>
      </c>
      <c r="C44" s="28">
        <f>SUM(C32:C43)</f>
        <v>19532</v>
      </c>
      <c r="D44" s="29">
        <f t="shared" ref="D44" si="36">SUM(D32:D43)</f>
        <v>19520</v>
      </c>
      <c r="E44" s="136">
        <f t="shared" ref="E44" si="37">SUM(E32:E43)</f>
        <v>39052</v>
      </c>
      <c r="F44" s="81">
        <f>SUM(F32:F43)</f>
        <v>0</v>
      </c>
      <c r="G44" s="82">
        <f t="shared" ref="G44:H44" si="38">SUM(G32:G43)</f>
        <v>0</v>
      </c>
      <c r="H44" s="136">
        <f t="shared" si="38"/>
        <v>0</v>
      </c>
      <c r="I44" s="28">
        <f t="shared" ref="I44" si="39">SUM(I32:I43)</f>
        <v>1677324</v>
      </c>
      <c r="J44" s="29">
        <f t="shared" ref="J44:K44" si="40">SUM(J32:J43)</f>
        <v>1649109</v>
      </c>
      <c r="K44" s="128">
        <f t="shared" si="40"/>
        <v>3326433</v>
      </c>
      <c r="L44" s="29">
        <f t="shared" ref="L44" si="41">SUM(L32:L43)</f>
        <v>269019</v>
      </c>
      <c r="M44" s="136">
        <f t="shared" ref="M44" si="42">SUM(M32:M43)</f>
        <v>3212892</v>
      </c>
      <c r="N44" s="28">
        <f t="shared" ref="N44" si="43">SUM(N32:N43)</f>
        <v>33464.782999999996</v>
      </c>
      <c r="O44" s="29">
        <f t="shared" ref="O44" si="44">SUM(O32:O43)</f>
        <v>29461.106999999996</v>
      </c>
      <c r="P44" s="128">
        <f t="shared" ref="P44" si="45">SUM(P32:P43)</f>
        <v>62925.89</v>
      </c>
      <c r="Q44" s="28">
        <f t="shared" ref="Q44" si="46">SUM(Q32:Q43)</f>
        <v>467.85799999999995</v>
      </c>
      <c r="R44" s="29">
        <f t="shared" ref="R44:S44" si="47">SUM(R32:R43)</f>
        <v>450.99799999999993</v>
      </c>
      <c r="S44" s="154">
        <f t="shared" si="47"/>
        <v>918.85599999999999</v>
      </c>
      <c r="T44" s="136">
        <f t="shared" ref="T44" si="48">SUM(T32:T43)</f>
        <v>63844.745999999992</v>
      </c>
    </row>
    <row r="45" spans="1:20" s="18" customFormat="1" ht="11.25" customHeight="1">
      <c r="A45" s="203">
        <v>2008</v>
      </c>
      <c r="B45" s="13" t="s">
        <v>19</v>
      </c>
      <c r="C45" s="30">
        <v>1625</v>
      </c>
      <c r="D45" s="31">
        <v>1624</v>
      </c>
      <c r="E45" s="137">
        <f>C45+D45</f>
        <v>3249</v>
      </c>
      <c r="F45" s="83"/>
      <c r="G45" s="84"/>
      <c r="H45" s="137">
        <f>F45+G45</f>
        <v>0</v>
      </c>
      <c r="I45" s="30">
        <v>111726</v>
      </c>
      <c r="J45" s="31">
        <v>163402</v>
      </c>
      <c r="K45" s="126">
        <f>SUM(I45:J45)</f>
        <v>275128</v>
      </c>
      <c r="L45" s="31">
        <v>5150</v>
      </c>
      <c r="M45" s="143">
        <f t="shared" ref="M45:M56" si="49">SUM(K45:L45)</f>
        <v>280278</v>
      </c>
      <c r="N45" s="30">
        <v>2484.0309999999999</v>
      </c>
      <c r="O45" s="31">
        <v>2348.5140000000001</v>
      </c>
      <c r="P45" s="149">
        <f t="shared" ref="P45:P56" si="50">SUM(N45:O45)</f>
        <v>4832.5450000000001</v>
      </c>
      <c r="Q45" s="30">
        <v>39.06</v>
      </c>
      <c r="R45" s="31">
        <v>44.174999999999997</v>
      </c>
      <c r="S45" s="153">
        <f>SUM(Q45:R45)</f>
        <v>83.234999999999999</v>
      </c>
      <c r="T45" s="157">
        <f>P45+S45</f>
        <v>4915.78</v>
      </c>
    </row>
    <row r="46" spans="1:20" s="18" customFormat="1" ht="11.25">
      <c r="A46" s="176"/>
      <c r="B46" s="19" t="s">
        <v>20</v>
      </c>
      <c r="C46" s="32">
        <v>1469</v>
      </c>
      <c r="D46" s="33">
        <v>1474</v>
      </c>
      <c r="E46" s="130">
        <f t="shared" ref="E46:E56" si="51">C46+D46</f>
        <v>2943</v>
      </c>
      <c r="F46" s="85"/>
      <c r="G46" s="86"/>
      <c r="H46" s="130">
        <f t="shared" ref="H46:H56" si="52">F46+G46</f>
        <v>0</v>
      </c>
      <c r="I46" s="32">
        <v>101230</v>
      </c>
      <c r="J46" s="33">
        <v>106799</v>
      </c>
      <c r="K46" s="126">
        <f t="shared" ref="K46:K56" si="53">SUM(I46:J46)</f>
        <v>208029</v>
      </c>
      <c r="L46" s="33">
        <v>4202</v>
      </c>
      <c r="M46" s="130">
        <f t="shared" si="49"/>
        <v>212231</v>
      </c>
      <c r="N46" s="32">
        <v>2731.62</v>
      </c>
      <c r="O46" s="33">
        <v>2215.9639999999999</v>
      </c>
      <c r="P46" s="129">
        <f t="shared" si="50"/>
        <v>4947.5839999999998</v>
      </c>
      <c r="Q46" s="32">
        <v>39.133000000000003</v>
      </c>
      <c r="R46" s="33">
        <v>35.32</v>
      </c>
      <c r="S46" s="153">
        <f t="shared" ref="S46:S56" si="54">SUM(Q46:R46)</f>
        <v>74.453000000000003</v>
      </c>
      <c r="T46" s="158">
        <f t="shared" ref="T46:T56" si="55">P46+S46</f>
        <v>5022.0370000000003</v>
      </c>
    </row>
    <row r="47" spans="1:20" s="18" customFormat="1" ht="11.25">
      <c r="A47" s="176"/>
      <c r="B47" s="19" t="s">
        <v>21</v>
      </c>
      <c r="C47" s="32">
        <v>1605</v>
      </c>
      <c r="D47" s="33">
        <v>1606</v>
      </c>
      <c r="E47" s="130">
        <f t="shared" si="51"/>
        <v>3211</v>
      </c>
      <c r="F47" s="85"/>
      <c r="G47" s="86"/>
      <c r="H47" s="130">
        <f t="shared" si="52"/>
        <v>0</v>
      </c>
      <c r="I47" s="32">
        <v>133879</v>
      </c>
      <c r="J47" s="33">
        <v>132526</v>
      </c>
      <c r="K47" s="126">
        <f t="shared" si="53"/>
        <v>266405</v>
      </c>
      <c r="L47" s="33">
        <v>3783</v>
      </c>
      <c r="M47" s="130">
        <f t="shared" si="49"/>
        <v>270188</v>
      </c>
      <c r="N47" s="32">
        <v>3040.78</v>
      </c>
      <c r="O47" s="33">
        <v>2422.7860000000001</v>
      </c>
      <c r="P47" s="129">
        <f t="shared" si="50"/>
        <v>5463.5660000000007</v>
      </c>
      <c r="Q47" s="32">
        <v>41.225999999999999</v>
      </c>
      <c r="R47" s="33">
        <v>35.307000000000002</v>
      </c>
      <c r="S47" s="153">
        <f t="shared" si="54"/>
        <v>76.533000000000001</v>
      </c>
      <c r="T47" s="158">
        <f t="shared" si="55"/>
        <v>5540.0990000000011</v>
      </c>
    </row>
    <row r="48" spans="1:20" s="18" customFormat="1" ht="11.25">
      <c r="A48" s="176"/>
      <c r="B48" s="19" t="s">
        <v>22</v>
      </c>
      <c r="C48" s="32">
        <v>1656</v>
      </c>
      <c r="D48" s="33">
        <v>1648</v>
      </c>
      <c r="E48" s="130">
        <f t="shared" si="51"/>
        <v>3304</v>
      </c>
      <c r="F48" s="85"/>
      <c r="G48" s="86"/>
      <c r="H48" s="130">
        <f t="shared" si="52"/>
        <v>0</v>
      </c>
      <c r="I48" s="32">
        <v>146165</v>
      </c>
      <c r="J48" s="33">
        <v>139155</v>
      </c>
      <c r="K48" s="126">
        <f t="shared" si="53"/>
        <v>285320</v>
      </c>
      <c r="L48" s="33">
        <v>5242</v>
      </c>
      <c r="M48" s="130">
        <f t="shared" si="49"/>
        <v>290562</v>
      </c>
      <c r="N48" s="32">
        <v>3040.7669999999998</v>
      </c>
      <c r="O48" s="33">
        <v>2457.2739999999999</v>
      </c>
      <c r="P48" s="129">
        <f t="shared" si="50"/>
        <v>5498.0409999999993</v>
      </c>
      <c r="Q48" s="32">
        <v>38.884999999999998</v>
      </c>
      <c r="R48" s="33">
        <v>42.954000000000001</v>
      </c>
      <c r="S48" s="153">
        <f t="shared" si="54"/>
        <v>81.838999999999999</v>
      </c>
      <c r="T48" s="158">
        <f t="shared" si="55"/>
        <v>5579.8799999999992</v>
      </c>
    </row>
    <row r="49" spans="1:20" s="18" customFormat="1" ht="11.25">
      <c r="A49" s="176"/>
      <c r="B49" s="19" t="s">
        <v>23</v>
      </c>
      <c r="C49" s="32">
        <v>1270</v>
      </c>
      <c r="D49" s="33">
        <v>1264</v>
      </c>
      <c r="E49" s="130">
        <f t="shared" si="51"/>
        <v>2534</v>
      </c>
      <c r="F49" s="85"/>
      <c r="G49" s="86"/>
      <c r="H49" s="130">
        <f t="shared" si="52"/>
        <v>0</v>
      </c>
      <c r="I49" s="32">
        <v>105392</v>
      </c>
      <c r="J49" s="33">
        <v>91373</v>
      </c>
      <c r="K49" s="126">
        <f t="shared" si="53"/>
        <v>196765</v>
      </c>
      <c r="L49" s="33">
        <v>3024</v>
      </c>
      <c r="M49" s="130">
        <f t="shared" si="49"/>
        <v>199789</v>
      </c>
      <c r="N49" s="32">
        <v>2143.6559999999999</v>
      </c>
      <c r="O49" s="33">
        <v>2148.9650000000001</v>
      </c>
      <c r="P49" s="129">
        <f t="shared" si="50"/>
        <v>4292.6210000000001</v>
      </c>
      <c r="Q49" s="32">
        <v>31.408999999999999</v>
      </c>
      <c r="R49" s="33">
        <v>37.795000000000002</v>
      </c>
      <c r="S49" s="153">
        <f t="shared" si="54"/>
        <v>69.204000000000008</v>
      </c>
      <c r="T49" s="158">
        <f t="shared" si="55"/>
        <v>4361.8249999999998</v>
      </c>
    </row>
    <row r="50" spans="1:20" s="18" customFormat="1" ht="11.25">
      <c r="A50" s="176"/>
      <c r="B50" s="19" t="s">
        <v>24</v>
      </c>
      <c r="C50" s="32">
        <v>1951</v>
      </c>
      <c r="D50" s="33">
        <v>1962</v>
      </c>
      <c r="E50" s="130">
        <f t="shared" si="51"/>
        <v>3913</v>
      </c>
      <c r="F50" s="85"/>
      <c r="G50" s="86"/>
      <c r="H50" s="130">
        <f t="shared" si="52"/>
        <v>0</v>
      </c>
      <c r="I50" s="32">
        <v>224953</v>
      </c>
      <c r="J50" s="33">
        <v>134143</v>
      </c>
      <c r="K50" s="126">
        <f t="shared" si="53"/>
        <v>359096</v>
      </c>
      <c r="L50" s="33">
        <v>4722</v>
      </c>
      <c r="M50" s="130">
        <f t="shared" si="49"/>
        <v>363818</v>
      </c>
      <c r="N50" s="32">
        <v>2751.0720000000001</v>
      </c>
      <c r="O50" s="33">
        <v>2835.8440000000001</v>
      </c>
      <c r="P50" s="129">
        <f t="shared" si="50"/>
        <v>5586.9160000000002</v>
      </c>
      <c r="Q50" s="32">
        <v>31.361999999999998</v>
      </c>
      <c r="R50" s="33">
        <v>39.762</v>
      </c>
      <c r="S50" s="153">
        <f t="shared" si="54"/>
        <v>71.123999999999995</v>
      </c>
      <c r="T50" s="158">
        <f t="shared" si="55"/>
        <v>5658.04</v>
      </c>
    </row>
    <row r="51" spans="1:20" s="18" customFormat="1" ht="11.25">
      <c r="A51" s="176"/>
      <c r="B51" s="19" t="s">
        <v>25</v>
      </c>
      <c r="C51" s="32">
        <v>2270</v>
      </c>
      <c r="D51" s="33">
        <v>2256</v>
      </c>
      <c r="E51" s="130">
        <f t="shared" si="51"/>
        <v>4526</v>
      </c>
      <c r="F51" s="85"/>
      <c r="G51" s="86"/>
      <c r="H51" s="130">
        <f t="shared" si="52"/>
        <v>0</v>
      </c>
      <c r="I51" s="32">
        <v>283932</v>
      </c>
      <c r="J51" s="33">
        <v>197814</v>
      </c>
      <c r="K51" s="126">
        <f t="shared" si="53"/>
        <v>481746</v>
      </c>
      <c r="L51" s="33">
        <v>4028</v>
      </c>
      <c r="M51" s="130">
        <f t="shared" si="49"/>
        <v>485774</v>
      </c>
      <c r="N51" s="32">
        <v>3148.788</v>
      </c>
      <c r="O51" s="33">
        <v>2618.4870000000001</v>
      </c>
      <c r="P51" s="129">
        <f t="shared" si="50"/>
        <v>5767.2749999999996</v>
      </c>
      <c r="Q51" s="32">
        <v>34.695999999999998</v>
      </c>
      <c r="R51" s="33">
        <v>35.348999999999997</v>
      </c>
      <c r="S51" s="153">
        <f t="shared" si="54"/>
        <v>70.044999999999987</v>
      </c>
      <c r="T51" s="158">
        <f t="shared" si="55"/>
        <v>5837.32</v>
      </c>
    </row>
    <row r="52" spans="1:20" s="18" customFormat="1" ht="11.25">
      <c r="A52" s="176"/>
      <c r="B52" s="19" t="s">
        <v>26</v>
      </c>
      <c r="C52" s="32">
        <v>2517</v>
      </c>
      <c r="D52" s="33">
        <v>2518</v>
      </c>
      <c r="E52" s="130">
        <f t="shared" si="51"/>
        <v>5035</v>
      </c>
      <c r="F52" s="85"/>
      <c r="G52" s="86"/>
      <c r="H52" s="130">
        <f t="shared" si="52"/>
        <v>0</v>
      </c>
      <c r="I52" s="32">
        <v>220015</v>
      </c>
      <c r="J52" s="33">
        <v>323319</v>
      </c>
      <c r="K52" s="126">
        <f t="shared" si="53"/>
        <v>543334</v>
      </c>
      <c r="L52" s="33">
        <v>3903</v>
      </c>
      <c r="M52" s="130">
        <f t="shared" si="49"/>
        <v>547237</v>
      </c>
      <c r="N52" s="32">
        <v>3265.5839999999998</v>
      </c>
      <c r="O52" s="33">
        <v>2818.3580000000002</v>
      </c>
      <c r="P52" s="129">
        <f t="shared" si="50"/>
        <v>6083.942</v>
      </c>
      <c r="Q52" s="32">
        <v>35.165999999999997</v>
      </c>
      <c r="R52" s="33">
        <v>34.290999999999997</v>
      </c>
      <c r="S52" s="153">
        <f t="shared" si="54"/>
        <v>69.456999999999994</v>
      </c>
      <c r="T52" s="158">
        <f t="shared" si="55"/>
        <v>6153.3990000000003</v>
      </c>
    </row>
    <row r="53" spans="1:20" s="18" customFormat="1" ht="11.25">
      <c r="A53" s="176"/>
      <c r="B53" s="19" t="s">
        <v>27</v>
      </c>
      <c r="C53" s="32">
        <v>1987</v>
      </c>
      <c r="D53" s="33">
        <v>1983</v>
      </c>
      <c r="E53" s="130">
        <f t="shared" si="51"/>
        <v>3970</v>
      </c>
      <c r="F53" s="85"/>
      <c r="G53" s="86"/>
      <c r="H53" s="130">
        <f t="shared" si="52"/>
        <v>0</v>
      </c>
      <c r="I53" s="32">
        <v>162133</v>
      </c>
      <c r="J53" s="33">
        <v>200152</v>
      </c>
      <c r="K53" s="126">
        <f t="shared" si="53"/>
        <v>362285</v>
      </c>
      <c r="L53" s="33">
        <v>2920</v>
      </c>
      <c r="M53" s="130">
        <f t="shared" si="49"/>
        <v>365205</v>
      </c>
      <c r="N53" s="32">
        <v>3381.05</v>
      </c>
      <c r="O53" s="33">
        <v>3171.0619999999999</v>
      </c>
      <c r="P53" s="129">
        <f t="shared" si="50"/>
        <v>6552.1120000000001</v>
      </c>
      <c r="Q53" s="32">
        <v>36.843000000000004</v>
      </c>
      <c r="R53" s="33">
        <v>39.926000000000002</v>
      </c>
      <c r="S53" s="153">
        <f t="shared" si="54"/>
        <v>76.769000000000005</v>
      </c>
      <c r="T53" s="158">
        <f t="shared" si="55"/>
        <v>6628.8810000000003</v>
      </c>
    </row>
    <row r="54" spans="1:20" s="18" customFormat="1" ht="11.25">
      <c r="A54" s="176"/>
      <c r="B54" s="19" t="s">
        <v>28</v>
      </c>
      <c r="C54" s="32">
        <v>2042</v>
      </c>
      <c r="D54" s="33">
        <v>2037</v>
      </c>
      <c r="E54" s="130">
        <f t="shared" si="51"/>
        <v>4079</v>
      </c>
      <c r="F54" s="85"/>
      <c r="G54" s="86"/>
      <c r="H54" s="130">
        <f t="shared" si="52"/>
        <v>0</v>
      </c>
      <c r="I54" s="32">
        <v>156469</v>
      </c>
      <c r="J54" s="33">
        <v>191987</v>
      </c>
      <c r="K54" s="126">
        <f t="shared" si="53"/>
        <v>348456</v>
      </c>
      <c r="L54" s="33">
        <v>3297</v>
      </c>
      <c r="M54" s="130">
        <f t="shared" si="49"/>
        <v>351753</v>
      </c>
      <c r="N54" s="32">
        <v>3144.0149999999999</v>
      </c>
      <c r="O54" s="33">
        <v>2683.1410000000001</v>
      </c>
      <c r="P54" s="129">
        <f t="shared" si="50"/>
        <v>5827.1559999999999</v>
      </c>
      <c r="Q54" s="32">
        <v>47.412999999999997</v>
      </c>
      <c r="R54" s="33">
        <v>39.079000000000001</v>
      </c>
      <c r="S54" s="153">
        <f t="shared" si="54"/>
        <v>86.49199999999999</v>
      </c>
      <c r="T54" s="158">
        <f t="shared" si="55"/>
        <v>5913.6480000000001</v>
      </c>
    </row>
    <row r="55" spans="1:20" s="18" customFormat="1" ht="11.25">
      <c r="A55" s="176"/>
      <c r="B55" s="19" t="s">
        <v>29</v>
      </c>
      <c r="C55" s="32">
        <v>1918</v>
      </c>
      <c r="D55" s="33">
        <v>1928</v>
      </c>
      <c r="E55" s="130">
        <f t="shared" si="51"/>
        <v>3846</v>
      </c>
      <c r="F55" s="85"/>
      <c r="G55" s="86"/>
      <c r="H55" s="130">
        <f t="shared" si="52"/>
        <v>0</v>
      </c>
      <c r="I55" s="32">
        <v>141653</v>
      </c>
      <c r="J55" s="33">
        <v>154857</v>
      </c>
      <c r="K55" s="126">
        <f t="shared" si="53"/>
        <v>296510</v>
      </c>
      <c r="L55" s="33">
        <v>2665</v>
      </c>
      <c r="M55" s="130">
        <f t="shared" si="49"/>
        <v>299175</v>
      </c>
      <c r="N55" s="32">
        <v>3489.395</v>
      </c>
      <c r="O55" s="33">
        <v>2864.7849999999999</v>
      </c>
      <c r="P55" s="129">
        <f t="shared" si="50"/>
        <v>6354.18</v>
      </c>
      <c r="Q55" s="32">
        <v>64.707999999999998</v>
      </c>
      <c r="R55" s="33">
        <v>57.652000000000001</v>
      </c>
      <c r="S55" s="153">
        <f t="shared" si="54"/>
        <v>122.36</v>
      </c>
      <c r="T55" s="158">
        <f t="shared" si="55"/>
        <v>6476.54</v>
      </c>
    </row>
    <row r="56" spans="1:20" s="18" customFormat="1" ht="12" thickBot="1">
      <c r="A56" s="176"/>
      <c r="B56" s="24" t="s">
        <v>30</v>
      </c>
      <c r="C56" s="40">
        <v>2348</v>
      </c>
      <c r="D56" s="41">
        <v>2320</v>
      </c>
      <c r="E56" s="138">
        <f t="shared" si="51"/>
        <v>4668</v>
      </c>
      <c r="F56" s="89"/>
      <c r="G56" s="90"/>
      <c r="H56" s="138">
        <f t="shared" si="52"/>
        <v>0</v>
      </c>
      <c r="I56" s="40">
        <v>238005</v>
      </c>
      <c r="J56" s="41">
        <v>178486</v>
      </c>
      <c r="K56" s="126">
        <f t="shared" si="53"/>
        <v>416491</v>
      </c>
      <c r="L56" s="41">
        <v>2838</v>
      </c>
      <c r="M56" s="144">
        <f t="shared" si="49"/>
        <v>419329</v>
      </c>
      <c r="N56" s="40">
        <v>3676.2089999999998</v>
      </c>
      <c r="O56" s="41">
        <v>2736.17</v>
      </c>
      <c r="P56" s="150">
        <f t="shared" si="50"/>
        <v>6412.3789999999999</v>
      </c>
      <c r="Q56" s="40">
        <v>53.420999999999999</v>
      </c>
      <c r="R56" s="41">
        <v>42.256</v>
      </c>
      <c r="S56" s="153">
        <f t="shared" si="54"/>
        <v>95.676999999999992</v>
      </c>
      <c r="T56" s="159">
        <f t="shared" si="55"/>
        <v>6508.0559999999996</v>
      </c>
    </row>
    <row r="57" spans="1:20" s="11" customFormat="1" ht="11.25" thickBot="1">
      <c r="A57" s="177"/>
      <c r="B57" s="27" t="s">
        <v>31</v>
      </c>
      <c r="C57" s="28">
        <f>SUM(C45:C56)</f>
        <v>22658</v>
      </c>
      <c r="D57" s="29">
        <f t="shared" ref="D57" si="56">SUM(D45:D56)</f>
        <v>22620</v>
      </c>
      <c r="E57" s="136">
        <f t="shared" ref="E57" si="57">SUM(E45:E56)</f>
        <v>45278</v>
      </c>
      <c r="F57" s="81">
        <f>SUM(F45:F56)</f>
        <v>0</v>
      </c>
      <c r="G57" s="82">
        <f t="shared" ref="G57:H57" si="58">SUM(G45:G56)</f>
        <v>0</v>
      </c>
      <c r="H57" s="136">
        <f t="shared" si="58"/>
        <v>0</v>
      </c>
      <c r="I57" s="28">
        <f t="shared" ref="I57" si="59">SUM(I45:I56)</f>
        <v>2025552</v>
      </c>
      <c r="J57" s="29">
        <f t="shared" ref="J57:K57" si="60">SUM(J45:J56)</f>
        <v>2014013</v>
      </c>
      <c r="K57" s="128">
        <f t="shared" si="60"/>
        <v>4039565</v>
      </c>
      <c r="L57" s="29">
        <f t="shared" ref="L57" si="61">SUM(L45:L56)</f>
        <v>45774</v>
      </c>
      <c r="M57" s="136">
        <f t="shared" ref="M57" si="62">SUM(M45:M56)</f>
        <v>4085339</v>
      </c>
      <c r="N57" s="28">
        <f t="shared" ref="N57" si="63">SUM(N45:N56)</f>
        <v>36296.966999999997</v>
      </c>
      <c r="O57" s="29">
        <f t="shared" ref="O57" si="64">SUM(O45:O56)</f>
        <v>31321.35</v>
      </c>
      <c r="P57" s="128">
        <f t="shared" ref="P57" si="65">SUM(P45:P56)</f>
        <v>67618.31700000001</v>
      </c>
      <c r="Q57" s="28">
        <f t="shared" ref="Q57" si="66">SUM(Q45:Q56)</f>
        <v>493.32200000000006</v>
      </c>
      <c r="R57" s="29">
        <f t="shared" ref="R57:S57" si="67">SUM(R45:R56)</f>
        <v>483.86599999999999</v>
      </c>
      <c r="S57" s="154">
        <f t="shared" si="67"/>
        <v>977.18799999999999</v>
      </c>
      <c r="T57" s="136">
        <f t="shared" ref="T57" si="68">SUM(T45:T56)</f>
        <v>68595.505000000005</v>
      </c>
    </row>
    <row r="58" spans="1:20" s="18" customFormat="1" ht="11.25" customHeight="1">
      <c r="A58" s="203">
        <v>2009</v>
      </c>
      <c r="B58" s="13" t="s">
        <v>19</v>
      </c>
      <c r="C58" s="30">
        <v>1989</v>
      </c>
      <c r="D58" s="31">
        <v>2008</v>
      </c>
      <c r="E58" s="137">
        <f>C58+D58</f>
        <v>3997</v>
      </c>
      <c r="F58" s="83"/>
      <c r="G58" s="84"/>
      <c r="H58" s="137">
        <f>F58+G58</f>
        <v>0</v>
      </c>
      <c r="I58" s="30">
        <v>124318</v>
      </c>
      <c r="J58" s="31">
        <v>179032</v>
      </c>
      <c r="K58" s="126">
        <f>SUM(I58:J58)</f>
        <v>303350</v>
      </c>
      <c r="L58" s="31">
        <v>2991</v>
      </c>
      <c r="M58" s="143">
        <f t="shared" ref="M58:M69" si="69">SUM(K58:L58)</f>
        <v>306341</v>
      </c>
      <c r="N58" s="30">
        <v>2691.4029999999998</v>
      </c>
      <c r="O58" s="31">
        <v>2366.0949999999998</v>
      </c>
      <c r="P58" s="149">
        <f t="shared" ref="P58:P69" si="70">SUM(N58:O58)</f>
        <v>5057.4979999999996</v>
      </c>
      <c r="Q58" s="30">
        <v>46.238</v>
      </c>
      <c r="R58" s="31">
        <v>44.610999999999997</v>
      </c>
      <c r="S58" s="153">
        <f>SUM(Q58:R58)</f>
        <v>90.84899999999999</v>
      </c>
      <c r="T58" s="157">
        <f>P58+S58</f>
        <v>5148.3469999999998</v>
      </c>
    </row>
    <row r="59" spans="1:20" s="18" customFormat="1" ht="11.25">
      <c r="A59" s="176"/>
      <c r="B59" s="19" t="s">
        <v>20</v>
      </c>
      <c r="C59" s="32">
        <v>1748</v>
      </c>
      <c r="D59" s="33">
        <v>1743</v>
      </c>
      <c r="E59" s="130">
        <f t="shared" ref="E59:E69" si="71">C59+D59</f>
        <v>3491</v>
      </c>
      <c r="F59" s="85"/>
      <c r="G59" s="86"/>
      <c r="H59" s="130">
        <f t="shared" ref="H59:H64" si="72">F59+G59</f>
        <v>0</v>
      </c>
      <c r="I59" s="32">
        <v>139406</v>
      </c>
      <c r="J59" s="33">
        <v>135091</v>
      </c>
      <c r="K59" s="126">
        <f t="shared" ref="K59:K69" si="73">SUM(I59:J59)</f>
        <v>274497</v>
      </c>
      <c r="L59" s="33">
        <v>2316</v>
      </c>
      <c r="M59" s="130">
        <f t="shared" si="69"/>
        <v>276813</v>
      </c>
      <c r="N59" s="32">
        <v>2997.9070000000002</v>
      </c>
      <c r="O59" s="33">
        <v>2230.0340000000001</v>
      </c>
      <c r="P59" s="129">
        <f t="shared" si="70"/>
        <v>5227.9410000000007</v>
      </c>
      <c r="Q59" s="32">
        <v>54.033000000000001</v>
      </c>
      <c r="R59" s="33">
        <v>40.283999999999999</v>
      </c>
      <c r="S59" s="153">
        <f t="shared" ref="S59:S69" si="74">SUM(Q59:R59)</f>
        <v>94.317000000000007</v>
      </c>
      <c r="T59" s="158">
        <f t="shared" ref="T59:T69" si="75">P59+S59</f>
        <v>5322.2580000000007</v>
      </c>
    </row>
    <row r="60" spans="1:20" s="18" customFormat="1" ht="11.25">
      <c r="A60" s="176"/>
      <c r="B60" s="19" t="s">
        <v>21</v>
      </c>
      <c r="C60" s="32">
        <v>2002</v>
      </c>
      <c r="D60" s="33">
        <v>1995</v>
      </c>
      <c r="E60" s="130">
        <f t="shared" si="71"/>
        <v>3997</v>
      </c>
      <c r="F60" s="85"/>
      <c r="G60" s="86"/>
      <c r="H60" s="130">
        <f t="shared" si="72"/>
        <v>0</v>
      </c>
      <c r="I60" s="32">
        <v>152277</v>
      </c>
      <c r="J60" s="33">
        <v>147526</v>
      </c>
      <c r="K60" s="126">
        <f t="shared" si="73"/>
        <v>299803</v>
      </c>
      <c r="L60" s="33">
        <v>2898</v>
      </c>
      <c r="M60" s="130">
        <f t="shared" si="69"/>
        <v>302701</v>
      </c>
      <c r="N60" s="32">
        <v>3936.5940000000001</v>
      </c>
      <c r="O60" s="33">
        <v>2283.346</v>
      </c>
      <c r="P60" s="129">
        <f t="shared" si="70"/>
        <v>6219.9400000000005</v>
      </c>
      <c r="Q60" s="32">
        <v>51.634</v>
      </c>
      <c r="R60" s="33">
        <v>36.847999999999999</v>
      </c>
      <c r="S60" s="153">
        <f t="shared" si="74"/>
        <v>88.481999999999999</v>
      </c>
      <c r="T60" s="158">
        <f t="shared" si="75"/>
        <v>6308.4220000000005</v>
      </c>
    </row>
    <row r="61" spans="1:20" s="18" customFormat="1" ht="11.25">
      <c r="A61" s="176"/>
      <c r="B61" s="19" t="s">
        <v>22</v>
      </c>
      <c r="C61" s="32">
        <v>2129</v>
      </c>
      <c r="D61" s="33">
        <v>2124</v>
      </c>
      <c r="E61" s="130">
        <f t="shared" si="71"/>
        <v>4253</v>
      </c>
      <c r="F61" s="85"/>
      <c r="G61" s="86"/>
      <c r="H61" s="130">
        <f t="shared" si="72"/>
        <v>0</v>
      </c>
      <c r="I61" s="32">
        <v>203006</v>
      </c>
      <c r="J61" s="33">
        <v>186474</v>
      </c>
      <c r="K61" s="126">
        <f t="shared" si="73"/>
        <v>389480</v>
      </c>
      <c r="L61" s="33">
        <v>3076</v>
      </c>
      <c r="M61" s="130">
        <f t="shared" si="69"/>
        <v>392556</v>
      </c>
      <c r="N61" s="32">
        <v>3518.3240000000001</v>
      </c>
      <c r="O61" s="33">
        <v>2278.643</v>
      </c>
      <c r="P61" s="129">
        <f t="shared" si="70"/>
        <v>5796.9670000000006</v>
      </c>
      <c r="Q61" s="32">
        <v>46.738999999999997</v>
      </c>
      <c r="R61" s="33">
        <v>36.915999999999997</v>
      </c>
      <c r="S61" s="153">
        <f t="shared" si="74"/>
        <v>83.655000000000001</v>
      </c>
      <c r="T61" s="158">
        <f t="shared" si="75"/>
        <v>5880.6220000000003</v>
      </c>
    </row>
    <row r="62" spans="1:20" s="18" customFormat="1" ht="11.25">
      <c r="A62" s="176"/>
      <c r="B62" s="19" t="s">
        <v>23</v>
      </c>
      <c r="C62" s="32">
        <v>2234</v>
      </c>
      <c r="D62" s="33">
        <v>2241</v>
      </c>
      <c r="E62" s="130">
        <f t="shared" si="71"/>
        <v>4475</v>
      </c>
      <c r="F62" s="85"/>
      <c r="G62" s="86"/>
      <c r="H62" s="130">
        <f t="shared" si="72"/>
        <v>0</v>
      </c>
      <c r="I62" s="32">
        <v>187852</v>
      </c>
      <c r="J62" s="33">
        <v>157426</v>
      </c>
      <c r="K62" s="126">
        <f t="shared" si="73"/>
        <v>345278</v>
      </c>
      <c r="L62" s="33">
        <v>3232</v>
      </c>
      <c r="M62" s="130">
        <f t="shared" si="69"/>
        <v>348510</v>
      </c>
      <c r="N62" s="32">
        <v>3433.502</v>
      </c>
      <c r="O62" s="33">
        <v>2790.011</v>
      </c>
      <c r="P62" s="129">
        <f t="shared" si="70"/>
        <v>6223.5129999999999</v>
      </c>
      <c r="Q62" s="32">
        <v>43.948</v>
      </c>
      <c r="R62" s="33">
        <v>29.568000000000001</v>
      </c>
      <c r="S62" s="153">
        <f t="shared" si="74"/>
        <v>73.516000000000005</v>
      </c>
      <c r="T62" s="158">
        <f t="shared" si="75"/>
        <v>6297.0289999999995</v>
      </c>
    </row>
    <row r="63" spans="1:20" s="18" customFormat="1" ht="11.25">
      <c r="A63" s="176"/>
      <c r="B63" s="19" t="s">
        <v>24</v>
      </c>
      <c r="C63" s="32">
        <v>2565</v>
      </c>
      <c r="D63" s="33">
        <v>2556</v>
      </c>
      <c r="E63" s="130">
        <f t="shared" si="71"/>
        <v>5121</v>
      </c>
      <c r="F63" s="85"/>
      <c r="G63" s="86"/>
      <c r="H63" s="130">
        <f t="shared" si="72"/>
        <v>0</v>
      </c>
      <c r="I63" s="32">
        <v>284799</v>
      </c>
      <c r="J63" s="33">
        <v>173422</v>
      </c>
      <c r="K63" s="126">
        <f t="shared" si="73"/>
        <v>458221</v>
      </c>
      <c r="L63" s="33">
        <v>2298</v>
      </c>
      <c r="M63" s="130">
        <f t="shared" si="69"/>
        <v>460519</v>
      </c>
      <c r="N63" s="32">
        <v>3245.1990000000001</v>
      </c>
      <c r="O63" s="33">
        <v>2585.8380000000002</v>
      </c>
      <c r="P63" s="129">
        <f t="shared" si="70"/>
        <v>5831.0370000000003</v>
      </c>
      <c r="Q63" s="32">
        <v>47.356999999999999</v>
      </c>
      <c r="R63" s="33">
        <v>28.13</v>
      </c>
      <c r="S63" s="153">
        <f t="shared" si="74"/>
        <v>75.486999999999995</v>
      </c>
      <c r="T63" s="158">
        <f t="shared" si="75"/>
        <v>5906.5240000000003</v>
      </c>
    </row>
    <row r="64" spans="1:20" s="18" customFormat="1" ht="11.25">
      <c r="A64" s="176"/>
      <c r="B64" s="19" t="s">
        <v>25</v>
      </c>
      <c r="C64" s="32">
        <v>2892</v>
      </c>
      <c r="D64" s="33">
        <v>2882</v>
      </c>
      <c r="E64" s="130">
        <f t="shared" si="71"/>
        <v>5774</v>
      </c>
      <c r="F64" s="85"/>
      <c r="G64" s="86"/>
      <c r="H64" s="130">
        <f t="shared" si="72"/>
        <v>0</v>
      </c>
      <c r="I64" s="32">
        <v>361626</v>
      </c>
      <c r="J64" s="33">
        <v>257450</v>
      </c>
      <c r="K64" s="127">
        <f t="shared" si="73"/>
        <v>619076</v>
      </c>
      <c r="L64" s="33">
        <v>2446</v>
      </c>
      <c r="M64" s="130">
        <f t="shared" si="69"/>
        <v>621522</v>
      </c>
      <c r="N64" s="32">
        <v>3560.502</v>
      </c>
      <c r="O64" s="33">
        <v>2547.9340000000002</v>
      </c>
      <c r="P64" s="129">
        <f t="shared" si="70"/>
        <v>6108.4359999999997</v>
      </c>
      <c r="Q64" s="32">
        <v>50.841000000000001</v>
      </c>
      <c r="R64" s="33">
        <v>35.395000000000003</v>
      </c>
      <c r="S64" s="156">
        <f t="shared" si="74"/>
        <v>86.236000000000004</v>
      </c>
      <c r="T64" s="158">
        <f t="shared" si="75"/>
        <v>6194.6719999999996</v>
      </c>
    </row>
    <row r="65" spans="1:20" s="18" customFormat="1" ht="11.25">
      <c r="A65" s="176"/>
      <c r="B65" s="19" t="s">
        <v>26</v>
      </c>
      <c r="C65" s="32">
        <v>2997</v>
      </c>
      <c r="D65" s="33">
        <v>3009</v>
      </c>
      <c r="E65" s="130">
        <f>C65+D65</f>
        <v>6006</v>
      </c>
      <c r="F65" s="85"/>
      <c r="G65" s="86"/>
      <c r="H65" s="130">
        <f>F65+G65</f>
        <v>0</v>
      </c>
      <c r="I65" s="32">
        <v>221113</v>
      </c>
      <c r="J65" s="33">
        <v>389736</v>
      </c>
      <c r="K65" s="127">
        <f>SUM(I65:J65)</f>
        <v>610849</v>
      </c>
      <c r="L65" s="33">
        <v>2107</v>
      </c>
      <c r="M65" s="130">
        <f t="shared" ref="M65" si="76">SUM(K65:L65)</f>
        <v>612956</v>
      </c>
      <c r="N65" s="32">
        <v>3262.0639999999999</v>
      </c>
      <c r="O65" s="33">
        <v>2821.913</v>
      </c>
      <c r="P65" s="129">
        <f t="shared" ref="P65" si="77">SUM(N65:O65)</f>
        <v>6083.9769999999999</v>
      </c>
      <c r="Q65" s="32">
        <v>40.390999999999998</v>
      </c>
      <c r="R65" s="33">
        <v>23.690999999999999</v>
      </c>
      <c r="S65" s="156">
        <f>SUM(Q65:R65)</f>
        <v>64.081999999999994</v>
      </c>
      <c r="T65" s="158">
        <f>P65+S65</f>
        <v>6148.0590000000002</v>
      </c>
    </row>
    <row r="66" spans="1:20" s="18" customFormat="1" ht="11.25">
      <c r="A66" s="176"/>
      <c r="B66" s="19" t="s">
        <v>27</v>
      </c>
      <c r="C66" s="32">
        <v>2558</v>
      </c>
      <c r="D66" s="33">
        <v>2547</v>
      </c>
      <c r="E66" s="130">
        <f t="shared" si="71"/>
        <v>5105</v>
      </c>
      <c r="F66" s="85"/>
      <c r="G66" s="86"/>
      <c r="H66" s="130">
        <f t="shared" ref="H66:H69" si="78">F66+G66</f>
        <v>0</v>
      </c>
      <c r="I66" s="32">
        <v>215775</v>
      </c>
      <c r="J66" s="33">
        <v>245599</v>
      </c>
      <c r="K66" s="127">
        <f t="shared" si="73"/>
        <v>461374</v>
      </c>
      <c r="L66" s="33">
        <v>2539</v>
      </c>
      <c r="M66" s="130">
        <f t="shared" si="69"/>
        <v>463913</v>
      </c>
      <c r="N66" s="32">
        <v>3180.7950000000001</v>
      </c>
      <c r="O66" s="33">
        <v>2624.152</v>
      </c>
      <c r="P66" s="129">
        <f t="shared" si="70"/>
        <v>5804.9470000000001</v>
      </c>
      <c r="Q66" s="32">
        <v>48.634999999999998</v>
      </c>
      <c r="R66" s="33">
        <v>30.814</v>
      </c>
      <c r="S66" s="156">
        <f t="shared" si="74"/>
        <v>79.448999999999998</v>
      </c>
      <c r="T66" s="158">
        <f t="shared" si="75"/>
        <v>5884.3959999999997</v>
      </c>
    </row>
    <row r="67" spans="1:20" s="18" customFormat="1" ht="11.25">
      <c r="A67" s="176"/>
      <c r="B67" s="19" t="s">
        <v>28</v>
      </c>
      <c r="C67" s="32">
        <v>2468</v>
      </c>
      <c r="D67" s="33">
        <v>2475</v>
      </c>
      <c r="E67" s="130">
        <f t="shared" si="71"/>
        <v>4943</v>
      </c>
      <c r="F67" s="85"/>
      <c r="G67" s="86"/>
      <c r="H67" s="130">
        <f t="shared" si="78"/>
        <v>0</v>
      </c>
      <c r="I67" s="32">
        <v>176387</v>
      </c>
      <c r="J67" s="33">
        <v>209097</v>
      </c>
      <c r="K67" s="127">
        <f t="shared" si="73"/>
        <v>385484</v>
      </c>
      <c r="L67" s="33">
        <v>3287</v>
      </c>
      <c r="M67" s="130">
        <f t="shared" si="69"/>
        <v>388771</v>
      </c>
      <c r="N67" s="32">
        <v>3530.0740000000001</v>
      </c>
      <c r="O67" s="33">
        <v>2810.877</v>
      </c>
      <c r="P67" s="129">
        <f t="shared" si="70"/>
        <v>6340.951</v>
      </c>
      <c r="Q67" s="32">
        <v>67.462999999999994</v>
      </c>
      <c r="R67" s="33">
        <v>31.728000000000002</v>
      </c>
      <c r="S67" s="156">
        <f t="shared" si="74"/>
        <v>99.191000000000003</v>
      </c>
      <c r="T67" s="158">
        <f t="shared" si="75"/>
        <v>6440.1419999999998</v>
      </c>
    </row>
    <row r="68" spans="1:20" s="18" customFormat="1" ht="11.25">
      <c r="A68" s="176"/>
      <c r="B68" s="19" t="s">
        <v>29</v>
      </c>
      <c r="C68" s="32">
        <v>2499</v>
      </c>
      <c r="D68" s="33">
        <v>2489</v>
      </c>
      <c r="E68" s="130">
        <f t="shared" si="71"/>
        <v>4988</v>
      </c>
      <c r="F68" s="85"/>
      <c r="G68" s="86"/>
      <c r="H68" s="130">
        <f t="shared" si="78"/>
        <v>0</v>
      </c>
      <c r="I68" s="32">
        <v>194811</v>
      </c>
      <c r="J68" s="33">
        <v>182929</v>
      </c>
      <c r="K68" s="126">
        <f t="shared" si="73"/>
        <v>377740</v>
      </c>
      <c r="L68" s="33">
        <v>2493</v>
      </c>
      <c r="M68" s="130">
        <f t="shared" si="69"/>
        <v>380233</v>
      </c>
      <c r="N68" s="32">
        <v>3571.5189999999998</v>
      </c>
      <c r="O68" s="33">
        <v>2803.4169999999999</v>
      </c>
      <c r="P68" s="129">
        <f t="shared" si="70"/>
        <v>6374.9359999999997</v>
      </c>
      <c r="Q68" s="32">
        <v>50.625</v>
      </c>
      <c r="R68" s="33">
        <v>32.439</v>
      </c>
      <c r="S68" s="153">
        <f t="shared" si="74"/>
        <v>83.063999999999993</v>
      </c>
      <c r="T68" s="158">
        <f t="shared" si="75"/>
        <v>6458</v>
      </c>
    </row>
    <row r="69" spans="1:20" s="18" customFormat="1" ht="12" thickBot="1">
      <c r="A69" s="176"/>
      <c r="B69" s="24" t="s">
        <v>30</v>
      </c>
      <c r="C69" s="40">
        <v>2703</v>
      </c>
      <c r="D69" s="41">
        <v>2692</v>
      </c>
      <c r="E69" s="138">
        <f t="shared" si="71"/>
        <v>5395</v>
      </c>
      <c r="F69" s="89"/>
      <c r="G69" s="90"/>
      <c r="H69" s="138">
        <f t="shared" si="78"/>
        <v>0</v>
      </c>
      <c r="I69" s="40">
        <v>230834</v>
      </c>
      <c r="J69" s="41">
        <v>196913</v>
      </c>
      <c r="K69" s="126">
        <f t="shared" si="73"/>
        <v>427747</v>
      </c>
      <c r="L69" s="41">
        <v>2917</v>
      </c>
      <c r="M69" s="144">
        <f t="shared" si="69"/>
        <v>430664</v>
      </c>
      <c r="N69" s="40">
        <v>3749.1120000000001</v>
      </c>
      <c r="O69" s="41">
        <v>2738.7979999999998</v>
      </c>
      <c r="P69" s="150">
        <f t="shared" si="70"/>
        <v>6487.91</v>
      </c>
      <c r="Q69" s="40">
        <v>69.584000000000003</v>
      </c>
      <c r="R69" s="41">
        <v>43.308999999999997</v>
      </c>
      <c r="S69" s="153">
        <f t="shared" si="74"/>
        <v>112.893</v>
      </c>
      <c r="T69" s="159">
        <f t="shared" si="75"/>
        <v>6600.8029999999999</v>
      </c>
    </row>
    <row r="70" spans="1:20" s="11" customFormat="1" ht="11.25" thickBot="1">
      <c r="A70" s="177"/>
      <c r="B70" s="27" t="s">
        <v>31</v>
      </c>
      <c r="C70" s="28">
        <f>SUM(C58:C69)</f>
        <v>28784</v>
      </c>
      <c r="D70" s="29">
        <f t="shared" ref="D70" si="79">SUM(D58:D69)</f>
        <v>28761</v>
      </c>
      <c r="E70" s="136">
        <f t="shared" ref="E70" si="80">SUM(E58:E69)</f>
        <v>57545</v>
      </c>
      <c r="F70" s="81">
        <f>SUM(F58:F69)</f>
        <v>0</v>
      </c>
      <c r="G70" s="82">
        <f t="shared" ref="G70:H70" si="81">SUM(G58:G69)</f>
        <v>0</v>
      </c>
      <c r="H70" s="136">
        <f t="shared" si="81"/>
        <v>0</v>
      </c>
      <c r="I70" s="28">
        <f t="shared" ref="I70" si="82">SUM(I58:I69)</f>
        <v>2492204</v>
      </c>
      <c r="J70" s="29">
        <f t="shared" ref="J70:K70" si="83">SUM(J58:J69)</f>
        <v>2460695</v>
      </c>
      <c r="K70" s="128">
        <f t="shared" si="83"/>
        <v>4952899</v>
      </c>
      <c r="L70" s="29">
        <f t="shared" ref="L70" si="84">SUM(L58:L69)</f>
        <v>32600</v>
      </c>
      <c r="M70" s="136">
        <f t="shared" ref="M70" si="85">SUM(M58:M69)</f>
        <v>4985499</v>
      </c>
      <c r="N70" s="28">
        <f t="shared" ref="N70" si="86">SUM(N58:N69)</f>
        <v>40676.995000000003</v>
      </c>
      <c r="O70" s="29">
        <f t="shared" ref="O70" si="87">SUM(O58:O69)</f>
        <v>30881.058000000001</v>
      </c>
      <c r="P70" s="128">
        <f t="shared" ref="P70" si="88">SUM(P58:P69)</f>
        <v>71558.053</v>
      </c>
      <c r="Q70" s="28">
        <f t="shared" ref="Q70" si="89">SUM(Q58:Q69)</f>
        <v>617.48800000000006</v>
      </c>
      <c r="R70" s="29">
        <f t="shared" ref="R70:S70" si="90">SUM(R58:R69)</f>
        <v>413.73300000000006</v>
      </c>
      <c r="S70" s="154">
        <f t="shared" si="90"/>
        <v>1031.221</v>
      </c>
      <c r="T70" s="136">
        <f t="shared" ref="T70" si="91">SUM(T58:T69)</f>
        <v>72589.27399999999</v>
      </c>
    </row>
    <row r="71" spans="1:20" s="18" customFormat="1" ht="11.25" customHeight="1">
      <c r="A71" s="203">
        <v>2010</v>
      </c>
      <c r="B71" s="13" t="s">
        <v>19</v>
      </c>
      <c r="C71" s="30">
        <v>2557</v>
      </c>
      <c r="D71" s="31">
        <v>2577</v>
      </c>
      <c r="E71" s="137">
        <f>C71+D71</f>
        <v>5134</v>
      </c>
      <c r="F71" s="83"/>
      <c r="G71" s="84"/>
      <c r="H71" s="137">
        <f>F71+G71</f>
        <v>0</v>
      </c>
      <c r="I71" s="30">
        <v>157174</v>
      </c>
      <c r="J71" s="31">
        <v>208514</v>
      </c>
      <c r="K71" s="126">
        <f>SUM(I71:J71)</f>
        <v>365688</v>
      </c>
      <c r="L71" s="31">
        <v>4006</v>
      </c>
      <c r="M71" s="143">
        <f t="shared" ref="M71:M82" si="92">SUM(K71:L71)</f>
        <v>369694</v>
      </c>
      <c r="N71" s="30">
        <v>2970.8539999999998</v>
      </c>
      <c r="O71" s="31">
        <v>2319.6529999999998</v>
      </c>
      <c r="P71" s="149">
        <f t="shared" ref="P71:P82" si="93">SUM(N71:O71)</f>
        <v>5290.5069999999996</v>
      </c>
      <c r="Q71" s="30">
        <v>49.113999999999997</v>
      </c>
      <c r="R71" s="31">
        <v>29.751999999999999</v>
      </c>
      <c r="S71" s="153">
        <f>SUM(Q71:R71)</f>
        <v>78.866</v>
      </c>
      <c r="T71" s="157">
        <f>P71+S71</f>
        <v>5369.3729999999996</v>
      </c>
    </row>
    <row r="72" spans="1:20" s="18" customFormat="1" ht="11.25">
      <c r="A72" s="176"/>
      <c r="B72" s="19" t="s">
        <v>20</v>
      </c>
      <c r="C72" s="32">
        <v>2254</v>
      </c>
      <c r="D72" s="33">
        <v>2258</v>
      </c>
      <c r="E72" s="130">
        <f t="shared" ref="E72:E82" si="94">C72+D72</f>
        <v>4512</v>
      </c>
      <c r="F72" s="85"/>
      <c r="G72" s="86"/>
      <c r="H72" s="130">
        <f t="shared" ref="H72:H82" si="95">F72+G72</f>
        <v>0</v>
      </c>
      <c r="I72" s="32">
        <v>167477</v>
      </c>
      <c r="J72" s="33">
        <v>169318</v>
      </c>
      <c r="K72" s="126">
        <f t="shared" ref="K72:K82" si="96">SUM(I72:J72)</f>
        <v>336795</v>
      </c>
      <c r="L72" s="33">
        <v>2442</v>
      </c>
      <c r="M72" s="130">
        <f t="shared" si="92"/>
        <v>339237</v>
      </c>
      <c r="N72" s="32">
        <v>3341.3939999999998</v>
      </c>
      <c r="O72" s="33">
        <v>2653.627</v>
      </c>
      <c r="P72" s="129">
        <f t="shared" si="93"/>
        <v>5995.0209999999997</v>
      </c>
      <c r="Q72" s="32">
        <v>50.552</v>
      </c>
      <c r="R72" s="33">
        <v>31.332000000000001</v>
      </c>
      <c r="S72" s="153">
        <f t="shared" ref="S72:S82" si="97">SUM(Q72:R72)</f>
        <v>81.884</v>
      </c>
      <c r="T72" s="158">
        <f t="shared" ref="T72:T82" si="98">P72+S72</f>
        <v>6076.9049999999997</v>
      </c>
    </row>
    <row r="73" spans="1:20" s="18" customFormat="1" ht="11.25">
      <c r="A73" s="176"/>
      <c r="B73" s="19" t="s">
        <v>21</v>
      </c>
      <c r="C73" s="32">
        <v>2459</v>
      </c>
      <c r="D73" s="33">
        <v>2444</v>
      </c>
      <c r="E73" s="130">
        <f t="shared" si="94"/>
        <v>4903</v>
      </c>
      <c r="F73" s="85"/>
      <c r="G73" s="86"/>
      <c r="H73" s="130">
        <f t="shared" si="95"/>
        <v>0</v>
      </c>
      <c r="I73" s="32">
        <v>187595</v>
      </c>
      <c r="J73" s="33">
        <v>173698</v>
      </c>
      <c r="K73" s="126">
        <f t="shared" si="96"/>
        <v>361293</v>
      </c>
      <c r="L73" s="33">
        <v>2933</v>
      </c>
      <c r="M73" s="130">
        <f t="shared" si="92"/>
        <v>364226</v>
      </c>
      <c r="N73" s="32">
        <v>4220.6499999999996</v>
      </c>
      <c r="O73" s="33">
        <v>2628.2249999999999</v>
      </c>
      <c r="P73" s="129">
        <f t="shared" si="93"/>
        <v>6848.875</v>
      </c>
      <c r="Q73" s="32">
        <v>60.128999999999998</v>
      </c>
      <c r="R73" s="33">
        <v>36.76</v>
      </c>
      <c r="S73" s="153">
        <f t="shared" si="97"/>
        <v>96.888999999999996</v>
      </c>
      <c r="T73" s="158">
        <f t="shared" si="98"/>
        <v>6945.7640000000001</v>
      </c>
    </row>
    <row r="74" spans="1:20" s="18" customFormat="1" ht="11.25">
      <c r="A74" s="176"/>
      <c r="B74" s="19" t="s">
        <v>22</v>
      </c>
      <c r="C74" s="32">
        <v>2526</v>
      </c>
      <c r="D74" s="33">
        <v>2524</v>
      </c>
      <c r="E74" s="130">
        <f t="shared" si="94"/>
        <v>5050</v>
      </c>
      <c r="F74" s="85"/>
      <c r="G74" s="86"/>
      <c r="H74" s="130">
        <f t="shared" si="95"/>
        <v>0</v>
      </c>
      <c r="I74" s="32">
        <v>219141</v>
      </c>
      <c r="J74" s="33">
        <v>215289</v>
      </c>
      <c r="K74" s="126">
        <f t="shared" si="96"/>
        <v>434430</v>
      </c>
      <c r="L74" s="33">
        <v>3959</v>
      </c>
      <c r="M74" s="130">
        <f t="shared" si="92"/>
        <v>438389</v>
      </c>
      <c r="N74" s="32">
        <v>3631.2570000000001</v>
      </c>
      <c r="O74" s="33">
        <v>2394.9830000000002</v>
      </c>
      <c r="P74" s="129">
        <f t="shared" si="93"/>
        <v>6026.24</v>
      </c>
      <c r="Q74" s="32">
        <v>56.753</v>
      </c>
      <c r="R74" s="33">
        <v>31.007000000000001</v>
      </c>
      <c r="S74" s="153">
        <f t="shared" si="97"/>
        <v>87.76</v>
      </c>
      <c r="T74" s="158">
        <f t="shared" si="98"/>
        <v>6114</v>
      </c>
    </row>
    <row r="75" spans="1:20" s="18" customFormat="1" ht="11.25">
      <c r="A75" s="176"/>
      <c r="B75" s="19" t="s">
        <v>23</v>
      </c>
      <c r="C75" s="42">
        <v>2617</v>
      </c>
      <c r="D75" s="43">
        <v>2624</v>
      </c>
      <c r="E75" s="130">
        <f t="shared" si="94"/>
        <v>5241</v>
      </c>
      <c r="F75" s="91"/>
      <c r="G75" s="92"/>
      <c r="H75" s="130">
        <f t="shared" si="95"/>
        <v>0</v>
      </c>
      <c r="I75" s="44">
        <v>220636</v>
      </c>
      <c r="J75" s="45">
        <v>195909</v>
      </c>
      <c r="K75" s="126">
        <f t="shared" si="96"/>
        <v>416545</v>
      </c>
      <c r="L75" s="45">
        <v>3667</v>
      </c>
      <c r="M75" s="130">
        <f t="shared" si="92"/>
        <v>420212</v>
      </c>
      <c r="N75" s="44">
        <v>3767.3739999999998</v>
      </c>
      <c r="O75" s="45">
        <v>2971.1880000000001</v>
      </c>
      <c r="P75" s="129">
        <f t="shared" si="93"/>
        <v>6738.5619999999999</v>
      </c>
      <c r="Q75" s="44">
        <v>59.575000000000003</v>
      </c>
      <c r="R75" s="45">
        <v>34.01</v>
      </c>
      <c r="S75" s="153">
        <f t="shared" si="97"/>
        <v>93.585000000000008</v>
      </c>
      <c r="T75" s="158">
        <f t="shared" si="98"/>
        <v>6832.1469999999999</v>
      </c>
    </row>
    <row r="76" spans="1:20" s="18" customFormat="1" ht="11.25">
      <c r="A76" s="176"/>
      <c r="B76" s="19" t="s">
        <v>24</v>
      </c>
      <c r="C76" s="44">
        <v>2870</v>
      </c>
      <c r="D76" s="45">
        <v>2862</v>
      </c>
      <c r="E76" s="130">
        <f t="shared" si="94"/>
        <v>5732</v>
      </c>
      <c r="F76" s="93"/>
      <c r="G76" s="94"/>
      <c r="H76" s="130">
        <f t="shared" si="95"/>
        <v>0</v>
      </c>
      <c r="I76" s="44">
        <v>299114</v>
      </c>
      <c r="J76" s="45">
        <v>195501</v>
      </c>
      <c r="K76" s="126">
        <f t="shared" si="96"/>
        <v>494615</v>
      </c>
      <c r="L76" s="45">
        <v>3185</v>
      </c>
      <c r="M76" s="130">
        <f t="shared" si="92"/>
        <v>497800</v>
      </c>
      <c r="N76" s="44">
        <v>3393.701</v>
      </c>
      <c r="O76" s="45">
        <v>2960.2950000000001</v>
      </c>
      <c r="P76" s="129">
        <f t="shared" si="93"/>
        <v>6353.9960000000001</v>
      </c>
      <c r="Q76" s="44">
        <v>59.58</v>
      </c>
      <c r="R76" s="45">
        <v>38.07</v>
      </c>
      <c r="S76" s="153">
        <f t="shared" si="97"/>
        <v>97.65</v>
      </c>
      <c r="T76" s="158">
        <f t="shared" si="98"/>
        <v>6451.6459999999997</v>
      </c>
    </row>
    <row r="77" spans="1:20" s="18" customFormat="1" ht="11.25">
      <c r="A77" s="176"/>
      <c r="B77" s="19" t="s">
        <v>25</v>
      </c>
      <c r="C77" s="44">
        <v>3234</v>
      </c>
      <c r="D77" s="45">
        <v>3235</v>
      </c>
      <c r="E77" s="130">
        <f t="shared" si="94"/>
        <v>6469</v>
      </c>
      <c r="F77" s="93"/>
      <c r="G77" s="94"/>
      <c r="H77" s="130">
        <f t="shared" si="95"/>
        <v>0</v>
      </c>
      <c r="I77" s="44">
        <v>383162</v>
      </c>
      <c r="J77" s="45">
        <v>297439</v>
      </c>
      <c r="K77" s="126">
        <f t="shared" si="96"/>
        <v>680601</v>
      </c>
      <c r="L77" s="45">
        <v>3481</v>
      </c>
      <c r="M77" s="130">
        <f t="shared" si="92"/>
        <v>684082</v>
      </c>
      <c r="N77" s="44">
        <v>3775.3119999999999</v>
      </c>
      <c r="O77" s="45">
        <v>2877.7240000000002</v>
      </c>
      <c r="P77" s="129">
        <f t="shared" si="93"/>
        <v>6653.0360000000001</v>
      </c>
      <c r="Q77" s="44">
        <v>54.098999999999997</v>
      </c>
      <c r="R77" s="45">
        <v>28.895</v>
      </c>
      <c r="S77" s="153">
        <f t="shared" si="97"/>
        <v>82.994</v>
      </c>
      <c r="T77" s="158">
        <f t="shared" si="98"/>
        <v>6736.03</v>
      </c>
    </row>
    <row r="78" spans="1:20" s="18" customFormat="1" ht="11.25">
      <c r="A78" s="176"/>
      <c r="B78" s="19" t="s">
        <v>26</v>
      </c>
      <c r="C78" s="44">
        <v>3158</v>
      </c>
      <c r="D78" s="45">
        <v>3162</v>
      </c>
      <c r="E78" s="130">
        <f t="shared" si="94"/>
        <v>6320</v>
      </c>
      <c r="F78" s="93"/>
      <c r="G78" s="94"/>
      <c r="H78" s="130">
        <f t="shared" si="95"/>
        <v>0</v>
      </c>
      <c r="I78" s="44">
        <v>212978</v>
      </c>
      <c r="J78" s="45">
        <v>363267</v>
      </c>
      <c r="K78" s="126">
        <f t="shared" si="96"/>
        <v>576245</v>
      </c>
      <c r="L78" s="45">
        <v>2207</v>
      </c>
      <c r="M78" s="130">
        <f t="shared" si="92"/>
        <v>578452</v>
      </c>
      <c r="N78" s="44">
        <v>3338.143</v>
      </c>
      <c r="O78" s="45">
        <v>3159.7890000000002</v>
      </c>
      <c r="P78" s="129">
        <f t="shared" si="93"/>
        <v>6497.9320000000007</v>
      </c>
      <c r="Q78" s="44">
        <v>49.924999999999997</v>
      </c>
      <c r="R78" s="45">
        <v>31.986000000000001</v>
      </c>
      <c r="S78" s="153">
        <f t="shared" si="97"/>
        <v>81.911000000000001</v>
      </c>
      <c r="T78" s="158">
        <f t="shared" si="98"/>
        <v>6579.8430000000008</v>
      </c>
    </row>
    <row r="79" spans="1:20" s="18" customFormat="1" ht="11.25">
      <c r="A79" s="176"/>
      <c r="B79" s="19" t="s">
        <v>27</v>
      </c>
      <c r="C79" s="44">
        <v>3010</v>
      </c>
      <c r="D79" s="45">
        <v>2991</v>
      </c>
      <c r="E79" s="130">
        <f t="shared" si="94"/>
        <v>6001</v>
      </c>
      <c r="F79" s="93"/>
      <c r="G79" s="94"/>
      <c r="H79" s="130">
        <f t="shared" si="95"/>
        <v>0</v>
      </c>
      <c r="I79" s="44">
        <v>252023</v>
      </c>
      <c r="J79" s="45">
        <v>295182</v>
      </c>
      <c r="K79" s="126">
        <f t="shared" si="96"/>
        <v>547205</v>
      </c>
      <c r="L79" s="45">
        <v>3220</v>
      </c>
      <c r="M79" s="130">
        <f t="shared" si="92"/>
        <v>550425</v>
      </c>
      <c r="N79" s="44">
        <v>3574.9369999999999</v>
      </c>
      <c r="O79" s="45">
        <v>3068.3240000000001</v>
      </c>
      <c r="P79" s="129">
        <f t="shared" si="93"/>
        <v>6643.2610000000004</v>
      </c>
      <c r="Q79" s="44">
        <v>52.612000000000002</v>
      </c>
      <c r="R79" s="45">
        <v>29.291</v>
      </c>
      <c r="S79" s="153">
        <f t="shared" si="97"/>
        <v>81.903000000000006</v>
      </c>
      <c r="T79" s="158">
        <f t="shared" si="98"/>
        <v>6725.1640000000007</v>
      </c>
    </row>
    <row r="80" spans="1:20" s="18" customFormat="1" ht="11.25">
      <c r="A80" s="176"/>
      <c r="B80" s="19" t="s">
        <v>28</v>
      </c>
      <c r="C80" s="44">
        <v>2735</v>
      </c>
      <c r="D80" s="45">
        <v>2745</v>
      </c>
      <c r="E80" s="130">
        <f t="shared" si="94"/>
        <v>5480</v>
      </c>
      <c r="F80" s="93"/>
      <c r="G80" s="94"/>
      <c r="H80" s="130">
        <f t="shared" si="95"/>
        <v>0</v>
      </c>
      <c r="I80" s="44">
        <v>197533</v>
      </c>
      <c r="J80" s="45">
        <v>215172</v>
      </c>
      <c r="K80" s="126">
        <f t="shared" si="96"/>
        <v>412705</v>
      </c>
      <c r="L80" s="45">
        <v>4595</v>
      </c>
      <c r="M80" s="130">
        <f t="shared" si="92"/>
        <v>417300</v>
      </c>
      <c r="N80" s="44">
        <v>3876.0650000000001</v>
      </c>
      <c r="O80" s="45">
        <v>3212.335</v>
      </c>
      <c r="P80" s="129">
        <f t="shared" si="93"/>
        <v>7088.4</v>
      </c>
      <c r="Q80" s="44">
        <v>61.396999999999998</v>
      </c>
      <c r="R80" s="45">
        <v>28.992000000000001</v>
      </c>
      <c r="S80" s="153">
        <f t="shared" si="97"/>
        <v>90.388999999999996</v>
      </c>
      <c r="T80" s="158">
        <f t="shared" si="98"/>
        <v>7178.7889999999998</v>
      </c>
    </row>
    <row r="81" spans="1:20" s="18" customFormat="1" ht="11.25">
      <c r="A81" s="176"/>
      <c r="B81" s="19" t="s">
        <v>29</v>
      </c>
      <c r="C81" s="44">
        <v>2863</v>
      </c>
      <c r="D81" s="45">
        <v>2867</v>
      </c>
      <c r="E81" s="130">
        <f t="shared" si="94"/>
        <v>5730</v>
      </c>
      <c r="F81" s="93"/>
      <c r="G81" s="94"/>
      <c r="H81" s="130">
        <f t="shared" si="95"/>
        <v>0</v>
      </c>
      <c r="I81" s="44">
        <v>229079</v>
      </c>
      <c r="J81" s="45">
        <v>237080</v>
      </c>
      <c r="K81" s="126">
        <f t="shared" si="96"/>
        <v>466159</v>
      </c>
      <c r="L81" s="45">
        <v>3146</v>
      </c>
      <c r="M81" s="130">
        <f t="shared" si="92"/>
        <v>469305</v>
      </c>
      <c r="N81" s="44">
        <v>3504.7289999999998</v>
      </c>
      <c r="O81" s="45">
        <v>2887.2939999999999</v>
      </c>
      <c r="P81" s="129">
        <f t="shared" si="93"/>
        <v>6392.0229999999992</v>
      </c>
      <c r="Q81" s="44">
        <v>48.271999999999998</v>
      </c>
      <c r="R81" s="45">
        <v>23.539000000000001</v>
      </c>
      <c r="S81" s="153">
        <f t="shared" si="97"/>
        <v>71.811000000000007</v>
      </c>
      <c r="T81" s="158">
        <f t="shared" si="98"/>
        <v>6463.8339999999989</v>
      </c>
    </row>
    <row r="82" spans="1:20" s="18" customFormat="1" ht="12" thickBot="1">
      <c r="A82" s="176"/>
      <c r="B82" s="24" t="s">
        <v>30</v>
      </c>
      <c r="C82" s="40">
        <v>2778</v>
      </c>
      <c r="D82" s="41">
        <v>2772</v>
      </c>
      <c r="E82" s="138">
        <f t="shared" si="94"/>
        <v>5550</v>
      </c>
      <c r="F82" s="89"/>
      <c r="G82" s="90"/>
      <c r="H82" s="138">
        <f t="shared" si="95"/>
        <v>0</v>
      </c>
      <c r="I82" s="40">
        <v>233562</v>
      </c>
      <c r="J82" s="41">
        <v>186592</v>
      </c>
      <c r="K82" s="126">
        <f t="shared" si="96"/>
        <v>420154</v>
      </c>
      <c r="L82" s="41">
        <v>3470</v>
      </c>
      <c r="M82" s="144">
        <f t="shared" si="92"/>
        <v>423624</v>
      </c>
      <c r="N82" s="40">
        <v>3783.9380000000001</v>
      </c>
      <c r="O82" s="41">
        <v>2940.2269999999999</v>
      </c>
      <c r="P82" s="150">
        <f t="shared" si="93"/>
        <v>6724.165</v>
      </c>
      <c r="Q82" s="40">
        <v>54.16</v>
      </c>
      <c r="R82" s="41">
        <v>32.122999999999998</v>
      </c>
      <c r="S82" s="153">
        <f t="shared" si="97"/>
        <v>86.282999999999987</v>
      </c>
      <c r="T82" s="159">
        <f t="shared" si="98"/>
        <v>6810.4480000000003</v>
      </c>
    </row>
    <row r="83" spans="1:20" s="11" customFormat="1" ht="11.25" thickBot="1">
      <c r="A83" s="177"/>
      <c r="B83" s="27" t="s">
        <v>31</v>
      </c>
      <c r="C83" s="28">
        <f>SUM(C71:C82)</f>
        <v>33061</v>
      </c>
      <c r="D83" s="29">
        <f t="shared" ref="D83" si="99">SUM(D71:D82)</f>
        <v>33061</v>
      </c>
      <c r="E83" s="136">
        <f t="shared" ref="E83" si="100">SUM(E71:E82)</f>
        <v>66122</v>
      </c>
      <c r="F83" s="81">
        <f>SUM(F71:F82)</f>
        <v>0</v>
      </c>
      <c r="G83" s="82">
        <f t="shared" ref="G83:H83" si="101">SUM(G71:G82)</f>
        <v>0</v>
      </c>
      <c r="H83" s="136">
        <f t="shared" si="101"/>
        <v>0</v>
      </c>
      <c r="I83" s="28">
        <f t="shared" ref="I83" si="102">SUM(I71:I82)</f>
        <v>2759474</v>
      </c>
      <c r="J83" s="29">
        <f t="shared" ref="J83:K83" si="103">SUM(J71:J82)</f>
        <v>2752961</v>
      </c>
      <c r="K83" s="128">
        <f t="shared" si="103"/>
        <v>5512435</v>
      </c>
      <c r="L83" s="29">
        <f t="shared" ref="L83" si="104">SUM(L71:L82)</f>
        <v>40311</v>
      </c>
      <c r="M83" s="136">
        <f t="shared" ref="M83" si="105">SUM(M71:M82)</f>
        <v>5552746</v>
      </c>
      <c r="N83" s="28">
        <f t="shared" ref="N83" si="106">SUM(N71:N82)</f>
        <v>43178.354000000007</v>
      </c>
      <c r="O83" s="29">
        <f t="shared" ref="O83" si="107">SUM(O71:O82)</f>
        <v>34073.663999999997</v>
      </c>
      <c r="P83" s="128">
        <f t="shared" ref="P83" si="108">SUM(P71:P82)</f>
        <v>77252.017999999982</v>
      </c>
      <c r="Q83" s="28">
        <f t="shared" ref="Q83" si="109">SUM(Q71:Q82)</f>
        <v>656.16800000000001</v>
      </c>
      <c r="R83" s="29">
        <f t="shared" ref="R83:S83" si="110">SUM(R71:R82)</f>
        <v>375.75700000000001</v>
      </c>
      <c r="S83" s="154">
        <f t="shared" si="110"/>
        <v>1031.925</v>
      </c>
      <c r="T83" s="136">
        <f t="shared" ref="T83" si="111">SUM(T71:T82)</f>
        <v>78283.942999999999</v>
      </c>
    </row>
    <row r="84" spans="1:20" s="18" customFormat="1" ht="11.25" customHeight="1">
      <c r="A84" s="203">
        <v>2011</v>
      </c>
      <c r="B84" s="13" t="s">
        <v>19</v>
      </c>
      <c r="C84" s="46">
        <v>2579</v>
      </c>
      <c r="D84" s="47">
        <v>2589</v>
      </c>
      <c r="E84" s="137">
        <f>C84+D84</f>
        <v>5168</v>
      </c>
      <c r="F84" s="95"/>
      <c r="G84" s="96"/>
      <c r="H84" s="137">
        <f>F84+G84</f>
        <v>0</v>
      </c>
      <c r="I84" s="46">
        <v>155533</v>
      </c>
      <c r="J84" s="47">
        <v>210035</v>
      </c>
      <c r="K84" s="126">
        <f>SUM(I84:J84)</f>
        <v>365568</v>
      </c>
      <c r="L84" s="47">
        <v>4167</v>
      </c>
      <c r="M84" s="143">
        <f t="shared" ref="M84:M95" si="112">SUM(K84:L84)</f>
        <v>369735</v>
      </c>
      <c r="N84" s="46">
        <v>2738.2080000000001</v>
      </c>
      <c r="O84" s="47">
        <v>2105.7440000000001</v>
      </c>
      <c r="P84" s="149">
        <f t="shared" ref="P84:P95" si="113">SUM(N84:O84)</f>
        <v>4843.9520000000002</v>
      </c>
      <c r="Q84" s="46">
        <v>55.320999999999998</v>
      </c>
      <c r="R84" s="47">
        <v>33.65</v>
      </c>
      <c r="S84" s="153">
        <f>SUM(Q84:R84)</f>
        <v>88.971000000000004</v>
      </c>
      <c r="T84" s="157">
        <f>P84+S84</f>
        <v>4932.9230000000007</v>
      </c>
    </row>
    <row r="85" spans="1:20" s="18" customFormat="1" ht="11.25">
      <c r="A85" s="176"/>
      <c r="B85" s="19" t="s">
        <v>20</v>
      </c>
      <c r="C85" s="44">
        <v>2189</v>
      </c>
      <c r="D85" s="45">
        <v>2192</v>
      </c>
      <c r="E85" s="130">
        <f t="shared" ref="E85:E95" si="114">C85+D85</f>
        <v>4381</v>
      </c>
      <c r="F85" s="93"/>
      <c r="G85" s="94"/>
      <c r="H85" s="130">
        <f t="shared" ref="H85:H95" si="115">F85+G85</f>
        <v>0</v>
      </c>
      <c r="I85" s="44">
        <v>152705</v>
      </c>
      <c r="J85" s="45">
        <v>147621</v>
      </c>
      <c r="K85" s="126">
        <f t="shared" ref="K85:K95" si="116">SUM(I85:J85)</f>
        <v>300326</v>
      </c>
      <c r="L85" s="45">
        <v>6890</v>
      </c>
      <c r="M85" s="130">
        <f t="shared" si="112"/>
        <v>307216</v>
      </c>
      <c r="N85" s="44">
        <v>2730.4079999999999</v>
      </c>
      <c r="O85" s="45">
        <v>2068.0250000000001</v>
      </c>
      <c r="P85" s="129">
        <f t="shared" si="113"/>
        <v>4798.433</v>
      </c>
      <c r="Q85" s="44">
        <v>58.16</v>
      </c>
      <c r="R85" s="45">
        <v>29.89</v>
      </c>
      <c r="S85" s="153">
        <f t="shared" ref="S85:S95" si="117">SUM(Q85:R85)</f>
        <v>88.05</v>
      </c>
      <c r="T85" s="158">
        <f t="shared" ref="T85:T95" si="118">P85+S85</f>
        <v>4886.4830000000002</v>
      </c>
    </row>
    <row r="86" spans="1:20" s="18" customFormat="1" ht="11.25">
      <c r="A86" s="176"/>
      <c r="B86" s="19" t="s">
        <v>21</v>
      </c>
      <c r="C86" s="44">
        <v>2406</v>
      </c>
      <c r="D86" s="45">
        <v>2404</v>
      </c>
      <c r="E86" s="130">
        <f t="shared" si="114"/>
        <v>4810</v>
      </c>
      <c r="F86" s="93"/>
      <c r="G86" s="94"/>
      <c r="H86" s="130">
        <f t="shared" si="115"/>
        <v>0</v>
      </c>
      <c r="I86" s="44">
        <v>181467</v>
      </c>
      <c r="J86" s="45">
        <v>162557</v>
      </c>
      <c r="K86" s="126">
        <f t="shared" si="116"/>
        <v>344024</v>
      </c>
      <c r="L86" s="45">
        <v>3769</v>
      </c>
      <c r="M86" s="130">
        <f t="shared" si="112"/>
        <v>347793</v>
      </c>
      <c r="N86" s="44">
        <v>3882.357</v>
      </c>
      <c r="O86" s="45">
        <v>2243.886</v>
      </c>
      <c r="P86" s="129">
        <f t="shared" si="113"/>
        <v>6126.2430000000004</v>
      </c>
      <c r="Q86" s="44">
        <v>65.075000000000003</v>
      </c>
      <c r="R86" s="45">
        <v>29.126999999999999</v>
      </c>
      <c r="S86" s="153">
        <f t="shared" si="117"/>
        <v>94.201999999999998</v>
      </c>
      <c r="T86" s="158">
        <f t="shared" si="118"/>
        <v>6220.4450000000006</v>
      </c>
    </row>
    <row r="87" spans="1:20" s="18" customFormat="1" ht="11.25">
      <c r="A87" s="176"/>
      <c r="B87" s="19" t="s">
        <v>22</v>
      </c>
      <c r="C87" s="44">
        <v>2456</v>
      </c>
      <c r="D87" s="45">
        <v>2456</v>
      </c>
      <c r="E87" s="130">
        <f t="shared" si="114"/>
        <v>4912</v>
      </c>
      <c r="F87" s="93"/>
      <c r="G87" s="94"/>
      <c r="H87" s="130">
        <f t="shared" si="115"/>
        <v>0</v>
      </c>
      <c r="I87" s="44">
        <v>236750</v>
      </c>
      <c r="J87" s="45">
        <v>224767</v>
      </c>
      <c r="K87" s="126">
        <f t="shared" si="116"/>
        <v>461517</v>
      </c>
      <c r="L87" s="45">
        <v>4849</v>
      </c>
      <c r="M87" s="130">
        <f t="shared" si="112"/>
        <v>466366</v>
      </c>
      <c r="N87" s="44">
        <v>3575.9839999999999</v>
      </c>
      <c r="O87" s="45">
        <v>2406.2800000000002</v>
      </c>
      <c r="P87" s="129">
        <f t="shared" si="113"/>
        <v>5982.2640000000001</v>
      </c>
      <c r="Q87" s="44">
        <v>47.533000000000001</v>
      </c>
      <c r="R87" s="45">
        <v>25.079000000000001</v>
      </c>
      <c r="S87" s="153">
        <f t="shared" si="117"/>
        <v>72.611999999999995</v>
      </c>
      <c r="T87" s="158">
        <f t="shared" si="118"/>
        <v>6054.8760000000002</v>
      </c>
    </row>
    <row r="88" spans="1:20" s="18" customFormat="1" ht="11.25">
      <c r="A88" s="176"/>
      <c r="B88" s="19" t="s">
        <v>23</v>
      </c>
      <c r="C88" s="44">
        <v>2511</v>
      </c>
      <c r="D88" s="45">
        <v>2493</v>
      </c>
      <c r="E88" s="130">
        <f t="shared" si="114"/>
        <v>5004</v>
      </c>
      <c r="F88" s="93"/>
      <c r="G88" s="94"/>
      <c r="H88" s="130">
        <f t="shared" si="115"/>
        <v>0</v>
      </c>
      <c r="I88" s="44">
        <v>216283</v>
      </c>
      <c r="J88" s="45">
        <v>199846</v>
      </c>
      <c r="K88" s="126">
        <f t="shared" si="116"/>
        <v>416129</v>
      </c>
      <c r="L88" s="45">
        <v>4004</v>
      </c>
      <c r="M88" s="130">
        <f t="shared" si="112"/>
        <v>420133</v>
      </c>
      <c r="N88" s="44">
        <v>3538.174</v>
      </c>
      <c r="O88" s="45">
        <v>2786.1660000000002</v>
      </c>
      <c r="P88" s="129">
        <f t="shared" si="113"/>
        <v>6324.34</v>
      </c>
      <c r="Q88" s="44">
        <v>42.792999999999999</v>
      </c>
      <c r="R88" s="45">
        <v>23.234000000000002</v>
      </c>
      <c r="S88" s="153">
        <f t="shared" si="117"/>
        <v>66.027000000000001</v>
      </c>
      <c r="T88" s="158">
        <f t="shared" si="118"/>
        <v>6390.3670000000002</v>
      </c>
    </row>
    <row r="89" spans="1:20" s="18" customFormat="1" ht="11.25">
      <c r="A89" s="176"/>
      <c r="B89" s="19" t="s">
        <v>24</v>
      </c>
      <c r="C89" s="44">
        <v>2655</v>
      </c>
      <c r="D89" s="45">
        <v>2670</v>
      </c>
      <c r="E89" s="130">
        <f t="shared" si="114"/>
        <v>5325</v>
      </c>
      <c r="F89" s="93"/>
      <c r="G89" s="94"/>
      <c r="H89" s="130">
        <f t="shared" si="115"/>
        <v>0</v>
      </c>
      <c r="I89" s="44">
        <v>305439</v>
      </c>
      <c r="J89" s="45">
        <v>207869</v>
      </c>
      <c r="K89" s="126">
        <f t="shared" si="116"/>
        <v>513308</v>
      </c>
      <c r="L89" s="45">
        <v>4553</v>
      </c>
      <c r="M89" s="130">
        <f t="shared" si="112"/>
        <v>517861</v>
      </c>
      <c r="N89" s="44">
        <v>3393.931</v>
      </c>
      <c r="O89" s="45">
        <v>2633.0390000000002</v>
      </c>
      <c r="P89" s="129">
        <f t="shared" si="113"/>
        <v>6026.97</v>
      </c>
      <c r="Q89" s="44">
        <v>37.783000000000001</v>
      </c>
      <c r="R89" s="45">
        <v>21.85</v>
      </c>
      <c r="S89" s="153">
        <f t="shared" si="117"/>
        <v>59.633000000000003</v>
      </c>
      <c r="T89" s="158">
        <f t="shared" si="118"/>
        <v>6086.6030000000001</v>
      </c>
    </row>
    <row r="90" spans="1:20" s="18" customFormat="1" ht="11.25">
      <c r="A90" s="176"/>
      <c r="B90" s="19" t="s">
        <v>25</v>
      </c>
      <c r="C90" s="44">
        <v>3226</v>
      </c>
      <c r="D90" s="45">
        <v>3211</v>
      </c>
      <c r="E90" s="130">
        <f t="shared" si="114"/>
        <v>6437</v>
      </c>
      <c r="F90" s="93"/>
      <c r="G90" s="94"/>
      <c r="H90" s="130">
        <f t="shared" si="115"/>
        <v>0</v>
      </c>
      <c r="I90" s="44">
        <v>361851</v>
      </c>
      <c r="J90" s="45">
        <v>334209</v>
      </c>
      <c r="K90" s="126">
        <f t="shared" si="116"/>
        <v>696060</v>
      </c>
      <c r="L90" s="45">
        <v>6208</v>
      </c>
      <c r="M90" s="130">
        <f t="shared" si="112"/>
        <v>702268</v>
      </c>
      <c r="N90" s="44">
        <v>3595.1770000000001</v>
      </c>
      <c r="O90" s="45">
        <v>2774.6970000000001</v>
      </c>
      <c r="P90" s="129">
        <f t="shared" si="113"/>
        <v>6369.8739999999998</v>
      </c>
      <c r="Q90" s="44">
        <v>41.387999999999998</v>
      </c>
      <c r="R90" s="45">
        <v>21.861999999999998</v>
      </c>
      <c r="S90" s="153">
        <f t="shared" si="117"/>
        <v>63.25</v>
      </c>
      <c r="T90" s="158">
        <f t="shared" si="118"/>
        <v>6433.1239999999998</v>
      </c>
    </row>
    <row r="91" spans="1:20" s="18" customFormat="1" ht="11.25">
      <c r="A91" s="176"/>
      <c r="B91" s="19" t="s">
        <v>26</v>
      </c>
      <c r="C91" s="44">
        <v>3026</v>
      </c>
      <c r="D91" s="45">
        <v>3029</v>
      </c>
      <c r="E91" s="130">
        <f t="shared" si="114"/>
        <v>6055</v>
      </c>
      <c r="F91" s="93"/>
      <c r="G91" s="94"/>
      <c r="H91" s="130">
        <f t="shared" si="115"/>
        <v>0</v>
      </c>
      <c r="I91" s="44">
        <v>261866</v>
      </c>
      <c r="J91" s="45">
        <v>308752</v>
      </c>
      <c r="K91" s="126">
        <f t="shared" si="116"/>
        <v>570618</v>
      </c>
      <c r="L91" s="45">
        <v>4306</v>
      </c>
      <c r="M91" s="130">
        <f t="shared" si="112"/>
        <v>574924</v>
      </c>
      <c r="N91" s="44">
        <v>3213.636</v>
      </c>
      <c r="O91" s="45">
        <v>3099.9769999999999</v>
      </c>
      <c r="P91" s="129">
        <f t="shared" si="113"/>
        <v>6313.6129999999994</v>
      </c>
      <c r="Q91" s="44">
        <v>33.79</v>
      </c>
      <c r="R91" s="45">
        <v>22.317</v>
      </c>
      <c r="S91" s="153">
        <f t="shared" si="117"/>
        <v>56.106999999999999</v>
      </c>
      <c r="T91" s="158">
        <f t="shared" si="118"/>
        <v>6369.7199999999993</v>
      </c>
    </row>
    <row r="92" spans="1:20" s="18" customFormat="1" ht="11.25">
      <c r="A92" s="176"/>
      <c r="B92" s="19" t="s">
        <v>27</v>
      </c>
      <c r="C92" s="44">
        <v>2942</v>
      </c>
      <c r="D92" s="45">
        <v>2942</v>
      </c>
      <c r="E92" s="130">
        <f t="shared" si="114"/>
        <v>5884</v>
      </c>
      <c r="F92" s="93"/>
      <c r="G92" s="94"/>
      <c r="H92" s="130">
        <f t="shared" si="115"/>
        <v>0</v>
      </c>
      <c r="I92" s="44">
        <v>250386</v>
      </c>
      <c r="J92" s="45">
        <v>326404</v>
      </c>
      <c r="K92" s="126">
        <f t="shared" si="116"/>
        <v>576790</v>
      </c>
      <c r="L92" s="45">
        <v>5727</v>
      </c>
      <c r="M92" s="130">
        <f t="shared" si="112"/>
        <v>582517</v>
      </c>
      <c r="N92" s="44">
        <v>3375.4920000000002</v>
      </c>
      <c r="O92" s="45">
        <v>2680.46</v>
      </c>
      <c r="P92" s="129">
        <f t="shared" si="113"/>
        <v>6055.9520000000002</v>
      </c>
      <c r="Q92" s="44">
        <v>29.917000000000002</v>
      </c>
      <c r="R92" s="45">
        <v>24.137</v>
      </c>
      <c r="S92" s="153">
        <f t="shared" si="117"/>
        <v>54.054000000000002</v>
      </c>
      <c r="T92" s="158">
        <f t="shared" si="118"/>
        <v>6110.0060000000003</v>
      </c>
    </row>
    <row r="93" spans="1:20" s="18" customFormat="1" ht="11.25">
      <c r="A93" s="176"/>
      <c r="B93" s="19" t="s">
        <v>28</v>
      </c>
      <c r="C93" s="44">
        <v>2679</v>
      </c>
      <c r="D93" s="45">
        <v>2686</v>
      </c>
      <c r="E93" s="130">
        <f t="shared" si="114"/>
        <v>5365</v>
      </c>
      <c r="F93" s="93"/>
      <c r="G93" s="94"/>
      <c r="H93" s="130">
        <f t="shared" si="115"/>
        <v>0</v>
      </c>
      <c r="I93" s="44">
        <v>215875</v>
      </c>
      <c r="J93" s="45">
        <v>228514</v>
      </c>
      <c r="K93" s="126">
        <f t="shared" si="116"/>
        <v>444389</v>
      </c>
      <c r="L93" s="45">
        <v>4231</v>
      </c>
      <c r="M93" s="130">
        <f t="shared" si="112"/>
        <v>448620</v>
      </c>
      <c r="N93" s="44">
        <v>4124.4780000000001</v>
      </c>
      <c r="O93" s="45">
        <v>3242.3879999999999</v>
      </c>
      <c r="P93" s="129">
        <f t="shared" si="113"/>
        <v>7366.866</v>
      </c>
      <c r="Q93" s="44">
        <v>40.744</v>
      </c>
      <c r="R93" s="45">
        <v>21.338000000000001</v>
      </c>
      <c r="S93" s="153">
        <f t="shared" si="117"/>
        <v>62.082000000000001</v>
      </c>
      <c r="T93" s="158">
        <f t="shared" si="118"/>
        <v>7428.9480000000003</v>
      </c>
    </row>
    <row r="94" spans="1:20" s="18" customFormat="1" ht="11.25">
      <c r="A94" s="176"/>
      <c r="B94" s="19" t="s">
        <v>29</v>
      </c>
      <c r="C94" s="44">
        <v>2628</v>
      </c>
      <c r="D94" s="45">
        <v>2623</v>
      </c>
      <c r="E94" s="130">
        <f t="shared" si="114"/>
        <v>5251</v>
      </c>
      <c r="F94" s="93"/>
      <c r="G94" s="94"/>
      <c r="H94" s="130">
        <f t="shared" si="115"/>
        <v>0</v>
      </c>
      <c r="I94" s="44">
        <v>229259</v>
      </c>
      <c r="J94" s="45">
        <v>236963</v>
      </c>
      <c r="K94" s="126">
        <f t="shared" si="116"/>
        <v>466222</v>
      </c>
      <c r="L94" s="45">
        <v>4524</v>
      </c>
      <c r="M94" s="130">
        <f t="shared" si="112"/>
        <v>470746</v>
      </c>
      <c r="N94" s="44">
        <v>3829.953</v>
      </c>
      <c r="O94" s="45">
        <v>2665.5210000000002</v>
      </c>
      <c r="P94" s="129">
        <f t="shared" si="113"/>
        <v>6495.4740000000002</v>
      </c>
      <c r="Q94" s="44">
        <v>40.945999999999998</v>
      </c>
      <c r="R94" s="45">
        <v>20.381</v>
      </c>
      <c r="S94" s="153">
        <f t="shared" si="117"/>
        <v>61.326999999999998</v>
      </c>
      <c r="T94" s="158">
        <f t="shared" si="118"/>
        <v>6556.8010000000004</v>
      </c>
    </row>
    <row r="95" spans="1:20" s="18" customFormat="1" ht="12" thickBot="1">
      <c r="A95" s="176"/>
      <c r="B95" s="24" t="s">
        <v>30</v>
      </c>
      <c r="C95" s="48">
        <v>2535</v>
      </c>
      <c r="D95" s="49">
        <v>2539</v>
      </c>
      <c r="E95" s="138">
        <f t="shared" si="114"/>
        <v>5074</v>
      </c>
      <c r="F95" s="97"/>
      <c r="G95" s="98"/>
      <c r="H95" s="138">
        <f t="shared" si="115"/>
        <v>0</v>
      </c>
      <c r="I95" s="48">
        <v>247811</v>
      </c>
      <c r="J95" s="49">
        <v>193272</v>
      </c>
      <c r="K95" s="126">
        <f t="shared" si="116"/>
        <v>441083</v>
      </c>
      <c r="L95" s="49">
        <v>4885</v>
      </c>
      <c r="M95" s="144">
        <f t="shared" si="112"/>
        <v>445968</v>
      </c>
      <c r="N95" s="48">
        <v>4201.7790000000005</v>
      </c>
      <c r="O95" s="49">
        <v>3015.1979999999999</v>
      </c>
      <c r="P95" s="150">
        <f t="shared" si="113"/>
        <v>7216.9770000000008</v>
      </c>
      <c r="Q95" s="48">
        <v>46.610999999999997</v>
      </c>
      <c r="R95" s="49">
        <v>27.466000000000001</v>
      </c>
      <c r="S95" s="153">
        <f t="shared" si="117"/>
        <v>74.076999999999998</v>
      </c>
      <c r="T95" s="159">
        <f t="shared" si="118"/>
        <v>7291.054000000001</v>
      </c>
    </row>
    <row r="96" spans="1:20" s="11" customFormat="1" ht="11.25" thickBot="1">
      <c r="A96" s="177"/>
      <c r="B96" s="27" t="s">
        <v>31</v>
      </c>
      <c r="C96" s="28">
        <f>SUM(C84:C95)</f>
        <v>31832</v>
      </c>
      <c r="D96" s="29">
        <f t="shared" ref="D96" si="119">SUM(D84:D95)</f>
        <v>31834</v>
      </c>
      <c r="E96" s="136">
        <f t="shared" ref="E96" si="120">SUM(E84:E95)</f>
        <v>63666</v>
      </c>
      <c r="F96" s="81">
        <f>SUM(F84:F95)</f>
        <v>0</v>
      </c>
      <c r="G96" s="82">
        <f t="shared" ref="G96:H96" si="121">SUM(G84:G95)</f>
        <v>0</v>
      </c>
      <c r="H96" s="136">
        <f t="shared" si="121"/>
        <v>0</v>
      </c>
      <c r="I96" s="28">
        <f t="shared" ref="I96" si="122">SUM(I84:I95)</f>
        <v>2815225</v>
      </c>
      <c r="J96" s="29">
        <f t="shared" ref="J96:K96" si="123">SUM(J84:J95)</f>
        <v>2780809</v>
      </c>
      <c r="K96" s="128">
        <f t="shared" si="123"/>
        <v>5596034</v>
      </c>
      <c r="L96" s="29">
        <f t="shared" ref="L96" si="124">SUM(L84:L95)</f>
        <v>58113</v>
      </c>
      <c r="M96" s="136">
        <f t="shared" ref="M96" si="125">SUM(M84:M95)</f>
        <v>5654147</v>
      </c>
      <c r="N96" s="28">
        <f t="shared" ref="N96" si="126">SUM(N84:N95)</f>
        <v>42199.577000000005</v>
      </c>
      <c r="O96" s="29">
        <f t="shared" ref="O96" si="127">SUM(O84:O95)</f>
        <v>31721.381000000001</v>
      </c>
      <c r="P96" s="128">
        <f t="shared" ref="P96" si="128">SUM(P84:P95)</f>
        <v>73920.957999999999</v>
      </c>
      <c r="Q96" s="28">
        <f t="shared" ref="Q96" si="129">SUM(Q84:Q95)</f>
        <v>540.06100000000004</v>
      </c>
      <c r="R96" s="29">
        <f t="shared" ref="R96:S96" si="130">SUM(R84:R95)</f>
        <v>300.33100000000002</v>
      </c>
      <c r="S96" s="154">
        <f t="shared" si="130"/>
        <v>840.39199999999994</v>
      </c>
      <c r="T96" s="136">
        <f t="shared" ref="T96" si="131">SUM(T84:T95)</f>
        <v>74761.35000000002</v>
      </c>
    </row>
    <row r="97" spans="1:20" s="18" customFormat="1" ht="11.25" customHeight="1">
      <c r="A97" s="203">
        <v>2012</v>
      </c>
      <c r="B97" s="13" t="s">
        <v>19</v>
      </c>
      <c r="C97" s="46">
        <v>2576</v>
      </c>
      <c r="D97" s="47">
        <v>2579</v>
      </c>
      <c r="E97" s="137">
        <f>C97+D97</f>
        <v>5155</v>
      </c>
      <c r="F97" s="95"/>
      <c r="G97" s="96"/>
      <c r="H97" s="137">
        <f>F97+G97</f>
        <v>0</v>
      </c>
      <c r="I97" s="46">
        <v>182973</v>
      </c>
      <c r="J97" s="47">
        <v>241768</v>
      </c>
      <c r="K97" s="126">
        <f>SUM(I97:J97)</f>
        <v>424741</v>
      </c>
      <c r="L97" s="47">
        <v>5731</v>
      </c>
      <c r="M97" s="143">
        <f t="shared" ref="M97:M108" si="132">SUM(K97:L97)</f>
        <v>430472</v>
      </c>
      <c r="N97" s="46">
        <v>3119.6439999999998</v>
      </c>
      <c r="O97" s="47">
        <v>2380.8510000000001</v>
      </c>
      <c r="P97" s="149">
        <f t="shared" ref="P97:P108" si="133">SUM(N97:O97)</f>
        <v>5500.4949999999999</v>
      </c>
      <c r="Q97" s="46">
        <v>39.478999999999999</v>
      </c>
      <c r="R97" s="47">
        <v>25.686</v>
      </c>
      <c r="S97" s="153">
        <f>SUM(Q97:R97)</f>
        <v>65.164999999999992</v>
      </c>
      <c r="T97" s="157">
        <f>P97+S97</f>
        <v>5565.66</v>
      </c>
    </row>
    <row r="98" spans="1:20" s="18" customFormat="1" ht="11.25">
      <c r="A98" s="176"/>
      <c r="B98" s="19" t="s">
        <v>20</v>
      </c>
      <c r="C98" s="44">
        <v>2298</v>
      </c>
      <c r="D98" s="45">
        <v>2288</v>
      </c>
      <c r="E98" s="130">
        <f t="shared" ref="E98:E108" si="134">C98+D98</f>
        <v>4586</v>
      </c>
      <c r="F98" s="93"/>
      <c r="G98" s="94"/>
      <c r="H98" s="130">
        <f t="shared" ref="H98:H108" si="135">F98+G98</f>
        <v>0</v>
      </c>
      <c r="I98" s="44">
        <v>188642</v>
      </c>
      <c r="J98" s="45">
        <v>185610</v>
      </c>
      <c r="K98" s="126">
        <f t="shared" ref="K98:K108" si="136">SUM(I98:J98)</f>
        <v>374252</v>
      </c>
      <c r="L98" s="45">
        <v>4838</v>
      </c>
      <c r="M98" s="130">
        <f t="shared" si="132"/>
        <v>379090</v>
      </c>
      <c r="N98" s="44">
        <v>3151.7579999999998</v>
      </c>
      <c r="O98" s="45">
        <v>2249.3629999999998</v>
      </c>
      <c r="P98" s="129">
        <f t="shared" si="133"/>
        <v>5401.1209999999992</v>
      </c>
      <c r="Q98" s="44">
        <v>34.39</v>
      </c>
      <c r="R98" s="45">
        <v>25.437999999999999</v>
      </c>
      <c r="S98" s="153">
        <f t="shared" ref="S98:S108" si="137">SUM(Q98:R98)</f>
        <v>59.828000000000003</v>
      </c>
      <c r="T98" s="158">
        <f t="shared" ref="T98:T108" si="138">P98+S98</f>
        <v>5460.9489999999996</v>
      </c>
    </row>
    <row r="99" spans="1:20" s="18" customFormat="1" ht="11.25">
      <c r="A99" s="176"/>
      <c r="B99" s="19" t="s">
        <v>21</v>
      </c>
      <c r="C99" s="44">
        <v>2512</v>
      </c>
      <c r="D99" s="45">
        <v>2518</v>
      </c>
      <c r="E99" s="130">
        <f t="shared" si="134"/>
        <v>5030</v>
      </c>
      <c r="F99" s="93"/>
      <c r="G99" s="94"/>
      <c r="H99" s="130">
        <f t="shared" si="135"/>
        <v>0</v>
      </c>
      <c r="I99" s="44">
        <v>223254</v>
      </c>
      <c r="J99" s="45">
        <v>204670</v>
      </c>
      <c r="K99" s="126">
        <f t="shared" si="136"/>
        <v>427924</v>
      </c>
      <c r="L99" s="45">
        <v>4893</v>
      </c>
      <c r="M99" s="130">
        <f t="shared" si="132"/>
        <v>432817</v>
      </c>
      <c r="N99" s="44">
        <v>4064.6039999999998</v>
      </c>
      <c r="O99" s="45">
        <v>2454.6109999999999</v>
      </c>
      <c r="P99" s="129">
        <f t="shared" si="133"/>
        <v>6519.2150000000001</v>
      </c>
      <c r="Q99" s="44">
        <v>41.668999999999997</v>
      </c>
      <c r="R99" s="45">
        <v>25.105</v>
      </c>
      <c r="S99" s="153">
        <f t="shared" si="137"/>
        <v>66.774000000000001</v>
      </c>
      <c r="T99" s="158">
        <f t="shared" si="138"/>
        <v>6585.9890000000005</v>
      </c>
    </row>
    <row r="100" spans="1:20" s="18" customFormat="1" ht="11.25">
      <c r="A100" s="176"/>
      <c r="B100" s="19" t="s">
        <v>22</v>
      </c>
      <c r="C100" s="44">
        <v>2554</v>
      </c>
      <c r="D100" s="45">
        <v>2550</v>
      </c>
      <c r="E100" s="130">
        <f t="shared" si="134"/>
        <v>5104</v>
      </c>
      <c r="F100" s="93"/>
      <c r="G100" s="94"/>
      <c r="H100" s="130">
        <f t="shared" si="135"/>
        <v>0</v>
      </c>
      <c r="I100" s="44">
        <v>256329</v>
      </c>
      <c r="J100" s="45">
        <v>262394</v>
      </c>
      <c r="K100" s="126">
        <f t="shared" si="136"/>
        <v>518723</v>
      </c>
      <c r="L100" s="45">
        <v>5110</v>
      </c>
      <c r="M100" s="130">
        <f t="shared" si="132"/>
        <v>523833</v>
      </c>
      <c r="N100" s="44">
        <v>3857.4580000000001</v>
      </c>
      <c r="O100" s="45">
        <v>2313.36</v>
      </c>
      <c r="P100" s="129">
        <f t="shared" si="133"/>
        <v>6170.8180000000002</v>
      </c>
      <c r="Q100" s="44">
        <v>39.155000000000001</v>
      </c>
      <c r="R100" s="45">
        <v>18.081</v>
      </c>
      <c r="S100" s="153">
        <f t="shared" si="137"/>
        <v>57.236000000000004</v>
      </c>
      <c r="T100" s="158">
        <f t="shared" si="138"/>
        <v>6228.0540000000001</v>
      </c>
    </row>
    <row r="101" spans="1:20" s="18" customFormat="1" ht="11.25">
      <c r="A101" s="176"/>
      <c r="B101" s="19" t="s">
        <v>23</v>
      </c>
      <c r="C101" s="44">
        <v>2560</v>
      </c>
      <c r="D101" s="45">
        <v>2555</v>
      </c>
      <c r="E101" s="130">
        <f t="shared" si="134"/>
        <v>5115</v>
      </c>
      <c r="F101" s="93"/>
      <c r="G101" s="94"/>
      <c r="H101" s="130">
        <f t="shared" si="135"/>
        <v>0</v>
      </c>
      <c r="I101" s="44">
        <v>229138</v>
      </c>
      <c r="J101" s="45">
        <v>209432</v>
      </c>
      <c r="K101" s="126">
        <f t="shared" si="136"/>
        <v>438570</v>
      </c>
      <c r="L101" s="45">
        <v>4758</v>
      </c>
      <c r="M101" s="130">
        <f t="shared" si="132"/>
        <v>443328</v>
      </c>
      <c r="N101" s="44">
        <v>4009.654</v>
      </c>
      <c r="O101" s="45">
        <v>2947.27</v>
      </c>
      <c r="P101" s="129">
        <f t="shared" si="133"/>
        <v>6956.924</v>
      </c>
      <c r="Q101" s="44">
        <v>39.9</v>
      </c>
      <c r="R101" s="45">
        <v>26.491</v>
      </c>
      <c r="S101" s="153">
        <f t="shared" si="137"/>
        <v>66.390999999999991</v>
      </c>
      <c r="T101" s="158">
        <f t="shared" si="138"/>
        <v>7023.3149999999996</v>
      </c>
    </row>
    <row r="102" spans="1:20" s="18" customFormat="1" ht="11.25">
      <c r="A102" s="176"/>
      <c r="B102" s="19" t="s">
        <v>24</v>
      </c>
      <c r="C102" s="44">
        <v>2800</v>
      </c>
      <c r="D102" s="45">
        <v>2803</v>
      </c>
      <c r="E102" s="130">
        <f t="shared" si="134"/>
        <v>5603</v>
      </c>
      <c r="F102" s="93"/>
      <c r="G102" s="94"/>
      <c r="H102" s="130">
        <f t="shared" si="135"/>
        <v>0</v>
      </c>
      <c r="I102" s="44">
        <v>316551</v>
      </c>
      <c r="J102" s="45">
        <v>228828</v>
      </c>
      <c r="K102" s="126">
        <f t="shared" si="136"/>
        <v>545379</v>
      </c>
      <c r="L102" s="45">
        <v>3784</v>
      </c>
      <c r="M102" s="130">
        <f t="shared" si="132"/>
        <v>549163</v>
      </c>
      <c r="N102" s="44">
        <v>3847.692</v>
      </c>
      <c r="O102" s="45">
        <v>3304.7260000000001</v>
      </c>
      <c r="P102" s="129">
        <f t="shared" si="133"/>
        <v>7152.4179999999997</v>
      </c>
      <c r="Q102" s="44">
        <v>40.401000000000003</v>
      </c>
      <c r="R102" s="45">
        <v>28.077999999999999</v>
      </c>
      <c r="S102" s="153">
        <f t="shared" si="137"/>
        <v>68.478999999999999</v>
      </c>
      <c r="T102" s="158">
        <f t="shared" si="138"/>
        <v>7220.8969999999999</v>
      </c>
    </row>
    <row r="103" spans="1:20" s="18" customFormat="1" ht="11.25">
      <c r="A103" s="176"/>
      <c r="B103" s="19" t="s">
        <v>25</v>
      </c>
      <c r="C103" s="44">
        <v>3040</v>
      </c>
      <c r="D103" s="45">
        <v>3047</v>
      </c>
      <c r="E103" s="130">
        <f t="shared" si="134"/>
        <v>6087</v>
      </c>
      <c r="F103" s="93"/>
      <c r="G103" s="94"/>
      <c r="H103" s="130">
        <f t="shared" si="135"/>
        <v>0</v>
      </c>
      <c r="I103" s="44">
        <v>316467</v>
      </c>
      <c r="J103" s="45">
        <v>324148</v>
      </c>
      <c r="K103" s="126">
        <f t="shared" si="136"/>
        <v>640615</v>
      </c>
      <c r="L103" s="45">
        <v>5041</v>
      </c>
      <c r="M103" s="130">
        <f t="shared" si="132"/>
        <v>645656</v>
      </c>
      <c r="N103" s="44">
        <v>4016.663</v>
      </c>
      <c r="O103" s="45">
        <v>3552.8719999999998</v>
      </c>
      <c r="P103" s="129">
        <f t="shared" si="133"/>
        <v>7569.5349999999999</v>
      </c>
      <c r="Q103" s="44">
        <v>37.154000000000003</v>
      </c>
      <c r="R103" s="45">
        <v>27.709</v>
      </c>
      <c r="S103" s="153">
        <f t="shared" si="137"/>
        <v>64.863</v>
      </c>
      <c r="T103" s="158">
        <f t="shared" si="138"/>
        <v>7634.3980000000001</v>
      </c>
    </row>
    <row r="104" spans="1:20" s="18" customFormat="1" ht="11.25">
      <c r="A104" s="176"/>
      <c r="B104" s="19" t="s">
        <v>26</v>
      </c>
      <c r="C104" s="44">
        <v>3024</v>
      </c>
      <c r="D104" s="45">
        <v>3027</v>
      </c>
      <c r="E104" s="130">
        <f t="shared" si="134"/>
        <v>6051</v>
      </c>
      <c r="F104" s="93"/>
      <c r="G104" s="94"/>
      <c r="H104" s="130">
        <f t="shared" si="135"/>
        <v>0</v>
      </c>
      <c r="I104" s="44">
        <v>283246</v>
      </c>
      <c r="J104" s="45">
        <v>341279</v>
      </c>
      <c r="K104" s="126">
        <f t="shared" si="136"/>
        <v>624525</v>
      </c>
      <c r="L104" s="45">
        <v>3345</v>
      </c>
      <c r="M104" s="130">
        <f t="shared" si="132"/>
        <v>627870</v>
      </c>
      <c r="N104" s="44">
        <v>3715.788</v>
      </c>
      <c r="O104" s="45">
        <v>3630.6979999999999</v>
      </c>
      <c r="P104" s="129">
        <f t="shared" si="133"/>
        <v>7346.4859999999999</v>
      </c>
      <c r="Q104" s="44">
        <v>33.164999999999999</v>
      </c>
      <c r="R104" s="45">
        <v>25.477</v>
      </c>
      <c r="S104" s="153">
        <f t="shared" si="137"/>
        <v>58.641999999999996</v>
      </c>
      <c r="T104" s="158">
        <f t="shared" si="138"/>
        <v>7405.1279999999997</v>
      </c>
    </row>
    <row r="105" spans="1:20" s="18" customFormat="1" ht="11.25">
      <c r="A105" s="176"/>
      <c r="B105" s="19" t="s">
        <v>27</v>
      </c>
      <c r="C105" s="44">
        <v>2686</v>
      </c>
      <c r="D105" s="45">
        <v>2683</v>
      </c>
      <c r="E105" s="130">
        <f t="shared" si="134"/>
        <v>5369</v>
      </c>
      <c r="F105" s="93"/>
      <c r="G105" s="94"/>
      <c r="H105" s="130">
        <f t="shared" si="135"/>
        <v>0</v>
      </c>
      <c r="I105" s="44">
        <v>232024</v>
      </c>
      <c r="J105" s="45">
        <v>310896</v>
      </c>
      <c r="K105" s="126">
        <f t="shared" si="136"/>
        <v>542920</v>
      </c>
      <c r="L105" s="45">
        <v>3864</v>
      </c>
      <c r="M105" s="130">
        <f t="shared" si="132"/>
        <v>546784</v>
      </c>
      <c r="N105" s="44">
        <v>4155.2860000000001</v>
      </c>
      <c r="O105" s="45">
        <v>3766.4879999999998</v>
      </c>
      <c r="P105" s="129">
        <f t="shared" si="133"/>
        <v>7921.7739999999994</v>
      </c>
      <c r="Q105" s="44">
        <v>28.763000000000002</v>
      </c>
      <c r="R105" s="45">
        <v>25.939</v>
      </c>
      <c r="S105" s="153">
        <f t="shared" si="137"/>
        <v>54.701999999999998</v>
      </c>
      <c r="T105" s="158">
        <f t="shared" si="138"/>
        <v>7976.4759999999997</v>
      </c>
    </row>
    <row r="106" spans="1:20" s="18" customFormat="1" ht="11.25">
      <c r="A106" s="176"/>
      <c r="B106" s="19" t="s">
        <v>28</v>
      </c>
      <c r="C106" s="44">
        <v>2597</v>
      </c>
      <c r="D106" s="45">
        <v>2597</v>
      </c>
      <c r="E106" s="130">
        <f t="shared" si="134"/>
        <v>5194</v>
      </c>
      <c r="F106" s="93"/>
      <c r="G106" s="94"/>
      <c r="H106" s="130">
        <f t="shared" si="135"/>
        <v>0</v>
      </c>
      <c r="I106" s="44">
        <v>223551</v>
      </c>
      <c r="J106" s="45">
        <v>246639</v>
      </c>
      <c r="K106" s="126">
        <f t="shared" si="136"/>
        <v>470190</v>
      </c>
      <c r="L106" s="45">
        <v>2856</v>
      </c>
      <c r="M106" s="130">
        <f t="shared" si="132"/>
        <v>473046</v>
      </c>
      <c r="N106" s="44">
        <v>4691.5649999999996</v>
      </c>
      <c r="O106" s="45">
        <v>3407.442</v>
      </c>
      <c r="P106" s="129">
        <f t="shared" si="133"/>
        <v>8099.0069999999996</v>
      </c>
      <c r="Q106" s="44">
        <v>43.22</v>
      </c>
      <c r="R106" s="45">
        <v>22.263999999999999</v>
      </c>
      <c r="S106" s="153">
        <f t="shared" si="137"/>
        <v>65.483999999999995</v>
      </c>
      <c r="T106" s="158">
        <f t="shared" si="138"/>
        <v>8164.491</v>
      </c>
    </row>
    <row r="107" spans="1:20" s="18" customFormat="1" ht="11.25">
      <c r="A107" s="176"/>
      <c r="B107" s="19" t="s">
        <v>29</v>
      </c>
      <c r="C107" s="44">
        <v>2417</v>
      </c>
      <c r="D107" s="45">
        <v>2414</v>
      </c>
      <c r="E107" s="130">
        <f t="shared" si="134"/>
        <v>4831</v>
      </c>
      <c r="F107" s="93"/>
      <c r="G107" s="94"/>
      <c r="H107" s="130">
        <f t="shared" si="135"/>
        <v>0</v>
      </c>
      <c r="I107" s="44">
        <v>191914</v>
      </c>
      <c r="J107" s="45">
        <v>219075</v>
      </c>
      <c r="K107" s="126">
        <f t="shared" si="136"/>
        <v>410989</v>
      </c>
      <c r="L107" s="45">
        <v>1606</v>
      </c>
      <c r="M107" s="130">
        <f t="shared" si="132"/>
        <v>412595</v>
      </c>
      <c r="N107" s="44">
        <v>4329.2920000000004</v>
      </c>
      <c r="O107" s="45">
        <v>3271.837</v>
      </c>
      <c r="P107" s="129">
        <f t="shared" si="133"/>
        <v>7601.1290000000008</v>
      </c>
      <c r="Q107" s="44">
        <v>42.244</v>
      </c>
      <c r="R107" s="45">
        <v>27.716999999999999</v>
      </c>
      <c r="S107" s="153">
        <f t="shared" si="137"/>
        <v>69.960999999999999</v>
      </c>
      <c r="T107" s="158">
        <f t="shared" si="138"/>
        <v>7671.0900000000011</v>
      </c>
    </row>
    <row r="108" spans="1:20" s="18" customFormat="1" ht="12" thickBot="1">
      <c r="A108" s="176"/>
      <c r="B108" s="24" t="s">
        <v>30</v>
      </c>
      <c r="C108" s="48">
        <v>2540</v>
      </c>
      <c r="D108" s="49">
        <v>2546</v>
      </c>
      <c r="E108" s="138">
        <f t="shared" si="134"/>
        <v>5086</v>
      </c>
      <c r="F108" s="97"/>
      <c r="G108" s="98"/>
      <c r="H108" s="138">
        <f t="shared" si="135"/>
        <v>0</v>
      </c>
      <c r="I108" s="48">
        <v>251129</v>
      </c>
      <c r="J108" s="49">
        <v>243268</v>
      </c>
      <c r="K108" s="126">
        <f t="shared" si="136"/>
        <v>494397</v>
      </c>
      <c r="L108" s="49">
        <v>1363</v>
      </c>
      <c r="M108" s="144">
        <f t="shared" si="132"/>
        <v>495760</v>
      </c>
      <c r="N108" s="48">
        <v>4788.6549999999997</v>
      </c>
      <c r="O108" s="49">
        <v>3112.9409999999998</v>
      </c>
      <c r="P108" s="150">
        <f t="shared" si="133"/>
        <v>7901.5959999999995</v>
      </c>
      <c r="Q108" s="48">
        <v>46.933999999999997</v>
      </c>
      <c r="R108" s="49">
        <v>25.757000000000001</v>
      </c>
      <c r="S108" s="153">
        <f t="shared" si="137"/>
        <v>72.691000000000003</v>
      </c>
      <c r="T108" s="159">
        <f t="shared" si="138"/>
        <v>7974.2869999999994</v>
      </c>
    </row>
    <row r="109" spans="1:20" s="11" customFormat="1" ht="11.25" thickBot="1">
      <c r="A109" s="177"/>
      <c r="B109" s="27" t="s">
        <v>31</v>
      </c>
      <c r="C109" s="28">
        <f>SUM(C97:C108)</f>
        <v>31604</v>
      </c>
      <c r="D109" s="29">
        <f t="shared" ref="D109" si="139">SUM(D97:D108)</f>
        <v>31607</v>
      </c>
      <c r="E109" s="136">
        <f t="shared" ref="E109" si="140">SUM(E97:E108)</f>
        <v>63211</v>
      </c>
      <c r="F109" s="81">
        <f>SUM(F97:F108)</f>
        <v>0</v>
      </c>
      <c r="G109" s="82">
        <f t="shared" ref="G109:H109" si="141">SUM(G97:G108)</f>
        <v>0</v>
      </c>
      <c r="H109" s="136">
        <f t="shared" si="141"/>
        <v>0</v>
      </c>
      <c r="I109" s="28">
        <f t="shared" ref="I109" si="142">SUM(I97:I108)</f>
        <v>2895218</v>
      </c>
      <c r="J109" s="29">
        <f t="shared" ref="J109:K109" si="143">SUM(J97:J108)</f>
        <v>3018007</v>
      </c>
      <c r="K109" s="128">
        <f t="shared" si="143"/>
        <v>5913225</v>
      </c>
      <c r="L109" s="29">
        <f t="shared" ref="L109" si="144">SUM(L97:L108)</f>
        <v>47189</v>
      </c>
      <c r="M109" s="136">
        <f t="shared" ref="M109" si="145">SUM(M97:M108)</f>
        <v>5960414</v>
      </c>
      <c r="N109" s="28">
        <f t="shared" ref="N109" si="146">SUM(N97:N108)</f>
        <v>47748.059000000001</v>
      </c>
      <c r="O109" s="29">
        <f t="shared" ref="O109" si="147">SUM(O97:O108)</f>
        <v>36392.459000000003</v>
      </c>
      <c r="P109" s="128">
        <f t="shared" ref="P109" si="148">SUM(P97:P108)</f>
        <v>84140.517999999996</v>
      </c>
      <c r="Q109" s="28">
        <f t="shared" ref="Q109" si="149">SUM(Q97:Q108)</f>
        <v>466.47400000000005</v>
      </c>
      <c r="R109" s="29">
        <f t="shared" ref="R109:S109" si="150">SUM(R97:R108)</f>
        <v>303.74200000000002</v>
      </c>
      <c r="S109" s="154">
        <f t="shared" si="150"/>
        <v>770.21600000000001</v>
      </c>
      <c r="T109" s="136">
        <f t="shared" ref="T109" si="151">SUM(T97:T108)</f>
        <v>84910.733999999997</v>
      </c>
    </row>
    <row r="110" spans="1:20" s="18" customFormat="1" ht="11.25" customHeight="1">
      <c r="A110" s="203">
        <v>2013</v>
      </c>
      <c r="B110" s="13" t="s">
        <v>19</v>
      </c>
      <c r="C110" s="46">
        <v>2462</v>
      </c>
      <c r="D110" s="47">
        <v>2451</v>
      </c>
      <c r="E110" s="137">
        <f>C110+D110</f>
        <v>4913</v>
      </c>
      <c r="F110" s="95"/>
      <c r="G110" s="96"/>
      <c r="H110" s="137">
        <f>F110+G110</f>
        <v>0</v>
      </c>
      <c r="I110" s="46">
        <v>201507</v>
      </c>
      <c r="J110" s="47">
        <v>261195</v>
      </c>
      <c r="K110" s="126">
        <f>SUM(I110:J110)</f>
        <v>462702</v>
      </c>
      <c r="L110" s="47">
        <v>1270</v>
      </c>
      <c r="M110" s="143">
        <f t="shared" ref="M110:M121" si="152">SUM(K110:L110)</f>
        <v>463972</v>
      </c>
      <c r="N110" s="46">
        <v>3683.6289999999999</v>
      </c>
      <c r="O110" s="47">
        <v>2625.0120000000002</v>
      </c>
      <c r="P110" s="149">
        <f t="shared" ref="P110:P121" si="153">SUM(N110:O110)</f>
        <v>6308.6409999999996</v>
      </c>
      <c r="Q110" s="46">
        <v>33.798000000000002</v>
      </c>
      <c r="R110" s="47">
        <v>28.326000000000001</v>
      </c>
      <c r="S110" s="153">
        <f>SUM(Q110:R110)</f>
        <v>62.124000000000002</v>
      </c>
      <c r="T110" s="157">
        <f>P110+S110</f>
        <v>6370.7649999999994</v>
      </c>
    </row>
    <row r="111" spans="1:20" s="18" customFormat="1" ht="11.25">
      <c r="A111" s="176"/>
      <c r="B111" s="19" t="s">
        <v>20</v>
      </c>
      <c r="C111" s="44">
        <v>2141</v>
      </c>
      <c r="D111" s="45">
        <v>2146</v>
      </c>
      <c r="E111" s="130">
        <f t="shared" ref="E111:E121" si="154">C111+D111</f>
        <v>4287</v>
      </c>
      <c r="F111" s="93"/>
      <c r="G111" s="94"/>
      <c r="H111" s="130">
        <f t="shared" ref="H111:H121" si="155">F111+G111</f>
        <v>0</v>
      </c>
      <c r="I111" s="44">
        <v>192003</v>
      </c>
      <c r="J111" s="45">
        <v>210514</v>
      </c>
      <c r="K111" s="126">
        <f t="shared" ref="K111:K121" si="156">SUM(I111:J111)</f>
        <v>402517</v>
      </c>
      <c r="L111" s="45">
        <v>1451</v>
      </c>
      <c r="M111" s="130">
        <f t="shared" si="152"/>
        <v>403968</v>
      </c>
      <c r="N111" s="44">
        <v>4449.1210000000001</v>
      </c>
      <c r="O111" s="45">
        <v>2592.0239999999999</v>
      </c>
      <c r="P111" s="129">
        <f t="shared" si="153"/>
        <v>7041.1450000000004</v>
      </c>
      <c r="Q111" s="44">
        <v>31.798999999999999</v>
      </c>
      <c r="R111" s="45">
        <v>22.448</v>
      </c>
      <c r="S111" s="153">
        <f t="shared" ref="S111:S121" si="157">SUM(Q111:R111)</f>
        <v>54.247</v>
      </c>
      <c r="T111" s="158">
        <f t="shared" ref="T111:T121" si="158">P111+S111</f>
        <v>7095.3920000000007</v>
      </c>
    </row>
    <row r="112" spans="1:20" s="18" customFormat="1" ht="11.25">
      <c r="A112" s="176"/>
      <c r="B112" s="19" t="s">
        <v>21</v>
      </c>
      <c r="C112" s="44">
        <v>2491</v>
      </c>
      <c r="D112" s="45">
        <v>2484</v>
      </c>
      <c r="E112" s="130">
        <f t="shared" si="154"/>
        <v>4975</v>
      </c>
      <c r="F112" s="93"/>
      <c r="G112" s="94"/>
      <c r="H112" s="130">
        <f t="shared" si="155"/>
        <v>0</v>
      </c>
      <c r="I112" s="44">
        <v>237995</v>
      </c>
      <c r="J112" s="45">
        <v>263372</v>
      </c>
      <c r="K112" s="126">
        <f t="shared" si="156"/>
        <v>501367</v>
      </c>
      <c r="L112" s="45">
        <v>1556</v>
      </c>
      <c r="M112" s="130">
        <f t="shared" si="152"/>
        <v>502923</v>
      </c>
      <c r="N112" s="44">
        <v>5953.2659999999996</v>
      </c>
      <c r="O112" s="45">
        <v>3470.8020000000001</v>
      </c>
      <c r="P112" s="129">
        <f t="shared" si="153"/>
        <v>9424.0679999999993</v>
      </c>
      <c r="Q112" s="44">
        <v>39.020000000000003</v>
      </c>
      <c r="R112" s="45">
        <v>31.934000000000001</v>
      </c>
      <c r="S112" s="153">
        <f t="shared" si="157"/>
        <v>70.954000000000008</v>
      </c>
      <c r="T112" s="158">
        <f t="shared" si="158"/>
        <v>9495.021999999999</v>
      </c>
    </row>
    <row r="113" spans="1:20" s="18" customFormat="1" ht="11.25">
      <c r="A113" s="176"/>
      <c r="B113" s="19" t="s">
        <v>22</v>
      </c>
      <c r="C113" s="44">
        <v>2484</v>
      </c>
      <c r="D113" s="45">
        <v>2483</v>
      </c>
      <c r="E113" s="130">
        <f t="shared" si="154"/>
        <v>4967</v>
      </c>
      <c r="F113" s="44">
        <v>19907</v>
      </c>
      <c r="G113" s="45">
        <v>19539</v>
      </c>
      <c r="H113" s="130">
        <f t="shared" si="155"/>
        <v>39446</v>
      </c>
      <c r="I113" s="44">
        <v>240265</v>
      </c>
      <c r="J113" s="45">
        <v>274190</v>
      </c>
      <c r="K113" s="126">
        <f t="shared" si="156"/>
        <v>514455</v>
      </c>
      <c r="L113" s="45">
        <v>1507</v>
      </c>
      <c r="M113" s="130">
        <f t="shared" si="152"/>
        <v>515962</v>
      </c>
      <c r="N113" s="44">
        <v>5797.9250000000002</v>
      </c>
      <c r="O113" s="45">
        <v>4049.402</v>
      </c>
      <c r="P113" s="129">
        <f t="shared" si="153"/>
        <v>9847.3270000000011</v>
      </c>
      <c r="Q113" s="44">
        <v>39.58</v>
      </c>
      <c r="R113" s="45">
        <v>25.181000000000001</v>
      </c>
      <c r="S113" s="153">
        <f t="shared" si="157"/>
        <v>64.760999999999996</v>
      </c>
      <c r="T113" s="158">
        <f t="shared" si="158"/>
        <v>9912.0880000000016</v>
      </c>
    </row>
    <row r="114" spans="1:20" s="18" customFormat="1" ht="11.25">
      <c r="A114" s="176"/>
      <c r="B114" s="19" t="s">
        <v>23</v>
      </c>
      <c r="C114" s="44">
        <v>2600</v>
      </c>
      <c r="D114" s="45">
        <v>2594</v>
      </c>
      <c r="E114" s="130">
        <f t="shared" si="154"/>
        <v>5194</v>
      </c>
      <c r="F114" s="44">
        <v>20887</v>
      </c>
      <c r="G114" s="45">
        <v>20306</v>
      </c>
      <c r="H114" s="130">
        <f t="shared" si="155"/>
        <v>41193</v>
      </c>
      <c r="I114" s="44">
        <v>256160</v>
      </c>
      <c r="J114" s="45">
        <v>258308</v>
      </c>
      <c r="K114" s="126">
        <f t="shared" si="156"/>
        <v>514468</v>
      </c>
      <c r="L114" s="45">
        <v>1337</v>
      </c>
      <c r="M114" s="130">
        <f t="shared" si="152"/>
        <v>515805</v>
      </c>
      <c r="N114" s="44">
        <v>5251.2179999999998</v>
      </c>
      <c r="O114" s="45">
        <v>4687.8670000000002</v>
      </c>
      <c r="P114" s="129">
        <f t="shared" si="153"/>
        <v>9939.0849999999991</v>
      </c>
      <c r="Q114" s="44">
        <v>40.695</v>
      </c>
      <c r="R114" s="45">
        <v>28.800999999999998</v>
      </c>
      <c r="S114" s="153">
        <f t="shared" si="157"/>
        <v>69.495999999999995</v>
      </c>
      <c r="T114" s="158">
        <f t="shared" si="158"/>
        <v>10008.580999999998</v>
      </c>
    </row>
    <row r="115" spans="1:20" s="18" customFormat="1" ht="11.25">
      <c r="A115" s="176"/>
      <c r="B115" s="19" t="s">
        <v>24</v>
      </c>
      <c r="C115" s="44">
        <v>2716</v>
      </c>
      <c r="D115" s="45">
        <v>2717</v>
      </c>
      <c r="E115" s="130">
        <f t="shared" si="154"/>
        <v>5433</v>
      </c>
      <c r="F115" s="44">
        <v>21525</v>
      </c>
      <c r="G115" s="45">
        <v>21164</v>
      </c>
      <c r="H115" s="130">
        <f t="shared" si="155"/>
        <v>42689</v>
      </c>
      <c r="I115" s="44">
        <v>300413</v>
      </c>
      <c r="J115" s="45">
        <v>270305</v>
      </c>
      <c r="K115" s="126">
        <f t="shared" si="156"/>
        <v>570718</v>
      </c>
      <c r="L115" s="45">
        <v>1113</v>
      </c>
      <c r="M115" s="130">
        <f t="shared" si="152"/>
        <v>571831</v>
      </c>
      <c r="N115" s="44">
        <v>4829.3050000000003</v>
      </c>
      <c r="O115" s="45">
        <v>4590.1019999999999</v>
      </c>
      <c r="P115" s="129">
        <f t="shared" si="153"/>
        <v>9419.4069999999992</v>
      </c>
      <c r="Q115" s="44">
        <v>37.409999999999997</v>
      </c>
      <c r="R115" s="45">
        <v>28.138000000000002</v>
      </c>
      <c r="S115" s="153">
        <f t="shared" si="157"/>
        <v>65.548000000000002</v>
      </c>
      <c r="T115" s="158">
        <f t="shared" si="158"/>
        <v>9484.9549999999999</v>
      </c>
    </row>
    <row r="116" spans="1:20" s="18" customFormat="1" ht="11.25">
      <c r="A116" s="176"/>
      <c r="B116" s="19" t="s">
        <v>25</v>
      </c>
      <c r="C116" s="44">
        <v>2913</v>
      </c>
      <c r="D116" s="45">
        <v>2917</v>
      </c>
      <c r="E116" s="130">
        <f t="shared" si="154"/>
        <v>5830</v>
      </c>
      <c r="F116" s="44">
        <v>22756</v>
      </c>
      <c r="G116" s="45">
        <v>22414</v>
      </c>
      <c r="H116" s="130">
        <f t="shared" si="155"/>
        <v>45170</v>
      </c>
      <c r="I116" s="44">
        <v>305077</v>
      </c>
      <c r="J116" s="45">
        <v>275022</v>
      </c>
      <c r="K116" s="126">
        <f t="shared" si="156"/>
        <v>580099</v>
      </c>
      <c r="L116" s="45">
        <v>1212</v>
      </c>
      <c r="M116" s="130">
        <f t="shared" si="152"/>
        <v>581311</v>
      </c>
      <c r="N116" s="44">
        <v>4733.0739999999996</v>
      </c>
      <c r="O116" s="45">
        <v>4333.2700000000004</v>
      </c>
      <c r="P116" s="129">
        <f t="shared" si="153"/>
        <v>9066.344000000001</v>
      </c>
      <c r="Q116" s="44">
        <v>42.991999999999997</v>
      </c>
      <c r="R116" s="45">
        <v>28.344000000000001</v>
      </c>
      <c r="S116" s="153">
        <f t="shared" si="157"/>
        <v>71.335999999999999</v>
      </c>
      <c r="T116" s="158">
        <f t="shared" si="158"/>
        <v>9137.68</v>
      </c>
    </row>
    <row r="117" spans="1:20" s="18" customFormat="1" ht="11.25">
      <c r="A117" s="176"/>
      <c r="B117" s="19" t="s">
        <v>26</v>
      </c>
      <c r="C117" s="44">
        <v>3145</v>
      </c>
      <c r="D117" s="45">
        <v>3157</v>
      </c>
      <c r="E117" s="130">
        <f t="shared" si="154"/>
        <v>6302</v>
      </c>
      <c r="F117" s="44">
        <v>24684</v>
      </c>
      <c r="G117" s="45">
        <v>24269</v>
      </c>
      <c r="H117" s="130">
        <f t="shared" si="155"/>
        <v>48953</v>
      </c>
      <c r="I117" s="44">
        <v>343406</v>
      </c>
      <c r="J117" s="45">
        <v>382644</v>
      </c>
      <c r="K117" s="126">
        <f t="shared" si="156"/>
        <v>726050</v>
      </c>
      <c r="L117" s="45">
        <v>1036</v>
      </c>
      <c r="M117" s="130">
        <f t="shared" si="152"/>
        <v>727086</v>
      </c>
      <c r="N117" s="44">
        <v>4638.0190000000002</v>
      </c>
      <c r="O117" s="45">
        <v>3409.8690000000001</v>
      </c>
      <c r="P117" s="129">
        <f t="shared" si="153"/>
        <v>8047.8880000000008</v>
      </c>
      <c r="Q117" s="44">
        <v>36.607999999999997</v>
      </c>
      <c r="R117" s="45">
        <v>18.818000000000001</v>
      </c>
      <c r="S117" s="153">
        <f t="shared" si="157"/>
        <v>55.426000000000002</v>
      </c>
      <c r="T117" s="158">
        <f t="shared" si="158"/>
        <v>8103.3140000000012</v>
      </c>
    </row>
    <row r="118" spans="1:20" s="18" customFormat="1" ht="11.25">
      <c r="A118" s="176"/>
      <c r="B118" s="19" t="s">
        <v>27</v>
      </c>
      <c r="C118" s="44">
        <v>2771</v>
      </c>
      <c r="D118" s="45">
        <v>2764</v>
      </c>
      <c r="E118" s="130">
        <f t="shared" si="154"/>
        <v>5535</v>
      </c>
      <c r="F118" s="44">
        <v>21872</v>
      </c>
      <c r="G118" s="45">
        <v>21345</v>
      </c>
      <c r="H118" s="130">
        <f t="shared" si="155"/>
        <v>43217</v>
      </c>
      <c r="I118" s="44">
        <v>228162</v>
      </c>
      <c r="J118" s="45">
        <v>309572</v>
      </c>
      <c r="K118" s="126">
        <f t="shared" si="156"/>
        <v>537734</v>
      </c>
      <c r="L118" s="45">
        <v>1563</v>
      </c>
      <c r="M118" s="130">
        <f t="shared" si="152"/>
        <v>539297</v>
      </c>
      <c r="N118" s="32">
        <v>4883.1731656000002</v>
      </c>
      <c r="O118" s="33">
        <v>4180.3810000000003</v>
      </c>
      <c r="P118" s="129">
        <f t="shared" si="153"/>
        <v>9063.5541656000005</v>
      </c>
      <c r="Q118" s="32">
        <v>33.499000000000002</v>
      </c>
      <c r="R118" s="33">
        <v>23.331</v>
      </c>
      <c r="S118" s="153">
        <f t="shared" si="157"/>
        <v>56.83</v>
      </c>
      <c r="T118" s="158">
        <f t="shared" si="158"/>
        <v>9120.3841656000004</v>
      </c>
    </row>
    <row r="119" spans="1:20" s="18" customFormat="1" ht="11.25">
      <c r="A119" s="176"/>
      <c r="B119" s="19" t="s">
        <v>28</v>
      </c>
      <c r="C119" s="44">
        <v>2717</v>
      </c>
      <c r="D119" s="45">
        <v>2714</v>
      </c>
      <c r="E119" s="130">
        <f t="shared" si="154"/>
        <v>5431</v>
      </c>
      <c r="F119" s="44">
        <v>21064</v>
      </c>
      <c r="G119" s="45">
        <v>20631</v>
      </c>
      <c r="H119" s="130">
        <f t="shared" si="155"/>
        <v>41695</v>
      </c>
      <c r="I119" s="44">
        <v>262327</v>
      </c>
      <c r="J119" s="45">
        <v>261452</v>
      </c>
      <c r="K119" s="126">
        <f t="shared" si="156"/>
        <v>523779</v>
      </c>
      <c r="L119" s="45">
        <v>962</v>
      </c>
      <c r="M119" s="130">
        <f t="shared" si="152"/>
        <v>524741</v>
      </c>
      <c r="N119" s="44">
        <v>5839.2389999999996</v>
      </c>
      <c r="O119" s="45">
        <v>3898.4079999999999</v>
      </c>
      <c r="P119" s="129">
        <f t="shared" si="153"/>
        <v>9737.646999999999</v>
      </c>
      <c r="Q119" s="44">
        <v>43.893000000000001</v>
      </c>
      <c r="R119" s="45">
        <v>23.489000000000001</v>
      </c>
      <c r="S119" s="153">
        <f t="shared" si="157"/>
        <v>67.382000000000005</v>
      </c>
      <c r="T119" s="158">
        <f t="shared" si="158"/>
        <v>9805.0289999999986</v>
      </c>
    </row>
    <row r="120" spans="1:20" s="18" customFormat="1" ht="11.25">
      <c r="A120" s="176"/>
      <c r="B120" s="19" t="s">
        <v>29</v>
      </c>
      <c r="C120" s="44">
        <v>2404</v>
      </c>
      <c r="D120" s="45">
        <v>2401</v>
      </c>
      <c r="E120" s="130">
        <f t="shared" si="154"/>
        <v>4805</v>
      </c>
      <c r="F120" s="44">
        <v>18627</v>
      </c>
      <c r="G120" s="45">
        <v>18261</v>
      </c>
      <c r="H120" s="130">
        <f t="shared" si="155"/>
        <v>36888</v>
      </c>
      <c r="I120" s="44">
        <v>193931</v>
      </c>
      <c r="J120" s="45">
        <v>213000</v>
      </c>
      <c r="K120" s="126">
        <f t="shared" si="156"/>
        <v>406931</v>
      </c>
      <c r="L120" s="45">
        <v>938</v>
      </c>
      <c r="M120" s="130">
        <f t="shared" si="152"/>
        <v>407869</v>
      </c>
      <c r="N120" s="32">
        <v>5421.4949999999999</v>
      </c>
      <c r="O120" s="33">
        <v>3295.5650000000001</v>
      </c>
      <c r="P120" s="129">
        <f t="shared" si="153"/>
        <v>8717.06</v>
      </c>
      <c r="Q120" s="32">
        <v>48.127000000000002</v>
      </c>
      <c r="R120" s="33">
        <v>26.681999999999999</v>
      </c>
      <c r="S120" s="153">
        <f t="shared" si="157"/>
        <v>74.808999999999997</v>
      </c>
      <c r="T120" s="158">
        <f t="shared" si="158"/>
        <v>8791.8689999999988</v>
      </c>
    </row>
    <row r="121" spans="1:20" s="18" customFormat="1" ht="12" thickBot="1">
      <c r="A121" s="176"/>
      <c r="B121" s="24" t="s">
        <v>30</v>
      </c>
      <c r="C121" s="48">
        <v>2647</v>
      </c>
      <c r="D121" s="49">
        <v>2661</v>
      </c>
      <c r="E121" s="138">
        <f t="shared" si="154"/>
        <v>5308</v>
      </c>
      <c r="F121" s="48">
        <v>20798</v>
      </c>
      <c r="G121" s="49">
        <v>20402</v>
      </c>
      <c r="H121" s="138">
        <f t="shared" si="155"/>
        <v>41200</v>
      </c>
      <c r="I121" s="48">
        <v>268941</v>
      </c>
      <c r="J121" s="49">
        <v>239742</v>
      </c>
      <c r="K121" s="126">
        <f t="shared" si="156"/>
        <v>508683</v>
      </c>
      <c r="L121" s="49">
        <v>1684</v>
      </c>
      <c r="M121" s="144">
        <f t="shared" si="152"/>
        <v>510367</v>
      </c>
      <c r="N121" s="48">
        <v>5752.027</v>
      </c>
      <c r="O121" s="49">
        <v>3196.2759999999998</v>
      </c>
      <c r="P121" s="150">
        <f t="shared" si="153"/>
        <v>8948.3029999999999</v>
      </c>
      <c r="Q121" s="48">
        <v>58.137999999999998</v>
      </c>
      <c r="R121" s="49">
        <v>28.692</v>
      </c>
      <c r="S121" s="153">
        <f t="shared" si="157"/>
        <v>86.83</v>
      </c>
      <c r="T121" s="159">
        <f t="shared" si="158"/>
        <v>9035.1329999999998</v>
      </c>
    </row>
    <row r="122" spans="1:20" s="11" customFormat="1" ht="11.25" thickBot="1">
      <c r="A122" s="177"/>
      <c r="B122" s="27" t="s">
        <v>31</v>
      </c>
      <c r="C122" s="28">
        <f>SUM(C110:C121)</f>
        <v>31491</v>
      </c>
      <c r="D122" s="29">
        <f t="shared" ref="D122" si="159">SUM(D110:D121)</f>
        <v>31489</v>
      </c>
      <c r="E122" s="136">
        <f t="shared" ref="E122" si="160">SUM(E110:E121)</f>
        <v>62980</v>
      </c>
      <c r="F122" s="28">
        <f>SUM(F110:F121)</f>
        <v>192120</v>
      </c>
      <c r="G122" s="29">
        <f t="shared" ref="G122:H122" si="161">SUM(G110:G121)</f>
        <v>188331</v>
      </c>
      <c r="H122" s="136">
        <f t="shared" si="161"/>
        <v>380451</v>
      </c>
      <c r="I122" s="28">
        <f t="shared" ref="I122" si="162">SUM(I110:I121)</f>
        <v>3030187</v>
      </c>
      <c r="J122" s="29">
        <f t="shared" ref="J122:K122" si="163">SUM(J110:J121)</f>
        <v>3219316</v>
      </c>
      <c r="K122" s="128">
        <f t="shared" si="163"/>
        <v>6249503</v>
      </c>
      <c r="L122" s="29">
        <f t="shared" ref="L122" si="164">SUM(L110:L121)</f>
        <v>15629</v>
      </c>
      <c r="M122" s="136">
        <f t="shared" ref="M122" si="165">SUM(M110:M121)</f>
        <v>6265132</v>
      </c>
      <c r="N122" s="28">
        <f t="shared" ref="N122" si="166">SUM(N110:N121)</f>
        <v>61231.491165600004</v>
      </c>
      <c r="O122" s="29">
        <f t="shared" ref="O122" si="167">SUM(O110:O121)</f>
        <v>44328.978000000003</v>
      </c>
      <c r="P122" s="128">
        <f t="shared" ref="P122" si="168">SUM(P110:P121)</f>
        <v>105560.46916560001</v>
      </c>
      <c r="Q122" s="28">
        <f t="shared" ref="Q122" si="169">SUM(Q110:Q121)</f>
        <v>485.55899999999997</v>
      </c>
      <c r="R122" s="29">
        <f t="shared" ref="R122:S122" si="170">SUM(R110:R121)</f>
        <v>314.18400000000003</v>
      </c>
      <c r="S122" s="154">
        <f t="shared" si="170"/>
        <v>799.74300000000005</v>
      </c>
      <c r="T122" s="136">
        <f t="shared" ref="T122" si="171">SUM(T110:T121)</f>
        <v>106360.21216560001</v>
      </c>
    </row>
    <row r="123" spans="1:20" s="18" customFormat="1" ht="11.25" customHeight="1">
      <c r="A123" s="203">
        <v>2014</v>
      </c>
      <c r="B123" s="13" t="s">
        <v>19</v>
      </c>
      <c r="C123" s="46">
        <v>2473</v>
      </c>
      <c r="D123" s="47">
        <v>2463</v>
      </c>
      <c r="E123" s="137">
        <f>C123+D123</f>
        <v>4936</v>
      </c>
      <c r="F123" s="46">
        <v>19378</v>
      </c>
      <c r="G123" s="47">
        <v>18977</v>
      </c>
      <c r="H123" s="137">
        <f>F123+G123</f>
        <v>38355</v>
      </c>
      <c r="I123" s="46">
        <v>200024</v>
      </c>
      <c r="J123" s="47">
        <v>249498</v>
      </c>
      <c r="K123" s="126">
        <f>SUM(I123:J123)</f>
        <v>449522</v>
      </c>
      <c r="L123" s="47">
        <v>954</v>
      </c>
      <c r="M123" s="143">
        <f t="shared" ref="M123:M134" si="172">SUM(K123:L123)</f>
        <v>450476</v>
      </c>
      <c r="N123" s="46">
        <v>4406.6030000000001</v>
      </c>
      <c r="O123" s="47">
        <v>2502.4229999999998</v>
      </c>
      <c r="P123" s="149">
        <f t="shared" ref="P123:P134" si="173">SUM(N123:O123)</f>
        <v>6909.0259999999998</v>
      </c>
      <c r="Q123" s="46">
        <v>48.890999999999998</v>
      </c>
      <c r="R123" s="47">
        <v>27.56</v>
      </c>
      <c r="S123" s="153">
        <f>SUM(Q123:R123)</f>
        <v>76.450999999999993</v>
      </c>
      <c r="T123" s="157">
        <f>P123+S123</f>
        <v>6985.4769999999999</v>
      </c>
    </row>
    <row r="124" spans="1:20" s="18" customFormat="1" ht="11.25">
      <c r="A124" s="176"/>
      <c r="B124" s="19" t="s">
        <v>20</v>
      </c>
      <c r="C124" s="44">
        <v>2160</v>
      </c>
      <c r="D124" s="45">
        <v>2159</v>
      </c>
      <c r="E124" s="130">
        <f t="shared" ref="E124:E134" si="174">C124+D124</f>
        <v>4319</v>
      </c>
      <c r="F124" s="44">
        <v>16727</v>
      </c>
      <c r="G124" s="45">
        <v>16381</v>
      </c>
      <c r="H124" s="130">
        <f t="shared" ref="H124:H134" si="175">F124+G124</f>
        <v>33108</v>
      </c>
      <c r="I124" s="44">
        <v>180375</v>
      </c>
      <c r="J124" s="45">
        <v>194465</v>
      </c>
      <c r="K124" s="126">
        <f t="shared" ref="K124:K134" si="176">SUM(I124:J124)</f>
        <v>374840</v>
      </c>
      <c r="L124" s="45">
        <v>1266</v>
      </c>
      <c r="M124" s="130">
        <f t="shared" si="172"/>
        <v>376106</v>
      </c>
      <c r="N124" s="44">
        <v>4436.9229999999998</v>
      </c>
      <c r="O124" s="45">
        <v>2550.7159999999999</v>
      </c>
      <c r="P124" s="129">
        <f t="shared" si="173"/>
        <v>6987.6389999999992</v>
      </c>
      <c r="Q124" s="44">
        <v>35.878999999999998</v>
      </c>
      <c r="R124" s="45">
        <v>26.262</v>
      </c>
      <c r="S124" s="153">
        <f t="shared" ref="S124:S134" si="177">SUM(Q124:R124)</f>
        <v>62.140999999999998</v>
      </c>
      <c r="T124" s="158">
        <f t="shared" ref="T124:T134" si="178">P124+S124</f>
        <v>7049.7799999999988</v>
      </c>
    </row>
    <row r="125" spans="1:20" s="18" customFormat="1" ht="11.25">
      <c r="A125" s="176"/>
      <c r="B125" s="19" t="s">
        <v>21</v>
      </c>
      <c r="C125" s="44">
        <v>2397</v>
      </c>
      <c r="D125" s="45">
        <v>2398</v>
      </c>
      <c r="E125" s="130">
        <f t="shared" si="174"/>
        <v>4795</v>
      </c>
      <c r="F125" s="44">
        <v>18763</v>
      </c>
      <c r="G125" s="45">
        <v>18384</v>
      </c>
      <c r="H125" s="130">
        <f t="shared" si="175"/>
        <v>37147</v>
      </c>
      <c r="I125" s="44">
        <v>211733</v>
      </c>
      <c r="J125" s="45">
        <v>217920</v>
      </c>
      <c r="K125" s="126">
        <f t="shared" si="176"/>
        <v>429653</v>
      </c>
      <c r="L125" s="45">
        <v>1326</v>
      </c>
      <c r="M125" s="130">
        <f t="shared" si="172"/>
        <v>430979</v>
      </c>
      <c r="N125" s="44">
        <v>5736.09</v>
      </c>
      <c r="O125" s="45">
        <v>3265.5072999999998</v>
      </c>
      <c r="P125" s="129">
        <f t="shared" si="173"/>
        <v>9001.5972999999994</v>
      </c>
      <c r="Q125" s="44">
        <v>39.265999999999998</v>
      </c>
      <c r="R125" s="45">
        <v>27.030999999999999</v>
      </c>
      <c r="S125" s="153">
        <f t="shared" si="177"/>
        <v>66.296999999999997</v>
      </c>
      <c r="T125" s="158">
        <f t="shared" si="178"/>
        <v>9067.8942999999999</v>
      </c>
    </row>
    <row r="126" spans="1:20" s="18" customFormat="1" ht="11.25">
      <c r="A126" s="176"/>
      <c r="B126" s="19" t="s">
        <v>22</v>
      </c>
      <c r="C126" s="44">
        <v>2490</v>
      </c>
      <c r="D126" s="45">
        <v>2495</v>
      </c>
      <c r="E126" s="130">
        <f t="shared" si="174"/>
        <v>4985</v>
      </c>
      <c r="F126" s="44">
        <v>4987</v>
      </c>
      <c r="G126" s="45">
        <v>19814</v>
      </c>
      <c r="H126" s="130">
        <f t="shared" si="175"/>
        <v>24801</v>
      </c>
      <c r="I126" s="44">
        <v>269270</v>
      </c>
      <c r="J126" s="45">
        <v>271839</v>
      </c>
      <c r="K126" s="126">
        <f t="shared" si="176"/>
        <v>541109</v>
      </c>
      <c r="L126" s="45">
        <v>1475</v>
      </c>
      <c r="M126" s="130">
        <f t="shared" si="172"/>
        <v>542584</v>
      </c>
      <c r="N126" s="44">
        <v>5177.2790000000005</v>
      </c>
      <c r="O126" s="45">
        <v>2999.4319999999998</v>
      </c>
      <c r="P126" s="129">
        <f t="shared" si="173"/>
        <v>8176.7110000000002</v>
      </c>
      <c r="Q126" s="44">
        <v>44.463000000000001</v>
      </c>
      <c r="R126" s="45">
        <v>26.42</v>
      </c>
      <c r="S126" s="153">
        <f t="shared" si="177"/>
        <v>70.88300000000001</v>
      </c>
      <c r="T126" s="158">
        <f t="shared" si="178"/>
        <v>8247.594000000001</v>
      </c>
    </row>
    <row r="127" spans="1:20" s="18" customFormat="1" ht="11.25">
      <c r="A127" s="176"/>
      <c r="B127" s="19" t="s">
        <v>23</v>
      </c>
      <c r="C127" s="44">
        <v>2557</v>
      </c>
      <c r="D127" s="45">
        <v>2542</v>
      </c>
      <c r="E127" s="130">
        <f t="shared" si="174"/>
        <v>5099</v>
      </c>
      <c r="F127" s="44">
        <v>20059</v>
      </c>
      <c r="G127" s="45">
        <v>19550</v>
      </c>
      <c r="H127" s="130">
        <f t="shared" si="175"/>
        <v>39609</v>
      </c>
      <c r="I127" s="44">
        <v>260932</v>
      </c>
      <c r="J127" s="45">
        <v>249412</v>
      </c>
      <c r="K127" s="126">
        <f t="shared" si="176"/>
        <v>510344</v>
      </c>
      <c r="L127" s="45">
        <v>1212</v>
      </c>
      <c r="M127" s="130">
        <f t="shared" si="172"/>
        <v>511556</v>
      </c>
      <c r="N127" s="44">
        <v>5135.5889999999999</v>
      </c>
      <c r="O127" s="45">
        <v>3605.183</v>
      </c>
      <c r="P127" s="129">
        <f t="shared" si="173"/>
        <v>8740.7720000000008</v>
      </c>
      <c r="Q127" s="44">
        <v>44.892000000000003</v>
      </c>
      <c r="R127" s="45">
        <v>25.855</v>
      </c>
      <c r="S127" s="153">
        <f t="shared" si="177"/>
        <v>70.747</v>
      </c>
      <c r="T127" s="158">
        <f t="shared" si="178"/>
        <v>8811.5190000000002</v>
      </c>
    </row>
    <row r="128" spans="1:20" s="18" customFormat="1" ht="11.25">
      <c r="A128" s="176"/>
      <c r="B128" s="19" t="s">
        <v>24</v>
      </c>
      <c r="C128" s="44">
        <v>2770</v>
      </c>
      <c r="D128" s="45">
        <v>2785</v>
      </c>
      <c r="E128" s="130">
        <f t="shared" si="174"/>
        <v>5555</v>
      </c>
      <c r="F128" s="44">
        <v>21619</v>
      </c>
      <c r="G128" s="45">
        <v>21260</v>
      </c>
      <c r="H128" s="130">
        <f t="shared" si="175"/>
        <v>42879</v>
      </c>
      <c r="I128" s="44">
        <v>324945</v>
      </c>
      <c r="J128" s="45">
        <v>283383</v>
      </c>
      <c r="K128" s="126">
        <f t="shared" si="176"/>
        <v>608328</v>
      </c>
      <c r="L128" s="45">
        <v>1842</v>
      </c>
      <c r="M128" s="130">
        <f t="shared" si="172"/>
        <v>610170</v>
      </c>
      <c r="N128" s="44">
        <v>5205.6170000000002</v>
      </c>
      <c r="O128" s="45">
        <v>3394.7719999999999</v>
      </c>
      <c r="P128" s="129">
        <f t="shared" si="173"/>
        <v>8600.3889999999992</v>
      </c>
      <c r="Q128" s="44">
        <v>43.39</v>
      </c>
      <c r="R128" s="45">
        <v>18.483000000000001</v>
      </c>
      <c r="S128" s="153">
        <f t="shared" si="177"/>
        <v>61.873000000000005</v>
      </c>
      <c r="T128" s="158">
        <f t="shared" si="178"/>
        <v>8662.2619999999988</v>
      </c>
    </row>
    <row r="129" spans="1:20" s="18" customFormat="1" ht="11.25">
      <c r="A129" s="176"/>
      <c r="B129" s="19" t="s">
        <v>25</v>
      </c>
      <c r="C129" s="44">
        <v>3081</v>
      </c>
      <c r="D129" s="45">
        <v>3075</v>
      </c>
      <c r="E129" s="130">
        <f t="shared" si="174"/>
        <v>6156</v>
      </c>
      <c r="F129" s="99"/>
      <c r="G129" s="100"/>
      <c r="H129" s="130">
        <f t="shared" si="175"/>
        <v>0</v>
      </c>
      <c r="I129" s="44">
        <v>376325</v>
      </c>
      <c r="J129" s="45">
        <v>264677</v>
      </c>
      <c r="K129" s="126">
        <f t="shared" si="176"/>
        <v>641002</v>
      </c>
      <c r="L129" s="45">
        <v>828</v>
      </c>
      <c r="M129" s="130">
        <f t="shared" si="172"/>
        <v>641830</v>
      </c>
      <c r="N129" s="44">
        <v>4862.085</v>
      </c>
      <c r="O129" s="45">
        <v>3381.6</v>
      </c>
      <c r="P129" s="129">
        <f t="shared" si="173"/>
        <v>8243.6849999999995</v>
      </c>
      <c r="Q129" s="44">
        <v>47.293999999999997</v>
      </c>
      <c r="R129" s="45">
        <v>18.231999999999999</v>
      </c>
      <c r="S129" s="153">
        <f t="shared" si="177"/>
        <v>65.525999999999996</v>
      </c>
      <c r="T129" s="158">
        <f t="shared" si="178"/>
        <v>8309.2109999999993</v>
      </c>
    </row>
    <row r="130" spans="1:20" s="18" customFormat="1" ht="11.25">
      <c r="A130" s="176"/>
      <c r="B130" s="19" t="s">
        <v>26</v>
      </c>
      <c r="C130" s="44">
        <v>3388</v>
      </c>
      <c r="D130" s="45">
        <v>3394</v>
      </c>
      <c r="E130" s="130">
        <f t="shared" si="174"/>
        <v>6782</v>
      </c>
      <c r="F130" s="99"/>
      <c r="G130" s="100"/>
      <c r="H130" s="130">
        <f t="shared" si="175"/>
        <v>0</v>
      </c>
      <c r="I130" s="44">
        <v>355306</v>
      </c>
      <c r="J130" s="45">
        <v>458546</v>
      </c>
      <c r="K130" s="126">
        <f t="shared" si="176"/>
        <v>813852</v>
      </c>
      <c r="L130" s="45">
        <v>948</v>
      </c>
      <c r="M130" s="130">
        <f t="shared" si="172"/>
        <v>814800</v>
      </c>
      <c r="N130" s="44">
        <v>4296.8255490000001</v>
      </c>
      <c r="O130" s="45">
        <v>2398.248</v>
      </c>
      <c r="P130" s="129">
        <f t="shared" si="173"/>
        <v>6695.0735490000006</v>
      </c>
      <c r="Q130" s="44">
        <v>39.648000000000003</v>
      </c>
      <c r="R130" s="45">
        <v>15.782</v>
      </c>
      <c r="S130" s="153">
        <f t="shared" si="177"/>
        <v>55.430000000000007</v>
      </c>
      <c r="T130" s="158">
        <f t="shared" si="178"/>
        <v>6750.5035490000009</v>
      </c>
    </row>
    <row r="131" spans="1:20" s="18" customFormat="1" ht="11.25">
      <c r="A131" s="176"/>
      <c r="B131" s="19" t="s">
        <v>27</v>
      </c>
      <c r="C131" s="44">
        <v>2965</v>
      </c>
      <c r="D131" s="45">
        <v>2960</v>
      </c>
      <c r="E131" s="130">
        <f t="shared" si="174"/>
        <v>5925</v>
      </c>
      <c r="F131" s="44">
        <v>23064</v>
      </c>
      <c r="G131" s="45">
        <v>22761</v>
      </c>
      <c r="H131" s="130">
        <f t="shared" si="175"/>
        <v>45825</v>
      </c>
      <c r="I131" s="44">
        <v>281566</v>
      </c>
      <c r="J131" s="45">
        <v>358288</v>
      </c>
      <c r="K131" s="126">
        <f t="shared" si="176"/>
        <v>639854</v>
      </c>
      <c r="L131" s="45">
        <v>844</v>
      </c>
      <c r="M131" s="130">
        <f t="shared" si="172"/>
        <v>640698</v>
      </c>
      <c r="N131" s="44">
        <v>4378.268</v>
      </c>
      <c r="O131" s="45">
        <v>3190.4380000000001</v>
      </c>
      <c r="P131" s="129">
        <f t="shared" si="173"/>
        <v>7568.7060000000001</v>
      </c>
      <c r="Q131" s="44">
        <v>34.793999999999997</v>
      </c>
      <c r="R131" s="45">
        <v>21.366</v>
      </c>
      <c r="S131" s="153">
        <f t="shared" si="177"/>
        <v>56.16</v>
      </c>
      <c r="T131" s="158">
        <f t="shared" si="178"/>
        <v>7624.866</v>
      </c>
    </row>
    <row r="132" spans="1:20" s="18" customFormat="1" ht="11.25">
      <c r="A132" s="176"/>
      <c r="B132" s="19" t="s">
        <v>28</v>
      </c>
      <c r="C132" s="44">
        <v>2834</v>
      </c>
      <c r="D132" s="45">
        <v>2834</v>
      </c>
      <c r="E132" s="130">
        <f t="shared" si="174"/>
        <v>5668</v>
      </c>
      <c r="F132" s="44">
        <v>21623</v>
      </c>
      <c r="G132" s="45">
        <v>21608</v>
      </c>
      <c r="H132" s="130">
        <f t="shared" si="175"/>
        <v>43231</v>
      </c>
      <c r="I132" s="44">
        <v>259275</v>
      </c>
      <c r="J132" s="45">
        <v>289378</v>
      </c>
      <c r="K132" s="126">
        <f t="shared" si="176"/>
        <v>548653</v>
      </c>
      <c r="L132" s="45">
        <v>1025</v>
      </c>
      <c r="M132" s="130">
        <f t="shared" si="172"/>
        <v>549678</v>
      </c>
      <c r="N132" s="44">
        <v>4221.6750000000002</v>
      </c>
      <c r="O132" s="45">
        <v>2965.9490000000001</v>
      </c>
      <c r="P132" s="129">
        <f t="shared" si="173"/>
        <v>7187.6239999999998</v>
      </c>
      <c r="Q132" s="44">
        <v>55.81</v>
      </c>
      <c r="R132" s="45">
        <v>22.396000000000001</v>
      </c>
      <c r="S132" s="153">
        <f t="shared" si="177"/>
        <v>78.206000000000003</v>
      </c>
      <c r="T132" s="158">
        <f t="shared" si="178"/>
        <v>7265.83</v>
      </c>
    </row>
    <row r="133" spans="1:20" s="18" customFormat="1" ht="11.25">
      <c r="A133" s="176"/>
      <c r="B133" s="19" t="s">
        <v>29</v>
      </c>
      <c r="C133" s="44">
        <v>2384</v>
      </c>
      <c r="D133" s="45">
        <v>2388</v>
      </c>
      <c r="E133" s="130">
        <f t="shared" si="174"/>
        <v>4772</v>
      </c>
      <c r="F133" s="44">
        <v>18480</v>
      </c>
      <c r="G133" s="45">
        <v>18476</v>
      </c>
      <c r="H133" s="130">
        <f t="shared" si="175"/>
        <v>36956</v>
      </c>
      <c r="I133" s="44">
        <v>203482</v>
      </c>
      <c r="J133" s="45">
        <v>222574</v>
      </c>
      <c r="K133" s="126">
        <f t="shared" si="176"/>
        <v>426056</v>
      </c>
      <c r="L133" s="45">
        <v>1347</v>
      </c>
      <c r="M133" s="130">
        <f t="shared" si="172"/>
        <v>427403</v>
      </c>
      <c r="N133" s="32">
        <v>4080.027</v>
      </c>
      <c r="O133" s="33">
        <v>2843.136</v>
      </c>
      <c r="P133" s="129">
        <f t="shared" si="173"/>
        <v>6923.1630000000005</v>
      </c>
      <c r="Q133" s="32">
        <v>29.765000000000001</v>
      </c>
      <c r="R133" s="33">
        <v>17.321000000000002</v>
      </c>
      <c r="S133" s="153">
        <f t="shared" si="177"/>
        <v>47.085999999999999</v>
      </c>
      <c r="T133" s="158">
        <f t="shared" si="178"/>
        <v>6970.2490000000007</v>
      </c>
    </row>
    <row r="134" spans="1:20" s="18" customFormat="1" ht="12" thickBot="1">
      <c r="A134" s="176"/>
      <c r="B134" s="24" t="s">
        <v>30</v>
      </c>
      <c r="C134" s="48">
        <v>2794</v>
      </c>
      <c r="D134" s="49">
        <v>2793</v>
      </c>
      <c r="E134" s="138">
        <f t="shared" si="174"/>
        <v>5587</v>
      </c>
      <c r="F134" s="48">
        <v>21629</v>
      </c>
      <c r="G134" s="49">
        <v>21613</v>
      </c>
      <c r="H134" s="138">
        <f t="shared" si="175"/>
        <v>43242</v>
      </c>
      <c r="I134" s="48">
        <v>299509</v>
      </c>
      <c r="J134" s="49">
        <v>272387</v>
      </c>
      <c r="K134" s="126">
        <f t="shared" si="176"/>
        <v>571896</v>
      </c>
      <c r="L134" s="49">
        <v>1333</v>
      </c>
      <c r="M134" s="144">
        <f t="shared" si="172"/>
        <v>573229</v>
      </c>
      <c r="N134" s="48">
        <v>4520.0709999999999</v>
      </c>
      <c r="O134" s="49">
        <v>2686.8589999999999</v>
      </c>
      <c r="P134" s="150">
        <f t="shared" si="173"/>
        <v>7206.93</v>
      </c>
      <c r="Q134" s="48">
        <v>33.652000000000001</v>
      </c>
      <c r="R134" s="49">
        <v>18.347999999999999</v>
      </c>
      <c r="S134" s="153">
        <f t="shared" si="177"/>
        <v>52</v>
      </c>
      <c r="T134" s="159">
        <f t="shared" si="178"/>
        <v>7258.93</v>
      </c>
    </row>
    <row r="135" spans="1:20" s="11" customFormat="1" ht="11.25" thickBot="1">
      <c r="A135" s="177"/>
      <c r="B135" s="27" t="s">
        <v>31</v>
      </c>
      <c r="C135" s="28">
        <f>SUM(C123:C134)</f>
        <v>32293</v>
      </c>
      <c r="D135" s="29">
        <f t="shared" ref="D135" si="179">SUM(D123:D134)</f>
        <v>32286</v>
      </c>
      <c r="E135" s="136">
        <f t="shared" ref="E135" si="180">SUM(E123:E134)</f>
        <v>64579</v>
      </c>
      <c r="F135" s="28">
        <f>SUM(F123:F134)</f>
        <v>186329</v>
      </c>
      <c r="G135" s="29">
        <f t="shared" ref="G135:H135" si="181">SUM(G123:G134)</f>
        <v>198824</v>
      </c>
      <c r="H135" s="136">
        <f t="shared" si="181"/>
        <v>385153</v>
      </c>
      <c r="I135" s="28">
        <f t="shared" ref="I135" si="182">SUM(I123:I134)</f>
        <v>3222742</v>
      </c>
      <c r="J135" s="29">
        <f t="shared" ref="J135:K135" si="183">SUM(J123:J134)</f>
        <v>3332367</v>
      </c>
      <c r="K135" s="128">
        <f t="shared" si="183"/>
        <v>6555109</v>
      </c>
      <c r="L135" s="29">
        <f t="shared" ref="L135" si="184">SUM(L123:L134)</f>
        <v>14400</v>
      </c>
      <c r="M135" s="136">
        <f t="shared" ref="M135" si="185">SUM(M123:M134)</f>
        <v>6569509</v>
      </c>
      <c r="N135" s="28">
        <f t="shared" ref="N135" si="186">SUM(N123:N134)</f>
        <v>56457.052549</v>
      </c>
      <c r="O135" s="29">
        <f t="shared" ref="O135" si="187">SUM(O123:O134)</f>
        <v>35784.263299999991</v>
      </c>
      <c r="P135" s="128">
        <f t="shared" ref="P135" si="188">SUM(P123:P134)</f>
        <v>92241.315848999977</v>
      </c>
      <c r="Q135" s="28">
        <f t="shared" ref="Q135" si="189">SUM(Q123:Q134)</f>
        <v>497.74399999999997</v>
      </c>
      <c r="R135" s="29">
        <f t="shared" ref="R135:S135" si="190">SUM(R123:R134)</f>
        <v>265.05600000000004</v>
      </c>
      <c r="S135" s="154">
        <f t="shared" si="190"/>
        <v>762.8</v>
      </c>
      <c r="T135" s="136">
        <f t="shared" ref="T135" si="191">SUM(T123:T134)</f>
        <v>93004.115848999994</v>
      </c>
    </row>
    <row r="136" spans="1:20" s="18" customFormat="1" ht="11.25" customHeight="1">
      <c r="A136" s="203">
        <v>2015</v>
      </c>
      <c r="B136" s="13" t="s">
        <v>19</v>
      </c>
      <c r="C136" s="46">
        <v>2553</v>
      </c>
      <c r="D136" s="47">
        <v>2551</v>
      </c>
      <c r="E136" s="137">
        <f>C136+D136</f>
        <v>5104</v>
      </c>
      <c r="F136" s="46">
        <v>19935</v>
      </c>
      <c r="G136" s="47">
        <v>19866</v>
      </c>
      <c r="H136" s="137">
        <f>F136+G136</f>
        <v>39801</v>
      </c>
      <c r="I136" s="46">
        <v>225479</v>
      </c>
      <c r="J136" s="47">
        <v>275366</v>
      </c>
      <c r="K136" s="126">
        <f>SUM(I136:J136)</f>
        <v>500845</v>
      </c>
      <c r="L136" s="47">
        <v>921</v>
      </c>
      <c r="M136" s="143">
        <f t="shared" ref="M136:M147" si="192">SUM(K136:L136)</f>
        <v>501766</v>
      </c>
      <c r="N136" s="46">
        <v>3608.6750000000002</v>
      </c>
      <c r="O136" s="47">
        <v>2166.9989999999998</v>
      </c>
      <c r="P136" s="149">
        <f t="shared" ref="P136:P147" si="193">SUM(N136:O136)</f>
        <v>5775.674</v>
      </c>
      <c r="Q136" s="46">
        <v>28.887</v>
      </c>
      <c r="R136" s="47">
        <v>19.254999999999999</v>
      </c>
      <c r="S136" s="153">
        <f>SUM(Q136:R136)</f>
        <v>48.141999999999996</v>
      </c>
      <c r="T136" s="157">
        <f>P136+S136</f>
        <v>5823.8159999999998</v>
      </c>
    </row>
    <row r="137" spans="1:20" s="18" customFormat="1" ht="11.25">
      <c r="A137" s="176"/>
      <c r="B137" s="19" t="s">
        <v>20</v>
      </c>
      <c r="C137" s="44">
        <v>2215</v>
      </c>
      <c r="D137" s="45">
        <v>2215</v>
      </c>
      <c r="E137" s="130">
        <f t="shared" ref="E137:E147" si="194">C137+D137</f>
        <v>4430</v>
      </c>
      <c r="F137" s="44">
        <v>17013</v>
      </c>
      <c r="G137" s="45">
        <v>17007</v>
      </c>
      <c r="H137" s="130">
        <f t="shared" ref="H137:H147" si="195">F137+G137</f>
        <v>34020</v>
      </c>
      <c r="I137" s="44">
        <v>193890</v>
      </c>
      <c r="J137" s="45">
        <v>199693</v>
      </c>
      <c r="K137" s="126">
        <f t="shared" ref="K137:K147" si="196">SUM(I137:J137)</f>
        <v>393583</v>
      </c>
      <c r="L137" s="45">
        <v>1192</v>
      </c>
      <c r="M137" s="130">
        <f t="shared" si="192"/>
        <v>394775</v>
      </c>
      <c r="N137" s="44">
        <v>3827.1210000000001</v>
      </c>
      <c r="O137" s="45">
        <v>1946.3489999999999</v>
      </c>
      <c r="P137" s="129">
        <f t="shared" si="193"/>
        <v>5773.47</v>
      </c>
      <c r="Q137" s="44">
        <v>23.401</v>
      </c>
      <c r="R137" s="45">
        <v>15.823</v>
      </c>
      <c r="S137" s="153">
        <f t="shared" ref="S137:S147" si="197">SUM(Q137:R137)</f>
        <v>39.224000000000004</v>
      </c>
      <c r="T137" s="158">
        <f t="shared" ref="T137:T147" si="198">P137+S137</f>
        <v>5812.6940000000004</v>
      </c>
    </row>
    <row r="138" spans="1:20" s="18" customFormat="1" ht="11.25">
      <c r="A138" s="176"/>
      <c r="B138" s="19" t="s">
        <v>21</v>
      </c>
      <c r="C138" s="44">
        <v>2469</v>
      </c>
      <c r="D138" s="45">
        <v>2466</v>
      </c>
      <c r="E138" s="130">
        <f t="shared" si="194"/>
        <v>4935</v>
      </c>
      <c r="F138" s="44">
        <v>19070</v>
      </c>
      <c r="G138" s="45">
        <v>19043</v>
      </c>
      <c r="H138" s="130">
        <f t="shared" si="195"/>
        <v>38113</v>
      </c>
      <c r="I138" s="44">
        <v>242958</v>
      </c>
      <c r="J138" s="45">
        <v>233781</v>
      </c>
      <c r="K138" s="126">
        <f t="shared" si="196"/>
        <v>476739</v>
      </c>
      <c r="L138" s="45">
        <v>1545</v>
      </c>
      <c r="M138" s="130">
        <f t="shared" si="192"/>
        <v>478284</v>
      </c>
      <c r="N138" s="44">
        <v>4837.5110000000004</v>
      </c>
      <c r="O138" s="45">
        <v>2063.7040000000002</v>
      </c>
      <c r="P138" s="129">
        <f t="shared" si="193"/>
        <v>6901.2150000000001</v>
      </c>
      <c r="Q138" s="44">
        <v>22.367999999999999</v>
      </c>
      <c r="R138" s="45">
        <v>11.68</v>
      </c>
      <c r="S138" s="153">
        <f t="shared" si="197"/>
        <v>34.048000000000002</v>
      </c>
      <c r="T138" s="158">
        <f t="shared" si="198"/>
        <v>6935.2629999999999</v>
      </c>
    </row>
    <row r="139" spans="1:20" s="18" customFormat="1" ht="11.25">
      <c r="A139" s="176"/>
      <c r="B139" s="19" t="s">
        <v>22</v>
      </c>
      <c r="C139" s="44">
        <v>2710</v>
      </c>
      <c r="D139" s="45">
        <v>2710</v>
      </c>
      <c r="E139" s="130">
        <f t="shared" si="194"/>
        <v>5420</v>
      </c>
      <c r="F139" s="44">
        <v>20971</v>
      </c>
      <c r="G139" s="45">
        <v>20990</v>
      </c>
      <c r="H139" s="130">
        <f t="shared" si="195"/>
        <v>41961</v>
      </c>
      <c r="I139" s="44">
        <v>291874</v>
      </c>
      <c r="J139" s="45">
        <v>306181</v>
      </c>
      <c r="K139" s="126">
        <f t="shared" si="196"/>
        <v>598055</v>
      </c>
      <c r="L139" s="45">
        <v>286</v>
      </c>
      <c r="M139" s="130">
        <f t="shared" si="192"/>
        <v>598341</v>
      </c>
      <c r="N139" s="44">
        <v>4437.4440000000004</v>
      </c>
      <c r="O139" s="45">
        <v>3168.64</v>
      </c>
      <c r="P139" s="129">
        <f t="shared" si="193"/>
        <v>7606.0840000000007</v>
      </c>
      <c r="Q139" s="44">
        <v>27.033999999999999</v>
      </c>
      <c r="R139" s="45">
        <v>12.997</v>
      </c>
      <c r="S139" s="153">
        <f t="shared" si="197"/>
        <v>40.030999999999999</v>
      </c>
      <c r="T139" s="158">
        <f t="shared" si="198"/>
        <v>7646.1150000000007</v>
      </c>
    </row>
    <row r="140" spans="1:20" s="18" customFormat="1" ht="11.25">
      <c r="A140" s="176"/>
      <c r="B140" s="19" t="s">
        <v>23</v>
      </c>
      <c r="C140" s="44">
        <v>2675</v>
      </c>
      <c r="D140" s="45">
        <v>2671</v>
      </c>
      <c r="E140" s="130">
        <f t="shared" si="194"/>
        <v>5346</v>
      </c>
      <c r="F140" s="44">
        <v>20803</v>
      </c>
      <c r="G140" s="45">
        <v>20806</v>
      </c>
      <c r="H140" s="130">
        <f t="shared" si="195"/>
        <v>41609</v>
      </c>
      <c r="I140" s="44">
        <v>275958</v>
      </c>
      <c r="J140" s="45">
        <v>268098</v>
      </c>
      <c r="K140" s="126">
        <f t="shared" si="196"/>
        <v>544056</v>
      </c>
      <c r="L140" s="45">
        <v>915</v>
      </c>
      <c r="M140" s="130">
        <f t="shared" si="192"/>
        <v>544971</v>
      </c>
      <c r="N140" s="44">
        <v>4899.1880000000001</v>
      </c>
      <c r="O140" s="45">
        <v>4362.1760000000004</v>
      </c>
      <c r="P140" s="129">
        <f t="shared" si="193"/>
        <v>9261.3640000000014</v>
      </c>
      <c r="Q140" s="44">
        <v>29.388000000000002</v>
      </c>
      <c r="R140" s="45">
        <v>12.436</v>
      </c>
      <c r="S140" s="153">
        <f t="shared" si="197"/>
        <v>41.823999999999998</v>
      </c>
      <c r="T140" s="158">
        <f t="shared" si="198"/>
        <v>9303.1880000000019</v>
      </c>
    </row>
    <row r="141" spans="1:20" s="18" customFormat="1" ht="11.25">
      <c r="A141" s="176"/>
      <c r="B141" s="19" t="s">
        <v>24</v>
      </c>
      <c r="C141" s="44">
        <v>2804</v>
      </c>
      <c r="D141" s="45">
        <v>2799</v>
      </c>
      <c r="E141" s="130">
        <f t="shared" si="194"/>
        <v>5603</v>
      </c>
      <c r="F141" s="44">
        <v>21737</v>
      </c>
      <c r="G141" s="45">
        <v>21725</v>
      </c>
      <c r="H141" s="130">
        <f t="shared" si="195"/>
        <v>43462</v>
      </c>
      <c r="I141" s="44">
        <v>318011</v>
      </c>
      <c r="J141" s="45">
        <v>274025</v>
      </c>
      <c r="K141" s="126">
        <f t="shared" si="196"/>
        <v>592036</v>
      </c>
      <c r="L141" s="45">
        <v>2185</v>
      </c>
      <c r="M141" s="130">
        <f t="shared" si="192"/>
        <v>594221</v>
      </c>
      <c r="N141" s="44">
        <v>4885.2740000000003</v>
      </c>
      <c r="O141" s="45">
        <v>5236.2939999999999</v>
      </c>
      <c r="P141" s="129">
        <f t="shared" si="193"/>
        <v>10121.567999999999</v>
      </c>
      <c r="Q141" s="44">
        <v>26.739000000000001</v>
      </c>
      <c r="R141" s="45">
        <v>19.91</v>
      </c>
      <c r="S141" s="153">
        <f t="shared" si="197"/>
        <v>46.649000000000001</v>
      </c>
      <c r="T141" s="158">
        <f t="shared" si="198"/>
        <v>10168.216999999999</v>
      </c>
    </row>
    <row r="142" spans="1:20" s="18" customFormat="1" ht="11.25">
      <c r="A142" s="176"/>
      <c r="B142" s="19" t="s">
        <v>25</v>
      </c>
      <c r="C142" s="44">
        <v>3451</v>
      </c>
      <c r="D142" s="45">
        <v>3450</v>
      </c>
      <c r="E142" s="130">
        <f t="shared" si="194"/>
        <v>6901</v>
      </c>
      <c r="F142" s="44">
        <v>26396</v>
      </c>
      <c r="G142" s="45">
        <v>26491</v>
      </c>
      <c r="H142" s="130">
        <f t="shared" si="195"/>
        <v>52887</v>
      </c>
      <c r="I142" s="44">
        <v>451648</v>
      </c>
      <c r="J142" s="45">
        <v>336485</v>
      </c>
      <c r="K142" s="126">
        <f t="shared" si="196"/>
        <v>788133</v>
      </c>
      <c r="L142" s="45">
        <v>2934</v>
      </c>
      <c r="M142" s="130">
        <f t="shared" si="192"/>
        <v>791067</v>
      </c>
      <c r="N142" s="44">
        <v>4394.2389999999996</v>
      </c>
      <c r="O142" s="45">
        <v>3640.9659999999999</v>
      </c>
      <c r="P142" s="129">
        <f t="shared" si="193"/>
        <v>8035.2049999999999</v>
      </c>
      <c r="Q142" s="44">
        <v>28.146999999999998</v>
      </c>
      <c r="R142" s="45">
        <v>13.519</v>
      </c>
      <c r="S142" s="153">
        <f t="shared" si="197"/>
        <v>41.665999999999997</v>
      </c>
      <c r="T142" s="158">
        <f t="shared" si="198"/>
        <v>8076.8710000000001</v>
      </c>
    </row>
    <row r="143" spans="1:20" s="18" customFormat="1" ht="11.25">
      <c r="A143" s="176"/>
      <c r="B143" s="19" t="s">
        <v>26</v>
      </c>
      <c r="C143" s="44">
        <v>3608</v>
      </c>
      <c r="D143" s="45">
        <v>3608</v>
      </c>
      <c r="E143" s="130">
        <f t="shared" si="194"/>
        <v>7216</v>
      </c>
      <c r="F143" s="44">
        <v>27762</v>
      </c>
      <c r="G143" s="45">
        <v>27858</v>
      </c>
      <c r="H143" s="130">
        <f t="shared" si="195"/>
        <v>55620</v>
      </c>
      <c r="I143" s="44">
        <v>378693</v>
      </c>
      <c r="J143" s="45">
        <v>510998</v>
      </c>
      <c r="K143" s="126">
        <f t="shared" si="196"/>
        <v>889691</v>
      </c>
      <c r="L143" s="45">
        <v>4017</v>
      </c>
      <c r="M143" s="130">
        <f t="shared" si="192"/>
        <v>893708</v>
      </c>
      <c r="N143" s="44">
        <v>4516.8379999999997</v>
      </c>
      <c r="O143" s="45">
        <v>2967.7559999999999</v>
      </c>
      <c r="P143" s="129">
        <f t="shared" si="193"/>
        <v>7484.5939999999991</v>
      </c>
      <c r="Q143" s="44">
        <v>24.550999999999998</v>
      </c>
      <c r="R143" s="45">
        <v>13.834</v>
      </c>
      <c r="S143" s="153">
        <f t="shared" si="197"/>
        <v>38.384999999999998</v>
      </c>
      <c r="T143" s="158">
        <f t="shared" si="198"/>
        <v>7522.9789999999994</v>
      </c>
    </row>
    <row r="144" spans="1:20" s="18" customFormat="1" ht="11.25">
      <c r="A144" s="176"/>
      <c r="B144" s="19" t="s">
        <v>27</v>
      </c>
      <c r="C144" s="44">
        <v>3338</v>
      </c>
      <c r="D144" s="45">
        <v>3341</v>
      </c>
      <c r="E144" s="130">
        <f t="shared" si="194"/>
        <v>6679</v>
      </c>
      <c r="F144" s="44">
        <v>25371</v>
      </c>
      <c r="G144" s="45">
        <v>25444</v>
      </c>
      <c r="H144" s="130">
        <f t="shared" si="195"/>
        <v>50815</v>
      </c>
      <c r="I144" s="44">
        <v>331181</v>
      </c>
      <c r="J144" s="45">
        <v>413488</v>
      </c>
      <c r="K144" s="126">
        <f t="shared" si="196"/>
        <v>744669</v>
      </c>
      <c r="L144" s="45">
        <v>5621</v>
      </c>
      <c r="M144" s="130">
        <f t="shared" si="192"/>
        <v>750290</v>
      </c>
      <c r="N144" s="44">
        <v>4681.1030000000001</v>
      </c>
      <c r="O144" s="45">
        <v>3037.7420000000002</v>
      </c>
      <c r="P144" s="129">
        <f t="shared" si="193"/>
        <v>7718.8450000000003</v>
      </c>
      <c r="Q144" s="44">
        <v>28.518999999999998</v>
      </c>
      <c r="R144" s="45">
        <v>12.539</v>
      </c>
      <c r="S144" s="153">
        <f t="shared" si="197"/>
        <v>41.058</v>
      </c>
      <c r="T144" s="158">
        <f t="shared" si="198"/>
        <v>7759.9030000000002</v>
      </c>
    </row>
    <row r="145" spans="1:20" s="18" customFormat="1" ht="11.25">
      <c r="A145" s="176"/>
      <c r="B145" s="19" t="s">
        <v>28</v>
      </c>
      <c r="C145" s="44">
        <v>2937</v>
      </c>
      <c r="D145" s="45">
        <v>2929</v>
      </c>
      <c r="E145" s="130">
        <f t="shared" si="194"/>
        <v>5866</v>
      </c>
      <c r="F145" s="44">
        <v>22756</v>
      </c>
      <c r="G145" s="45">
        <v>22703</v>
      </c>
      <c r="H145" s="130">
        <f t="shared" si="195"/>
        <v>45459</v>
      </c>
      <c r="I145" s="44">
        <v>264940</v>
      </c>
      <c r="J145" s="45">
        <v>303531</v>
      </c>
      <c r="K145" s="126">
        <f t="shared" si="196"/>
        <v>568471</v>
      </c>
      <c r="L145" s="45">
        <v>7041</v>
      </c>
      <c r="M145" s="130">
        <f t="shared" si="192"/>
        <v>575512</v>
      </c>
      <c r="N145" s="44">
        <v>4748.3819999999996</v>
      </c>
      <c r="O145" s="45">
        <v>3042.3820000000001</v>
      </c>
      <c r="P145" s="129">
        <f t="shared" si="193"/>
        <v>7790.7639999999992</v>
      </c>
      <c r="Q145" s="44">
        <v>24.625</v>
      </c>
      <c r="R145" s="45">
        <v>16.850000000000001</v>
      </c>
      <c r="S145" s="153">
        <f t="shared" si="197"/>
        <v>41.475000000000001</v>
      </c>
      <c r="T145" s="158">
        <f t="shared" si="198"/>
        <v>7832.2389999999996</v>
      </c>
    </row>
    <row r="146" spans="1:20" s="18" customFormat="1" ht="11.25">
      <c r="A146" s="176"/>
      <c r="B146" s="19" t="s">
        <v>29</v>
      </c>
      <c r="C146" s="44">
        <v>2669</v>
      </c>
      <c r="D146" s="45">
        <v>2669</v>
      </c>
      <c r="E146" s="130">
        <f t="shared" si="194"/>
        <v>5338</v>
      </c>
      <c r="F146" s="44">
        <v>20911</v>
      </c>
      <c r="G146" s="45">
        <v>20932</v>
      </c>
      <c r="H146" s="130">
        <f t="shared" si="195"/>
        <v>41843</v>
      </c>
      <c r="I146" s="44">
        <v>228727</v>
      </c>
      <c r="J146" s="45">
        <v>268595</v>
      </c>
      <c r="K146" s="126">
        <f t="shared" si="196"/>
        <v>497322</v>
      </c>
      <c r="L146" s="45">
        <v>3882</v>
      </c>
      <c r="M146" s="130">
        <f t="shared" si="192"/>
        <v>501204</v>
      </c>
      <c r="N146" s="32">
        <v>4168.9570000000003</v>
      </c>
      <c r="O146" s="33">
        <v>2824.73</v>
      </c>
      <c r="P146" s="129">
        <f t="shared" si="193"/>
        <v>6993.6869999999999</v>
      </c>
      <c r="Q146" s="32">
        <v>26.294</v>
      </c>
      <c r="R146" s="33">
        <v>10.99</v>
      </c>
      <c r="S146" s="153">
        <f t="shared" si="197"/>
        <v>37.283999999999999</v>
      </c>
      <c r="T146" s="158">
        <f t="shared" si="198"/>
        <v>7030.9709999999995</v>
      </c>
    </row>
    <row r="147" spans="1:20" s="18" customFormat="1" ht="12" thickBot="1">
      <c r="A147" s="176"/>
      <c r="B147" s="24" t="s">
        <v>30</v>
      </c>
      <c r="C147" s="48">
        <v>3015</v>
      </c>
      <c r="D147" s="49">
        <v>3019</v>
      </c>
      <c r="E147" s="138">
        <f t="shared" si="194"/>
        <v>6034</v>
      </c>
      <c r="F147" s="48">
        <v>23912</v>
      </c>
      <c r="G147" s="49">
        <v>23891</v>
      </c>
      <c r="H147" s="138">
        <f t="shared" si="195"/>
        <v>47803</v>
      </c>
      <c r="I147" s="48">
        <v>313336</v>
      </c>
      <c r="J147" s="49">
        <v>296845</v>
      </c>
      <c r="K147" s="126">
        <f t="shared" si="196"/>
        <v>610181</v>
      </c>
      <c r="L147" s="49">
        <v>6068</v>
      </c>
      <c r="M147" s="144">
        <f t="shared" si="192"/>
        <v>616249</v>
      </c>
      <c r="N147" s="48">
        <v>5009.8720000000003</v>
      </c>
      <c r="O147" s="49">
        <v>2401.71</v>
      </c>
      <c r="P147" s="150">
        <f t="shared" si="193"/>
        <v>7411.5820000000003</v>
      </c>
      <c r="Q147" s="48">
        <v>40.341000000000001</v>
      </c>
      <c r="R147" s="49">
        <v>14.552</v>
      </c>
      <c r="S147" s="153">
        <f t="shared" si="197"/>
        <v>54.893000000000001</v>
      </c>
      <c r="T147" s="159">
        <f t="shared" si="198"/>
        <v>7466.4750000000004</v>
      </c>
    </row>
    <row r="148" spans="1:20" s="11" customFormat="1" ht="11.25" thickBot="1">
      <c r="A148" s="177"/>
      <c r="B148" s="27" t="s">
        <v>31</v>
      </c>
      <c r="C148" s="28">
        <f>SUM(C136:C147)</f>
        <v>34444</v>
      </c>
      <c r="D148" s="29">
        <f t="shared" ref="D148" si="199">SUM(D136:D147)</f>
        <v>34428</v>
      </c>
      <c r="E148" s="136">
        <f t="shared" ref="E148" si="200">SUM(E136:E147)</f>
        <v>68872</v>
      </c>
      <c r="F148" s="28">
        <f>SUM(F136:F147)</f>
        <v>266637</v>
      </c>
      <c r="G148" s="29">
        <f t="shared" ref="G148:H148" si="201">SUM(G136:G147)</f>
        <v>266756</v>
      </c>
      <c r="H148" s="136">
        <f t="shared" si="201"/>
        <v>533393</v>
      </c>
      <c r="I148" s="28">
        <f t="shared" ref="I148" si="202">SUM(I136:I147)</f>
        <v>3516695</v>
      </c>
      <c r="J148" s="29">
        <f t="shared" ref="J148:K148" si="203">SUM(J136:J147)</f>
        <v>3687086</v>
      </c>
      <c r="K148" s="128">
        <f t="shared" si="203"/>
        <v>7203781</v>
      </c>
      <c r="L148" s="29">
        <f t="shared" ref="L148" si="204">SUM(L136:L147)</f>
        <v>36607</v>
      </c>
      <c r="M148" s="136">
        <f t="shared" ref="M148" si="205">SUM(M136:M147)</f>
        <v>7240388</v>
      </c>
      <c r="N148" s="28">
        <f t="shared" ref="N148" si="206">SUM(N136:N147)</f>
        <v>54014.603999999999</v>
      </c>
      <c r="O148" s="29">
        <f t="shared" ref="O148" si="207">SUM(O136:O147)</f>
        <v>36859.447999999997</v>
      </c>
      <c r="P148" s="128">
        <f t="shared" ref="P148" si="208">SUM(P136:P147)</f>
        <v>90874.051999999996</v>
      </c>
      <c r="Q148" s="28">
        <f t="shared" ref="Q148" si="209">SUM(Q136:Q147)</f>
        <v>330.29399999999998</v>
      </c>
      <c r="R148" s="29">
        <f t="shared" ref="R148:S148" si="210">SUM(R136:R147)</f>
        <v>174.38499999999999</v>
      </c>
      <c r="S148" s="154">
        <f t="shared" si="210"/>
        <v>504.67899999999997</v>
      </c>
      <c r="T148" s="136">
        <f t="shared" ref="T148" si="211">SUM(T136:T147)</f>
        <v>91378.731000000014</v>
      </c>
    </row>
    <row r="149" spans="1:20" s="18" customFormat="1" ht="11.25" customHeight="1">
      <c r="A149" s="203">
        <v>2016</v>
      </c>
      <c r="B149" s="13" t="s">
        <v>19</v>
      </c>
      <c r="C149" s="46">
        <v>2868</v>
      </c>
      <c r="D149" s="47">
        <v>2861</v>
      </c>
      <c r="E149" s="137">
        <f>C149+D149</f>
        <v>5729</v>
      </c>
      <c r="F149" s="46">
        <v>22585</v>
      </c>
      <c r="G149" s="47">
        <v>22581</v>
      </c>
      <c r="H149" s="137">
        <f>F149+G149</f>
        <v>45166</v>
      </c>
      <c r="I149" s="46">
        <v>243144</v>
      </c>
      <c r="J149" s="47">
        <v>298369</v>
      </c>
      <c r="K149" s="126">
        <f>SUM(I149:J149)</f>
        <v>541513</v>
      </c>
      <c r="L149" s="47">
        <v>5096</v>
      </c>
      <c r="M149" s="143">
        <f t="shared" ref="M149:M160" si="212">SUM(K149:L149)</f>
        <v>546609</v>
      </c>
      <c r="N149" s="46">
        <v>3707.7512575999999</v>
      </c>
      <c r="O149" s="47">
        <v>1904.5530000000001</v>
      </c>
      <c r="P149" s="149">
        <f t="shared" ref="P149:P160" si="213">SUM(N149:O149)</f>
        <v>5612.3042575999998</v>
      </c>
      <c r="Q149" s="46">
        <v>33.109000000000002</v>
      </c>
      <c r="R149" s="47">
        <v>15.702</v>
      </c>
      <c r="S149" s="153">
        <f>SUM(Q149:R149)</f>
        <v>48.811</v>
      </c>
      <c r="T149" s="157">
        <f>P149+S149</f>
        <v>5661.1152575999995</v>
      </c>
    </row>
    <row r="150" spans="1:20" s="18" customFormat="1" ht="11.25">
      <c r="A150" s="176"/>
      <c r="B150" s="19" t="s">
        <v>20</v>
      </c>
      <c r="C150" s="44">
        <v>2455</v>
      </c>
      <c r="D150" s="45">
        <v>2457</v>
      </c>
      <c r="E150" s="130">
        <f t="shared" ref="E150:E160" si="214">C150+D150</f>
        <v>4912</v>
      </c>
      <c r="F150" s="44">
        <v>19351</v>
      </c>
      <c r="G150" s="45">
        <v>19399</v>
      </c>
      <c r="H150" s="130">
        <f t="shared" ref="H150:H160" si="215">F150+G150</f>
        <v>38750</v>
      </c>
      <c r="I150" s="44">
        <v>217035</v>
      </c>
      <c r="J150" s="45">
        <v>225028</v>
      </c>
      <c r="K150" s="126">
        <f t="shared" ref="K150:K160" si="216">SUM(I150:J150)</f>
        <v>442063</v>
      </c>
      <c r="L150" s="45">
        <v>149</v>
      </c>
      <c r="M150" s="130">
        <f t="shared" si="212"/>
        <v>442212</v>
      </c>
      <c r="N150" s="32">
        <v>4008.4580000000001</v>
      </c>
      <c r="O150" s="33">
        <v>1960.1811170000001</v>
      </c>
      <c r="P150" s="129">
        <f t="shared" si="213"/>
        <v>5968.6391170000006</v>
      </c>
      <c r="Q150" s="32">
        <v>26.75</v>
      </c>
      <c r="R150" s="33">
        <v>13.188000000000001</v>
      </c>
      <c r="S150" s="153">
        <f t="shared" ref="S150:S160" si="217">SUM(Q150:R150)</f>
        <v>39.938000000000002</v>
      </c>
      <c r="T150" s="158">
        <f t="shared" ref="T150:T160" si="218">P150+S150</f>
        <v>6008.5771170000007</v>
      </c>
    </row>
    <row r="151" spans="1:20" s="18" customFormat="1" ht="11.25">
      <c r="A151" s="176"/>
      <c r="B151" s="19" t="s">
        <v>21</v>
      </c>
      <c r="C151" s="44">
        <v>2709</v>
      </c>
      <c r="D151" s="45">
        <v>2706</v>
      </c>
      <c r="E151" s="130">
        <f t="shared" si="214"/>
        <v>5415</v>
      </c>
      <c r="F151" s="44">
        <v>21407</v>
      </c>
      <c r="G151" s="45">
        <v>21443</v>
      </c>
      <c r="H151" s="130">
        <f t="shared" si="215"/>
        <v>42850</v>
      </c>
      <c r="I151" s="44">
        <v>275798</v>
      </c>
      <c r="J151" s="45">
        <v>258902</v>
      </c>
      <c r="K151" s="126">
        <f t="shared" si="216"/>
        <v>534700</v>
      </c>
      <c r="L151" s="45">
        <v>254</v>
      </c>
      <c r="M151" s="130">
        <f t="shared" si="212"/>
        <v>534954</v>
      </c>
      <c r="N151" s="44">
        <v>4892.5379999999996</v>
      </c>
      <c r="O151" s="45">
        <v>2190.587</v>
      </c>
      <c r="P151" s="129">
        <f t="shared" si="213"/>
        <v>7083.125</v>
      </c>
      <c r="Q151" s="44">
        <v>24.486999999999998</v>
      </c>
      <c r="R151" s="45">
        <v>15.557</v>
      </c>
      <c r="S151" s="153">
        <f t="shared" si="217"/>
        <v>40.043999999999997</v>
      </c>
      <c r="T151" s="158">
        <f t="shared" si="218"/>
        <v>7123.1689999999999</v>
      </c>
    </row>
    <row r="152" spans="1:20" s="18" customFormat="1" ht="11.25">
      <c r="A152" s="176"/>
      <c r="B152" s="19" t="s">
        <v>22</v>
      </c>
      <c r="C152" s="44">
        <v>2647</v>
      </c>
      <c r="D152" s="45">
        <v>2653</v>
      </c>
      <c r="E152" s="130">
        <f t="shared" si="214"/>
        <v>5300</v>
      </c>
      <c r="F152" s="44">
        <v>21452</v>
      </c>
      <c r="G152" s="45">
        <v>21498</v>
      </c>
      <c r="H152" s="130">
        <f t="shared" si="215"/>
        <v>42950</v>
      </c>
      <c r="I152" s="44">
        <v>270638</v>
      </c>
      <c r="J152" s="45">
        <v>286781</v>
      </c>
      <c r="K152" s="126">
        <f t="shared" si="216"/>
        <v>557419</v>
      </c>
      <c r="L152" s="45">
        <v>287</v>
      </c>
      <c r="M152" s="130">
        <f t="shared" si="212"/>
        <v>557706</v>
      </c>
      <c r="N152" s="32">
        <v>4433.7290000000003</v>
      </c>
      <c r="O152" s="33">
        <v>2647.6930000000002</v>
      </c>
      <c r="P152" s="129">
        <f t="shared" si="213"/>
        <v>7081.4220000000005</v>
      </c>
      <c r="Q152" s="32">
        <v>30.331</v>
      </c>
      <c r="R152" s="33">
        <v>14.2</v>
      </c>
      <c r="S152" s="153">
        <f t="shared" si="217"/>
        <v>44.530999999999999</v>
      </c>
      <c r="T152" s="158">
        <f t="shared" si="218"/>
        <v>7125.9530000000004</v>
      </c>
    </row>
    <row r="153" spans="1:20" s="18" customFormat="1" ht="11.25">
      <c r="A153" s="176"/>
      <c r="B153" s="19" t="s">
        <v>23</v>
      </c>
      <c r="C153" s="44">
        <v>2835</v>
      </c>
      <c r="D153" s="45">
        <v>2833</v>
      </c>
      <c r="E153" s="130">
        <f t="shared" si="214"/>
        <v>5668</v>
      </c>
      <c r="F153" s="44">
        <v>22204</v>
      </c>
      <c r="G153" s="45">
        <v>22236</v>
      </c>
      <c r="H153" s="130">
        <f t="shared" si="215"/>
        <v>44440</v>
      </c>
      <c r="I153" s="44">
        <v>323554</v>
      </c>
      <c r="J153" s="45">
        <v>294642</v>
      </c>
      <c r="K153" s="126">
        <f t="shared" si="216"/>
        <v>618196</v>
      </c>
      <c r="L153" s="45">
        <v>385</v>
      </c>
      <c r="M153" s="130">
        <f t="shared" si="212"/>
        <v>618581</v>
      </c>
      <c r="N153" s="44">
        <v>4568.7749999999996</v>
      </c>
      <c r="O153" s="45">
        <v>3935.346</v>
      </c>
      <c r="P153" s="129">
        <f t="shared" si="213"/>
        <v>8504.1209999999992</v>
      </c>
      <c r="Q153" s="44">
        <v>35.978000000000002</v>
      </c>
      <c r="R153" s="45">
        <v>12.371</v>
      </c>
      <c r="S153" s="153">
        <f t="shared" si="217"/>
        <v>48.349000000000004</v>
      </c>
      <c r="T153" s="158">
        <f t="shared" si="218"/>
        <v>8552.4699999999993</v>
      </c>
    </row>
    <row r="154" spans="1:20" s="18" customFormat="1" ht="11.25">
      <c r="A154" s="176"/>
      <c r="B154" s="19" t="s">
        <v>24</v>
      </c>
      <c r="C154" s="44">
        <v>2856</v>
      </c>
      <c r="D154" s="45">
        <v>2852</v>
      </c>
      <c r="E154" s="130">
        <f t="shared" si="214"/>
        <v>5708</v>
      </c>
      <c r="F154" s="44">
        <v>22461</v>
      </c>
      <c r="G154" s="45">
        <v>22536</v>
      </c>
      <c r="H154" s="130">
        <f t="shared" si="215"/>
        <v>44997</v>
      </c>
      <c r="I154" s="44">
        <v>330897</v>
      </c>
      <c r="J154" s="45">
        <v>241493</v>
      </c>
      <c r="K154" s="126">
        <f t="shared" si="216"/>
        <v>572390</v>
      </c>
      <c r="L154" s="45">
        <v>71</v>
      </c>
      <c r="M154" s="130">
        <f t="shared" si="212"/>
        <v>572461</v>
      </c>
      <c r="N154" s="44">
        <v>4248.9870000000001</v>
      </c>
      <c r="O154" s="45">
        <v>4703.0479999999998</v>
      </c>
      <c r="P154" s="129">
        <f t="shared" si="213"/>
        <v>8952.0349999999999</v>
      </c>
      <c r="Q154" s="44">
        <v>25.702999999999999</v>
      </c>
      <c r="R154" s="45">
        <v>11.2</v>
      </c>
      <c r="S154" s="153">
        <f t="shared" si="217"/>
        <v>36.902999999999999</v>
      </c>
      <c r="T154" s="158">
        <f t="shared" si="218"/>
        <v>8988.9380000000001</v>
      </c>
    </row>
    <row r="155" spans="1:20" s="18" customFormat="1" ht="11.25">
      <c r="A155" s="176"/>
      <c r="B155" s="19" t="s">
        <v>25</v>
      </c>
      <c r="C155" s="44">
        <v>3681</v>
      </c>
      <c r="D155" s="45">
        <v>3667</v>
      </c>
      <c r="E155" s="130">
        <f t="shared" si="214"/>
        <v>7348</v>
      </c>
      <c r="F155" s="44">
        <v>28490</v>
      </c>
      <c r="G155" s="45">
        <v>28475</v>
      </c>
      <c r="H155" s="130">
        <f t="shared" si="215"/>
        <v>56965</v>
      </c>
      <c r="I155" s="44">
        <v>496230</v>
      </c>
      <c r="J155" s="45">
        <v>395780</v>
      </c>
      <c r="K155" s="126">
        <f t="shared" si="216"/>
        <v>892010</v>
      </c>
      <c r="L155" s="45">
        <v>407</v>
      </c>
      <c r="M155" s="130">
        <f t="shared" si="212"/>
        <v>892417</v>
      </c>
      <c r="N155" s="44">
        <v>3891.924</v>
      </c>
      <c r="O155" s="45">
        <v>2514.2379999999998</v>
      </c>
      <c r="P155" s="129">
        <f t="shared" si="213"/>
        <v>6406.1620000000003</v>
      </c>
      <c r="Q155" s="44">
        <v>31.327000000000002</v>
      </c>
      <c r="R155" s="45">
        <v>8.5850000000000009</v>
      </c>
      <c r="S155" s="153">
        <f t="shared" si="217"/>
        <v>39.912000000000006</v>
      </c>
      <c r="T155" s="158">
        <f t="shared" si="218"/>
        <v>6446.0740000000005</v>
      </c>
    </row>
    <row r="156" spans="1:20" s="18" customFormat="1" ht="11.25">
      <c r="A156" s="176"/>
      <c r="B156" s="19" t="s">
        <v>26</v>
      </c>
      <c r="C156" s="44">
        <v>3652</v>
      </c>
      <c r="D156" s="45">
        <v>3650</v>
      </c>
      <c r="E156" s="130">
        <f t="shared" si="214"/>
        <v>7302</v>
      </c>
      <c r="F156" s="44">
        <v>28222</v>
      </c>
      <c r="G156" s="45">
        <v>28197</v>
      </c>
      <c r="H156" s="130">
        <f t="shared" si="215"/>
        <v>56419</v>
      </c>
      <c r="I156" s="44">
        <v>405420</v>
      </c>
      <c r="J156" s="45">
        <v>511507</v>
      </c>
      <c r="K156" s="126">
        <f t="shared" si="216"/>
        <v>916927</v>
      </c>
      <c r="L156" s="45">
        <v>363</v>
      </c>
      <c r="M156" s="130">
        <f t="shared" si="212"/>
        <v>917290</v>
      </c>
      <c r="N156" s="44">
        <v>4516.7910000000002</v>
      </c>
      <c r="O156" s="45">
        <v>2652.53</v>
      </c>
      <c r="P156" s="129">
        <f t="shared" si="213"/>
        <v>7169.3209999999999</v>
      </c>
      <c r="Q156" s="44">
        <v>31.018000000000001</v>
      </c>
      <c r="R156" s="45">
        <v>14.816000000000001</v>
      </c>
      <c r="S156" s="153">
        <f t="shared" si="217"/>
        <v>45.834000000000003</v>
      </c>
      <c r="T156" s="158">
        <f t="shared" si="218"/>
        <v>7215.1549999999997</v>
      </c>
    </row>
    <row r="157" spans="1:20" s="18" customFormat="1" ht="11.25">
      <c r="A157" s="176"/>
      <c r="B157" s="19" t="s">
        <v>27</v>
      </c>
      <c r="C157" s="44">
        <v>3440</v>
      </c>
      <c r="D157" s="45">
        <v>3448</v>
      </c>
      <c r="E157" s="130">
        <f t="shared" si="214"/>
        <v>6888</v>
      </c>
      <c r="F157" s="44">
        <v>26736</v>
      </c>
      <c r="G157" s="45">
        <v>26808</v>
      </c>
      <c r="H157" s="130">
        <f t="shared" si="215"/>
        <v>53544</v>
      </c>
      <c r="I157" s="44">
        <v>372040</v>
      </c>
      <c r="J157" s="45">
        <v>447562</v>
      </c>
      <c r="K157" s="126">
        <f t="shared" si="216"/>
        <v>819602</v>
      </c>
      <c r="L157" s="45">
        <v>284</v>
      </c>
      <c r="M157" s="130">
        <f t="shared" si="212"/>
        <v>819886</v>
      </c>
      <c r="N157" s="44">
        <v>4038.5832888</v>
      </c>
      <c r="O157" s="45">
        <v>2574.79</v>
      </c>
      <c r="P157" s="129">
        <f t="shared" si="213"/>
        <v>6613.3732887999995</v>
      </c>
      <c r="Q157" s="44">
        <v>30.337</v>
      </c>
      <c r="R157" s="45">
        <v>7.492</v>
      </c>
      <c r="S157" s="153">
        <f t="shared" si="217"/>
        <v>37.829000000000001</v>
      </c>
      <c r="T157" s="158">
        <f t="shared" si="218"/>
        <v>6651.2022887999992</v>
      </c>
    </row>
    <row r="158" spans="1:20" s="18" customFormat="1" ht="11.25">
      <c r="A158" s="176"/>
      <c r="B158" s="19" t="s">
        <v>28</v>
      </c>
      <c r="C158" s="44">
        <v>2754</v>
      </c>
      <c r="D158" s="45">
        <v>2755</v>
      </c>
      <c r="E158" s="130">
        <f t="shared" si="214"/>
        <v>5509</v>
      </c>
      <c r="F158" s="44">
        <v>21860</v>
      </c>
      <c r="G158" s="45">
        <v>21936</v>
      </c>
      <c r="H158" s="130">
        <f t="shared" si="215"/>
        <v>43796</v>
      </c>
      <c r="I158" s="44">
        <v>257985</v>
      </c>
      <c r="J158" s="45">
        <v>295592</v>
      </c>
      <c r="K158" s="126">
        <f t="shared" si="216"/>
        <v>553577</v>
      </c>
      <c r="L158" s="45">
        <v>541</v>
      </c>
      <c r="M158" s="130">
        <f t="shared" si="212"/>
        <v>554118</v>
      </c>
      <c r="N158" s="44">
        <v>4632.4949999999999</v>
      </c>
      <c r="O158" s="45">
        <v>2379.5880000000002</v>
      </c>
      <c r="P158" s="129">
        <f t="shared" si="213"/>
        <v>7012.0830000000005</v>
      </c>
      <c r="Q158" s="44">
        <v>37.831000000000003</v>
      </c>
      <c r="R158" s="45">
        <v>8.5519999999999996</v>
      </c>
      <c r="S158" s="153">
        <f t="shared" si="217"/>
        <v>46.383000000000003</v>
      </c>
      <c r="T158" s="158">
        <f t="shared" si="218"/>
        <v>7058.4660000000003</v>
      </c>
    </row>
    <row r="159" spans="1:20" s="18" customFormat="1" ht="11.25">
      <c r="A159" s="176"/>
      <c r="B159" s="19" t="s">
        <v>29</v>
      </c>
      <c r="C159" s="44">
        <v>2712</v>
      </c>
      <c r="D159" s="45">
        <v>2711</v>
      </c>
      <c r="E159" s="130">
        <f t="shared" si="214"/>
        <v>5423</v>
      </c>
      <c r="F159" s="44">
        <v>21994</v>
      </c>
      <c r="G159" s="45">
        <v>22004</v>
      </c>
      <c r="H159" s="130">
        <f t="shared" si="215"/>
        <v>43998</v>
      </c>
      <c r="I159" s="44">
        <v>270713</v>
      </c>
      <c r="J159" s="45">
        <v>285023</v>
      </c>
      <c r="K159" s="126">
        <f t="shared" si="216"/>
        <v>555736</v>
      </c>
      <c r="L159" s="45">
        <v>373</v>
      </c>
      <c r="M159" s="130">
        <f t="shared" si="212"/>
        <v>556109</v>
      </c>
      <c r="N159" s="44">
        <v>4499.7340000000004</v>
      </c>
      <c r="O159" s="45">
        <v>2510.1790000000001</v>
      </c>
      <c r="P159" s="129">
        <f t="shared" si="213"/>
        <v>7009.9130000000005</v>
      </c>
      <c r="Q159" s="44">
        <v>32.677999999999997</v>
      </c>
      <c r="R159" s="45">
        <v>12.159000000000001</v>
      </c>
      <c r="S159" s="153">
        <f t="shared" si="217"/>
        <v>44.836999999999996</v>
      </c>
      <c r="T159" s="158">
        <f t="shared" si="218"/>
        <v>7054.7500000000009</v>
      </c>
    </row>
    <row r="160" spans="1:20" s="18" customFormat="1" ht="12" thickBot="1">
      <c r="A160" s="176"/>
      <c r="B160" s="24" t="s">
        <v>30</v>
      </c>
      <c r="C160" s="48">
        <v>2769</v>
      </c>
      <c r="D160" s="49">
        <v>2769</v>
      </c>
      <c r="E160" s="138">
        <f t="shared" si="214"/>
        <v>5538</v>
      </c>
      <c r="F160" s="48">
        <v>22079</v>
      </c>
      <c r="G160" s="49">
        <v>22085</v>
      </c>
      <c r="H160" s="138">
        <f t="shared" si="215"/>
        <v>44164</v>
      </c>
      <c r="I160" s="48">
        <v>316169</v>
      </c>
      <c r="J160" s="49">
        <v>281254</v>
      </c>
      <c r="K160" s="126">
        <f t="shared" si="216"/>
        <v>597423</v>
      </c>
      <c r="L160" s="50">
        <v>500</v>
      </c>
      <c r="M160" s="144">
        <f t="shared" si="212"/>
        <v>597923</v>
      </c>
      <c r="N160" s="48">
        <v>5040.2870000000003</v>
      </c>
      <c r="O160" s="49">
        <v>2365.4699999999998</v>
      </c>
      <c r="P160" s="150">
        <f t="shared" si="213"/>
        <v>7405.7569999999996</v>
      </c>
      <c r="Q160" s="48">
        <v>35.649000000000001</v>
      </c>
      <c r="R160" s="49">
        <v>15.417</v>
      </c>
      <c r="S160" s="153">
        <f t="shared" si="217"/>
        <v>51.066000000000003</v>
      </c>
      <c r="T160" s="159">
        <f t="shared" si="218"/>
        <v>7456.8229999999994</v>
      </c>
    </row>
    <row r="161" spans="1:20" s="11" customFormat="1" ht="11.25" thickBot="1">
      <c r="A161" s="177"/>
      <c r="B161" s="27" t="s">
        <v>31</v>
      </c>
      <c r="C161" s="28">
        <f>SUM(C149:C160)</f>
        <v>35378</v>
      </c>
      <c r="D161" s="29">
        <f t="shared" ref="D161" si="219">SUM(D149:D160)</f>
        <v>35362</v>
      </c>
      <c r="E161" s="136">
        <f t="shared" ref="E161" si="220">SUM(E149:E160)</f>
        <v>70740</v>
      </c>
      <c r="F161" s="28">
        <f>SUM(F149:F160)</f>
        <v>278841</v>
      </c>
      <c r="G161" s="29">
        <f t="shared" ref="G161:H161" si="221">SUM(G149:G160)</f>
        <v>279198</v>
      </c>
      <c r="H161" s="136">
        <f t="shared" si="221"/>
        <v>558039</v>
      </c>
      <c r="I161" s="28">
        <f t="shared" ref="I161" si="222">SUM(I149:I160)</f>
        <v>3779623</v>
      </c>
      <c r="J161" s="29">
        <f t="shared" ref="J161:K161" si="223">SUM(J149:J160)</f>
        <v>3821933</v>
      </c>
      <c r="K161" s="128">
        <f t="shared" si="223"/>
        <v>7601556</v>
      </c>
      <c r="L161" s="29">
        <f t="shared" ref="L161" si="224">SUM(L149:L160)</f>
        <v>8710</v>
      </c>
      <c r="M161" s="136">
        <f t="shared" ref="M161" si="225">SUM(M149:M160)</f>
        <v>7610266</v>
      </c>
      <c r="N161" s="28">
        <f t="shared" ref="N161" si="226">SUM(N149:N160)</f>
        <v>52480.052546399995</v>
      </c>
      <c r="O161" s="29">
        <f t="shared" ref="O161" si="227">SUM(O149:O160)</f>
        <v>32338.203117000001</v>
      </c>
      <c r="P161" s="128">
        <f t="shared" ref="P161" si="228">SUM(P149:P160)</f>
        <v>84818.255663399992</v>
      </c>
      <c r="Q161" s="28">
        <f t="shared" ref="Q161" si="229">SUM(Q149:Q160)</f>
        <v>375.19800000000004</v>
      </c>
      <c r="R161" s="29">
        <f t="shared" ref="R161:S161" si="230">SUM(R149:R160)</f>
        <v>149.239</v>
      </c>
      <c r="S161" s="154">
        <f t="shared" si="230"/>
        <v>524.43700000000001</v>
      </c>
      <c r="T161" s="136">
        <f t="shared" ref="T161" si="231">SUM(T149:T160)</f>
        <v>85342.692663399997</v>
      </c>
    </row>
    <row r="162" spans="1:20" s="18" customFormat="1" ht="11.25" customHeight="1">
      <c r="A162" s="203">
        <v>2017</v>
      </c>
      <c r="B162" s="13" t="s">
        <v>19</v>
      </c>
      <c r="C162" s="46">
        <v>2662</v>
      </c>
      <c r="D162" s="47">
        <v>2662</v>
      </c>
      <c r="E162" s="137">
        <f>C162+D162</f>
        <v>5324</v>
      </c>
      <c r="F162" s="46">
        <v>21200</v>
      </c>
      <c r="G162" s="47">
        <v>21221</v>
      </c>
      <c r="H162" s="137">
        <f>F162+G162</f>
        <v>42421</v>
      </c>
      <c r="I162" s="46">
        <v>246837</v>
      </c>
      <c r="J162" s="47">
        <v>292114</v>
      </c>
      <c r="K162" s="126">
        <f>SUM(I162:J162)</f>
        <v>538951</v>
      </c>
      <c r="L162" s="47">
        <v>458</v>
      </c>
      <c r="M162" s="143">
        <f t="shared" ref="M162:M173" si="232">SUM(K162:L162)</f>
        <v>539409</v>
      </c>
      <c r="N162" s="46">
        <v>3832.5909999999999</v>
      </c>
      <c r="O162" s="47">
        <v>1675.123</v>
      </c>
      <c r="P162" s="149">
        <f t="shared" ref="P162:P173" si="233">SUM(N162:O162)</f>
        <v>5507.7139999999999</v>
      </c>
      <c r="Q162" s="46">
        <v>26.617999999999999</v>
      </c>
      <c r="R162" s="47">
        <v>10.513</v>
      </c>
      <c r="S162" s="153">
        <f>SUM(Q162:R162)</f>
        <v>37.131</v>
      </c>
      <c r="T162" s="157">
        <f>P162+S162</f>
        <v>5544.8450000000003</v>
      </c>
    </row>
    <row r="163" spans="1:20" s="18" customFormat="1" ht="11.25">
      <c r="A163" s="176"/>
      <c r="B163" s="19" t="s">
        <v>20</v>
      </c>
      <c r="C163" s="44">
        <v>2305</v>
      </c>
      <c r="D163" s="45">
        <v>2305</v>
      </c>
      <c r="E163" s="130">
        <f t="shared" ref="E163:E173" si="234">C163+D163</f>
        <v>4610</v>
      </c>
      <c r="F163" s="44">
        <v>18441</v>
      </c>
      <c r="G163" s="45">
        <v>18453</v>
      </c>
      <c r="H163" s="130">
        <f t="shared" ref="H163:H173" si="235">F163+G163</f>
        <v>36894</v>
      </c>
      <c r="I163" s="44">
        <v>221040</v>
      </c>
      <c r="J163" s="45">
        <v>241252</v>
      </c>
      <c r="K163" s="126">
        <f t="shared" ref="K163:K173" si="236">SUM(I163:J163)</f>
        <v>462292</v>
      </c>
      <c r="L163" s="51">
        <v>114</v>
      </c>
      <c r="M163" s="130">
        <f t="shared" si="232"/>
        <v>462406</v>
      </c>
      <c r="N163" s="32">
        <v>4000.6550000000002</v>
      </c>
      <c r="O163" s="33">
        <v>1662.9469999999999</v>
      </c>
      <c r="P163" s="129">
        <f t="shared" si="233"/>
        <v>5663.6019999999999</v>
      </c>
      <c r="Q163" s="32">
        <v>27.891999999999999</v>
      </c>
      <c r="R163" s="33">
        <v>10.68</v>
      </c>
      <c r="S163" s="153">
        <f t="shared" ref="S163:S173" si="237">SUM(Q163:R163)</f>
        <v>38.572000000000003</v>
      </c>
      <c r="T163" s="158">
        <f t="shared" ref="T163:T173" si="238">P163+S163</f>
        <v>5702.174</v>
      </c>
    </row>
    <row r="164" spans="1:20" s="18" customFormat="1" ht="11.25">
      <c r="A164" s="176"/>
      <c r="B164" s="19" t="s">
        <v>21</v>
      </c>
      <c r="C164" s="44">
        <v>2564</v>
      </c>
      <c r="D164" s="45">
        <v>2567</v>
      </c>
      <c r="E164" s="130">
        <f t="shared" si="234"/>
        <v>5131</v>
      </c>
      <c r="F164" s="44">
        <v>20776</v>
      </c>
      <c r="G164" s="45">
        <v>21001</v>
      </c>
      <c r="H164" s="130">
        <f t="shared" si="235"/>
        <v>41777</v>
      </c>
      <c r="I164" s="44">
        <v>269406</v>
      </c>
      <c r="J164" s="45">
        <v>248867</v>
      </c>
      <c r="K164" s="126">
        <f t="shared" si="236"/>
        <v>518273</v>
      </c>
      <c r="L164" s="51">
        <v>259</v>
      </c>
      <c r="M164" s="130">
        <f t="shared" si="232"/>
        <v>518532</v>
      </c>
      <c r="N164" s="44">
        <v>5298.55</v>
      </c>
      <c r="O164" s="45">
        <v>2166.643</v>
      </c>
      <c r="P164" s="129">
        <f t="shared" si="233"/>
        <v>7465.1930000000002</v>
      </c>
      <c r="Q164" s="44">
        <v>65.210999999999999</v>
      </c>
      <c r="R164" s="45">
        <v>10.584</v>
      </c>
      <c r="S164" s="153">
        <f t="shared" si="237"/>
        <v>75.795000000000002</v>
      </c>
      <c r="T164" s="158">
        <f t="shared" si="238"/>
        <v>7540.9880000000003</v>
      </c>
    </row>
    <row r="165" spans="1:20" s="18" customFormat="1" ht="11.25">
      <c r="A165" s="176"/>
      <c r="B165" s="19" t="s">
        <v>22</v>
      </c>
      <c r="C165" s="44">
        <v>2838</v>
      </c>
      <c r="D165" s="45">
        <v>2837</v>
      </c>
      <c r="E165" s="130">
        <f t="shared" si="234"/>
        <v>5675</v>
      </c>
      <c r="F165" s="44">
        <v>23718</v>
      </c>
      <c r="G165" s="45">
        <v>23632</v>
      </c>
      <c r="H165" s="130">
        <f t="shared" si="235"/>
        <v>47350</v>
      </c>
      <c r="I165" s="44">
        <v>352148</v>
      </c>
      <c r="J165" s="45">
        <v>368324</v>
      </c>
      <c r="K165" s="126">
        <f t="shared" si="236"/>
        <v>720472</v>
      </c>
      <c r="L165" s="45">
        <v>371</v>
      </c>
      <c r="M165" s="130">
        <f t="shared" si="232"/>
        <v>720843</v>
      </c>
      <c r="N165" s="44">
        <v>4795.6750000000002</v>
      </c>
      <c r="O165" s="45">
        <v>2850.8249999999998</v>
      </c>
      <c r="P165" s="129">
        <f t="shared" si="233"/>
        <v>7646.5</v>
      </c>
      <c r="Q165" s="44">
        <v>53.057000000000002</v>
      </c>
      <c r="R165" s="45">
        <v>11.9</v>
      </c>
      <c r="S165" s="153">
        <f t="shared" si="237"/>
        <v>64.957000000000008</v>
      </c>
      <c r="T165" s="158">
        <f t="shared" si="238"/>
        <v>7711.4570000000003</v>
      </c>
    </row>
    <row r="166" spans="1:20" s="18" customFormat="1" ht="11.25">
      <c r="A166" s="176"/>
      <c r="B166" s="19" t="s">
        <v>23</v>
      </c>
      <c r="C166" s="44">
        <v>2728</v>
      </c>
      <c r="D166" s="45">
        <v>2725</v>
      </c>
      <c r="E166" s="130">
        <f t="shared" si="234"/>
        <v>5453</v>
      </c>
      <c r="F166" s="44">
        <v>22417</v>
      </c>
      <c r="G166" s="45">
        <v>22335</v>
      </c>
      <c r="H166" s="130">
        <f t="shared" si="235"/>
        <v>44752</v>
      </c>
      <c r="I166" s="44">
        <v>308696</v>
      </c>
      <c r="J166" s="45">
        <v>291868</v>
      </c>
      <c r="K166" s="126">
        <f t="shared" si="236"/>
        <v>600564</v>
      </c>
      <c r="L166" s="45">
        <v>689</v>
      </c>
      <c r="M166" s="130">
        <f t="shared" si="232"/>
        <v>601253</v>
      </c>
      <c r="N166" s="44">
        <v>4815.0590000000002</v>
      </c>
      <c r="O166" s="45">
        <v>4089.239</v>
      </c>
      <c r="P166" s="129">
        <f t="shared" si="233"/>
        <v>8904.2980000000007</v>
      </c>
      <c r="Q166" s="44">
        <v>50.948</v>
      </c>
      <c r="R166" s="45">
        <v>8.9610000000000003</v>
      </c>
      <c r="S166" s="153">
        <f t="shared" si="237"/>
        <v>59.908999999999999</v>
      </c>
      <c r="T166" s="158">
        <f t="shared" si="238"/>
        <v>8964.2070000000003</v>
      </c>
    </row>
    <row r="167" spans="1:20" s="18" customFormat="1" ht="11.25">
      <c r="A167" s="176"/>
      <c r="B167" s="19" t="s">
        <v>24</v>
      </c>
      <c r="C167" s="44">
        <v>3065</v>
      </c>
      <c r="D167" s="45">
        <v>3061</v>
      </c>
      <c r="E167" s="130">
        <f t="shared" si="234"/>
        <v>6126</v>
      </c>
      <c r="F167" s="44">
        <v>24612</v>
      </c>
      <c r="G167" s="45">
        <v>24574</v>
      </c>
      <c r="H167" s="130">
        <f t="shared" si="235"/>
        <v>49186</v>
      </c>
      <c r="I167" s="44">
        <v>393568</v>
      </c>
      <c r="J167" s="45">
        <v>259049</v>
      </c>
      <c r="K167" s="126">
        <f t="shared" si="236"/>
        <v>652617</v>
      </c>
      <c r="L167" s="45">
        <v>235</v>
      </c>
      <c r="M167" s="130">
        <f t="shared" si="232"/>
        <v>652852</v>
      </c>
      <c r="N167" s="44">
        <v>4157.4759999999997</v>
      </c>
      <c r="O167" s="45">
        <v>4856.96</v>
      </c>
      <c r="P167" s="129">
        <f t="shared" si="233"/>
        <v>9014.4359999999997</v>
      </c>
      <c r="Q167" s="44">
        <v>50.555999999999997</v>
      </c>
      <c r="R167" s="45">
        <v>10.002000000000001</v>
      </c>
      <c r="S167" s="153">
        <f t="shared" si="237"/>
        <v>60.558</v>
      </c>
      <c r="T167" s="158">
        <f t="shared" si="238"/>
        <v>9074.9940000000006</v>
      </c>
    </row>
    <row r="168" spans="1:20" s="18" customFormat="1" ht="11.25">
      <c r="A168" s="176"/>
      <c r="B168" s="19" t="s">
        <v>25</v>
      </c>
      <c r="C168" s="44">
        <v>3707</v>
      </c>
      <c r="D168" s="45">
        <v>3711</v>
      </c>
      <c r="E168" s="130">
        <f t="shared" si="234"/>
        <v>7418</v>
      </c>
      <c r="F168" s="44">
        <v>29367</v>
      </c>
      <c r="G168" s="45">
        <v>29378</v>
      </c>
      <c r="H168" s="130">
        <f t="shared" si="235"/>
        <v>58745</v>
      </c>
      <c r="I168" s="44">
        <v>522211</v>
      </c>
      <c r="J168" s="45">
        <v>452361</v>
      </c>
      <c r="K168" s="126">
        <f t="shared" si="236"/>
        <v>974572</v>
      </c>
      <c r="L168" s="45">
        <v>431</v>
      </c>
      <c r="M168" s="130">
        <f t="shared" si="232"/>
        <v>975003</v>
      </c>
      <c r="N168" s="44">
        <v>4547.9970000000003</v>
      </c>
      <c r="O168" s="45">
        <v>4467.1130000000003</v>
      </c>
      <c r="P168" s="129">
        <f t="shared" si="233"/>
        <v>9015.11</v>
      </c>
      <c r="Q168" s="44">
        <v>45.344000000000001</v>
      </c>
      <c r="R168" s="45">
        <v>9.0009999999999994</v>
      </c>
      <c r="S168" s="153">
        <f t="shared" si="237"/>
        <v>54.344999999999999</v>
      </c>
      <c r="T168" s="158">
        <f t="shared" si="238"/>
        <v>9069.4549999999999</v>
      </c>
    </row>
    <row r="169" spans="1:20" s="18" customFormat="1" ht="11.25">
      <c r="A169" s="176"/>
      <c r="B169" s="19" t="s">
        <v>26</v>
      </c>
      <c r="C169" s="44">
        <v>3957</v>
      </c>
      <c r="D169" s="45">
        <v>3949</v>
      </c>
      <c r="E169" s="130">
        <f t="shared" si="234"/>
        <v>7906</v>
      </c>
      <c r="F169" s="44">
        <v>31171</v>
      </c>
      <c r="G169" s="45">
        <v>31349</v>
      </c>
      <c r="H169" s="130">
        <f t="shared" si="235"/>
        <v>62520</v>
      </c>
      <c r="I169" s="44">
        <v>492603</v>
      </c>
      <c r="J169" s="45">
        <v>573480</v>
      </c>
      <c r="K169" s="126">
        <f t="shared" si="236"/>
        <v>1066083</v>
      </c>
      <c r="L169" s="45">
        <v>1358</v>
      </c>
      <c r="M169" s="130">
        <f t="shared" si="232"/>
        <v>1067441</v>
      </c>
      <c r="N169" s="44">
        <v>4915.424</v>
      </c>
      <c r="O169" s="45">
        <v>4856.0410000000002</v>
      </c>
      <c r="P169" s="129">
        <f t="shared" si="233"/>
        <v>9771.4650000000001</v>
      </c>
      <c r="Q169" s="44">
        <v>47.598999999999997</v>
      </c>
      <c r="R169" s="45">
        <v>8.6449999999999996</v>
      </c>
      <c r="S169" s="153">
        <f t="shared" si="237"/>
        <v>56.244</v>
      </c>
      <c r="T169" s="158">
        <f t="shared" si="238"/>
        <v>9827.7090000000007</v>
      </c>
    </row>
    <row r="170" spans="1:20" s="18" customFormat="1" ht="11.25">
      <c r="A170" s="176"/>
      <c r="B170" s="19" t="s">
        <v>27</v>
      </c>
      <c r="C170" s="44">
        <v>3477</v>
      </c>
      <c r="D170" s="45">
        <v>3482</v>
      </c>
      <c r="E170" s="130">
        <f t="shared" si="234"/>
        <v>6959</v>
      </c>
      <c r="F170" s="44">
        <v>27816</v>
      </c>
      <c r="G170" s="45">
        <v>27616</v>
      </c>
      <c r="H170" s="130">
        <f t="shared" si="235"/>
        <v>55432</v>
      </c>
      <c r="I170" s="44">
        <v>379972</v>
      </c>
      <c r="J170" s="45">
        <v>481669</v>
      </c>
      <c r="K170" s="126">
        <f t="shared" si="236"/>
        <v>861641</v>
      </c>
      <c r="L170" s="45">
        <v>194</v>
      </c>
      <c r="M170" s="130">
        <f t="shared" si="232"/>
        <v>861835</v>
      </c>
      <c r="N170" s="44">
        <v>4123.6639999999998</v>
      </c>
      <c r="O170" s="45">
        <v>3327.5149999999999</v>
      </c>
      <c r="P170" s="129">
        <f t="shared" si="233"/>
        <v>7451.1790000000001</v>
      </c>
      <c r="Q170" s="44">
        <v>44.662999999999997</v>
      </c>
      <c r="R170" s="45">
        <v>7.8319999999999999</v>
      </c>
      <c r="S170" s="153">
        <f t="shared" si="237"/>
        <v>52.494999999999997</v>
      </c>
      <c r="T170" s="158">
        <f t="shared" si="238"/>
        <v>7503.674</v>
      </c>
    </row>
    <row r="171" spans="1:20" s="18" customFormat="1" ht="11.25">
      <c r="A171" s="176"/>
      <c r="B171" s="19" t="s">
        <v>28</v>
      </c>
      <c r="C171" s="44">
        <v>2754</v>
      </c>
      <c r="D171" s="45">
        <v>2756</v>
      </c>
      <c r="E171" s="130">
        <f t="shared" si="234"/>
        <v>5510</v>
      </c>
      <c r="F171" s="44">
        <v>23008</v>
      </c>
      <c r="G171" s="45">
        <v>22942</v>
      </c>
      <c r="H171" s="130">
        <f t="shared" si="235"/>
        <v>45950</v>
      </c>
      <c r="I171" s="44">
        <v>297776</v>
      </c>
      <c r="J171" s="45">
        <v>318750</v>
      </c>
      <c r="K171" s="126">
        <f t="shared" si="236"/>
        <v>616526</v>
      </c>
      <c r="L171" s="51">
        <v>182</v>
      </c>
      <c r="M171" s="130">
        <f t="shared" si="232"/>
        <v>616708</v>
      </c>
      <c r="N171" s="44">
        <v>5082.5929999999998</v>
      </c>
      <c r="O171" s="45">
        <v>3765.8240000000001</v>
      </c>
      <c r="P171" s="129">
        <f t="shared" si="233"/>
        <v>8848.4169999999995</v>
      </c>
      <c r="Q171" s="44">
        <v>45.720999999999997</v>
      </c>
      <c r="R171" s="45">
        <v>10.33</v>
      </c>
      <c r="S171" s="153">
        <f t="shared" si="237"/>
        <v>56.050999999999995</v>
      </c>
      <c r="T171" s="158">
        <f t="shared" si="238"/>
        <v>8904.4679999999989</v>
      </c>
    </row>
    <row r="172" spans="1:20" s="18" customFormat="1" ht="11.25">
      <c r="A172" s="176"/>
      <c r="B172" s="19" t="s">
        <v>29</v>
      </c>
      <c r="C172" s="44">
        <v>2726</v>
      </c>
      <c r="D172" s="45">
        <v>2724</v>
      </c>
      <c r="E172" s="130">
        <f t="shared" si="234"/>
        <v>5450</v>
      </c>
      <c r="F172" s="44">
        <v>23293</v>
      </c>
      <c r="G172" s="45">
        <v>23349</v>
      </c>
      <c r="H172" s="130">
        <f t="shared" si="235"/>
        <v>46642</v>
      </c>
      <c r="I172" s="44">
        <v>285969</v>
      </c>
      <c r="J172" s="45">
        <v>306487</v>
      </c>
      <c r="K172" s="126">
        <f t="shared" si="236"/>
        <v>592456</v>
      </c>
      <c r="L172" s="51">
        <v>326</v>
      </c>
      <c r="M172" s="130">
        <f t="shared" si="232"/>
        <v>592782</v>
      </c>
      <c r="N172" s="32">
        <v>5125.4040000000005</v>
      </c>
      <c r="O172" s="33">
        <v>3824.8490000000002</v>
      </c>
      <c r="P172" s="129">
        <f t="shared" si="233"/>
        <v>8950.2530000000006</v>
      </c>
      <c r="Q172" s="32">
        <v>61.930999999999997</v>
      </c>
      <c r="R172" s="33">
        <v>9.8469999999999995</v>
      </c>
      <c r="S172" s="153">
        <f t="shared" si="237"/>
        <v>71.777999999999992</v>
      </c>
      <c r="T172" s="158">
        <f t="shared" si="238"/>
        <v>9022.0310000000009</v>
      </c>
    </row>
    <row r="173" spans="1:20" s="18" customFormat="1" ht="12" thickBot="1">
      <c r="A173" s="176"/>
      <c r="B173" s="24" t="s">
        <v>30</v>
      </c>
      <c r="C173" s="48">
        <v>2805</v>
      </c>
      <c r="D173" s="49">
        <v>2802</v>
      </c>
      <c r="E173" s="138">
        <f t="shared" si="234"/>
        <v>5607</v>
      </c>
      <c r="F173" s="48">
        <v>23085</v>
      </c>
      <c r="G173" s="49">
        <v>23063</v>
      </c>
      <c r="H173" s="138">
        <f t="shared" si="235"/>
        <v>46148</v>
      </c>
      <c r="I173" s="48">
        <v>333273</v>
      </c>
      <c r="J173" s="49">
        <v>293270</v>
      </c>
      <c r="K173" s="126">
        <f t="shared" si="236"/>
        <v>626543</v>
      </c>
      <c r="L173" s="50">
        <v>323</v>
      </c>
      <c r="M173" s="144">
        <f t="shared" si="232"/>
        <v>626866</v>
      </c>
      <c r="N173" s="40">
        <v>5486.4650000000001</v>
      </c>
      <c r="O173" s="41">
        <v>3079.1439999999998</v>
      </c>
      <c r="P173" s="150">
        <f t="shared" si="233"/>
        <v>8565.6090000000004</v>
      </c>
      <c r="Q173" s="40">
        <v>64.281000000000006</v>
      </c>
      <c r="R173" s="41">
        <v>10.478</v>
      </c>
      <c r="S173" s="153">
        <f t="shared" si="237"/>
        <v>74.759</v>
      </c>
      <c r="T173" s="159">
        <f t="shared" si="238"/>
        <v>8640.3680000000004</v>
      </c>
    </row>
    <row r="174" spans="1:20" s="11" customFormat="1" ht="11.25" thickBot="1">
      <c r="A174" s="177"/>
      <c r="B174" s="27" t="s">
        <v>31</v>
      </c>
      <c r="C174" s="28">
        <f>SUM(C162:C173)</f>
        <v>35588</v>
      </c>
      <c r="D174" s="29">
        <f t="shared" ref="D174" si="239">SUM(D162:D173)</f>
        <v>35581</v>
      </c>
      <c r="E174" s="136">
        <f t="shared" ref="E174" si="240">SUM(E162:E173)</f>
        <v>71169</v>
      </c>
      <c r="F174" s="28">
        <f>SUM(F162:F173)</f>
        <v>288904</v>
      </c>
      <c r="G174" s="29">
        <f t="shared" ref="G174:H174" si="241">SUM(G162:G173)</f>
        <v>288913</v>
      </c>
      <c r="H174" s="136">
        <f t="shared" si="241"/>
        <v>577817</v>
      </c>
      <c r="I174" s="28">
        <f t="shared" ref="I174" si="242">SUM(I162:I173)</f>
        <v>4103499</v>
      </c>
      <c r="J174" s="29">
        <f t="shared" ref="J174:K174" si="243">SUM(J162:J173)</f>
        <v>4127491</v>
      </c>
      <c r="K174" s="128">
        <f t="shared" si="243"/>
        <v>8230990</v>
      </c>
      <c r="L174" s="29">
        <f t="shared" ref="L174" si="244">SUM(L162:L173)</f>
        <v>4940</v>
      </c>
      <c r="M174" s="136">
        <f t="shared" ref="M174" si="245">SUM(M162:M173)</f>
        <v>8235930</v>
      </c>
      <c r="N174" s="28">
        <f t="shared" ref="N174" si="246">SUM(N162:N173)</f>
        <v>56181.553</v>
      </c>
      <c r="O174" s="29">
        <f t="shared" ref="O174" si="247">SUM(O162:O173)</f>
        <v>40622.223000000005</v>
      </c>
      <c r="P174" s="128">
        <f t="shared" ref="P174" si="248">SUM(P162:P173)</f>
        <v>96803.775999999998</v>
      </c>
      <c r="Q174" s="28">
        <f t="shared" ref="Q174" si="249">SUM(Q162:Q173)</f>
        <v>583.82100000000014</v>
      </c>
      <c r="R174" s="29">
        <f t="shared" ref="R174:S174" si="250">SUM(R162:R173)</f>
        <v>118.77299999999998</v>
      </c>
      <c r="S174" s="154">
        <f t="shared" si="250"/>
        <v>702.59400000000005</v>
      </c>
      <c r="T174" s="136">
        <f t="shared" ref="T174" si="251">SUM(T162:T173)</f>
        <v>97506.37000000001</v>
      </c>
    </row>
    <row r="175" spans="1:20" s="18" customFormat="1" ht="11.25" customHeight="1">
      <c r="A175" s="203">
        <v>2018</v>
      </c>
      <c r="B175" s="13" t="s">
        <v>19</v>
      </c>
      <c r="C175" s="46">
        <v>2680</v>
      </c>
      <c r="D175" s="47">
        <v>2680</v>
      </c>
      <c r="E175" s="137">
        <f>C175+D175</f>
        <v>5360</v>
      </c>
      <c r="F175" s="46">
        <v>22620</v>
      </c>
      <c r="G175" s="47">
        <v>22632</v>
      </c>
      <c r="H175" s="137">
        <f>F175+G175</f>
        <v>45252</v>
      </c>
      <c r="I175" s="46">
        <v>273128</v>
      </c>
      <c r="J175" s="47">
        <v>324372</v>
      </c>
      <c r="K175" s="126">
        <f>SUM(I175:J175)</f>
        <v>597500</v>
      </c>
      <c r="L175" s="47">
        <v>268</v>
      </c>
      <c r="M175" s="143">
        <f t="shared" ref="M175:M186" si="252">SUM(K175:L175)</f>
        <v>597768</v>
      </c>
      <c r="N175" s="46">
        <v>4552.1350000000002</v>
      </c>
      <c r="O175" s="47">
        <v>2432.3310000000001</v>
      </c>
      <c r="P175" s="149">
        <f t="shared" ref="P175:P186" si="253">SUM(N175:O175)</f>
        <v>6984.4660000000003</v>
      </c>
      <c r="Q175" s="46">
        <v>53.613999999999997</v>
      </c>
      <c r="R175" s="47">
        <v>11.238</v>
      </c>
      <c r="S175" s="153">
        <f>SUM(Q175:R175)</f>
        <v>64.852000000000004</v>
      </c>
      <c r="T175" s="157">
        <f>P175+S175</f>
        <v>7049.3180000000002</v>
      </c>
    </row>
    <row r="176" spans="1:20" s="18" customFormat="1" ht="11.25">
      <c r="A176" s="176"/>
      <c r="B176" s="19" t="s">
        <v>20</v>
      </c>
      <c r="C176" s="44">
        <v>2288</v>
      </c>
      <c r="D176" s="45">
        <v>2290</v>
      </c>
      <c r="E176" s="130">
        <f t="shared" ref="E176:E186" si="254">C176+D176</f>
        <v>4578</v>
      </c>
      <c r="F176" s="44">
        <v>19365</v>
      </c>
      <c r="G176" s="45">
        <v>19362</v>
      </c>
      <c r="H176" s="130">
        <f t="shared" ref="H176:H186" si="255">F176+G176</f>
        <v>38727</v>
      </c>
      <c r="I176" s="44">
        <v>253682</v>
      </c>
      <c r="J176" s="45">
        <v>251027</v>
      </c>
      <c r="K176" s="126">
        <f t="shared" ref="K176:K186" si="256">SUM(I176:J176)</f>
        <v>504709</v>
      </c>
      <c r="L176" s="45">
        <v>265</v>
      </c>
      <c r="M176" s="130">
        <f t="shared" si="252"/>
        <v>504974</v>
      </c>
      <c r="N176" s="44">
        <v>4276.1009999999997</v>
      </c>
      <c r="O176" s="45">
        <v>2327.3620000000001</v>
      </c>
      <c r="P176" s="129">
        <f t="shared" si="253"/>
        <v>6603.4629999999997</v>
      </c>
      <c r="Q176" s="44">
        <v>39.438000000000002</v>
      </c>
      <c r="R176" s="45">
        <v>10.282</v>
      </c>
      <c r="S176" s="153">
        <f t="shared" ref="S176:S186" si="257">SUM(Q176:R176)</f>
        <v>49.72</v>
      </c>
      <c r="T176" s="158">
        <f t="shared" ref="T176:T186" si="258">P176+S176</f>
        <v>6653.183</v>
      </c>
    </row>
    <row r="177" spans="1:20" s="18" customFormat="1" ht="11.25">
      <c r="A177" s="176"/>
      <c r="B177" s="19" t="s">
        <v>21</v>
      </c>
      <c r="C177" s="44">
        <v>2705</v>
      </c>
      <c r="D177" s="45">
        <v>2702</v>
      </c>
      <c r="E177" s="130">
        <f t="shared" si="254"/>
        <v>5407</v>
      </c>
      <c r="F177" s="44">
        <v>22567</v>
      </c>
      <c r="G177" s="45">
        <v>22566</v>
      </c>
      <c r="H177" s="130">
        <f t="shared" si="255"/>
        <v>45133</v>
      </c>
      <c r="I177" s="44">
        <v>313360</v>
      </c>
      <c r="J177" s="45">
        <v>312513</v>
      </c>
      <c r="K177" s="126">
        <f t="shared" si="256"/>
        <v>625873</v>
      </c>
      <c r="L177" s="45">
        <v>334</v>
      </c>
      <c r="M177" s="130">
        <f t="shared" si="252"/>
        <v>626207</v>
      </c>
      <c r="N177" s="44">
        <v>5749.7529999999997</v>
      </c>
      <c r="O177" s="45">
        <v>2701.9360000000001</v>
      </c>
      <c r="P177" s="129">
        <f t="shared" si="253"/>
        <v>8451.6890000000003</v>
      </c>
      <c r="Q177" s="44">
        <v>52.222999999999999</v>
      </c>
      <c r="R177" s="45">
        <v>15.342000000000001</v>
      </c>
      <c r="S177" s="153">
        <f t="shared" si="257"/>
        <v>67.564999999999998</v>
      </c>
      <c r="T177" s="158">
        <f t="shared" si="258"/>
        <v>8519.2540000000008</v>
      </c>
    </row>
    <row r="178" spans="1:20" s="18" customFormat="1" ht="11.25">
      <c r="A178" s="176"/>
      <c r="B178" s="19" t="s">
        <v>22</v>
      </c>
      <c r="C178" s="44">
        <v>2923</v>
      </c>
      <c r="D178" s="45">
        <v>2927</v>
      </c>
      <c r="E178" s="130">
        <f t="shared" si="254"/>
        <v>5850</v>
      </c>
      <c r="F178" s="44">
        <v>23979</v>
      </c>
      <c r="G178" s="45">
        <v>23986</v>
      </c>
      <c r="H178" s="130">
        <f t="shared" si="255"/>
        <v>47965</v>
      </c>
      <c r="I178" s="44">
        <v>374942</v>
      </c>
      <c r="J178" s="45">
        <v>355310</v>
      </c>
      <c r="K178" s="126">
        <f t="shared" si="256"/>
        <v>730252</v>
      </c>
      <c r="L178" s="45">
        <v>487</v>
      </c>
      <c r="M178" s="130">
        <f t="shared" si="252"/>
        <v>730739</v>
      </c>
      <c r="N178" s="32">
        <v>4794.2240000000002</v>
      </c>
      <c r="O178" s="33">
        <v>3162.3319999999999</v>
      </c>
      <c r="P178" s="129">
        <f t="shared" si="253"/>
        <v>7956.5560000000005</v>
      </c>
      <c r="Q178" s="32">
        <v>53.933</v>
      </c>
      <c r="R178" s="33">
        <v>10.342000000000001</v>
      </c>
      <c r="S178" s="153">
        <f t="shared" si="257"/>
        <v>64.275000000000006</v>
      </c>
      <c r="T178" s="158">
        <f t="shared" si="258"/>
        <v>8020.8310000000001</v>
      </c>
    </row>
    <row r="179" spans="1:20" s="18" customFormat="1" ht="11.25">
      <c r="A179" s="176"/>
      <c r="B179" s="19" t="s">
        <v>23</v>
      </c>
      <c r="C179" s="44">
        <v>2753</v>
      </c>
      <c r="D179" s="45">
        <v>2748</v>
      </c>
      <c r="E179" s="130">
        <f t="shared" si="254"/>
        <v>5501</v>
      </c>
      <c r="F179" s="44">
        <v>22473</v>
      </c>
      <c r="G179" s="45">
        <v>22445</v>
      </c>
      <c r="H179" s="130">
        <f t="shared" si="255"/>
        <v>44918</v>
      </c>
      <c r="I179" s="44">
        <v>308610</v>
      </c>
      <c r="J179" s="45">
        <v>289005</v>
      </c>
      <c r="K179" s="126">
        <f t="shared" si="256"/>
        <v>597615</v>
      </c>
      <c r="L179" s="45">
        <v>386</v>
      </c>
      <c r="M179" s="130">
        <f t="shared" si="252"/>
        <v>598001</v>
      </c>
      <c r="N179" s="44">
        <v>4915.2910000000002</v>
      </c>
      <c r="O179" s="45">
        <v>4638.2640000000001</v>
      </c>
      <c r="P179" s="129">
        <f t="shared" si="253"/>
        <v>9553.5550000000003</v>
      </c>
      <c r="Q179" s="44">
        <v>53.176000000000002</v>
      </c>
      <c r="R179" s="45">
        <v>16.803000000000001</v>
      </c>
      <c r="S179" s="153">
        <f t="shared" si="257"/>
        <v>69.978999999999999</v>
      </c>
      <c r="T179" s="158">
        <f t="shared" si="258"/>
        <v>9623.5339999999997</v>
      </c>
    </row>
    <row r="180" spans="1:20" s="18" customFormat="1" ht="11.25">
      <c r="A180" s="176"/>
      <c r="B180" s="19" t="s">
        <v>24</v>
      </c>
      <c r="C180" s="44">
        <v>3312</v>
      </c>
      <c r="D180" s="45">
        <v>3307</v>
      </c>
      <c r="E180" s="130">
        <f t="shared" si="254"/>
        <v>6619</v>
      </c>
      <c r="F180" s="44">
        <v>26571</v>
      </c>
      <c r="G180" s="45">
        <v>26534</v>
      </c>
      <c r="H180" s="130">
        <f t="shared" si="255"/>
        <v>53105</v>
      </c>
      <c r="I180" s="44">
        <v>441674</v>
      </c>
      <c r="J180" s="45">
        <v>320050</v>
      </c>
      <c r="K180" s="126">
        <f t="shared" si="256"/>
        <v>761724</v>
      </c>
      <c r="L180" s="51">
        <v>345</v>
      </c>
      <c r="M180" s="130">
        <f t="shared" si="252"/>
        <v>762069</v>
      </c>
      <c r="N180" s="44">
        <v>4643.5730000000003</v>
      </c>
      <c r="O180" s="45">
        <v>4345.8010000000004</v>
      </c>
      <c r="P180" s="129">
        <f t="shared" si="253"/>
        <v>8989.3739999999998</v>
      </c>
      <c r="Q180" s="44">
        <v>48.682000000000002</v>
      </c>
      <c r="R180" s="45">
        <v>11.349</v>
      </c>
      <c r="S180" s="153">
        <f t="shared" si="257"/>
        <v>60.031000000000006</v>
      </c>
      <c r="T180" s="158">
        <f t="shared" si="258"/>
        <v>9049.4050000000007</v>
      </c>
    </row>
    <row r="181" spans="1:20" s="18" customFormat="1" ht="11.25">
      <c r="A181" s="176"/>
      <c r="B181" s="19" t="s">
        <v>25</v>
      </c>
      <c r="C181" s="44">
        <v>3898</v>
      </c>
      <c r="D181" s="45">
        <v>3903</v>
      </c>
      <c r="E181" s="130">
        <f t="shared" si="254"/>
        <v>7801</v>
      </c>
      <c r="F181" s="44">
        <v>30733</v>
      </c>
      <c r="G181" s="45">
        <v>30766</v>
      </c>
      <c r="H181" s="130">
        <f t="shared" si="255"/>
        <v>61499</v>
      </c>
      <c r="I181" s="44">
        <v>564453</v>
      </c>
      <c r="J181" s="45">
        <v>457465</v>
      </c>
      <c r="K181" s="126">
        <f t="shared" si="256"/>
        <v>1021918</v>
      </c>
      <c r="L181" s="51">
        <v>549</v>
      </c>
      <c r="M181" s="130">
        <f t="shared" si="252"/>
        <v>1022467</v>
      </c>
      <c r="N181" s="44">
        <v>4360.491</v>
      </c>
      <c r="O181" s="45">
        <v>3213.62</v>
      </c>
      <c r="P181" s="129">
        <f t="shared" si="253"/>
        <v>7574.1109999999999</v>
      </c>
      <c r="Q181" s="44">
        <v>45.651000000000003</v>
      </c>
      <c r="R181" s="45">
        <v>13.917999999999999</v>
      </c>
      <c r="S181" s="153">
        <f t="shared" si="257"/>
        <v>59.569000000000003</v>
      </c>
      <c r="T181" s="158">
        <f t="shared" si="258"/>
        <v>7633.68</v>
      </c>
    </row>
    <row r="182" spans="1:20" s="18" customFormat="1" ht="11.25">
      <c r="A182" s="176"/>
      <c r="B182" s="19" t="s">
        <v>26</v>
      </c>
      <c r="C182" s="44">
        <v>4295</v>
      </c>
      <c r="D182" s="45">
        <v>4304</v>
      </c>
      <c r="E182" s="130">
        <f t="shared" si="254"/>
        <v>8599</v>
      </c>
      <c r="F182" s="44">
        <v>33404</v>
      </c>
      <c r="G182" s="45">
        <v>33423</v>
      </c>
      <c r="H182" s="130">
        <f t="shared" si="255"/>
        <v>66827</v>
      </c>
      <c r="I182" s="44">
        <v>525152</v>
      </c>
      <c r="J182" s="45">
        <v>634230</v>
      </c>
      <c r="K182" s="126">
        <f t="shared" si="256"/>
        <v>1159382</v>
      </c>
      <c r="L182" s="51">
        <v>433</v>
      </c>
      <c r="M182" s="130">
        <f t="shared" si="252"/>
        <v>1159815</v>
      </c>
      <c r="N182" s="44">
        <v>4559.3710000000001</v>
      </c>
      <c r="O182" s="45">
        <v>3810.2020000000002</v>
      </c>
      <c r="P182" s="129">
        <f t="shared" si="253"/>
        <v>8369.5730000000003</v>
      </c>
      <c r="Q182" s="44">
        <v>49.363</v>
      </c>
      <c r="R182" s="45">
        <v>19.175999999999998</v>
      </c>
      <c r="S182" s="153">
        <f t="shared" si="257"/>
        <v>68.539000000000001</v>
      </c>
      <c r="T182" s="158">
        <f t="shared" si="258"/>
        <v>8438.112000000001</v>
      </c>
    </row>
    <row r="183" spans="1:20" s="18" customFormat="1" ht="11.25">
      <c r="A183" s="176"/>
      <c r="B183" s="19" t="s">
        <v>27</v>
      </c>
      <c r="C183" s="44">
        <v>3408</v>
      </c>
      <c r="D183" s="45">
        <v>3404</v>
      </c>
      <c r="E183" s="130">
        <f t="shared" si="254"/>
        <v>6812</v>
      </c>
      <c r="F183" s="44">
        <v>27097</v>
      </c>
      <c r="G183" s="45">
        <v>27111</v>
      </c>
      <c r="H183" s="130">
        <f t="shared" si="255"/>
        <v>54208</v>
      </c>
      <c r="I183" s="44">
        <v>379789</v>
      </c>
      <c r="J183" s="45">
        <v>469068</v>
      </c>
      <c r="K183" s="126">
        <f t="shared" si="256"/>
        <v>848857</v>
      </c>
      <c r="L183" s="51">
        <v>442</v>
      </c>
      <c r="M183" s="130">
        <f t="shared" si="252"/>
        <v>849299</v>
      </c>
      <c r="N183" s="44">
        <v>4439.2179999999998</v>
      </c>
      <c r="O183" s="45">
        <v>3292.2359999999999</v>
      </c>
      <c r="P183" s="129">
        <f t="shared" si="253"/>
        <v>7731.4539999999997</v>
      </c>
      <c r="Q183" s="44">
        <v>53.581000000000003</v>
      </c>
      <c r="R183" s="45">
        <v>9.8309999999999995</v>
      </c>
      <c r="S183" s="153">
        <f t="shared" si="257"/>
        <v>63.412000000000006</v>
      </c>
      <c r="T183" s="158">
        <f t="shared" si="258"/>
        <v>7794.866</v>
      </c>
    </row>
    <row r="184" spans="1:20" s="18" customFormat="1" ht="11.25">
      <c r="A184" s="176"/>
      <c r="B184" s="19" t="s">
        <v>28</v>
      </c>
      <c r="C184" s="44">
        <v>2956</v>
      </c>
      <c r="D184" s="45">
        <v>2952</v>
      </c>
      <c r="E184" s="130">
        <f t="shared" si="254"/>
        <v>5908</v>
      </c>
      <c r="F184" s="44">
        <v>24124</v>
      </c>
      <c r="G184" s="45">
        <v>24074</v>
      </c>
      <c r="H184" s="130">
        <f t="shared" si="255"/>
        <v>48198</v>
      </c>
      <c r="I184" s="44">
        <v>327219</v>
      </c>
      <c r="J184" s="45">
        <v>357054</v>
      </c>
      <c r="K184" s="126">
        <f t="shared" si="256"/>
        <v>684273</v>
      </c>
      <c r="L184" s="51">
        <v>344</v>
      </c>
      <c r="M184" s="130">
        <f t="shared" si="252"/>
        <v>684617</v>
      </c>
      <c r="N184" s="44">
        <v>4708.5060000000003</v>
      </c>
      <c r="O184" s="45">
        <v>3639.6089999999999</v>
      </c>
      <c r="P184" s="129">
        <f t="shared" si="253"/>
        <v>8348.1149999999998</v>
      </c>
      <c r="Q184" s="44">
        <v>72.683000000000007</v>
      </c>
      <c r="R184" s="45">
        <v>14.124000000000001</v>
      </c>
      <c r="S184" s="153">
        <f t="shared" si="257"/>
        <v>86.807000000000002</v>
      </c>
      <c r="T184" s="158">
        <f t="shared" si="258"/>
        <v>8434.9220000000005</v>
      </c>
    </row>
    <row r="185" spans="1:20" s="18" customFormat="1" ht="11.25">
      <c r="A185" s="176"/>
      <c r="B185" s="19" t="s">
        <v>29</v>
      </c>
      <c r="C185" s="44">
        <v>2693</v>
      </c>
      <c r="D185" s="45">
        <v>2690</v>
      </c>
      <c r="E185" s="130">
        <f t="shared" si="254"/>
        <v>5383</v>
      </c>
      <c r="F185" s="44">
        <v>22494</v>
      </c>
      <c r="G185" s="45">
        <v>22501</v>
      </c>
      <c r="H185" s="130">
        <f t="shared" si="255"/>
        <v>44995</v>
      </c>
      <c r="I185" s="44">
        <v>311738</v>
      </c>
      <c r="J185" s="45">
        <v>316292</v>
      </c>
      <c r="K185" s="126">
        <f t="shared" si="256"/>
        <v>628030</v>
      </c>
      <c r="L185" s="51">
        <v>175</v>
      </c>
      <c r="M185" s="130">
        <f t="shared" si="252"/>
        <v>628205</v>
      </c>
      <c r="N185" s="44">
        <v>5080.2560000000003</v>
      </c>
      <c r="O185" s="45">
        <v>3254.9</v>
      </c>
      <c r="P185" s="129">
        <f t="shared" si="253"/>
        <v>8335.1560000000009</v>
      </c>
      <c r="Q185" s="44">
        <v>58.442</v>
      </c>
      <c r="R185" s="45">
        <v>13.523999999999999</v>
      </c>
      <c r="S185" s="153">
        <f t="shared" si="257"/>
        <v>71.965999999999994</v>
      </c>
      <c r="T185" s="158">
        <f t="shared" si="258"/>
        <v>8407.1220000000012</v>
      </c>
    </row>
    <row r="186" spans="1:20" s="18" customFormat="1" ht="12" thickBot="1">
      <c r="A186" s="176"/>
      <c r="B186" s="24" t="s">
        <v>30</v>
      </c>
      <c r="C186" s="48">
        <v>2903</v>
      </c>
      <c r="D186" s="49">
        <v>2905</v>
      </c>
      <c r="E186" s="138">
        <f t="shared" si="254"/>
        <v>5808</v>
      </c>
      <c r="F186" s="48">
        <v>23809</v>
      </c>
      <c r="G186" s="49">
        <v>23780</v>
      </c>
      <c r="H186" s="138">
        <f t="shared" si="255"/>
        <v>47589</v>
      </c>
      <c r="I186" s="48">
        <v>362245</v>
      </c>
      <c r="J186" s="49">
        <v>312441</v>
      </c>
      <c r="K186" s="126">
        <f t="shared" si="256"/>
        <v>674686</v>
      </c>
      <c r="L186" s="49">
        <v>3125</v>
      </c>
      <c r="M186" s="144">
        <f t="shared" si="252"/>
        <v>677811</v>
      </c>
      <c r="N186" s="48">
        <v>5524.1459999999997</v>
      </c>
      <c r="O186" s="49">
        <v>2944.174</v>
      </c>
      <c r="P186" s="150">
        <f t="shared" si="253"/>
        <v>8468.32</v>
      </c>
      <c r="Q186" s="48">
        <v>90.424999999999997</v>
      </c>
      <c r="R186" s="49">
        <v>16.884</v>
      </c>
      <c r="S186" s="153">
        <f t="shared" si="257"/>
        <v>107.309</v>
      </c>
      <c r="T186" s="159">
        <f t="shared" si="258"/>
        <v>8575.628999999999</v>
      </c>
    </row>
    <row r="187" spans="1:20" s="11" customFormat="1" ht="11.25" thickBot="1">
      <c r="A187" s="177"/>
      <c r="B187" s="27" t="s">
        <v>31</v>
      </c>
      <c r="C187" s="28">
        <f>SUM(C175:C186)</f>
        <v>36814</v>
      </c>
      <c r="D187" s="29">
        <f t="shared" ref="D187" si="259">SUM(D175:D186)</f>
        <v>36812</v>
      </c>
      <c r="E187" s="136">
        <f t="shared" ref="E187" si="260">SUM(E175:E186)</f>
        <v>73626</v>
      </c>
      <c r="F187" s="28">
        <f>SUM(F175:F186)</f>
        <v>299236</v>
      </c>
      <c r="G187" s="29">
        <f t="shared" ref="G187:H187" si="261">SUM(G175:G186)</f>
        <v>299180</v>
      </c>
      <c r="H187" s="136">
        <f t="shared" si="261"/>
        <v>598416</v>
      </c>
      <c r="I187" s="28">
        <f t="shared" ref="I187" si="262">SUM(I175:I186)</f>
        <v>4435992</v>
      </c>
      <c r="J187" s="29">
        <f t="shared" ref="J187:K187" si="263">SUM(J175:J186)</f>
        <v>4398827</v>
      </c>
      <c r="K187" s="128">
        <f t="shared" si="263"/>
        <v>8834819</v>
      </c>
      <c r="L187" s="29">
        <f t="shared" ref="L187" si="264">SUM(L175:L186)</f>
        <v>7153</v>
      </c>
      <c r="M187" s="136">
        <f t="shared" ref="M187" si="265">SUM(M175:M186)</f>
        <v>8841972</v>
      </c>
      <c r="N187" s="28">
        <f t="shared" ref="N187" si="266">SUM(N175:N186)</f>
        <v>57603.06500000001</v>
      </c>
      <c r="O187" s="29">
        <f t="shared" ref="O187" si="267">SUM(O175:O186)</f>
        <v>39762.767</v>
      </c>
      <c r="P187" s="128">
        <f t="shared" ref="P187" si="268">SUM(P175:P186)</f>
        <v>97365.831999999995</v>
      </c>
      <c r="Q187" s="28">
        <f t="shared" ref="Q187" si="269">SUM(Q175:Q186)</f>
        <v>671.21100000000001</v>
      </c>
      <c r="R187" s="29">
        <f t="shared" ref="R187:S187" si="270">SUM(R175:R186)</f>
        <v>162.81299999999999</v>
      </c>
      <c r="S187" s="154">
        <f t="shared" si="270"/>
        <v>834.024</v>
      </c>
      <c r="T187" s="136">
        <f t="shared" ref="T187" si="271">SUM(T175:T186)</f>
        <v>98199.856000000014</v>
      </c>
    </row>
    <row r="188" spans="1:20" s="18" customFormat="1" ht="11.25" customHeight="1">
      <c r="A188" s="203">
        <v>2019</v>
      </c>
      <c r="B188" s="52" t="s">
        <v>6</v>
      </c>
      <c r="C188" s="112">
        <v>2814</v>
      </c>
      <c r="D188" s="113">
        <v>2815</v>
      </c>
      <c r="E188" s="133">
        <f>C188+D188</f>
        <v>5629</v>
      </c>
      <c r="F188" s="112">
        <v>23439</v>
      </c>
      <c r="G188" s="113">
        <v>23416</v>
      </c>
      <c r="H188" s="133">
        <f>F188+G188</f>
        <v>46855</v>
      </c>
      <c r="I188" s="112">
        <v>269732</v>
      </c>
      <c r="J188" s="113">
        <v>327537</v>
      </c>
      <c r="K188" s="126">
        <f>SUM(I188:J188)</f>
        <v>597269</v>
      </c>
      <c r="L188" s="113">
        <v>9745</v>
      </c>
      <c r="M188" s="146">
        <f t="shared" ref="M188:M199" si="272">SUM(K188:L188)</f>
        <v>607014</v>
      </c>
      <c r="N188" s="112">
        <v>4150.7780000000002</v>
      </c>
      <c r="O188" s="113">
        <v>2243.431</v>
      </c>
      <c r="P188" s="151">
        <f t="shared" ref="P188:P199" si="273">SUM(N188:O188)</f>
        <v>6394.2090000000007</v>
      </c>
      <c r="Q188" s="112">
        <v>56.451999999999998</v>
      </c>
      <c r="R188" s="113">
        <v>11.185</v>
      </c>
      <c r="S188" s="153">
        <f>SUM(Q188:R188)</f>
        <v>67.637</v>
      </c>
      <c r="T188" s="157">
        <f>P188+S188</f>
        <v>6461.8460000000005</v>
      </c>
    </row>
    <row r="189" spans="1:20" s="18" customFormat="1" ht="11.25">
      <c r="A189" s="176"/>
      <c r="B189" s="53" t="s">
        <v>7</v>
      </c>
      <c r="C189" s="114">
        <v>2306</v>
      </c>
      <c r="D189" s="115">
        <v>2316</v>
      </c>
      <c r="E189" s="134">
        <f t="shared" ref="E189:E199" si="274">C189+D189</f>
        <v>4622</v>
      </c>
      <c r="F189" s="114">
        <v>19826</v>
      </c>
      <c r="G189" s="115">
        <v>19862</v>
      </c>
      <c r="H189" s="134">
        <f t="shared" ref="H189:H199" si="275">F189+G189</f>
        <v>39688</v>
      </c>
      <c r="I189" s="22">
        <v>259081</v>
      </c>
      <c r="J189" s="23">
        <v>255371</v>
      </c>
      <c r="K189" s="126">
        <f t="shared" ref="K189:K199" si="276">SUM(I189:J189)</f>
        <v>514452</v>
      </c>
      <c r="L189" s="118">
        <v>11365</v>
      </c>
      <c r="M189" s="134">
        <f t="shared" si="272"/>
        <v>525817</v>
      </c>
      <c r="N189" s="119">
        <v>3913.3710000000001</v>
      </c>
      <c r="O189" s="118">
        <v>2160.4079999999999</v>
      </c>
      <c r="P189" s="127">
        <f t="shared" si="273"/>
        <v>6073.7790000000005</v>
      </c>
      <c r="Q189" s="119">
        <v>46.021000000000001</v>
      </c>
      <c r="R189" s="118">
        <v>10.000999999999999</v>
      </c>
      <c r="S189" s="153">
        <f t="shared" ref="S189:S199" si="277">SUM(Q189:R189)</f>
        <v>56.021999999999998</v>
      </c>
      <c r="T189" s="158">
        <f t="shared" ref="T189:T199" si="278">P189+S189</f>
        <v>6129.8010000000004</v>
      </c>
    </row>
    <row r="190" spans="1:20" s="18" customFormat="1" ht="11.25">
      <c r="A190" s="176"/>
      <c r="B190" s="53" t="s">
        <v>8</v>
      </c>
      <c r="C190" s="119">
        <v>2586</v>
      </c>
      <c r="D190" s="118">
        <v>2576</v>
      </c>
      <c r="E190" s="134">
        <f t="shared" si="274"/>
        <v>5162</v>
      </c>
      <c r="F190" s="119">
        <v>22029</v>
      </c>
      <c r="G190" s="118">
        <v>21922</v>
      </c>
      <c r="H190" s="134">
        <f t="shared" si="275"/>
        <v>43951</v>
      </c>
      <c r="I190" s="119">
        <v>310053</v>
      </c>
      <c r="J190" s="118">
        <v>299955</v>
      </c>
      <c r="K190" s="126">
        <f t="shared" si="276"/>
        <v>610008</v>
      </c>
      <c r="L190" s="118">
        <v>8751</v>
      </c>
      <c r="M190" s="134">
        <f t="shared" si="272"/>
        <v>618759</v>
      </c>
      <c r="N190" s="119">
        <v>5204.6930000000002</v>
      </c>
      <c r="O190" s="118">
        <v>2547.7570000000001</v>
      </c>
      <c r="P190" s="127">
        <f t="shared" si="273"/>
        <v>7752.4500000000007</v>
      </c>
      <c r="Q190" s="119">
        <v>57.421999999999997</v>
      </c>
      <c r="R190" s="118">
        <v>12.943</v>
      </c>
      <c r="S190" s="153">
        <f t="shared" si="277"/>
        <v>70.364999999999995</v>
      </c>
      <c r="T190" s="158">
        <f t="shared" si="278"/>
        <v>7822.8150000000005</v>
      </c>
    </row>
    <row r="191" spans="1:20" s="18" customFormat="1" ht="11.25">
      <c r="A191" s="176"/>
      <c r="B191" s="53" t="s">
        <v>9</v>
      </c>
      <c r="C191" s="114">
        <v>3031</v>
      </c>
      <c r="D191" s="115">
        <v>3028</v>
      </c>
      <c r="E191" s="134">
        <f t="shared" si="274"/>
        <v>6059</v>
      </c>
      <c r="F191" s="114">
        <v>25439</v>
      </c>
      <c r="G191" s="115">
        <v>25377</v>
      </c>
      <c r="H191" s="134">
        <f t="shared" si="275"/>
        <v>50816</v>
      </c>
      <c r="I191" s="114">
        <v>399667</v>
      </c>
      <c r="J191" s="115">
        <v>410453</v>
      </c>
      <c r="K191" s="126">
        <f t="shared" si="276"/>
        <v>810120</v>
      </c>
      <c r="L191" s="115">
        <v>7001</v>
      </c>
      <c r="M191" s="134">
        <f t="shared" si="272"/>
        <v>817121</v>
      </c>
      <c r="N191" s="119">
        <v>4671.1940000000004</v>
      </c>
      <c r="O191" s="118">
        <v>3301.125</v>
      </c>
      <c r="P191" s="127">
        <f t="shared" si="273"/>
        <v>7972.3190000000004</v>
      </c>
      <c r="Q191" s="119">
        <v>58.752000000000002</v>
      </c>
      <c r="R191" s="118">
        <v>14.62</v>
      </c>
      <c r="S191" s="153">
        <f t="shared" si="277"/>
        <v>73.372</v>
      </c>
      <c r="T191" s="158">
        <f t="shared" si="278"/>
        <v>8045.6910000000007</v>
      </c>
    </row>
    <row r="192" spans="1:20" s="18" customFormat="1" ht="11.25">
      <c r="A192" s="176"/>
      <c r="B192" s="53" t="s">
        <v>10</v>
      </c>
      <c r="C192" s="22">
        <v>2672</v>
      </c>
      <c r="D192" s="23">
        <v>2673</v>
      </c>
      <c r="E192" s="134">
        <f t="shared" si="274"/>
        <v>5345</v>
      </c>
      <c r="F192" s="22">
        <v>22089</v>
      </c>
      <c r="G192" s="23">
        <v>22217</v>
      </c>
      <c r="H192" s="134">
        <f t="shared" si="275"/>
        <v>44306</v>
      </c>
      <c r="I192" s="119">
        <v>310967</v>
      </c>
      <c r="J192" s="118">
        <v>256232</v>
      </c>
      <c r="K192" s="126">
        <f t="shared" si="276"/>
        <v>567199</v>
      </c>
      <c r="L192" s="118">
        <v>4530</v>
      </c>
      <c r="M192" s="134">
        <f t="shared" si="272"/>
        <v>571729</v>
      </c>
      <c r="N192" s="119">
        <v>4485</v>
      </c>
      <c r="O192" s="118">
        <v>4825</v>
      </c>
      <c r="P192" s="127">
        <f t="shared" si="273"/>
        <v>9310</v>
      </c>
      <c r="Q192" s="114">
        <v>65</v>
      </c>
      <c r="R192" s="115">
        <v>18</v>
      </c>
      <c r="S192" s="153">
        <f t="shared" si="277"/>
        <v>83</v>
      </c>
      <c r="T192" s="158">
        <f t="shared" si="278"/>
        <v>9393</v>
      </c>
    </row>
    <row r="193" spans="1:20" s="18" customFormat="1" ht="11.25">
      <c r="A193" s="176"/>
      <c r="B193" s="53" t="s">
        <v>11</v>
      </c>
      <c r="C193" s="114"/>
      <c r="D193" s="115"/>
      <c r="E193" s="134">
        <f t="shared" si="274"/>
        <v>0</v>
      </c>
      <c r="F193" s="114"/>
      <c r="G193" s="115"/>
      <c r="H193" s="134">
        <f t="shared" si="275"/>
        <v>0</v>
      </c>
      <c r="I193" s="114"/>
      <c r="J193" s="115"/>
      <c r="K193" s="126">
        <f t="shared" si="276"/>
        <v>0</v>
      </c>
      <c r="L193" s="115"/>
      <c r="M193" s="134">
        <f t="shared" si="272"/>
        <v>0</v>
      </c>
      <c r="N193" s="114"/>
      <c r="O193" s="115"/>
      <c r="P193" s="127">
        <f t="shared" si="273"/>
        <v>0</v>
      </c>
      <c r="Q193" s="114"/>
      <c r="R193" s="115"/>
      <c r="S193" s="153">
        <f t="shared" si="277"/>
        <v>0</v>
      </c>
      <c r="T193" s="158">
        <f t="shared" si="278"/>
        <v>0</v>
      </c>
    </row>
    <row r="194" spans="1:20" s="18" customFormat="1" ht="11.25">
      <c r="A194" s="176"/>
      <c r="B194" s="53" t="s">
        <v>12</v>
      </c>
      <c r="C194" s="114"/>
      <c r="D194" s="115"/>
      <c r="E194" s="134">
        <f t="shared" si="274"/>
        <v>0</v>
      </c>
      <c r="F194" s="114"/>
      <c r="G194" s="115"/>
      <c r="H194" s="134">
        <f t="shared" si="275"/>
        <v>0</v>
      </c>
      <c r="I194" s="114"/>
      <c r="J194" s="115"/>
      <c r="K194" s="126">
        <f t="shared" si="276"/>
        <v>0</v>
      </c>
      <c r="L194" s="115"/>
      <c r="M194" s="134">
        <f t="shared" si="272"/>
        <v>0</v>
      </c>
      <c r="N194" s="114"/>
      <c r="O194" s="115"/>
      <c r="P194" s="127">
        <f t="shared" si="273"/>
        <v>0</v>
      </c>
      <c r="Q194" s="114"/>
      <c r="R194" s="115"/>
      <c r="S194" s="153">
        <f t="shared" si="277"/>
        <v>0</v>
      </c>
      <c r="T194" s="158">
        <f t="shared" si="278"/>
        <v>0</v>
      </c>
    </row>
    <row r="195" spans="1:20" s="18" customFormat="1" ht="11.25">
      <c r="A195" s="176"/>
      <c r="B195" s="53" t="s">
        <v>13</v>
      </c>
      <c r="C195" s="114"/>
      <c r="D195" s="115"/>
      <c r="E195" s="134">
        <f t="shared" si="274"/>
        <v>0</v>
      </c>
      <c r="F195" s="114"/>
      <c r="G195" s="115"/>
      <c r="H195" s="134">
        <f t="shared" si="275"/>
        <v>0</v>
      </c>
      <c r="I195" s="114"/>
      <c r="J195" s="115"/>
      <c r="K195" s="126">
        <f t="shared" si="276"/>
        <v>0</v>
      </c>
      <c r="L195" s="115"/>
      <c r="M195" s="134">
        <f t="shared" si="272"/>
        <v>0</v>
      </c>
      <c r="N195" s="114"/>
      <c r="O195" s="115"/>
      <c r="P195" s="127">
        <f t="shared" si="273"/>
        <v>0</v>
      </c>
      <c r="Q195" s="114"/>
      <c r="R195" s="115"/>
      <c r="S195" s="153">
        <f t="shared" si="277"/>
        <v>0</v>
      </c>
      <c r="T195" s="158">
        <f t="shared" si="278"/>
        <v>0</v>
      </c>
    </row>
    <row r="196" spans="1:20" s="18" customFormat="1" ht="11.25">
      <c r="A196" s="176"/>
      <c r="B196" s="53" t="s">
        <v>14</v>
      </c>
      <c r="C196" s="114"/>
      <c r="D196" s="115"/>
      <c r="E196" s="134">
        <f t="shared" si="274"/>
        <v>0</v>
      </c>
      <c r="F196" s="114"/>
      <c r="G196" s="115"/>
      <c r="H196" s="134">
        <f t="shared" si="275"/>
        <v>0</v>
      </c>
      <c r="I196" s="114"/>
      <c r="J196" s="115"/>
      <c r="K196" s="126">
        <f t="shared" si="276"/>
        <v>0</v>
      </c>
      <c r="L196" s="115"/>
      <c r="M196" s="134">
        <f t="shared" si="272"/>
        <v>0</v>
      </c>
      <c r="N196" s="114"/>
      <c r="O196" s="115"/>
      <c r="P196" s="127">
        <f t="shared" si="273"/>
        <v>0</v>
      </c>
      <c r="Q196" s="114"/>
      <c r="R196" s="115"/>
      <c r="S196" s="153">
        <f t="shared" si="277"/>
        <v>0</v>
      </c>
      <c r="T196" s="158">
        <f t="shared" si="278"/>
        <v>0</v>
      </c>
    </row>
    <row r="197" spans="1:20" s="18" customFormat="1" ht="11.25">
      <c r="A197" s="176"/>
      <c r="B197" s="53" t="s">
        <v>15</v>
      </c>
      <c r="C197" s="114"/>
      <c r="D197" s="115"/>
      <c r="E197" s="134">
        <f t="shared" si="274"/>
        <v>0</v>
      </c>
      <c r="F197" s="114"/>
      <c r="G197" s="115"/>
      <c r="H197" s="134">
        <f t="shared" si="275"/>
        <v>0</v>
      </c>
      <c r="I197" s="114"/>
      <c r="J197" s="115"/>
      <c r="K197" s="126">
        <f t="shared" si="276"/>
        <v>0</v>
      </c>
      <c r="L197" s="115"/>
      <c r="M197" s="134">
        <f t="shared" si="272"/>
        <v>0</v>
      </c>
      <c r="N197" s="114"/>
      <c r="O197" s="115"/>
      <c r="P197" s="127">
        <f t="shared" si="273"/>
        <v>0</v>
      </c>
      <c r="Q197" s="114"/>
      <c r="R197" s="115"/>
      <c r="S197" s="153">
        <f t="shared" si="277"/>
        <v>0</v>
      </c>
      <c r="T197" s="158">
        <f t="shared" si="278"/>
        <v>0</v>
      </c>
    </row>
    <row r="198" spans="1:20" s="18" customFormat="1" ht="11.25">
      <c r="A198" s="176"/>
      <c r="B198" s="53" t="s">
        <v>16</v>
      </c>
      <c r="C198" s="114"/>
      <c r="D198" s="115"/>
      <c r="E198" s="134">
        <f t="shared" si="274"/>
        <v>0</v>
      </c>
      <c r="F198" s="114"/>
      <c r="G198" s="115"/>
      <c r="H198" s="134">
        <f t="shared" si="275"/>
        <v>0</v>
      </c>
      <c r="I198" s="114"/>
      <c r="J198" s="115"/>
      <c r="K198" s="126">
        <f t="shared" si="276"/>
        <v>0</v>
      </c>
      <c r="L198" s="115"/>
      <c r="M198" s="134">
        <f t="shared" si="272"/>
        <v>0</v>
      </c>
      <c r="N198" s="114"/>
      <c r="O198" s="115"/>
      <c r="P198" s="127">
        <f t="shared" si="273"/>
        <v>0</v>
      </c>
      <c r="Q198" s="114"/>
      <c r="R198" s="115"/>
      <c r="S198" s="153">
        <f t="shared" si="277"/>
        <v>0</v>
      </c>
      <c r="T198" s="158">
        <f t="shared" si="278"/>
        <v>0</v>
      </c>
    </row>
    <row r="199" spans="1:20" s="18" customFormat="1" ht="12" thickBot="1">
      <c r="A199" s="176"/>
      <c r="B199" s="54" t="s">
        <v>17</v>
      </c>
      <c r="C199" s="116"/>
      <c r="D199" s="117"/>
      <c r="E199" s="135">
        <f t="shared" si="274"/>
        <v>0</v>
      </c>
      <c r="F199" s="116"/>
      <c r="G199" s="117"/>
      <c r="H199" s="135">
        <f t="shared" si="275"/>
        <v>0</v>
      </c>
      <c r="I199" s="116"/>
      <c r="J199" s="117"/>
      <c r="K199" s="126">
        <f t="shared" si="276"/>
        <v>0</v>
      </c>
      <c r="L199" s="117"/>
      <c r="M199" s="142">
        <f t="shared" si="272"/>
        <v>0</v>
      </c>
      <c r="N199" s="116"/>
      <c r="O199" s="117"/>
      <c r="P199" s="148">
        <f t="shared" si="273"/>
        <v>0</v>
      </c>
      <c r="Q199" s="116"/>
      <c r="R199" s="117"/>
      <c r="S199" s="153">
        <f t="shared" si="277"/>
        <v>0</v>
      </c>
      <c r="T199" s="159">
        <f t="shared" si="278"/>
        <v>0</v>
      </c>
    </row>
    <row r="200" spans="1:20" s="11" customFormat="1" ht="11.25" thickBot="1">
      <c r="A200" s="177"/>
      <c r="B200" s="27" t="s">
        <v>18</v>
      </c>
      <c r="C200" s="28">
        <f>SUM(C188:C199)</f>
        <v>13409</v>
      </c>
      <c r="D200" s="29">
        <f t="shared" ref="D200" si="279">SUM(D188:D199)</f>
        <v>13408</v>
      </c>
      <c r="E200" s="136">
        <f t="shared" ref="E200" si="280">SUM(E188:E199)</f>
        <v>26817</v>
      </c>
      <c r="F200" s="28">
        <f>SUM(F188:F199)</f>
        <v>112822</v>
      </c>
      <c r="G200" s="29">
        <f t="shared" ref="G200:H200" si="281">SUM(G188:G199)</f>
        <v>112794</v>
      </c>
      <c r="H200" s="136">
        <f t="shared" si="281"/>
        <v>225616</v>
      </c>
      <c r="I200" s="28">
        <f t="shared" ref="I200" si="282">SUM(I188:I199)</f>
        <v>1549500</v>
      </c>
      <c r="J200" s="29">
        <f t="shared" ref="J200:K200" si="283">SUM(J188:J199)</f>
        <v>1549548</v>
      </c>
      <c r="K200" s="128">
        <f t="shared" si="283"/>
        <v>3099048</v>
      </c>
      <c r="L200" s="29">
        <f t="shared" ref="L200" si="284">SUM(L188:L199)</f>
        <v>41392</v>
      </c>
      <c r="M200" s="136">
        <f t="shared" ref="M200" si="285">SUM(M188:M199)</f>
        <v>3140440</v>
      </c>
      <c r="N200" s="28">
        <f t="shared" ref="N200" si="286">SUM(N188:N199)</f>
        <v>22425.036</v>
      </c>
      <c r="O200" s="29">
        <f t="shared" ref="O200" si="287">SUM(O188:O199)</f>
        <v>15077.721</v>
      </c>
      <c r="P200" s="128">
        <f t="shared" ref="P200" si="288">SUM(P188:P199)</f>
        <v>37502.756999999998</v>
      </c>
      <c r="Q200" s="28">
        <f t="shared" ref="Q200" si="289">SUM(Q188:Q199)</f>
        <v>283.64699999999999</v>
      </c>
      <c r="R200" s="29">
        <f t="shared" ref="R200:S200" si="290">SUM(R188:R199)</f>
        <v>66.748999999999995</v>
      </c>
      <c r="S200" s="154">
        <f t="shared" si="290"/>
        <v>350.39600000000002</v>
      </c>
      <c r="T200" s="136">
        <f t="shared" ref="T200" si="291">SUM(T188:T199)</f>
        <v>37853.152999999998</v>
      </c>
    </row>
    <row r="201" spans="1:20">
      <c r="A201" s="160" t="s">
        <v>52</v>
      </c>
      <c r="C201" s="101"/>
      <c r="D201" s="101"/>
    </row>
    <row r="202" spans="1:20">
      <c r="A202" s="56" t="s">
        <v>47</v>
      </c>
      <c r="B202" s="57"/>
      <c r="C202" s="56"/>
      <c r="D202" s="7"/>
      <c r="E202" s="139"/>
      <c r="F202" s="5"/>
      <c r="G202" s="5"/>
      <c r="H202" s="139"/>
      <c r="I202" s="5"/>
      <c r="J202" s="5"/>
      <c r="K202" s="141" t="s">
        <v>53</v>
      </c>
      <c r="L202" s="5"/>
      <c r="M202" s="139"/>
      <c r="N202" s="5"/>
      <c r="O202" s="58"/>
    </row>
  </sheetData>
  <mergeCells count="35">
    <mergeCell ref="A149:A161"/>
    <mergeCell ref="A162:A174"/>
    <mergeCell ref="A175:A187"/>
    <mergeCell ref="A188:A200"/>
    <mergeCell ref="A84:A96"/>
    <mergeCell ref="A97:A109"/>
    <mergeCell ref="A110:A122"/>
    <mergeCell ref="A123:A135"/>
    <mergeCell ref="A136:A148"/>
    <mergeCell ref="A19:A31"/>
    <mergeCell ref="A32:A44"/>
    <mergeCell ref="A45:A57"/>
    <mergeCell ref="A58:A70"/>
    <mergeCell ref="A71:A83"/>
    <mergeCell ref="T4:T5"/>
    <mergeCell ref="A3:A5"/>
    <mergeCell ref="B3:B5"/>
    <mergeCell ref="C3:E3"/>
    <mergeCell ref="I3:M3"/>
    <mergeCell ref="N3:T3"/>
    <mergeCell ref="C4:C5"/>
    <mergeCell ref="D4:D5"/>
    <mergeCell ref="E4:E5"/>
    <mergeCell ref="I4:I5"/>
    <mergeCell ref="J4:J5"/>
    <mergeCell ref="K4:K5"/>
    <mergeCell ref="F3:H3"/>
    <mergeCell ref="F4:F5"/>
    <mergeCell ref="G4:G5"/>
    <mergeCell ref="H4:H5"/>
    <mergeCell ref="A6:A18"/>
    <mergeCell ref="L4:L5"/>
    <mergeCell ref="M4:M5"/>
    <mergeCell ref="N4:P4"/>
    <mergeCell ref="Q4:S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7"/>
  <sheetViews>
    <sheetView workbookViewId="0"/>
  </sheetViews>
  <sheetFormatPr defaultRowHeight="15"/>
  <cols>
    <col min="1" max="1" width="9.140625" style="70"/>
    <col min="2" max="2" width="11.28515625" style="70" customWidth="1"/>
    <col min="3" max="3" width="9.140625" style="71"/>
    <col min="4" max="11" width="9.28515625" style="72" bestFit="1" customWidth="1"/>
    <col min="12" max="12" width="10" style="72" bestFit="1" customWidth="1"/>
    <col min="13" max="13" width="9.85546875" style="72" bestFit="1" customWidth="1"/>
    <col min="14" max="15" width="10.140625" style="72" bestFit="1" customWidth="1"/>
    <col min="16" max="18" width="9.85546875" style="72" bestFit="1" customWidth="1"/>
    <col min="19" max="19" width="9.140625" style="72"/>
    <col min="20" max="16384" width="9.140625" style="70"/>
  </cols>
  <sheetData>
    <row r="1" spans="1:19" s="9" customFormat="1" ht="18.75">
      <c r="A1" s="3" t="s">
        <v>54</v>
      </c>
      <c r="C1" s="66"/>
      <c r="D1" s="68"/>
      <c r="E1" s="5"/>
      <c r="F1" s="7"/>
      <c r="G1" s="68"/>
      <c r="H1" s="5"/>
      <c r="I1" s="7"/>
      <c r="J1" s="5"/>
      <c r="K1" s="5"/>
      <c r="L1" s="7"/>
      <c r="M1" s="5"/>
      <c r="N1" s="7"/>
      <c r="O1" s="5"/>
      <c r="P1" s="5"/>
      <c r="Q1" s="7"/>
      <c r="R1" s="5"/>
      <c r="S1" s="69"/>
    </row>
    <row r="2" spans="1:19" ht="15.75" thickBot="1"/>
    <row r="3" spans="1:19" s="60" customFormat="1" ht="21.75" thickBot="1">
      <c r="A3" s="204" t="s">
        <v>32</v>
      </c>
      <c r="B3" s="205"/>
      <c r="C3" s="206"/>
      <c r="D3" s="65">
        <v>2005</v>
      </c>
      <c r="E3" s="65">
        <v>2006</v>
      </c>
      <c r="F3" s="65">
        <v>2007</v>
      </c>
      <c r="G3" s="65">
        <v>2008</v>
      </c>
      <c r="H3" s="65">
        <v>2009</v>
      </c>
      <c r="I3" s="65">
        <v>2010</v>
      </c>
      <c r="J3" s="65">
        <v>2011</v>
      </c>
      <c r="K3" s="65">
        <v>2012</v>
      </c>
      <c r="L3" s="65">
        <v>2013</v>
      </c>
      <c r="M3" s="65">
        <v>2014</v>
      </c>
      <c r="N3" s="65">
        <v>2015</v>
      </c>
      <c r="O3" s="65">
        <v>2016</v>
      </c>
      <c r="P3" s="65">
        <v>2017</v>
      </c>
      <c r="Q3" s="65">
        <v>2018</v>
      </c>
      <c r="R3" s="120" t="s">
        <v>70</v>
      </c>
    </row>
    <row r="4" spans="1:19" s="59" customFormat="1" ht="54.75" customHeight="1">
      <c r="A4" s="207" t="s">
        <v>34</v>
      </c>
      <c r="B4" s="208"/>
      <c r="C4" s="67" t="s">
        <v>36</v>
      </c>
      <c r="D4" s="61">
        <v>19097</v>
      </c>
      <c r="E4" s="61">
        <v>16491</v>
      </c>
      <c r="F4" s="61">
        <v>19532</v>
      </c>
      <c r="G4" s="61">
        <v>22658</v>
      </c>
      <c r="H4" s="61">
        <v>28784</v>
      </c>
      <c r="I4" s="61">
        <v>33061</v>
      </c>
      <c r="J4" s="61">
        <v>31832</v>
      </c>
      <c r="K4" s="61">
        <v>31604</v>
      </c>
      <c r="L4" s="61">
        <v>31491</v>
      </c>
      <c r="M4" s="61">
        <v>32293</v>
      </c>
      <c r="N4" s="61">
        <v>34444</v>
      </c>
      <c r="O4" s="61">
        <v>35378</v>
      </c>
      <c r="P4" s="61">
        <v>35588</v>
      </c>
      <c r="Q4" s="61">
        <v>36814</v>
      </c>
      <c r="R4" s="218">
        <v>2672</v>
      </c>
      <c r="S4" s="60"/>
    </row>
    <row r="5" spans="1:19" s="59" customFormat="1" ht="34.5" thickBot="1">
      <c r="A5" s="209"/>
      <c r="B5" s="210"/>
      <c r="C5" s="104" t="s">
        <v>37</v>
      </c>
      <c r="D5" s="105">
        <v>19101</v>
      </c>
      <c r="E5" s="105">
        <v>16489</v>
      </c>
      <c r="F5" s="105">
        <v>19520</v>
      </c>
      <c r="G5" s="105">
        <v>22620</v>
      </c>
      <c r="H5" s="105">
        <v>28761</v>
      </c>
      <c r="I5" s="105">
        <v>33061</v>
      </c>
      <c r="J5" s="105">
        <v>31834</v>
      </c>
      <c r="K5" s="105">
        <v>31607</v>
      </c>
      <c r="L5" s="105">
        <v>31489</v>
      </c>
      <c r="M5" s="105">
        <v>32286</v>
      </c>
      <c r="N5" s="105">
        <v>34428</v>
      </c>
      <c r="O5" s="105">
        <v>35362</v>
      </c>
      <c r="P5" s="105">
        <v>35581</v>
      </c>
      <c r="Q5" s="105">
        <v>36812</v>
      </c>
      <c r="R5" s="219">
        <v>2673</v>
      </c>
      <c r="S5" s="60"/>
    </row>
    <row r="6" spans="1:19" s="74" customFormat="1" ht="43.5" customHeight="1" thickBot="1">
      <c r="A6" s="211"/>
      <c r="B6" s="212"/>
      <c r="C6" s="106" t="s">
        <v>31</v>
      </c>
      <c r="D6" s="107">
        <f>SUM(D4:D5)</f>
        <v>38198</v>
      </c>
      <c r="E6" s="64">
        <f t="shared" ref="E6:Q6" si="0">SUM(E4:E5)</f>
        <v>32980</v>
      </c>
      <c r="F6" s="64">
        <f t="shared" si="0"/>
        <v>39052</v>
      </c>
      <c r="G6" s="64">
        <f t="shared" si="0"/>
        <v>45278</v>
      </c>
      <c r="H6" s="64">
        <f t="shared" si="0"/>
        <v>57545</v>
      </c>
      <c r="I6" s="64">
        <f t="shared" si="0"/>
        <v>66122</v>
      </c>
      <c r="J6" s="64">
        <f t="shared" si="0"/>
        <v>63666</v>
      </c>
      <c r="K6" s="64">
        <f t="shared" si="0"/>
        <v>63211</v>
      </c>
      <c r="L6" s="64">
        <f t="shared" si="0"/>
        <v>62980</v>
      </c>
      <c r="M6" s="64">
        <f t="shared" si="0"/>
        <v>64579</v>
      </c>
      <c r="N6" s="64">
        <f t="shared" si="0"/>
        <v>68872</v>
      </c>
      <c r="O6" s="64">
        <f t="shared" si="0"/>
        <v>70740</v>
      </c>
      <c r="P6" s="64">
        <f t="shared" si="0"/>
        <v>71169</v>
      </c>
      <c r="Q6" s="64">
        <f t="shared" si="0"/>
        <v>73626</v>
      </c>
      <c r="R6" s="64">
        <v>5345</v>
      </c>
      <c r="S6" s="73"/>
    </row>
    <row r="7" spans="1:19" ht="33.75">
      <c r="A7" s="207" t="s">
        <v>35</v>
      </c>
      <c r="B7" s="208"/>
      <c r="C7" s="67" t="s">
        <v>38</v>
      </c>
      <c r="D7" s="62"/>
      <c r="E7" s="62"/>
      <c r="F7" s="62"/>
      <c r="G7" s="62"/>
      <c r="H7" s="62"/>
      <c r="I7" s="62"/>
      <c r="J7" s="62"/>
      <c r="K7" s="62"/>
      <c r="L7" s="61">
        <v>192120</v>
      </c>
      <c r="M7" s="61">
        <v>186329</v>
      </c>
      <c r="N7" s="61">
        <v>266637</v>
      </c>
      <c r="O7" s="61">
        <v>278841</v>
      </c>
      <c r="P7" s="61">
        <v>288904</v>
      </c>
      <c r="Q7" s="61">
        <v>299236</v>
      </c>
      <c r="R7" s="218">
        <v>22089</v>
      </c>
    </row>
    <row r="8" spans="1:19" ht="34.5" thickBot="1">
      <c r="A8" s="209"/>
      <c r="B8" s="210"/>
      <c r="C8" s="104" t="s">
        <v>39</v>
      </c>
      <c r="D8" s="121"/>
      <c r="E8" s="121"/>
      <c r="F8" s="121"/>
      <c r="G8" s="121"/>
      <c r="H8" s="121"/>
      <c r="I8" s="121"/>
      <c r="J8" s="121"/>
      <c r="K8" s="121"/>
      <c r="L8" s="105">
        <v>188331</v>
      </c>
      <c r="M8" s="105">
        <v>198824</v>
      </c>
      <c r="N8" s="105">
        <v>266756</v>
      </c>
      <c r="O8" s="105">
        <v>279198</v>
      </c>
      <c r="P8" s="105">
        <v>288913</v>
      </c>
      <c r="Q8" s="105">
        <v>299180</v>
      </c>
      <c r="R8" s="219">
        <v>22217</v>
      </c>
    </row>
    <row r="9" spans="1:19" ht="21.75" thickBot="1">
      <c r="A9" s="211"/>
      <c r="B9" s="212"/>
      <c r="C9" s="106" t="s">
        <v>31</v>
      </c>
      <c r="D9" s="64">
        <f>SUM(D7:D8)</f>
        <v>0</v>
      </c>
      <c r="E9" s="64">
        <f t="shared" ref="E9:Q9" si="1">SUM(E7:E8)</f>
        <v>0</v>
      </c>
      <c r="F9" s="64">
        <f t="shared" si="1"/>
        <v>0</v>
      </c>
      <c r="G9" s="64">
        <f t="shared" si="1"/>
        <v>0</v>
      </c>
      <c r="H9" s="64">
        <f t="shared" si="1"/>
        <v>0</v>
      </c>
      <c r="I9" s="64">
        <f t="shared" si="1"/>
        <v>0</v>
      </c>
      <c r="J9" s="64">
        <f t="shared" si="1"/>
        <v>0</v>
      </c>
      <c r="K9" s="64">
        <f t="shared" si="1"/>
        <v>0</v>
      </c>
      <c r="L9" s="63">
        <f t="shared" si="1"/>
        <v>380451</v>
      </c>
      <c r="M9" s="63">
        <f t="shared" si="1"/>
        <v>385153</v>
      </c>
      <c r="N9" s="63">
        <f t="shared" si="1"/>
        <v>533393</v>
      </c>
      <c r="O9" s="63">
        <f t="shared" si="1"/>
        <v>558039</v>
      </c>
      <c r="P9" s="63">
        <f t="shared" si="1"/>
        <v>577817</v>
      </c>
      <c r="Q9" s="63">
        <f t="shared" si="1"/>
        <v>598416</v>
      </c>
      <c r="R9" s="63">
        <v>44306</v>
      </c>
    </row>
    <row r="10" spans="1:19" ht="33.75">
      <c r="A10" s="207" t="s">
        <v>40</v>
      </c>
      <c r="B10" s="208"/>
      <c r="C10" s="67" t="s">
        <v>38</v>
      </c>
      <c r="D10" s="108">
        <v>1579004</v>
      </c>
      <c r="E10" s="108">
        <v>1464487</v>
      </c>
      <c r="F10" s="108">
        <v>1677324</v>
      </c>
      <c r="G10" s="108">
        <v>2025552</v>
      </c>
      <c r="H10" s="108">
        <v>2492204</v>
      </c>
      <c r="I10" s="108">
        <v>2759474</v>
      </c>
      <c r="J10" s="108">
        <v>2815225</v>
      </c>
      <c r="K10" s="108">
        <v>2895218</v>
      </c>
      <c r="L10" s="108">
        <v>3030187</v>
      </c>
      <c r="M10" s="108">
        <v>3222742</v>
      </c>
      <c r="N10" s="108">
        <v>3516695</v>
      </c>
      <c r="O10" s="108">
        <v>3779623</v>
      </c>
      <c r="P10" s="108">
        <v>4103499</v>
      </c>
      <c r="Q10" s="108">
        <v>4435992</v>
      </c>
      <c r="R10" s="220">
        <v>310967</v>
      </c>
    </row>
    <row r="11" spans="1:19" ht="34.5" thickBot="1">
      <c r="A11" s="209"/>
      <c r="B11" s="210"/>
      <c r="C11" s="104" t="s">
        <v>39</v>
      </c>
      <c r="D11" s="109">
        <v>1600749</v>
      </c>
      <c r="E11" s="110">
        <v>1275119</v>
      </c>
      <c r="F11" s="110">
        <v>1649109</v>
      </c>
      <c r="G11" s="110">
        <v>2014013</v>
      </c>
      <c r="H11" s="110">
        <v>2460695</v>
      </c>
      <c r="I11" s="110">
        <v>2752961</v>
      </c>
      <c r="J11" s="110">
        <v>2780809</v>
      </c>
      <c r="K11" s="110">
        <v>3018007</v>
      </c>
      <c r="L11" s="110">
        <v>3219316</v>
      </c>
      <c r="M11" s="110">
        <v>3332367</v>
      </c>
      <c r="N11" s="110">
        <v>3687086</v>
      </c>
      <c r="O11" s="110">
        <v>3821933</v>
      </c>
      <c r="P11" s="110">
        <v>4127491</v>
      </c>
      <c r="Q11" s="110">
        <v>4398827</v>
      </c>
      <c r="R11" s="221">
        <v>256232</v>
      </c>
    </row>
    <row r="12" spans="1:19" ht="21.75" thickBot="1">
      <c r="A12" s="209"/>
      <c r="B12" s="210"/>
      <c r="C12" s="106" t="s">
        <v>31</v>
      </c>
      <c r="D12" s="107">
        <f>SUM(D10:D11)</f>
        <v>3179753</v>
      </c>
      <c r="E12" s="64">
        <f t="shared" ref="E12:Q12" si="2">SUM(E10:E11)</f>
        <v>2739606</v>
      </c>
      <c r="F12" s="64">
        <f t="shared" si="2"/>
        <v>3326433</v>
      </c>
      <c r="G12" s="64">
        <f t="shared" si="2"/>
        <v>4039565</v>
      </c>
      <c r="H12" s="64">
        <f t="shared" si="2"/>
        <v>4952899</v>
      </c>
      <c r="I12" s="64">
        <f t="shared" si="2"/>
        <v>5512435</v>
      </c>
      <c r="J12" s="64">
        <f t="shared" si="2"/>
        <v>5596034</v>
      </c>
      <c r="K12" s="64">
        <f t="shared" si="2"/>
        <v>5913225</v>
      </c>
      <c r="L12" s="64">
        <f t="shared" si="2"/>
        <v>6249503</v>
      </c>
      <c r="M12" s="64">
        <f t="shared" si="2"/>
        <v>6555109</v>
      </c>
      <c r="N12" s="64">
        <f t="shared" si="2"/>
        <v>7203781</v>
      </c>
      <c r="O12" s="64">
        <f t="shared" si="2"/>
        <v>7601556</v>
      </c>
      <c r="P12" s="64">
        <f t="shared" si="2"/>
        <v>8230990</v>
      </c>
      <c r="Q12" s="64">
        <f t="shared" si="2"/>
        <v>8834819</v>
      </c>
      <c r="R12" s="64">
        <v>567199</v>
      </c>
    </row>
    <row r="13" spans="1:19" ht="23.25" thickBot="1">
      <c r="A13" s="209"/>
      <c r="B13" s="210"/>
      <c r="C13" s="102" t="s">
        <v>41</v>
      </c>
      <c r="D13" s="111">
        <v>105323</v>
      </c>
      <c r="E13" s="111">
        <v>85532</v>
      </c>
      <c r="F13" s="111">
        <v>269019</v>
      </c>
      <c r="G13" s="111">
        <v>45774</v>
      </c>
      <c r="H13" s="111">
        <v>32600</v>
      </c>
      <c r="I13" s="111">
        <v>40311</v>
      </c>
      <c r="J13" s="111">
        <v>58113</v>
      </c>
      <c r="K13" s="111">
        <v>47189</v>
      </c>
      <c r="L13" s="111">
        <v>15629</v>
      </c>
      <c r="M13" s="111">
        <v>14400</v>
      </c>
      <c r="N13" s="111">
        <v>36607</v>
      </c>
      <c r="O13" s="111">
        <v>8710</v>
      </c>
      <c r="P13" s="111">
        <v>4940</v>
      </c>
      <c r="Q13" s="111">
        <v>7153</v>
      </c>
      <c r="R13" s="222">
        <v>4530</v>
      </c>
    </row>
    <row r="14" spans="1:19" ht="32.25" thickBot="1">
      <c r="A14" s="211"/>
      <c r="B14" s="212"/>
      <c r="C14" s="106" t="s">
        <v>42</v>
      </c>
      <c r="D14" s="64">
        <f>D12+D13</f>
        <v>3285076</v>
      </c>
      <c r="E14" s="64">
        <f t="shared" ref="E14:Q14" si="3">E12+E13</f>
        <v>2825138</v>
      </c>
      <c r="F14" s="64">
        <f t="shared" si="3"/>
        <v>3595452</v>
      </c>
      <c r="G14" s="64">
        <f t="shared" si="3"/>
        <v>4085339</v>
      </c>
      <c r="H14" s="64">
        <f t="shared" si="3"/>
        <v>4985499</v>
      </c>
      <c r="I14" s="64">
        <f t="shared" si="3"/>
        <v>5552746</v>
      </c>
      <c r="J14" s="64">
        <f t="shared" si="3"/>
        <v>5654147</v>
      </c>
      <c r="K14" s="64">
        <f t="shared" si="3"/>
        <v>5960414</v>
      </c>
      <c r="L14" s="64">
        <f t="shared" si="3"/>
        <v>6265132</v>
      </c>
      <c r="M14" s="64">
        <f t="shared" si="3"/>
        <v>6569509</v>
      </c>
      <c r="N14" s="64">
        <f t="shared" si="3"/>
        <v>7240388</v>
      </c>
      <c r="O14" s="64">
        <f t="shared" si="3"/>
        <v>7610266</v>
      </c>
      <c r="P14" s="64">
        <f t="shared" si="3"/>
        <v>8235930</v>
      </c>
      <c r="Q14" s="64">
        <f t="shared" si="3"/>
        <v>8841972</v>
      </c>
      <c r="R14" s="64">
        <v>571729</v>
      </c>
    </row>
    <row r="15" spans="1:19" ht="33.75" customHeight="1">
      <c r="A15" s="213" t="s">
        <v>43</v>
      </c>
      <c r="B15" s="208" t="s">
        <v>44</v>
      </c>
      <c r="C15" s="67" t="s">
        <v>48</v>
      </c>
      <c r="D15" s="108">
        <v>35180.952999999994</v>
      </c>
      <c r="E15" s="108">
        <v>32438.444</v>
      </c>
      <c r="F15" s="108">
        <v>33464.782999999996</v>
      </c>
      <c r="G15" s="108">
        <v>36296.966999999997</v>
      </c>
      <c r="H15" s="108">
        <v>40676.995000000003</v>
      </c>
      <c r="I15" s="108">
        <v>43178.354000000007</v>
      </c>
      <c r="J15" s="108">
        <v>42199.577000000005</v>
      </c>
      <c r="K15" s="108">
        <v>47748.059000000001</v>
      </c>
      <c r="L15" s="108">
        <v>61231.491165600004</v>
      </c>
      <c r="M15" s="108">
        <v>56457.052549</v>
      </c>
      <c r="N15" s="108">
        <v>54014.603999999999</v>
      </c>
      <c r="O15" s="108">
        <v>52480.052546399995</v>
      </c>
      <c r="P15" s="108">
        <v>56181.553</v>
      </c>
      <c r="Q15" s="108">
        <v>57603.06500000001</v>
      </c>
      <c r="R15" s="220">
        <v>4485</v>
      </c>
    </row>
    <row r="16" spans="1:19" ht="33.75" customHeight="1" thickBot="1">
      <c r="A16" s="214"/>
      <c r="B16" s="210"/>
      <c r="C16" s="104" t="s">
        <v>49</v>
      </c>
      <c r="D16" s="109">
        <v>27114.427999999993</v>
      </c>
      <c r="E16" s="109">
        <v>24320.121000000003</v>
      </c>
      <c r="F16" s="109">
        <v>29461.106999999996</v>
      </c>
      <c r="G16" s="109">
        <v>31321.35</v>
      </c>
      <c r="H16" s="109">
        <v>30881.058000000001</v>
      </c>
      <c r="I16" s="109">
        <v>34073.663999999997</v>
      </c>
      <c r="J16" s="109">
        <v>31721.381000000001</v>
      </c>
      <c r="K16" s="109">
        <v>36392.459000000003</v>
      </c>
      <c r="L16" s="109">
        <v>44328.978000000003</v>
      </c>
      <c r="M16" s="109">
        <v>35784.263299999991</v>
      </c>
      <c r="N16" s="109">
        <v>36859.447999999997</v>
      </c>
      <c r="O16" s="109">
        <v>32338.203117000001</v>
      </c>
      <c r="P16" s="109">
        <v>40622.223000000005</v>
      </c>
      <c r="Q16" s="109">
        <v>39762.767</v>
      </c>
      <c r="R16" s="223">
        <v>4825</v>
      </c>
    </row>
    <row r="17" spans="1:20" ht="21.75" customHeight="1" thickBot="1">
      <c r="A17" s="214"/>
      <c r="B17" s="212"/>
      <c r="C17" s="103" t="s">
        <v>31</v>
      </c>
      <c r="D17" s="122">
        <f>SUM(D15:D16)</f>
        <v>62295.380999999987</v>
      </c>
      <c r="E17" s="122">
        <f t="shared" ref="E17:Q17" si="4">SUM(E15:E16)</f>
        <v>56758.565000000002</v>
      </c>
      <c r="F17" s="122">
        <f t="shared" si="4"/>
        <v>62925.889999999992</v>
      </c>
      <c r="G17" s="122">
        <f t="shared" si="4"/>
        <v>67618.316999999995</v>
      </c>
      <c r="H17" s="122">
        <f t="shared" si="4"/>
        <v>71558.053</v>
      </c>
      <c r="I17" s="122">
        <f t="shared" si="4"/>
        <v>77252.018000000011</v>
      </c>
      <c r="J17" s="122">
        <f t="shared" si="4"/>
        <v>73920.958000000013</v>
      </c>
      <c r="K17" s="122">
        <f t="shared" si="4"/>
        <v>84140.518000000011</v>
      </c>
      <c r="L17" s="122">
        <f t="shared" si="4"/>
        <v>105560.46916560001</v>
      </c>
      <c r="M17" s="122">
        <f t="shared" si="4"/>
        <v>92241.315848999991</v>
      </c>
      <c r="N17" s="122">
        <f t="shared" si="4"/>
        <v>90874.051999999996</v>
      </c>
      <c r="O17" s="122">
        <f t="shared" si="4"/>
        <v>84818.255663399992</v>
      </c>
      <c r="P17" s="122">
        <f t="shared" si="4"/>
        <v>96803.776000000013</v>
      </c>
      <c r="Q17" s="122">
        <f t="shared" si="4"/>
        <v>97365.832000000009</v>
      </c>
      <c r="R17" s="122">
        <v>9310</v>
      </c>
    </row>
    <row r="18" spans="1:20" ht="33.75">
      <c r="A18" s="214"/>
      <c r="B18" s="208" t="s">
        <v>45</v>
      </c>
      <c r="C18" s="67" t="s">
        <v>48</v>
      </c>
      <c r="D18" s="108">
        <v>522.33799999999997</v>
      </c>
      <c r="E18" s="108">
        <v>434.74300000000005</v>
      </c>
      <c r="F18" s="108">
        <v>467.85799999999995</v>
      </c>
      <c r="G18" s="108">
        <v>493.32200000000006</v>
      </c>
      <c r="H18" s="108">
        <v>617.48800000000006</v>
      </c>
      <c r="I18" s="108">
        <v>656.16800000000001</v>
      </c>
      <c r="J18" s="108">
        <v>540.06100000000004</v>
      </c>
      <c r="K18" s="108">
        <v>466.47400000000005</v>
      </c>
      <c r="L18" s="108">
        <v>485.55899999999997</v>
      </c>
      <c r="M18" s="108">
        <v>497.74399999999997</v>
      </c>
      <c r="N18" s="108">
        <v>330.29399999999998</v>
      </c>
      <c r="O18" s="108">
        <v>375.19800000000004</v>
      </c>
      <c r="P18" s="108">
        <v>583.82100000000014</v>
      </c>
      <c r="Q18" s="108">
        <v>671.21100000000001</v>
      </c>
      <c r="R18" s="108">
        <v>65</v>
      </c>
    </row>
    <row r="19" spans="1:20" ht="34.5" thickBot="1">
      <c r="A19" s="214"/>
      <c r="B19" s="210"/>
      <c r="C19" s="104" t="s">
        <v>49</v>
      </c>
      <c r="D19" s="109">
        <v>467.613</v>
      </c>
      <c r="E19" s="109">
        <v>376.79199999999997</v>
      </c>
      <c r="F19" s="109">
        <v>450.99799999999993</v>
      </c>
      <c r="G19" s="109">
        <v>483.86599999999999</v>
      </c>
      <c r="H19" s="109">
        <v>413.73300000000006</v>
      </c>
      <c r="I19" s="109">
        <v>375.75700000000001</v>
      </c>
      <c r="J19" s="109">
        <v>300.33100000000002</v>
      </c>
      <c r="K19" s="109">
        <v>303.74200000000002</v>
      </c>
      <c r="L19" s="109">
        <v>314.18400000000003</v>
      </c>
      <c r="M19" s="109">
        <v>265.05600000000004</v>
      </c>
      <c r="N19" s="109">
        <v>174.38499999999999</v>
      </c>
      <c r="O19" s="109">
        <v>149.239</v>
      </c>
      <c r="P19" s="109">
        <v>118.77299999999998</v>
      </c>
      <c r="Q19" s="109">
        <v>162.81299999999999</v>
      </c>
      <c r="R19" s="109">
        <v>18</v>
      </c>
    </row>
    <row r="20" spans="1:20" ht="21.75" thickBot="1">
      <c r="A20" s="214"/>
      <c r="B20" s="212"/>
      <c r="C20" s="103" t="s">
        <v>31</v>
      </c>
      <c r="D20" s="122">
        <f>SUM(D18:D19)</f>
        <v>989.95100000000002</v>
      </c>
      <c r="E20" s="122">
        <f t="shared" ref="E20:Q20" si="5">SUM(E18:E19)</f>
        <v>811.53500000000008</v>
      </c>
      <c r="F20" s="122">
        <f t="shared" si="5"/>
        <v>918.85599999999988</v>
      </c>
      <c r="G20" s="122">
        <f t="shared" si="5"/>
        <v>977.1880000000001</v>
      </c>
      <c r="H20" s="122">
        <f t="shared" si="5"/>
        <v>1031.221</v>
      </c>
      <c r="I20" s="122">
        <f t="shared" si="5"/>
        <v>1031.925</v>
      </c>
      <c r="J20" s="122">
        <f t="shared" si="5"/>
        <v>840.39200000000005</v>
      </c>
      <c r="K20" s="122">
        <f t="shared" si="5"/>
        <v>770.21600000000012</v>
      </c>
      <c r="L20" s="122">
        <f t="shared" si="5"/>
        <v>799.74299999999994</v>
      </c>
      <c r="M20" s="122">
        <f t="shared" si="5"/>
        <v>762.8</v>
      </c>
      <c r="N20" s="122">
        <f t="shared" si="5"/>
        <v>504.67899999999997</v>
      </c>
      <c r="O20" s="122">
        <f t="shared" si="5"/>
        <v>524.43700000000001</v>
      </c>
      <c r="P20" s="122">
        <f t="shared" si="5"/>
        <v>702.59400000000016</v>
      </c>
      <c r="Q20" s="122">
        <f t="shared" si="5"/>
        <v>834.024</v>
      </c>
      <c r="R20" s="122">
        <v>83</v>
      </c>
    </row>
    <row r="21" spans="1:20" ht="15.75" thickBot="1">
      <c r="A21" s="215"/>
      <c r="B21" s="216" t="s">
        <v>42</v>
      </c>
      <c r="C21" s="217"/>
      <c r="D21" s="123">
        <f>D17+D20</f>
        <v>63285.331999999988</v>
      </c>
      <c r="E21" s="63">
        <f t="shared" ref="E21:Q21" si="6">E17+E20</f>
        <v>57570.100000000006</v>
      </c>
      <c r="F21" s="63">
        <f t="shared" si="6"/>
        <v>63844.745999999992</v>
      </c>
      <c r="G21" s="63">
        <f t="shared" si="6"/>
        <v>68595.50499999999</v>
      </c>
      <c r="H21" s="63">
        <f t="shared" si="6"/>
        <v>72589.274000000005</v>
      </c>
      <c r="I21" s="63">
        <f t="shared" si="6"/>
        <v>78283.943000000014</v>
      </c>
      <c r="J21" s="63">
        <f t="shared" si="6"/>
        <v>74761.35000000002</v>
      </c>
      <c r="K21" s="63">
        <f t="shared" si="6"/>
        <v>84910.734000000011</v>
      </c>
      <c r="L21" s="63">
        <f t="shared" si="6"/>
        <v>106360.21216560001</v>
      </c>
      <c r="M21" s="63">
        <f t="shared" si="6"/>
        <v>93004.115848999994</v>
      </c>
      <c r="N21" s="63">
        <f t="shared" si="6"/>
        <v>91378.731</v>
      </c>
      <c r="O21" s="63">
        <f t="shared" si="6"/>
        <v>85342.692663399997</v>
      </c>
      <c r="P21" s="63">
        <f t="shared" si="6"/>
        <v>97506.37000000001</v>
      </c>
      <c r="Q21" s="63">
        <f t="shared" si="6"/>
        <v>98199.856000000014</v>
      </c>
      <c r="R21" s="63">
        <v>9393</v>
      </c>
    </row>
    <row r="22" spans="1:20" s="9" customFormat="1">
      <c r="A22" s="160" t="s">
        <v>52</v>
      </c>
      <c r="B22" s="101"/>
      <c r="C22" s="101"/>
      <c r="D22" s="101"/>
      <c r="E22" s="164"/>
      <c r="F22" s="101"/>
      <c r="G22" s="101"/>
      <c r="H22" s="161"/>
      <c r="K22" s="10"/>
      <c r="M22" s="161"/>
      <c r="P22" s="10"/>
      <c r="S22" s="10"/>
      <c r="T22" s="161"/>
    </row>
    <row r="23" spans="1:20" s="9" customFormat="1">
      <c r="A23" s="56" t="s">
        <v>47</v>
      </c>
      <c r="B23" s="57"/>
      <c r="C23" s="56"/>
      <c r="D23" s="7"/>
      <c r="E23" s="162"/>
      <c r="F23" s="5"/>
      <c r="G23" s="5"/>
      <c r="H23" s="162"/>
      <c r="I23" s="5"/>
      <c r="J23" s="5"/>
      <c r="K23" s="163" t="s">
        <v>53</v>
      </c>
      <c r="L23" s="5"/>
      <c r="M23" s="162"/>
      <c r="N23" s="5"/>
      <c r="O23" s="58"/>
      <c r="P23" s="10"/>
      <c r="S23" s="10"/>
      <c r="T23" s="161"/>
    </row>
    <row r="24" spans="1:20"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9"/>
    </row>
    <row r="25" spans="1:20" s="9" customFormat="1" ht="18.75">
      <c r="A25" s="3" t="s">
        <v>55</v>
      </c>
      <c r="C25" s="66"/>
      <c r="D25" s="68"/>
      <c r="E25" s="5"/>
      <c r="F25" s="7"/>
      <c r="G25" s="68"/>
      <c r="H25" s="5"/>
      <c r="I25" s="7"/>
      <c r="J25" s="5"/>
      <c r="K25" s="5"/>
      <c r="L25" s="7"/>
      <c r="M25" s="5"/>
      <c r="N25" s="7"/>
      <c r="O25" s="5"/>
      <c r="P25" s="5"/>
      <c r="Q25" s="7"/>
      <c r="R25" s="5"/>
      <c r="S25" s="69"/>
    </row>
    <row r="26" spans="1:20" ht="15.75" thickBot="1"/>
    <row r="27" spans="1:20" s="60" customFormat="1" ht="13.5" thickBot="1">
      <c r="A27" s="204" t="s">
        <v>32</v>
      </c>
      <c r="B27" s="205"/>
      <c r="C27" s="206"/>
      <c r="D27" s="65" t="s">
        <v>56</v>
      </c>
      <c r="E27" s="65" t="s">
        <v>57</v>
      </c>
      <c r="F27" s="65" t="s">
        <v>58</v>
      </c>
      <c r="G27" s="65" t="s">
        <v>59</v>
      </c>
      <c r="H27" s="65" t="s">
        <v>60</v>
      </c>
      <c r="I27" s="65" t="s">
        <v>61</v>
      </c>
      <c r="J27" s="65" t="s">
        <v>62</v>
      </c>
      <c r="K27" s="65" t="s">
        <v>63</v>
      </c>
      <c r="L27" s="65" t="s">
        <v>64</v>
      </c>
      <c r="M27" s="65" t="s">
        <v>65</v>
      </c>
      <c r="N27" s="65" t="s">
        <v>66</v>
      </c>
      <c r="O27" s="65" t="s">
        <v>67</v>
      </c>
      <c r="P27" s="65" t="s">
        <v>68</v>
      </c>
      <c r="Q27" s="65" t="s">
        <v>69</v>
      </c>
    </row>
    <row r="28" spans="1:20" s="59" customFormat="1" ht="54.75" customHeight="1">
      <c r="A28" s="207" t="s">
        <v>34</v>
      </c>
      <c r="B28" s="208"/>
      <c r="C28" s="67" t="s">
        <v>36</v>
      </c>
      <c r="D28" s="166">
        <f>(E4-D4)/D4</f>
        <v>-0.1364612242760643</v>
      </c>
      <c r="E28" s="165">
        <f t="shared" ref="E28:Q28" si="7">(F4-E4)/E4</f>
        <v>0.18440361409253533</v>
      </c>
      <c r="F28" s="165">
        <f t="shared" si="7"/>
        <v>0.16004505426991603</v>
      </c>
      <c r="G28" s="165">
        <f t="shared" si="7"/>
        <v>0.2703680819136729</v>
      </c>
      <c r="H28" s="165">
        <f t="shared" si="7"/>
        <v>0.14858949416342412</v>
      </c>
      <c r="I28" s="165">
        <f t="shared" si="7"/>
        <v>-3.7173709204198303E-2</v>
      </c>
      <c r="J28" s="165">
        <f t="shared" si="7"/>
        <v>-7.1626036692636341E-3</v>
      </c>
      <c r="K28" s="165">
        <f t="shared" si="7"/>
        <v>-3.5754967725604354E-3</v>
      </c>
      <c r="L28" s="165">
        <f t="shared" si="7"/>
        <v>2.5467593915721953E-2</v>
      </c>
      <c r="M28" s="165">
        <f t="shared" si="7"/>
        <v>6.6608862601802252E-2</v>
      </c>
      <c r="N28" s="165">
        <f t="shared" si="7"/>
        <v>2.7116478922308673E-2</v>
      </c>
      <c r="O28" s="165">
        <f t="shared" si="7"/>
        <v>5.9358923624851598E-3</v>
      </c>
      <c r="P28" s="165">
        <f t="shared" si="7"/>
        <v>3.4449814544228394E-2</v>
      </c>
      <c r="Q28" s="165">
        <f t="shared" si="7"/>
        <v>-0.92741891671646659</v>
      </c>
      <c r="R28" s="60"/>
    </row>
    <row r="29" spans="1:20" s="59" customFormat="1" ht="34.5" thickBot="1">
      <c r="A29" s="209"/>
      <c r="B29" s="210"/>
      <c r="C29" s="104" t="s">
        <v>37</v>
      </c>
      <c r="D29" s="167">
        <f t="shared" ref="D29:Q29" si="8">(E5-D5)/D5</f>
        <v>-0.13674676718496415</v>
      </c>
      <c r="E29" s="168">
        <f t="shared" si="8"/>
        <v>0.18381951604099703</v>
      </c>
      <c r="F29" s="168">
        <f t="shared" si="8"/>
        <v>0.15881147540983606</v>
      </c>
      <c r="G29" s="168">
        <f t="shared" si="8"/>
        <v>0.27148541114058355</v>
      </c>
      <c r="H29" s="168">
        <f t="shared" si="8"/>
        <v>0.14950801432495392</v>
      </c>
      <c r="I29" s="168">
        <f t="shared" si="8"/>
        <v>-3.7113214966274462E-2</v>
      </c>
      <c r="J29" s="168">
        <f t="shared" si="8"/>
        <v>-7.1307407174718857E-3</v>
      </c>
      <c r="K29" s="168">
        <f t="shared" si="8"/>
        <v>-3.7333502072325751E-3</v>
      </c>
      <c r="L29" s="168">
        <f t="shared" si="8"/>
        <v>2.5310425862999777E-2</v>
      </c>
      <c r="M29" s="168">
        <f t="shared" si="8"/>
        <v>6.6344545623490056E-2</v>
      </c>
      <c r="N29" s="168">
        <f t="shared" si="8"/>
        <v>2.7129080980597187E-2</v>
      </c>
      <c r="O29" s="168">
        <f t="shared" si="8"/>
        <v>6.1930886262089252E-3</v>
      </c>
      <c r="P29" s="168">
        <f t="shared" si="8"/>
        <v>3.4597116438548667E-2</v>
      </c>
      <c r="Q29" s="168">
        <f t="shared" si="8"/>
        <v>-0.92738780832337286</v>
      </c>
      <c r="R29" s="60"/>
    </row>
    <row r="30" spans="1:20" s="74" customFormat="1" ht="43.5" customHeight="1" thickBot="1">
      <c r="A30" s="211"/>
      <c r="B30" s="212"/>
      <c r="C30" s="106" t="s">
        <v>31</v>
      </c>
      <c r="D30" s="170">
        <f t="shared" ref="D30:Q30" si="9">(E6-D6)/D6</f>
        <v>-0.13660401068118749</v>
      </c>
      <c r="E30" s="170">
        <f t="shared" si="9"/>
        <v>0.18411158277744089</v>
      </c>
      <c r="F30" s="170">
        <f t="shared" si="9"/>
        <v>0.15942845436853426</v>
      </c>
      <c r="G30" s="170">
        <f t="shared" si="9"/>
        <v>0.27092627766244093</v>
      </c>
      <c r="H30" s="170">
        <f t="shared" si="9"/>
        <v>0.14904857068381266</v>
      </c>
      <c r="I30" s="170">
        <f t="shared" si="9"/>
        <v>-3.7143462085236383E-2</v>
      </c>
      <c r="J30" s="170">
        <f t="shared" si="9"/>
        <v>-7.1466716928973075E-3</v>
      </c>
      <c r="K30" s="170">
        <f t="shared" si="9"/>
        <v>-3.6544272357659268E-3</v>
      </c>
      <c r="L30" s="170">
        <f t="shared" si="9"/>
        <v>2.5389012384884089E-2</v>
      </c>
      <c r="M30" s="170">
        <f t="shared" si="9"/>
        <v>6.647671843788229E-2</v>
      </c>
      <c r="N30" s="170">
        <f t="shared" si="9"/>
        <v>2.7122778487629225E-2</v>
      </c>
      <c r="O30" s="170">
        <f t="shared" si="9"/>
        <v>6.0644614079728588E-3</v>
      </c>
      <c r="P30" s="170">
        <f t="shared" si="9"/>
        <v>3.4523458247270579E-2</v>
      </c>
      <c r="Q30" s="170">
        <f t="shared" si="9"/>
        <v>-0.92740336294243886</v>
      </c>
      <c r="R30" s="73"/>
    </row>
    <row r="31" spans="1:20" ht="33.75">
      <c r="A31" s="207" t="s">
        <v>35</v>
      </c>
      <c r="B31" s="208"/>
      <c r="C31" s="67" t="s">
        <v>38</v>
      </c>
      <c r="D31" s="166"/>
      <c r="E31" s="165"/>
      <c r="F31" s="165"/>
      <c r="G31" s="165"/>
      <c r="H31" s="165"/>
      <c r="I31" s="165"/>
      <c r="J31" s="165"/>
      <c r="K31" s="165"/>
      <c r="L31" s="165">
        <f t="shared" ref="L31:Q31" si="10">(M7-L7)/L7</f>
        <v>-3.0142619196335624E-2</v>
      </c>
      <c r="M31" s="165">
        <f t="shared" si="10"/>
        <v>0.43100107873707261</v>
      </c>
      <c r="N31" s="165">
        <f t="shared" si="10"/>
        <v>4.5770091922726401E-2</v>
      </c>
      <c r="O31" s="165">
        <f t="shared" si="10"/>
        <v>3.608866701812144E-2</v>
      </c>
      <c r="P31" s="165">
        <f t="shared" si="10"/>
        <v>3.57627447179686E-2</v>
      </c>
      <c r="Q31" s="165">
        <f t="shared" si="10"/>
        <v>-0.92618201018594015</v>
      </c>
      <c r="S31" s="70"/>
    </row>
    <row r="32" spans="1:20" ht="34.5" thickBot="1">
      <c r="A32" s="209"/>
      <c r="B32" s="210"/>
      <c r="C32" s="104" t="s">
        <v>39</v>
      </c>
      <c r="D32" s="167"/>
      <c r="E32" s="168"/>
      <c r="F32" s="168"/>
      <c r="G32" s="168"/>
      <c r="H32" s="168"/>
      <c r="I32" s="168"/>
      <c r="J32" s="168"/>
      <c r="K32" s="168"/>
      <c r="L32" s="168">
        <f t="shared" ref="L32:Q32" si="11">(M8-L8)/L8</f>
        <v>5.5715734531224283E-2</v>
      </c>
      <c r="M32" s="168">
        <f t="shared" si="11"/>
        <v>0.34166901380115078</v>
      </c>
      <c r="N32" s="168">
        <f t="shared" si="11"/>
        <v>4.664187497188442E-2</v>
      </c>
      <c r="O32" s="168">
        <f t="shared" si="11"/>
        <v>3.4796094527897767E-2</v>
      </c>
      <c r="P32" s="168">
        <f t="shared" si="11"/>
        <v>3.5536649441181255E-2</v>
      </c>
      <c r="Q32" s="168">
        <f t="shared" si="11"/>
        <v>-0.92574035697573365</v>
      </c>
      <c r="S32" s="70"/>
    </row>
    <row r="33" spans="1:20" s="74" customFormat="1" ht="21.75" thickBot="1">
      <c r="A33" s="211"/>
      <c r="B33" s="212"/>
      <c r="C33" s="106" t="s">
        <v>31</v>
      </c>
      <c r="D33" s="170"/>
      <c r="E33" s="170"/>
      <c r="F33" s="170"/>
      <c r="G33" s="170"/>
      <c r="H33" s="170"/>
      <c r="I33" s="170"/>
      <c r="J33" s="170"/>
      <c r="K33" s="170"/>
      <c r="L33" s="170">
        <f t="shared" ref="L33:Q33" si="12">(M9-L9)/L9</f>
        <v>1.235901600994609E-2</v>
      </c>
      <c r="M33" s="170">
        <f t="shared" si="12"/>
        <v>0.38488600634033748</v>
      </c>
      <c r="N33" s="170">
        <f t="shared" si="12"/>
        <v>4.6206080694722276E-2</v>
      </c>
      <c r="O33" s="170">
        <f t="shared" si="12"/>
        <v>3.5441967317696436E-2</v>
      </c>
      <c r="P33" s="170">
        <f t="shared" si="12"/>
        <v>3.564969531876009E-2</v>
      </c>
      <c r="Q33" s="170">
        <f t="shared" si="12"/>
        <v>-0.9259612042458758</v>
      </c>
      <c r="R33" s="73"/>
    </row>
    <row r="34" spans="1:20" ht="33.75">
      <c r="A34" s="207" t="s">
        <v>40</v>
      </c>
      <c r="B34" s="208"/>
      <c r="C34" s="67" t="s">
        <v>38</v>
      </c>
      <c r="D34" s="166">
        <f t="shared" ref="D34:Q34" si="13">(E10-D10)/D10</f>
        <v>-7.2524832109355009E-2</v>
      </c>
      <c r="E34" s="165">
        <f t="shared" si="13"/>
        <v>0.14533211971154406</v>
      </c>
      <c r="F34" s="165">
        <f t="shared" si="13"/>
        <v>0.2076092633265845</v>
      </c>
      <c r="G34" s="165">
        <f t="shared" si="13"/>
        <v>0.23038263149995655</v>
      </c>
      <c r="H34" s="165">
        <f t="shared" si="13"/>
        <v>0.10724242477742592</v>
      </c>
      <c r="I34" s="165">
        <f t="shared" si="13"/>
        <v>2.020348805605706E-2</v>
      </c>
      <c r="J34" s="165">
        <f t="shared" si="13"/>
        <v>2.8414425134758323E-2</v>
      </c>
      <c r="K34" s="165">
        <f t="shared" si="13"/>
        <v>4.6617905801911982E-2</v>
      </c>
      <c r="L34" s="165">
        <f t="shared" si="13"/>
        <v>6.3545583160379213E-2</v>
      </c>
      <c r="M34" s="165">
        <f t="shared" si="13"/>
        <v>9.1212079651427261E-2</v>
      </c>
      <c r="N34" s="165">
        <f t="shared" si="13"/>
        <v>7.4765653546867164E-2</v>
      </c>
      <c r="O34" s="165">
        <f t="shared" si="13"/>
        <v>8.5690027814943448E-2</v>
      </c>
      <c r="P34" s="165">
        <f t="shared" si="13"/>
        <v>8.1026704283344533E-2</v>
      </c>
      <c r="Q34" s="165">
        <f t="shared" si="13"/>
        <v>-0.92989910712192447</v>
      </c>
      <c r="S34" s="70"/>
    </row>
    <row r="35" spans="1:20" ht="34.5" thickBot="1">
      <c r="A35" s="209"/>
      <c r="B35" s="210"/>
      <c r="C35" s="104" t="s">
        <v>39</v>
      </c>
      <c r="D35" s="167">
        <f t="shared" ref="D35:Q35" si="14">(E11-D11)/D11</f>
        <v>-0.20342352236359354</v>
      </c>
      <c r="E35" s="168">
        <f t="shared" si="14"/>
        <v>0.29329811570527925</v>
      </c>
      <c r="F35" s="168">
        <f t="shared" si="14"/>
        <v>0.22127342704454345</v>
      </c>
      <c r="G35" s="168">
        <f t="shared" si="14"/>
        <v>0.22178704904089497</v>
      </c>
      <c r="H35" s="168">
        <f t="shared" si="14"/>
        <v>0.11877376107156717</v>
      </c>
      <c r="I35" s="168">
        <f t="shared" si="14"/>
        <v>1.0115653654374326E-2</v>
      </c>
      <c r="J35" s="168">
        <f t="shared" si="14"/>
        <v>8.5298199193112503E-2</v>
      </c>
      <c r="K35" s="168">
        <f t="shared" si="14"/>
        <v>6.6702628588999294E-2</v>
      </c>
      <c r="L35" s="168">
        <f t="shared" si="14"/>
        <v>3.5116465733714866E-2</v>
      </c>
      <c r="M35" s="168">
        <f t="shared" si="14"/>
        <v>0.10644655885741276</v>
      </c>
      <c r="N35" s="168">
        <f t="shared" si="14"/>
        <v>3.6572784035956853E-2</v>
      </c>
      <c r="O35" s="168">
        <f t="shared" si="14"/>
        <v>7.9948549595191751E-2</v>
      </c>
      <c r="P35" s="168">
        <f t="shared" si="14"/>
        <v>6.5738726020238447E-2</v>
      </c>
      <c r="Q35" s="168">
        <f t="shared" si="14"/>
        <v>-0.94174992560516702</v>
      </c>
      <c r="S35" s="70"/>
    </row>
    <row r="36" spans="1:20" ht="21.75" thickBot="1">
      <c r="A36" s="209"/>
      <c r="B36" s="210"/>
      <c r="C36" s="106" t="s">
        <v>31</v>
      </c>
      <c r="D36" s="170">
        <f t="shared" ref="D36:Q36" si="15">(E12-D12)/D12</f>
        <v>-0.13842175791641678</v>
      </c>
      <c r="E36" s="170">
        <f t="shared" si="15"/>
        <v>0.21420123915628744</v>
      </c>
      <c r="F36" s="170">
        <f t="shared" si="15"/>
        <v>0.21438339506612639</v>
      </c>
      <c r="G36" s="170">
        <f t="shared" si="15"/>
        <v>0.2260971168925367</v>
      </c>
      <c r="H36" s="170">
        <f t="shared" si="15"/>
        <v>0.11297141330764064</v>
      </c>
      <c r="I36" s="170">
        <f t="shared" si="15"/>
        <v>1.5165530296502363E-2</v>
      </c>
      <c r="J36" s="170">
        <f t="shared" si="15"/>
        <v>5.6681392571953634E-2</v>
      </c>
      <c r="K36" s="170">
        <f t="shared" si="15"/>
        <v>5.686879832916894E-2</v>
      </c>
      <c r="L36" s="170">
        <f t="shared" si="15"/>
        <v>4.8900848595480315E-2</v>
      </c>
      <c r="M36" s="170">
        <f t="shared" si="15"/>
        <v>9.8956706898390243E-2</v>
      </c>
      <c r="N36" s="170">
        <f t="shared" si="15"/>
        <v>5.5217530904951163E-2</v>
      </c>
      <c r="O36" s="170">
        <f t="shared" si="15"/>
        <v>8.2803310269634264E-2</v>
      </c>
      <c r="P36" s="170">
        <f t="shared" si="15"/>
        <v>7.3360434164055605E-2</v>
      </c>
      <c r="Q36" s="170">
        <f t="shared" si="15"/>
        <v>-0.93579959023495562</v>
      </c>
      <c r="S36" s="70"/>
    </row>
    <row r="37" spans="1:20" ht="23.25" thickBot="1">
      <c r="A37" s="209"/>
      <c r="B37" s="210"/>
      <c r="C37" s="102" t="s">
        <v>41</v>
      </c>
      <c r="D37" s="165">
        <f t="shared" ref="D37:Q37" si="16">(E13-D13)/D13</f>
        <v>-0.18790767448705412</v>
      </c>
      <c r="E37" s="165">
        <f t="shared" si="16"/>
        <v>2.1452438853294673</v>
      </c>
      <c r="F37" s="165">
        <f t="shared" si="16"/>
        <v>-0.82984844936602986</v>
      </c>
      <c r="G37" s="165">
        <f t="shared" si="16"/>
        <v>-0.28780530432123042</v>
      </c>
      <c r="H37" s="165">
        <f t="shared" si="16"/>
        <v>0.23653374233128835</v>
      </c>
      <c r="I37" s="165">
        <f t="shared" si="16"/>
        <v>0.44161643223933916</v>
      </c>
      <c r="J37" s="165">
        <f t="shared" si="16"/>
        <v>-0.18797859343004147</v>
      </c>
      <c r="K37" s="165">
        <f t="shared" si="16"/>
        <v>-0.66879993218758604</v>
      </c>
      <c r="L37" s="165">
        <f t="shared" si="16"/>
        <v>-7.8635869217480323E-2</v>
      </c>
      <c r="M37" s="165">
        <f t="shared" si="16"/>
        <v>1.5421527777777777</v>
      </c>
      <c r="N37" s="165">
        <f t="shared" si="16"/>
        <v>-0.76206736416532361</v>
      </c>
      <c r="O37" s="165">
        <f t="shared" si="16"/>
        <v>-0.43283582089552236</v>
      </c>
      <c r="P37" s="165">
        <f t="shared" si="16"/>
        <v>0.44797570850202428</v>
      </c>
      <c r="Q37" s="165">
        <f t="shared" si="16"/>
        <v>-0.36669928701244231</v>
      </c>
      <c r="S37" s="70"/>
    </row>
    <row r="38" spans="1:20" ht="32.25" thickBot="1">
      <c r="A38" s="211"/>
      <c r="B38" s="212"/>
      <c r="C38" s="106" t="s">
        <v>42</v>
      </c>
      <c r="D38" s="170">
        <f t="shared" ref="D38:Q38" si="17">(E14-D14)/D14</f>
        <v>-0.14000832857443785</v>
      </c>
      <c r="E38" s="170">
        <f t="shared" si="17"/>
        <v>0.27266420259824475</v>
      </c>
      <c r="F38" s="170">
        <f t="shared" si="17"/>
        <v>0.13625185373076876</v>
      </c>
      <c r="G38" s="170">
        <f t="shared" si="17"/>
        <v>0.22033911996042432</v>
      </c>
      <c r="H38" s="170">
        <f t="shared" si="17"/>
        <v>0.11377938296647938</v>
      </c>
      <c r="I38" s="170">
        <f t="shared" si="17"/>
        <v>1.826141516287617E-2</v>
      </c>
      <c r="J38" s="170">
        <f t="shared" si="17"/>
        <v>5.4166791206525053E-2</v>
      </c>
      <c r="K38" s="170">
        <f t="shared" si="17"/>
        <v>5.112363000288235E-2</v>
      </c>
      <c r="L38" s="170">
        <f t="shared" si="17"/>
        <v>4.8582695464357332E-2</v>
      </c>
      <c r="M38" s="170">
        <f t="shared" si="17"/>
        <v>0.10212011278164015</v>
      </c>
      <c r="N38" s="170">
        <f t="shared" si="17"/>
        <v>5.1085383821971975E-2</v>
      </c>
      <c r="O38" s="170">
        <f t="shared" si="17"/>
        <v>8.2213157858082753E-2</v>
      </c>
      <c r="P38" s="170">
        <f t="shared" si="17"/>
        <v>7.3585132462272024E-2</v>
      </c>
      <c r="Q38" s="170">
        <f t="shared" si="17"/>
        <v>-0.93533919808839028</v>
      </c>
      <c r="S38" s="70"/>
    </row>
    <row r="39" spans="1:20" ht="33.75" customHeight="1">
      <c r="A39" s="213" t="s">
        <v>43</v>
      </c>
      <c r="B39" s="208" t="s">
        <v>44</v>
      </c>
      <c r="C39" s="67" t="s">
        <v>48</v>
      </c>
      <c r="D39" s="166">
        <f t="shared" ref="D39:Q39" si="18">(E15-D15)/D15</f>
        <v>-7.7954369229281395E-2</v>
      </c>
      <c r="E39" s="165">
        <f t="shared" si="18"/>
        <v>3.1639587891453623E-2</v>
      </c>
      <c r="F39" s="165">
        <f t="shared" si="18"/>
        <v>8.4631775439870674E-2</v>
      </c>
      <c r="G39" s="165">
        <f t="shared" si="18"/>
        <v>0.12067201096995256</v>
      </c>
      <c r="H39" s="165">
        <f t="shared" si="18"/>
        <v>6.1493210105613844E-2</v>
      </c>
      <c r="I39" s="165">
        <f t="shared" si="18"/>
        <v>-2.2668233254097683E-2</v>
      </c>
      <c r="J39" s="165">
        <f t="shared" si="18"/>
        <v>0.13148193404877009</v>
      </c>
      <c r="K39" s="165">
        <f t="shared" si="18"/>
        <v>0.28238702154573453</v>
      </c>
      <c r="L39" s="165">
        <f t="shared" si="18"/>
        <v>-7.7973580680692212E-2</v>
      </c>
      <c r="M39" s="165">
        <f t="shared" si="18"/>
        <v>-4.3262062731315269E-2</v>
      </c>
      <c r="N39" s="165">
        <f t="shared" si="18"/>
        <v>-2.8409936201698426E-2</v>
      </c>
      <c r="O39" s="165">
        <f t="shared" si="18"/>
        <v>7.0531569120045004E-2</v>
      </c>
      <c r="P39" s="165">
        <f t="shared" si="18"/>
        <v>2.530211295511909E-2</v>
      </c>
      <c r="Q39" s="165">
        <f t="shared" si="18"/>
        <v>-0.92213955976127315</v>
      </c>
      <c r="S39" s="70"/>
    </row>
    <row r="40" spans="1:20" ht="33.75" customHeight="1" thickBot="1">
      <c r="A40" s="214"/>
      <c r="B40" s="210"/>
      <c r="C40" s="104" t="s">
        <v>49</v>
      </c>
      <c r="D40" s="167">
        <f t="shared" ref="D40:Q40" si="19">(E16-D16)/D16</f>
        <v>-0.1030560924980601</v>
      </c>
      <c r="E40" s="168">
        <f t="shared" si="19"/>
        <v>0.21138817524797648</v>
      </c>
      <c r="F40" s="168">
        <f t="shared" si="19"/>
        <v>6.3142332024387349E-2</v>
      </c>
      <c r="G40" s="168">
        <f t="shared" si="19"/>
        <v>-1.4057248490246994E-2</v>
      </c>
      <c r="H40" s="168">
        <f t="shared" si="19"/>
        <v>0.1033839578941886</v>
      </c>
      <c r="I40" s="168">
        <f t="shared" si="19"/>
        <v>-6.9035223215207969E-2</v>
      </c>
      <c r="J40" s="168">
        <f t="shared" si="19"/>
        <v>0.147253298965767</v>
      </c>
      <c r="K40" s="168">
        <f t="shared" si="19"/>
        <v>0.21808141626263836</v>
      </c>
      <c r="L40" s="168">
        <f t="shared" si="19"/>
        <v>-0.19275686211398807</v>
      </c>
      <c r="M40" s="168">
        <f t="shared" si="19"/>
        <v>3.0046299709626984E-2</v>
      </c>
      <c r="N40" s="168">
        <f t="shared" si="19"/>
        <v>-0.12266176322011106</v>
      </c>
      <c r="O40" s="168">
        <f t="shared" si="19"/>
        <v>0.25616821853175709</v>
      </c>
      <c r="P40" s="168">
        <f t="shared" si="19"/>
        <v>-2.1157286246988635E-2</v>
      </c>
      <c r="Q40" s="168">
        <f t="shared" si="19"/>
        <v>-0.8786553259736678</v>
      </c>
      <c r="S40" s="70"/>
    </row>
    <row r="41" spans="1:20" ht="21.75" customHeight="1" thickBot="1">
      <c r="A41" s="214"/>
      <c r="B41" s="212"/>
      <c r="C41" s="103" t="s">
        <v>31</v>
      </c>
      <c r="D41" s="169">
        <f t="shared" ref="D41:Q41" si="20">(E17-D17)/D17</f>
        <v>-8.8880040720835871E-2</v>
      </c>
      <c r="E41" s="169">
        <f t="shared" si="20"/>
        <v>0.10865893103534223</v>
      </c>
      <c r="F41" s="169">
        <f t="shared" si="20"/>
        <v>7.4570689425290673E-2</v>
      </c>
      <c r="G41" s="169">
        <f t="shared" si="20"/>
        <v>5.8264330950443574E-2</v>
      </c>
      <c r="H41" s="169">
        <f t="shared" si="20"/>
        <v>7.9571267820828087E-2</v>
      </c>
      <c r="I41" s="169">
        <f t="shared" si="20"/>
        <v>-4.3119391392468183E-2</v>
      </c>
      <c r="J41" s="169">
        <f t="shared" si="20"/>
        <v>0.1382498316647898</v>
      </c>
      <c r="K41" s="169">
        <f t="shared" si="20"/>
        <v>0.25457355950197491</v>
      </c>
      <c r="L41" s="169">
        <f t="shared" si="20"/>
        <v>-0.1261755790011253</v>
      </c>
      <c r="M41" s="169">
        <f t="shared" si="20"/>
        <v>-1.4822683701067542E-2</v>
      </c>
      <c r="N41" s="169">
        <f t="shared" si="20"/>
        <v>-6.663944441038025E-2</v>
      </c>
      <c r="O41" s="169">
        <f t="shared" si="20"/>
        <v>0.14130826250618006</v>
      </c>
      <c r="P41" s="169">
        <f t="shared" si="20"/>
        <v>5.806137149030186E-3</v>
      </c>
      <c r="Q41" s="169">
        <f t="shared" si="20"/>
        <v>-0.90438124125514585</v>
      </c>
      <c r="S41" s="70"/>
    </row>
    <row r="42" spans="1:20" ht="33.75">
      <c r="A42" s="214"/>
      <c r="B42" s="208" t="s">
        <v>45</v>
      </c>
      <c r="C42" s="67" t="s">
        <v>48</v>
      </c>
      <c r="D42" s="166">
        <f t="shared" ref="D42:Q42" si="21">(E18-D18)/D18</f>
        <v>-0.16769792739567085</v>
      </c>
      <c r="E42" s="165">
        <f t="shared" si="21"/>
        <v>7.6171439218112522E-2</v>
      </c>
      <c r="F42" s="165">
        <f t="shared" si="21"/>
        <v>5.4426770515840522E-2</v>
      </c>
      <c r="G42" s="165">
        <f t="shared" si="21"/>
        <v>0.25169361998856726</v>
      </c>
      <c r="H42" s="165">
        <f t="shared" si="21"/>
        <v>6.2640893426268926E-2</v>
      </c>
      <c r="I42" s="165">
        <f t="shared" si="21"/>
        <v>-0.17694706233769397</v>
      </c>
      <c r="J42" s="165">
        <f t="shared" si="21"/>
        <v>-0.13625683024695356</v>
      </c>
      <c r="K42" s="165">
        <f t="shared" si="21"/>
        <v>4.0913319927798592E-2</v>
      </c>
      <c r="L42" s="165">
        <f t="shared" si="21"/>
        <v>2.5094787657112736E-2</v>
      </c>
      <c r="M42" s="165">
        <f t="shared" si="21"/>
        <v>-0.33641791764441159</v>
      </c>
      <c r="N42" s="165">
        <f t="shared" si="21"/>
        <v>0.13595160675034987</v>
      </c>
      <c r="O42" s="165">
        <f t="shared" si="21"/>
        <v>0.55603441382949825</v>
      </c>
      <c r="P42" s="165">
        <f t="shared" si="21"/>
        <v>0.14968629083229251</v>
      </c>
      <c r="Q42" s="165">
        <f t="shared" si="21"/>
        <v>-0.90316010911620936</v>
      </c>
      <c r="S42" s="70"/>
    </row>
    <row r="43" spans="1:20" ht="34.5" thickBot="1">
      <c r="A43" s="214"/>
      <c r="B43" s="210"/>
      <c r="C43" s="104" t="s">
        <v>49</v>
      </c>
      <c r="D43" s="167">
        <f t="shared" ref="D43:Q43" si="22">(E19-D19)/D19</f>
        <v>-0.194222572939589</v>
      </c>
      <c r="E43" s="168">
        <f t="shared" si="22"/>
        <v>0.19694154865283756</v>
      </c>
      <c r="F43" s="168">
        <f t="shared" si="22"/>
        <v>7.2878371966172931E-2</v>
      </c>
      <c r="G43" s="168">
        <f t="shared" si="22"/>
        <v>-0.14494302141501972</v>
      </c>
      <c r="H43" s="168">
        <f t="shared" si="22"/>
        <v>-9.1788665637017236E-2</v>
      </c>
      <c r="I43" s="168">
        <f t="shared" si="22"/>
        <v>-0.20073079144234168</v>
      </c>
      <c r="J43" s="168">
        <f t="shared" si="22"/>
        <v>1.1357468925951703E-2</v>
      </c>
      <c r="K43" s="168">
        <f t="shared" si="22"/>
        <v>3.4377860157633805E-2</v>
      </c>
      <c r="L43" s="168">
        <f t="shared" si="22"/>
        <v>-0.15636696967382166</v>
      </c>
      <c r="M43" s="168">
        <f t="shared" si="22"/>
        <v>-0.34208242786430049</v>
      </c>
      <c r="N43" s="168">
        <f t="shared" si="22"/>
        <v>-0.14419818218310054</v>
      </c>
      <c r="O43" s="168">
        <f t="shared" si="22"/>
        <v>-0.20414234884983162</v>
      </c>
      <c r="P43" s="168">
        <f t="shared" si="22"/>
        <v>0.37079134146649501</v>
      </c>
      <c r="Q43" s="168">
        <f t="shared" si="22"/>
        <v>-0.88944371763925489</v>
      </c>
      <c r="S43" s="70"/>
    </row>
    <row r="44" spans="1:20" ht="21.75" thickBot="1">
      <c r="A44" s="214"/>
      <c r="B44" s="212"/>
      <c r="C44" s="103" t="s">
        <v>31</v>
      </c>
      <c r="D44" s="169">
        <f t="shared" ref="D44:Q44" si="23">(E20-D20)/D20</f>
        <v>-0.18022710214950027</v>
      </c>
      <c r="E44" s="169">
        <f t="shared" si="23"/>
        <v>0.1322444503317784</v>
      </c>
      <c r="F44" s="169">
        <f t="shared" si="23"/>
        <v>6.3483287914537459E-2</v>
      </c>
      <c r="G44" s="169">
        <f t="shared" si="23"/>
        <v>5.5294375289094727E-2</v>
      </c>
      <c r="H44" s="169">
        <f t="shared" si="23"/>
        <v>6.8268586462063023E-4</v>
      </c>
      <c r="I44" s="169">
        <f t="shared" si="23"/>
        <v>-0.18560748116384418</v>
      </c>
      <c r="J44" s="169">
        <f t="shared" si="23"/>
        <v>-8.3503888661481701E-2</v>
      </c>
      <c r="K44" s="169">
        <f t="shared" si="23"/>
        <v>3.8335999252157589E-2</v>
      </c>
      <c r="L44" s="169">
        <f t="shared" si="23"/>
        <v>-4.6193589690688118E-2</v>
      </c>
      <c r="M44" s="169">
        <f t="shared" si="23"/>
        <v>-0.33838620870477187</v>
      </c>
      <c r="N44" s="169">
        <f t="shared" si="23"/>
        <v>3.9149637690492449E-2</v>
      </c>
      <c r="O44" s="169">
        <f t="shared" si="23"/>
        <v>0.33971096623617353</v>
      </c>
      <c r="P44" s="169">
        <f t="shared" si="23"/>
        <v>0.18706393735215474</v>
      </c>
      <c r="Q44" s="169">
        <f t="shared" si="23"/>
        <v>-0.90048248012047616</v>
      </c>
      <c r="S44" s="70"/>
    </row>
    <row r="45" spans="1:20" ht="15.75" thickBot="1">
      <c r="A45" s="215"/>
      <c r="B45" s="216" t="s">
        <v>42</v>
      </c>
      <c r="C45" s="217"/>
      <c r="D45" s="171">
        <f t="shared" ref="D45:Q45" si="24">(E21-D21)/D21</f>
        <v>-9.0308951843690782E-2</v>
      </c>
      <c r="E45" s="172">
        <f t="shared" si="24"/>
        <v>0.10899140352370389</v>
      </c>
      <c r="F45" s="172">
        <f t="shared" si="24"/>
        <v>7.441111912325564E-2</v>
      </c>
      <c r="G45" s="172">
        <f t="shared" si="24"/>
        <v>5.8222021982344399E-2</v>
      </c>
      <c r="H45" s="172">
        <f t="shared" si="24"/>
        <v>7.8450557309610355E-2</v>
      </c>
      <c r="I45" s="172">
        <f t="shared" si="24"/>
        <v>-4.4997644025160981E-2</v>
      </c>
      <c r="J45" s="172">
        <f t="shared" si="24"/>
        <v>0.135757099089302</v>
      </c>
      <c r="K45" s="172">
        <f t="shared" si="24"/>
        <v>0.25261209219555203</v>
      </c>
      <c r="L45" s="172">
        <f t="shared" si="24"/>
        <v>-0.12557417895899764</v>
      </c>
      <c r="M45" s="172">
        <f t="shared" si="24"/>
        <v>-1.7476482993924094E-2</v>
      </c>
      <c r="N45" s="172">
        <f t="shared" si="24"/>
        <v>-6.6055177945073484E-2</v>
      </c>
      <c r="O45" s="172">
        <f t="shared" si="24"/>
        <v>0.14252746142630812</v>
      </c>
      <c r="P45" s="172">
        <f t="shared" si="24"/>
        <v>7.1122122585427433E-3</v>
      </c>
      <c r="Q45" s="172">
        <f t="shared" si="24"/>
        <v>-0.90434812857566715</v>
      </c>
      <c r="S45" s="70"/>
    </row>
    <row r="46" spans="1:20" s="9" customFormat="1">
      <c r="A46" s="160" t="s">
        <v>52</v>
      </c>
      <c r="B46" s="101"/>
      <c r="C46" s="101"/>
      <c r="D46" s="101"/>
      <c r="E46" s="164"/>
      <c r="F46" s="101"/>
      <c r="G46" s="101"/>
      <c r="H46" s="161"/>
      <c r="K46" s="10"/>
      <c r="M46" s="161"/>
      <c r="P46" s="10"/>
      <c r="S46" s="10"/>
      <c r="T46" s="161"/>
    </row>
    <row r="47" spans="1:20" s="9" customFormat="1">
      <c r="A47" s="56" t="s">
        <v>47</v>
      </c>
      <c r="B47" s="57"/>
      <c r="C47" s="56"/>
      <c r="D47" s="7"/>
      <c r="E47" s="162"/>
      <c r="F47" s="5"/>
      <c r="G47" s="5"/>
      <c r="H47" s="162"/>
      <c r="I47" s="5"/>
      <c r="J47" s="5"/>
      <c r="K47" s="163" t="s">
        <v>53</v>
      </c>
      <c r="L47" s="5"/>
      <c r="M47" s="162"/>
      <c r="N47" s="5"/>
      <c r="O47" s="58"/>
      <c r="P47" s="10"/>
      <c r="S47" s="10"/>
      <c r="T47" s="161"/>
    </row>
  </sheetData>
  <mergeCells count="16">
    <mergeCell ref="B21:C21"/>
    <mergeCell ref="A15:A21"/>
    <mergeCell ref="A3:C3"/>
    <mergeCell ref="A4:B6"/>
    <mergeCell ref="A7:B9"/>
    <mergeCell ref="A10:B14"/>
    <mergeCell ref="B15:B17"/>
    <mergeCell ref="B18:B20"/>
    <mergeCell ref="A27:C27"/>
    <mergeCell ref="A28:B30"/>
    <mergeCell ref="A31:B33"/>
    <mergeCell ref="A34:B38"/>
    <mergeCell ref="A39:A45"/>
    <mergeCell ref="B39:B41"/>
    <mergeCell ref="B42:B44"/>
    <mergeCell ref="B45:C4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Air Transport 2005-2019</vt:lpstr>
      <vt:lpstr>Monthly Air transport</vt:lpstr>
      <vt:lpstr>Yearly Air Transport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ghamamy</dc:creator>
  <cp:lastModifiedBy>ghamamy</cp:lastModifiedBy>
  <dcterms:created xsi:type="dcterms:W3CDTF">2019-03-22T13:35:39Z</dcterms:created>
  <dcterms:modified xsi:type="dcterms:W3CDTF">2019-07-25T10:17:29Z</dcterms:modified>
</cp:coreProperties>
</file>