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6." sheetId="1" r:id="rId1"/>
    <sheet name="16.1" sheetId="2" r:id="rId2"/>
    <sheet name="16.2" sheetId="3" r:id="rId3"/>
    <sheet name="16.3" sheetId="4" r:id="rId4"/>
    <sheet name="16.4" sheetId="5" r:id="rId5"/>
    <sheet name="16.5" sheetId="6" r:id="rId6"/>
    <sheet name="16.6" sheetId="7" r:id="rId7"/>
    <sheet name="16.7" sheetId="8" r:id="rId8"/>
    <sheet name="16.8" sheetId="9" r:id="rId9"/>
    <sheet name="16.9" sheetId="10" r:id="rId10"/>
    <sheet name="16.10" sheetId="11" r:id="rId11"/>
    <sheet name="16.11" sheetId="12" r:id="rId12"/>
    <sheet name="16.12" sheetId="13" r:id="rId13"/>
  </sheets>
  <definedNames/>
  <calcPr fullCalcOnLoad="1"/>
</workbook>
</file>

<file path=xl/sharedStrings.xml><?xml version="1.0" encoding="utf-8"?>
<sst xmlns="http://schemas.openxmlformats.org/spreadsheetml/2006/main" count="998" uniqueCount="174">
  <si>
    <t>USD</t>
  </si>
  <si>
    <t>BLC Bank Listed shares</t>
  </si>
  <si>
    <t>Bank Audi</t>
  </si>
  <si>
    <t>Bank Audi - GDR</t>
  </si>
  <si>
    <t>Bank of Beirut - Listed shares</t>
  </si>
  <si>
    <t>Byblos Bank</t>
  </si>
  <si>
    <t>Banque BEMO listed shares</t>
  </si>
  <si>
    <t>Banque BEMO Pref.</t>
  </si>
  <si>
    <t>Blom Bank GDR</t>
  </si>
  <si>
    <t>BLOM Bank Listed shares</t>
  </si>
  <si>
    <t xml:space="preserve"> Holcim Liban</t>
  </si>
  <si>
    <t>Byblos Bank pref. 2008</t>
  </si>
  <si>
    <t>Byblos Bank GDR</t>
  </si>
  <si>
    <t>Byblos Bank pref. 2009</t>
  </si>
  <si>
    <t>Bank of Beirut Pref. Class E</t>
  </si>
  <si>
    <t>BLC Bank Listed shares USD</t>
  </si>
  <si>
    <t>Bank Audi USD</t>
  </si>
  <si>
    <t>Bank Audi - GDR USD</t>
  </si>
  <si>
    <t>Bank of Beirut - Listed shares USD</t>
  </si>
  <si>
    <t>Byblos Bank USD</t>
  </si>
  <si>
    <t>Byblos Bank GDR USD</t>
  </si>
  <si>
    <t>Banque BEMO listed shares USD</t>
  </si>
  <si>
    <t>Blom Bank GDR USD</t>
  </si>
  <si>
    <t>BLOM Bank Listed shares USD</t>
  </si>
  <si>
    <t>Source: Beirut Stock Exchange</t>
  </si>
  <si>
    <t>Table made by CAS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</si>
  <si>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</si>
  <si>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</si>
  <si>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</si>
  <si>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</si>
  <si>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</si>
  <si>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</si>
  <si>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</si>
  <si>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</si>
  <si>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</si>
  <si>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</si>
  <si>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</si>
  <si>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</si>
  <si>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Development &amp; Reconstruction</t>
  </si>
  <si>
    <t>Solidere "A"</t>
  </si>
  <si>
    <t>Solidere "B"</t>
  </si>
  <si>
    <t>Total of exchanged shares</t>
  </si>
  <si>
    <t>Trade &amp; Industry</t>
  </si>
  <si>
    <t>Exchanged stocks</t>
  </si>
  <si>
    <t>Banks</t>
  </si>
  <si>
    <t>Rasamny Younis Motor Co."B"</t>
  </si>
  <si>
    <t>Investment Funds</t>
  </si>
  <si>
    <t>Commerce &amp; Industry</t>
  </si>
  <si>
    <t>Shares volume</t>
  </si>
  <si>
    <t>Listed companies and investment funds</t>
  </si>
  <si>
    <t>Securities</t>
  </si>
  <si>
    <t>Tarding days</t>
  </si>
  <si>
    <t>Number of brokers</t>
  </si>
  <si>
    <t>Number of deals</t>
  </si>
  <si>
    <t>Source : Beirut Stock Exchange</t>
  </si>
  <si>
    <t>Sector</t>
  </si>
  <si>
    <t>Company - Fund</t>
  </si>
  <si>
    <t>Currency</t>
  </si>
  <si>
    <t>Opening price</t>
  </si>
  <si>
    <t>High Price</t>
  </si>
  <si>
    <t>Low Price</t>
  </si>
  <si>
    <t>Closing Price</t>
  </si>
  <si>
    <t>Number of trading days</t>
  </si>
  <si>
    <t>Daily averages</t>
  </si>
  <si>
    <t xml:space="preserve"> Tarding days</t>
  </si>
  <si>
    <t>Weight %</t>
  </si>
  <si>
    <t>Shares</t>
  </si>
  <si>
    <t>Quarter 1</t>
  </si>
  <si>
    <t>Quarter 2</t>
  </si>
  <si>
    <t>Quarter 3</t>
  </si>
  <si>
    <t>Quarter 4</t>
  </si>
  <si>
    <t>Number</t>
  </si>
  <si>
    <t>Weight</t>
  </si>
  <si>
    <t>Ciments  Blancs (Nominal)</t>
  </si>
  <si>
    <t>Price</t>
  </si>
  <si>
    <t>High</t>
  </si>
  <si>
    <t>Low</t>
  </si>
  <si>
    <t>Closing</t>
  </si>
  <si>
    <t>Ciments Blancs (Bearer)</t>
  </si>
  <si>
    <t>Jan.</t>
  </si>
  <si>
    <t>Feb.</t>
  </si>
  <si>
    <t>Aug.</t>
  </si>
  <si>
    <t>Sep.</t>
  </si>
  <si>
    <t>Oct.</t>
  </si>
  <si>
    <t>Nov.</t>
  </si>
  <si>
    <t>Dec.</t>
  </si>
  <si>
    <t>16. BEIRUT STOCK EXCHANGE</t>
  </si>
  <si>
    <t>Table 16.1 - Transactions. Volume</t>
  </si>
  <si>
    <t>Market Capitalization. Million USD</t>
  </si>
  <si>
    <t>Beirut Preferred Fund. Million USD</t>
  </si>
  <si>
    <t>Daily average. Shares</t>
  </si>
  <si>
    <t>Daily average value. USD</t>
  </si>
  <si>
    <t>Daily average. Deals</t>
  </si>
  <si>
    <t>Table 16.5 - Shares Trading movement</t>
  </si>
  <si>
    <t>Table 16.4 - Summary</t>
  </si>
  <si>
    <t>Transactions. Number</t>
  </si>
  <si>
    <t>Table 16.6 - End of month Closing Prices</t>
  </si>
  <si>
    <t>Share values. USD 1,000</t>
  </si>
  <si>
    <t>Traded shares volume. 1,000</t>
  </si>
  <si>
    <t>Deals. Number</t>
  </si>
  <si>
    <t>Table 16.7 - Yearly Trading Movement. Daily averages</t>
  </si>
  <si>
    <t>Table 16.8 - Companies and funds monthly weight of traded value</t>
  </si>
  <si>
    <t>Total value in USD 1,000</t>
  </si>
  <si>
    <t>Table 16.9 - Quarterly traded shares</t>
  </si>
  <si>
    <t>Table 16.10 - Monthly trading averages</t>
  </si>
  <si>
    <t>Table 16.11 - Trading by sector</t>
  </si>
  <si>
    <t>Listed shares in thousands. Number</t>
  </si>
  <si>
    <t>Traded number. 1,000</t>
  </si>
  <si>
    <t>Market capitalization. Percentage</t>
  </si>
  <si>
    <t>Volume. Percentage</t>
  </si>
  <si>
    <t>Month</t>
  </si>
  <si>
    <t>Table 16.12 - Prices</t>
  </si>
  <si>
    <t>Shares value. USD</t>
  </si>
  <si>
    <t>Table 16.3 - Market Capitalization. End of the month</t>
  </si>
  <si>
    <t>Total</t>
  </si>
  <si>
    <t>Value traded. USD 1,000</t>
  </si>
  <si>
    <t>Industry</t>
  </si>
  <si>
    <t>Bank Audi Pref. Class E</t>
  </si>
  <si>
    <t>Total USD</t>
  </si>
  <si>
    <t>Shares tarded 000</t>
  </si>
  <si>
    <t>Shares tarded. USD 000</t>
  </si>
  <si>
    <t>Bank of Beirut Pref. Class H</t>
  </si>
  <si>
    <t>BLOM Bank Pref. Class 2011</t>
  </si>
  <si>
    <t>Ciments Blancs (Nominal)</t>
  </si>
  <si>
    <t>Value. Percentage</t>
  </si>
  <si>
    <t>Banking</t>
  </si>
  <si>
    <t>Bank of Beirut Pref. Listed shares</t>
  </si>
  <si>
    <t>BLOM Bank Pref. Class 2011 USD</t>
  </si>
  <si>
    <t>Bank Audi Pref. Class E USD</t>
  </si>
  <si>
    <t>Bank of Beirut Pref. call. Class H  USD</t>
  </si>
  <si>
    <t>Byblos Bank pref. Class 2008 USD</t>
  </si>
  <si>
    <t>Byblos Bank pref. Class 2009 USD</t>
  </si>
  <si>
    <t>Banque BEMO Pref. USD</t>
  </si>
  <si>
    <t>Rasamny Younis Motor Co."B" USD</t>
  </si>
  <si>
    <t xml:space="preserve"> Holcim Liban USD</t>
  </si>
  <si>
    <t xml:space="preserve"> Ciments Blancs (Bearer) USD</t>
  </si>
  <si>
    <t xml:space="preserve">  Ciments  Blancs (Nominal) USD</t>
  </si>
  <si>
    <t>Total 2013</t>
  </si>
  <si>
    <t>Total 2014</t>
  </si>
  <si>
    <t>01/01/2014 - 31/12/2014</t>
  </si>
  <si>
    <t>Market capitalization. USD Million at 31/12/2014</t>
  </si>
  <si>
    <t>BLC Bank Pref. Class A</t>
  </si>
  <si>
    <t>BLC Bank Pref. Class B</t>
  </si>
  <si>
    <t>Bank Audi Pref. Class F</t>
  </si>
  <si>
    <t>Bank of Beirut Pref. Class I</t>
  </si>
  <si>
    <t>BLC Bank Pref. Class C</t>
  </si>
  <si>
    <t>Bank Audi Pref. Class G</t>
  </si>
  <si>
    <t>Bank Audi Pref. Class H</t>
  </si>
  <si>
    <t>Banque BEMO Pref. Class 2013</t>
  </si>
  <si>
    <t>Table 16.2 - Exchanged stocks. Value in USD</t>
  </si>
  <si>
    <t>Bank of Beirut - Priority shares 2014</t>
  </si>
  <si>
    <t>Bank of Beirut Listed shares</t>
  </si>
  <si>
    <t>Bank of Beirut Priority Shares 2014</t>
  </si>
  <si>
    <t>De-listed</t>
  </si>
  <si>
    <t>Closing USD/LBP</t>
  </si>
  <si>
    <t>HOLCIM Liban</t>
  </si>
  <si>
    <t xml:space="preserve"> HOLCIM  Liban</t>
  </si>
  <si>
    <t>Monthly Average Volume</t>
  </si>
  <si>
    <t>Monthly Average Value USD</t>
  </si>
  <si>
    <t>Volume</t>
  </si>
  <si>
    <t>Byblos Bank pref. 2008 USD</t>
  </si>
  <si>
    <t>Byblos Bank pref. 2009 USD</t>
  </si>
  <si>
    <t>BLC Bank Listed Pref. Class A USD</t>
  </si>
  <si>
    <t>BLC Bank Listed Pref. Class B USD</t>
  </si>
  <si>
    <t>BLC Bank Listed Pref. Class C USD</t>
  </si>
  <si>
    <t>Bank Audi Pref. Class F USD</t>
  </si>
  <si>
    <t>Bank Audi Pref. Class G USD</t>
  </si>
  <si>
    <t>Bank Audi Pref. Class H USD</t>
  </si>
  <si>
    <t>Bank of Beirut Pref. call. Class E USD</t>
  </si>
  <si>
    <t>Bank of Beirut Priority shares 2014 USD</t>
  </si>
  <si>
    <t>Bank of Beirut Pref. call. Class I  USD</t>
  </si>
  <si>
    <t>Blom Bank Listed shares USD</t>
  </si>
  <si>
    <t>Banque BEMO Pref. Class 2013 USD</t>
  </si>
  <si>
    <t>Delisted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</si>
</sst>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sz val="8.5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b/>
      <sz val="8"/>
      <name val="Arial"/>
      <family val="2"/>
    </font>
    <font>
      <b/>
      <sz val="6.5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6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3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6" fillId="0" borderId="0" xfId="58" applyFont="1" applyBorder="1" applyAlignment="1">
      <alignment horizontal="left" vertical="center" readingOrder="1"/>
      <protection/>
    </xf>
    <xf numFmtId="0" fontId="12" fillId="0" borderId="0" xfId="0" applyFont="1" applyFill="1" applyAlignment="1">
      <alignment horizontal="center"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8" fillId="0" borderId="0" xfId="0" applyFont="1" applyFill="1" applyAlignment="1">
      <alignment vertical="center" wrapText="1" readingOrder="1"/>
    </xf>
    <xf numFmtId="0" fontId="0" fillId="0" borderId="0" xfId="0" applyFont="1" applyAlignment="1">
      <alignment vertical="center" readingOrder="1"/>
    </xf>
    <xf numFmtId="0" fontId="6" fillId="0" borderId="0" xfId="58" applyFont="1" applyFill="1" applyBorder="1" applyAlignment="1">
      <alignment horizontal="left" vertical="center" readingOrder="1"/>
      <protection/>
    </xf>
    <xf numFmtId="3" fontId="10" fillId="0" borderId="10" xfId="0" applyNumberFormat="1" applyFont="1" applyFill="1" applyBorder="1" applyAlignment="1">
      <alignment vertical="center" readingOrder="1"/>
    </xf>
    <xf numFmtId="3" fontId="10" fillId="0" borderId="10" xfId="42" applyNumberFormat="1" applyFont="1" applyFill="1" applyBorder="1" applyAlignment="1">
      <alignment horizontal="right" vertical="center" readingOrder="1"/>
    </xf>
    <xf numFmtId="3" fontId="10" fillId="0" borderId="11" xfId="42" applyNumberFormat="1" applyFont="1" applyFill="1" applyBorder="1" applyAlignment="1">
      <alignment horizontal="right" vertical="center" readingOrder="1"/>
    </xf>
    <xf numFmtId="3" fontId="10" fillId="0" borderId="12" xfId="42" applyNumberFormat="1" applyFont="1" applyFill="1" applyBorder="1" applyAlignment="1">
      <alignment horizontal="right" vertical="center" readingOrder="1"/>
    </xf>
    <xf numFmtId="0" fontId="16" fillId="0" borderId="13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center" vertical="center" readingOrder="1"/>
    </xf>
    <xf numFmtId="3" fontId="17" fillId="0" borderId="14" xfId="42" applyNumberFormat="1" applyFont="1" applyFill="1" applyBorder="1" applyAlignment="1">
      <alignment horizontal="right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3" fontId="17" fillId="0" borderId="14" xfId="0" applyNumberFormat="1" applyFont="1" applyFill="1" applyBorder="1" applyAlignment="1">
      <alignment vertical="center" readingOrder="1"/>
    </xf>
    <xf numFmtId="3" fontId="17" fillId="0" borderId="10" xfId="0" applyNumberFormat="1" applyFont="1" applyFill="1" applyBorder="1" applyAlignment="1">
      <alignment vertical="center" readingOrder="1"/>
    </xf>
    <xf numFmtId="3" fontId="17" fillId="0" borderId="12" xfId="0" applyNumberFormat="1" applyFont="1" applyFill="1" applyBorder="1" applyAlignment="1">
      <alignment vertical="center" readingOrder="1"/>
    </xf>
    <xf numFmtId="191" fontId="10" fillId="0" borderId="10" xfId="42" applyNumberFormat="1" applyFont="1" applyFill="1" applyBorder="1" applyAlignment="1">
      <alignment horizontal="right" vertical="center" readingOrder="1"/>
    </xf>
    <xf numFmtId="4" fontId="10" fillId="0" borderId="10" xfId="0" applyNumberFormat="1" applyFont="1" applyFill="1" applyBorder="1" applyAlignment="1">
      <alignment vertical="center" readingOrder="1"/>
    </xf>
    <xf numFmtId="4" fontId="10" fillId="0" borderId="11" xfId="0" applyNumberFormat="1" applyFont="1" applyFill="1" applyBorder="1" applyAlignment="1">
      <alignment vertical="center" readingOrder="1"/>
    </xf>
    <xf numFmtId="191" fontId="10" fillId="0" borderId="12" xfId="42" applyNumberFormat="1" applyFont="1" applyFill="1" applyBorder="1" applyAlignment="1">
      <alignment horizontal="right" vertical="center" readingOrder="1"/>
    </xf>
    <xf numFmtId="191" fontId="10" fillId="0" borderId="11" xfId="42" applyNumberFormat="1" applyFont="1" applyFill="1" applyBorder="1" applyAlignment="1">
      <alignment horizontal="right" vertical="center" readingOrder="1"/>
    </xf>
    <xf numFmtId="3" fontId="18" fillId="0" borderId="10" xfId="42" applyNumberFormat="1" applyFont="1" applyFill="1" applyBorder="1" applyAlignment="1">
      <alignment horizontal="right" vertical="center" readingOrder="1"/>
    </xf>
    <xf numFmtId="3" fontId="18" fillId="0" borderId="12" xfId="42" applyNumberFormat="1" applyFont="1" applyFill="1" applyBorder="1" applyAlignment="1">
      <alignment horizontal="right" vertical="center" readingOrder="1"/>
    </xf>
    <xf numFmtId="3" fontId="18" fillId="0" borderId="11" xfId="42" applyNumberFormat="1" applyFont="1" applyFill="1" applyBorder="1" applyAlignment="1">
      <alignment horizontal="right" vertical="center" readingOrder="1"/>
    </xf>
    <xf numFmtId="3" fontId="18" fillId="0" borderId="10" xfId="42" applyNumberFormat="1" applyFont="1" applyBorder="1" applyAlignment="1">
      <alignment horizontal="right" vertical="center" readingOrder="1"/>
    </xf>
    <xf numFmtId="3" fontId="10" fillId="0" borderId="10" xfId="42" applyNumberFormat="1" applyFont="1" applyBorder="1" applyAlignment="1">
      <alignment horizontal="right" vertical="center" readingOrder="1"/>
    </xf>
    <xf numFmtId="3" fontId="10" fillId="0" borderId="12" xfId="42" applyNumberFormat="1" applyFont="1" applyBorder="1" applyAlignment="1">
      <alignment horizontal="right" vertical="center" readingOrder="1"/>
    </xf>
    <xf numFmtId="191" fontId="10" fillId="0" borderId="10" xfId="42" applyNumberFormat="1" applyFont="1" applyBorder="1" applyAlignment="1">
      <alignment horizontal="right" vertical="center" readingOrder="1"/>
    </xf>
    <xf numFmtId="191" fontId="10" fillId="0" borderId="11" xfId="42" applyNumberFormat="1" applyFont="1" applyBorder="1" applyAlignment="1">
      <alignment horizontal="right" vertical="center" readingOrder="1"/>
    </xf>
    <xf numFmtId="191" fontId="10" fillId="0" borderId="12" xfId="42" applyNumberFormat="1" applyFont="1" applyBorder="1" applyAlignment="1">
      <alignment horizontal="right" vertical="center" readingOrder="1"/>
    </xf>
    <xf numFmtId="0" fontId="17" fillId="0" borderId="14" xfId="58" applyFont="1" applyFill="1" applyBorder="1" applyAlignment="1">
      <alignment horizontal="center" vertical="center" wrapText="1" readingOrder="1"/>
      <protection/>
    </xf>
    <xf numFmtId="0" fontId="10" fillId="0" borderId="10" xfId="58" applyFont="1" applyFill="1" applyBorder="1" applyAlignment="1">
      <alignment horizontal="center" vertical="center" wrapText="1" readingOrder="1"/>
      <protection/>
    </xf>
    <xf numFmtId="4" fontId="18" fillId="0" borderId="10" xfId="42" applyNumberFormat="1" applyFont="1" applyBorder="1" applyAlignment="1">
      <alignment horizontal="right" vertical="center" readingOrder="1"/>
    </xf>
    <xf numFmtId="0" fontId="10" fillId="0" borderId="12" xfId="58" applyFont="1" applyFill="1" applyBorder="1" applyAlignment="1">
      <alignment horizontal="center" vertical="center" wrapText="1" readingOrder="1"/>
      <protection/>
    </xf>
    <xf numFmtId="4" fontId="18" fillId="0" borderId="12" xfId="42" applyNumberFormat="1" applyFont="1" applyFill="1" applyBorder="1" applyAlignment="1">
      <alignment horizontal="right" vertical="center" readingOrder="1"/>
    </xf>
    <xf numFmtId="4" fontId="18" fillId="0" borderId="10" xfId="42" applyNumberFormat="1" applyFont="1" applyFill="1" applyBorder="1" applyAlignment="1">
      <alignment horizontal="right" vertical="center" readingOrder="1"/>
    </xf>
    <xf numFmtId="0" fontId="10" fillId="0" borderId="11" xfId="58" applyFont="1" applyFill="1" applyBorder="1" applyAlignment="1">
      <alignment horizontal="center" vertical="center" wrapText="1" readingOrder="1"/>
      <protection/>
    </xf>
    <xf numFmtId="4" fontId="18" fillId="0" borderId="11" xfId="42" applyNumberFormat="1" applyFont="1" applyFill="1" applyBorder="1" applyAlignment="1">
      <alignment horizontal="right" vertical="center" readingOrder="1"/>
    </xf>
    <xf numFmtId="0" fontId="10" fillId="0" borderId="14" xfId="58" applyFont="1" applyFill="1" applyBorder="1" applyAlignment="1">
      <alignment horizontal="center" vertical="center" wrapText="1" readingOrder="1"/>
      <protection/>
    </xf>
    <xf numFmtId="4" fontId="10" fillId="0" borderId="12" xfId="42" applyNumberFormat="1" applyFont="1" applyFill="1" applyBorder="1" applyAlignment="1">
      <alignment horizontal="right" vertical="center" readingOrder="1"/>
    </xf>
    <xf numFmtId="4" fontId="10" fillId="0" borderId="10" xfId="42" applyNumberFormat="1" applyFont="1" applyFill="1" applyBorder="1" applyAlignment="1">
      <alignment horizontal="right" vertical="center" readingOrder="1"/>
    </xf>
    <xf numFmtId="4" fontId="10" fillId="0" borderId="11" xfId="42" applyNumberFormat="1" applyFont="1" applyFill="1" applyBorder="1" applyAlignment="1">
      <alignment horizontal="right" vertical="center" readingOrder="1"/>
    </xf>
    <xf numFmtId="3" fontId="10" fillId="0" borderId="10" xfId="42" applyNumberFormat="1" applyFont="1" applyFill="1" applyBorder="1" applyAlignment="1">
      <alignment vertical="center" readingOrder="1"/>
    </xf>
    <xf numFmtId="4" fontId="10" fillId="0" borderId="11" xfId="0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3" fontId="17" fillId="0" borderId="11" xfId="0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3" fontId="10" fillId="33" borderId="11" xfId="42" applyNumberFormat="1" applyFont="1" applyFill="1" applyBorder="1" applyAlignment="1">
      <alignment horizontal="right" vertical="center" readingOrder="1"/>
    </xf>
    <xf numFmtId="0" fontId="7" fillId="0" borderId="0" xfId="0" applyFont="1" applyFill="1" applyAlignment="1">
      <alignment horizontal="left" vertical="center" readingOrder="1"/>
    </xf>
    <xf numFmtId="0" fontId="7" fillId="0" borderId="15" xfId="58" applyFont="1" applyFill="1" applyBorder="1" applyAlignment="1">
      <alignment vertical="center" wrapText="1" readingOrder="1"/>
      <protection/>
    </xf>
    <xf numFmtId="0" fontId="7" fillId="0" borderId="16" xfId="58" applyFont="1" applyFill="1" applyBorder="1" applyAlignment="1">
      <alignment vertical="center" wrapText="1" readingOrder="1"/>
      <protection/>
    </xf>
    <xf numFmtId="0" fontId="7" fillId="0" borderId="17" xfId="58" applyFont="1" applyFill="1" applyBorder="1" applyAlignment="1">
      <alignment vertical="center" wrapText="1" readingOrder="1"/>
      <protection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7" fillId="0" borderId="16" xfId="58" applyFont="1" applyFill="1" applyBorder="1" applyAlignment="1">
      <alignment horizontal="left" vertical="center" wrapText="1" readingOrder="1"/>
      <protection/>
    </xf>
    <xf numFmtId="0" fontId="21" fillId="0" borderId="0" xfId="0" applyFont="1" applyFill="1" applyAlignment="1">
      <alignment vertical="center" readingOrder="1"/>
    </xf>
    <xf numFmtId="0" fontId="7" fillId="0" borderId="10" xfId="58" applyFont="1" applyFill="1" applyBorder="1" applyAlignment="1">
      <alignment horizontal="center" vertical="center" wrapText="1" readingOrder="1"/>
      <protection/>
    </xf>
    <xf numFmtId="0" fontId="7" fillId="0" borderId="11" xfId="58" applyFont="1" applyFill="1" applyBorder="1" applyAlignment="1">
      <alignment horizontal="center" vertical="center" wrapText="1" readingOrder="1"/>
      <protection/>
    </xf>
    <xf numFmtId="0" fontId="7" fillId="0" borderId="12" xfId="58" applyFont="1" applyFill="1" applyBorder="1" applyAlignment="1">
      <alignment horizontal="center" vertical="center" wrapText="1" readingOrder="1"/>
      <protection/>
    </xf>
    <xf numFmtId="0" fontId="16" fillId="0" borderId="18" xfId="0" applyFont="1" applyFill="1" applyBorder="1" applyAlignment="1">
      <alignment horizontal="right" vertical="center" wrapText="1" readingOrder="1"/>
    </xf>
    <xf numFmtId="0" fontId="16" fillId="0" borderId="14" xfId="0" applyFont="1" applyBorder="1" applyAlignment="1">
      <alignment vertical="center" readingOrder="1"/>
    </xf>
    <xf numFmtId="0" fontId="16" fillId="0" borderId="14" xfId="0" applyFont="1" applyFill="1" applyBorder="1" applyAlignment="1">
      <alignment horizontal="left" vertical="center" wrapText="1" readingOrder="1"/>
    </xf>
    <xf numFmtId="0" fontId="7" fillId="0" borderId="10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left" vertical="center" wrapText="1" readingOrder="1"/>
    </xf>
    <xf numFmtId="3" fontId="20" fillId="0" borderId="14" xfId="42" applyNumberFormat="1" applyFont="1" applyFill="1" applyBorder="1" applyAlignment="1">
      <alignment vertical="center" readingOrder="1"/>
    </xf>
    <xf numFmtId="191" fontId="17" fillId="0" borderId="14" xfId="42" applyNumberFormat="1" applyFont="1" applyBorder="1" applyAlignment="1">
      <alignment horizontal="right" vertical="center" readingOrder="1"/>
    </xf>
    <xf numFmtId="191" fontId="17" fillId="33" borderId="14" xfId="42" applyNumberFormat="1" applyFont="1" applyFill="1" applyBorder="1" applyAlignment="1">
      <alignment horizontal="right" vertical="center" readingOrder="1"/>
    </xf>
    <xf numFmtId="4" fontId="10" fillId="0" borderId="18" xfId="42" applyNumberFormat="1" applyFont="1" applyFill="1" applyBorder="1" applyAlignment="1">
      <alignment horizontal="right" vertical="center" readingOrder="1"/>
    </xf>
    <xf numFmtId="0" fontId="16" fillId="0" borderId="19" xfId="58" applyFont="1" applyFill="1" applyBorder="1" applyAlignment="1">
      <alignment horizontal="center" vertical="center" textRotation="90" wrapText="1" readingOrder="1"/>
      <protection/>
    </xf>
    <xf numFmtId="0" fontId="7" fillId="0" borderId="20" xfId="58" applyFont="1" applyFill="1" applyBorder="1" applyAlignment="1">
      <alignment horizontal="left" vertical="center" wrapText="1" readingOrder="1"/>
      <protection/>
    </xf>
    <xf numFmtId="0" fontId="8" fillId="0" borderId="0" xfId="0" applyFont="1" applyFill="1" applyAlignment="1">
      <alignment horizontal="right" vertical="center" readingOrder="1"/>
    </xf>
    <xf numFmtId="0" fontId="10" fillId="0" borderId="0" xfId="0" applyFont="1" applyFill="1" applyAlignment="1">
      <alignment horizontal="right" vertical="center" readingOrder="1"/>
    </xf>
    <xf numFmtId="0" fontId="6" fillId="0" borderId="0" xfId="0" applyFont="1" applyFill="1" applyAlignment="1">
      <alignment horizontal="right" vertical="center" readingOrder="1"/>
    </xf>
    <xf numFmtId="0" fontId="6" fillId="0" borderId="0" xfId="0" applyFont="1" applyAlignment="1">
      <alignment horizontal="right" vertical="center" readingOrder="1"/>
    </xf>
    <xf numFmtId="0" fontId="16" fillId="0" borderId="14" xfId="0" applyFont="1" applyFill="1" applyBorder="1" applyAlignment="1">
      <alignment horizontal="right" vertical="center" wrapText="1" readingOrder="1"/>
    </xf>
    <xf numFmtId="3" fontId="10" fillId="0" borderId="10" xfId="0" applyNumberFormat="1" applyFont="1" applyBorder="1" applyAlignment="1">
      <alignment horizontal="right" vertical="center" readingOrder="1"/>
    </xf>
    <xf numFmtId="3" fontId="10" fillId="0" borderId="12" xfId="0" applyNumberFormat="1" applyFont="1" applyBorder="1" applyAlignment="1">
      <alignment horizontal="right" vertical="center" readingOrder="1"/>
    </xf>
    <xf numFmtId="3" fontId="10" fillId="0" borderId="11" xfId="0" applyNumberFormat="1" applyFont="1" applyBorder="1" applyAlignment="1">
      <alignment horizontal="right" vertical="center" readingOrder="1"/>
    </xf>
    <xf numFmtId="3" fontId="20" fillId="0" borderId="14" xfId="42" applyNumberFormat="1" applyFont="1" applyBorder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191" fontId="17" fillId="0" borderId="10" xfId="42" applyNumberFormat="1" applyFont="1" applyFill="1" applyBorder="1" applyAlignment="1">
      <alignment horizontal="right" vertical="center" readingOrder="1"/>
    </xf>
    <xf numFmtId="191" fontId="17" fillId="0" borderId="11" xfId="42" applyNumberFormat="1" applyFont="1" applyFill="1" applyBorder="1" applyAlignment="1">
      <alignment horizontal="right" vertical="center" readingOrder="1"/>
    </xf>
    <xf numFmtId="191" fontId="17" fillId="0" borderId="12" xfId="42" applyNumberFormat="1" applyFont="1" applyFill="1" applyBorder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horizontal="right" vertical="center" readingOrder="1"/>
    </xf>
    <xf numFmtId="3" fontId="10" fillId="0" borderId="21" xfId="42" applyNumberFormat="1" applyFont="1" applyFill="1" applyBorder="1" applyAlignment="1">
      <alignment horizontal="right" vertical="center" readingOrder="1"/>
    </xf>
    <xf numFmtId="3" fontId="10" fillId="0" borderId="10" xfId="0" applyNumberFormat="1" applyFont="1" applyFill="1" applyBorder="1" applyAlignment="1">
      <alignment horizontal="right" vertical="center" readingOrder="1"/>
    </xf>
    <xf numFmtId="3" fontId="10" fillId="0" borderId="11" xfId="0" applyNumberFormat="1" applyFont="1" applyFill="1" applyBorder="1" applyAlignment="1">
      <alignment horizontal="right" vertical="center" readingOrder="1"/>
    </xf>
    <xf numFmtId="3" fontId="10" fillId="0" borderId="12" xfId="0" applyNumberFormat="1" applyFont="1" applyFill="1" applyBorder="1" applyAlignment="1">
      <alignment horizontal="right" vertical="center" readingOrder="1"/>
    </xf>
    <xf numFmtId="4" fontId="17" fillId="0" borderId="14" xfId="0" applyNumberFormat="1" applyFont="1" applyFill="1" applyBorder="1" applyAlignment="1">
      <alignment horizontal="right" vertical="center" readingOrder="1"/>
    </xf>
    <xf numFmtId="0" fontId="9" fillId="0" borderId="0" xfId="0" applyFont="1" applyFill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vertical="center" readingOrder="1"/>
    </xf>
    <xf numFmtId="191" fontId="6" fillId="0" borderId="0" xfId="0" applyNumberFormat="1" applyFont="1" applyFill="1" applyAlignment="1">
      <alignment vertical="center" readingOrder="1"/>
    </xf>
    <xf numFmtId="191" fontId="9" fillId="0" borderId="0" xfId="42" applyNumberFormat="1" applyFont="1" applyFill="1" applyAlignment="1">
      <alignment vertical="center" readingOrder="1"/>
    </xf>
    <xf numFmtId="191" fontId="9" fillId="0" borderId="0" xfId="0" applyNumberFormat="1" applyFont="1" applyFill="1" applyAlignment="1">
      <alignment vertical="center" readingOrder="1"/>
    </xf>
    <xf numFmtId="3" fontId="10" fillId="0" borderId="11" xfId="42" applyNumberFormat="1" applyFont="1" applyBorder="1" applyAlignment="1">
      <alignment horizontal="right" vertical="center" readingOrder="1"/>
    </xf>
    <xf numFmtId="3" fontId="17" fillId="0" borderId="22" xfId="0" applyNumberFormat="1" applyFont="1" applyFill="1" applyBorder="1" applyAlignment="1">
      <alignment vertical="center" readingOrder="1"/>
    </xf>
    <xf numFmtId="3" fontId="6" fillId="0" borderId="0" xfId="0" applyNumberFormat="1" applyFont="1" applyFill="1" applyAlignment="1">
      <alignment vertical="center" readingOrder="1"/>
    </xf>
    <xf numFmtId="0" fontId="6" fillId="0" borderId="0" xfId="0" applyFont="1" applyAlignment="1">
      <alignment/>
    </xf>
    <xf numFmtId="0" fontId="7" fillId="0" borderId="0" xfId="0" applyFont="1" applyAlignment="1">
      <alignment vertical="center" readingOrder="1"/>
    </xf>
    <xf numFmtId="191" fontId="10" fillId="0" borderId="10" xfId="0" applyNumberFormat="1" applyFont="1" applyBorder="1" applyAlignment="1">
      <alignment horizontal="right" vertical="center" readingOrder="1"/>
    </xf>
    <xf numFmtId="191" fontId="10" fillId="0" borderId="11" xfId="0" applyNumberFormat="1" applyFont="1" applyBorder="1" applyAlignment="1">
      <alignment horizontal="right" vertical="center" readingOrder="1"/>
    </xf>
    <xf numFmtId="191" fontId="10" fillId="0" borderId="12" xfId="0" applyNumberFormat="1" applyFont="1" applyBorder="1" applyAlignment="1">
      <alignment horizontal="right" vertical="center" readingOrder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23" xfId="58" applyFont="1" applyFill="1" applyBorder="1" applyAlignment="1">
      <alignment horizontal="center" vertical="center" wrapText="1" readingOrder="1"/>
      <protection/>
    </xf>
    <xf numFmtId="0" fontId="16" fillId="0" borderId="24" xfId="58" applyFont="1" applyFill="1" applyBorder="1" applyAlignment="1">
      <alignment horizontal="center" vertical="center" textRotation="90" wrapText="1" readingOrder="1"/>
      <protection/>
    </xf>
    <xf numFmtId="3" fontId="18" fillId="0" borderId="0" xfId="42" applyNumberFormat="1" applyFont="1" applyFill="1" applyBorder="1" applyAlignment="1">
      <alignment horizontal="right" vertical="center" readingOrder="1"/>
    </xf>
    <xf numFmtId="3" fontId="10" fillId="0" borderId="0" xfId="0" applyNumberFormat="1" applyFont="1" applyBorder="1" applyAlignment="1">
      <alignment horizontal="right" vertical="center" readingOrder="1"/>
    </xf>
    <xf numFmtId="4" fontId="18" fillId="0" borderId="0" xfId="42" applyNumberFormat="1" applyFont="1" applyFill="1" applyBorder="1" applyAlignment="1">
      <alignment horizontal="right" vertical="center" readingOrder="1"/>
    </xf>
    <xf numFmtId="0" fontId="10" fillId="0" borderId="22" xfId="58" applyFont="1" applyFill="1" applyBorder="1" applyAlignment="1">
      <alignment horizontal="center" vertical="center" wrapText="1" readingOrder="1"/>
      <protection/>
    </xf>
    <xf numFmtId="3" fontId="18" fillId="0" borderId="22" xfId="42" applyNumberFormat="1" applyFont="1" applyFill="1" applyBorder="1" applyAlignment="1">
      <alignment horizontal="right" vertical="center" readingOrder="1"/>
    </xf>
    <xf numFmtId="3" fontId="10" fillId="0" borderId="22" xfId="0" applyNumberFormat="1" applyFont="1" applyBorder="1" applyAlignment="1">
      <alignment horizontal="right" vertical="center" readingOrder="1"/>
    </xf>
    <xf numFmtId="4" fontId="18" fillId="0" borderId="22" xfId="42" applyNumberFormat="1" applyFont="1" applyFill="1" applyBorder="1" applyAlignment="1">
      <alignment horizontal="right" vertical="center" readingOrder="1"/>
    </xf>
    <xf numFmtId="4" fontId="20" fillId="34" borderId="14" xfId="42" applyNumberFormat="1" applyFont="1" applyFill="1" applyBorder="1" applyAlignment="1">
      <alignment horizontal="right" vertical="center" readingOrder="1"/>
    </xf>
    <xf numFmtId="0" fontId="22" fillId="0" borderId="0" xfId="0" applyFont="1" applyAlignment="1">
      <alignment vertical="center" readingOrder="1"/>
    </xf>
    <xf numFmtId="0" fontId="7" fillId="0" borderId="25" xfId="58" applyFont="1" applyFill="1" applyBorder="1" applyAlignment="1">
      <alignment horizontal="left" vertical="center" wrapText="1" readingOrder="1"/>
      <protection/>
    </xf>
    <xf numFmtId="0" fontId="7" fillId="0" borderId="0" xfId="58" applyFont="1" applyFill="1" applyBorder="1" applyAlignment="1">
      <alignment horizontal="left" vertical="center" wrapText="1" readingOrder="1"/>
      <protection/>
    </xf>
    <xf numFmtId="3" fontId="10" fillId="0" borderId="22" xfId="42" applyNumberFormat="1" applyFont="1" applyFill="1" applyBorder="1" applyAlignment="1">
      <alignment horizontal="right" vertical="center" readingOrder="1"/>
    </xf>
    <xf numFmtId="197" fontId="10" fillId="0" borderId="10" xfId="42" applyNumberFormat="1" applyFont="1" applyFill="1" applyBorder="1" applyAlignment="1">
      <alignment horizontal="right" vertical="center" readingOrder="1"/>
    </xf>
    <xf numFmtId="197" fontId="10" fillId="0" borderId="10" xfId="0" applyNumberFormat="1" applyFont="1" applyFill="1" applyBorder="1" applyAlignment="1">
      <alignment vertical="center" readingOrder="1"/>
    </xf>
    <xf numFmtId="197" fontId="10" fillId="0" borderId="12" xfId="42" applyNumberFormat="1" applyFont="1" applyFill="1" applyBorder="1" applyAlignment="1">
      <alignment horizontal="right" vertical="center" readingOrder="1"/>
    </xf>
    <xf numFmtId="185" fontId="10" fillId="0" borderId="10" xfId="61" applyNumberFormat="1" applyFont="1" applyFill="1" applyBorder="1" applyAlignment="1">
      <alignment horizontal="right" vertical="center" readingOrder="1"/>
    </xf>
    <xf numFmtId="10" fontId="10" fillId="0" borderId="10" xfId="61" applyNumberFormat="1" applyFont="1" applyFill="1" applyBorder="1" applyAlignment="1">
      <alignment horizontal="right" vertical="center" readingOrder="1"/>
    </xf>
    <xf numFmtId="10" fontId="17" fillId="0" borderId="14" xfId="61" applyNumberFormat="1" applyFont="1" applyFill="1" applyBorder="1" applyAlignment="1">
      <alignment horizontal="right" vertical="center" readingOrder="1"/>
    </xf>
    <xf numFmtId="10" fontId="10" fillId="0" borderId="12" xfId="61" applyNumberFormat="1" applyFont="1" applyFill="1" applyBorder="1" applyAlignment="1">
      <alignment horizontal="right" vertical="center" readingOrder="1"/>
    </xf>
    <xf numFmtId="10" fontId="10" fillId="0" borderId="11" xfId="61" applyNumberFormat="1" applyFont="1" applyFill="1" applyBorder="1" applyAlignment="1">
      <alignment horizontal="right" vertical="center" readingOrder="1"/>
    </xf>
    <xf numFmtId="185" fontId="10" fillId="0" borderId="12" xfId="61" applyNumberFormat="1" applyFont="1" applyFill="1" applyBorder="1" applyAlignment="1">
      <alignment horizontal="right" vertical="center" readingOrder="1"/>
    </xf>
    <xf numFmtId="3" fontId="10" fillId="0" borderId="23" xfId="42" applyNumberFormat="1" applyFont="1" applyFill="1" applyBorder="1" applyAlignment="1">
      <alignment horizontal="right" vertical="center" readingOrder="1"/>
    </xf>
    <xf numFmtId="3" fontId="17" fillId="0" borderId="23" xfId="0" applyNumberFormat="1" applyFont="1" applyFill="1" applyBorder="1" applyAlignment="1">
      <alignment vertical="center" readingOrder="1"/>
    </xf>
    <xf numFmtId="0" fontId="7" fillId="0" borderId="26" xfId="58" applyFont="1" applyFill="1" applyBorder="1" applyAlignment="1">
      <alignment horizontal="left" vertical="center" wrapText="1" readingOrder="1"/>
      <protection/>
    </xf>
    <xf numFmtId="3" fontId="10" fillId="0" borderId="12" xfId="42" applyNumberFormat="1" applyFont="1" applyFill="1" applyBorder="1" applyAlignment="1">
      <alignment vertical="center" readingOrder="1"/>
    </xf>
    <xf numFmtId="3" fontId="10" fillId="0" borderId="14" xfId="42" applyNumberFormat="1" applyFont="1" applyFill="1" applyBorder="1" applyAlignment="1">
      <alignment vertical="center" readingOrder="1"/>
    </xf>
    <xf numFmtId="3" fontId="10" fillId="0" borderId="21" xfId="42" applyNumberFormat="1" applyFont="1" applyFill="1" applyBorder="1" applyAlignment="1">
      <alignment vertical="center" readingOrder="1"/>
    </xf>
    <xf numFmtId="191" fontId="10" fillId="0" borderId="11" xfId="42" applyNumberFormat="1" applyFont="1" applyBorder="1" applyAlignment="1">
      <alignment vertical="center" readingOrder="1"/>
    </xf>
    <xf numFmtId="0" fontId="10" fillId="0" borderId="11" xfId="0" applyFont="1" applyFill="1" applyBorder="1" applyAlignment="1">
      <alignment horizontal="right" vertical="center" readingOrder="1"/>
    </xf>
    <xf numFmtId="0" fontId="17" fillId="0" borderId="14" xfId="0" applyFont="1" applyBorder="1" applyAlignment="1">
      <alignment horizontal="right" vertical="center" readingOrder="1"/>
    </xf>
    <xf numFmtId="0" fontId="10" fillId="0" borderId="11" xfId="0" applyFont="1" applyBorder="1" applyAlignment="1">
      <alignment horizontal="right" vertical="center" readingOrder="1"/>
    </xf>
    <xf numFmtId="0" fontId="10" fillId="0" borderId="12" xfId="0" applyFont="1" applyBorder="1" applyAlignment="1">
      <alignment horizontal="right" vertical="center" readingOrder="1"/>
    </xf>
    <xf numFmtId="0" fontId="10" fillId="0" borderId="12" xfId="0" applyFont="1" applyFill="1" applyBorder="1" applyAlignment="1">
      <alignment horizontal="right" vertical="center" readingOrder="1"/>
    </xf>
    <xf numFmtId="0" fontId="10" fillId="0" borderId="10" xfId="0" applyFont="1" applyFill="1" applyBorder="1" applyAlignment="1">
      <alignment horizontal="right" vertical="center" readingOrder="1"/>
    </xf>
    <xf numFmtId="0" fontId="10" fillId="0" borderId="10" xfId="42" applyNumberFormat="1" applyFont="1" applyFill="1" applyBorder="1" applyAlignment="1">
      <alignment horizontal="right" vertical="center" readingOrder="1"/>
    </xf>
    <xf numFmtId="0" fontId="10" fillId="0" borderId="12" xfId="42" applyNumberFormat="1" applyFont="1" applyFill="1" applyBorder="1" applyAlignment="1">
      <alignment horizontal="right" vertical="center" readingOrder="1"/>
    </xf>
    <xf numFmtId="0" fontId="10" fillId="0" borderId="11" xfId="42" applyNumberFormat="1" applyFont="1" applyFill="1" applyBorder="1" applyAlignment="1">
      <alignment horizontal="right" vertical="center" readingOrder="1"/>
    </xf>
    <xf numFmtId="4" fontId="17" fillId="0" borderId="14" xfId="0" applyNumberFormat="1" applyFont="1" applyBorder="1" applyAlignment="1">
      <alignment horizontal="right" vertical="center" readingOrder="1"/>
    </xf>
    <xf numFmtId="2" fontId="10" fillId="0" borderId="10" xfId="42" applyNumberFormat="1" applyFont="1" applyFill="1" applyBorder="1" applyAlignment="1">
      <alignment horizontal="right" vertical="center" readingOrder="1"/>
    </xf>
    <xf numFmtId="2" fontId="10" fillId="0" borderId="10" xfId="0" applyNumberFormat="1" applyFont="1" applyFill="1" applyBorder="1" applyAlignment="1">
      <alignment horizontal="right" vertical="center" readingOrder="1"/>
    </xf>
    <xf numFmtId="4" fontId="17" fillId="0" borderId="10" xfId="0" applyNumberFormat="1" applyFont="1" applyFill="1" applyBorder="1" applyAlignment="1">
      <alignment vertical="center" readingOrder="1"/>
    </xf>
    <xf numFmtId="0" fontId="10" fillId="0" borderId="0" xfId="58" applyFont="1" applyFill="1" applyBorder="1" applyAlignment="1">
      <alignment horizontal="center" vertical="center" wrapText="1" readingOrder="1"/>
      <protection/>
    </xf>
    <xf numFmtId="4" fontId="17" fillId="0" borderId="27" xfId="42" applyNumberFormat="1" applyFont="1" applyFill="1" applyBorder="1" applyAlignment="1">
      <alignment horizontal="right" vertical="center" readingOrder="1"/>
    </xf>
    <xf numFmtId="4" fontId="10" fillId="0" borderId="27" xfId="42" applyNumberFormat="1" applyFont="1" applyFill="1" applyBorder="1" applyAlignment="1">
      <alignment horizontal="right" vertical="center" readingOrder="1"/>
    </xf>
    <xf numFmtId="4" fontId="10" fillId="0" borderId="0" xfId="42" applyNumberFormat="1" applyFont="1" applyFill="1" applyBorder="1" applyAlignment="1">
      <alignment horizontal="right" vertical="center" readingOrder="1"/>
    </xf>
    <xf numFmtId="4" fontId="17" fillId="0" borderId="14" xfId="42" applyNumberFormat="1" applyFont="1" applyFill="1" applyBorder="1" applyAlignment="1">
      <alignment vertical="center" readingOrder="1"/>
    </xf>
    <xf numFmtId="4" fontId="17" fillId="0" borderId="12" xfId="42" applyNumberFormat="1" applyFont="1" applyFill="1" applyBorder="1" applyAlignment="1">
      <alignment horizontal="right" vertical="center" readingOrder="1"/>
    </xf>
    <xf numFmtId="4" fontId="17" fillId="0" borderId="28" xfId="42" applyNumberFormat="1" applyFont="1" applyFill="1" applyBorder="1" applyAlignment="1">
      <alignment horizontal="right" vertical="center" readingOrder="1"/>
    </xf>
    <xf numFmtId="0" fontId="17" fillId="0" borderId="10" xfId="58" applyFont="1" applyFill="1" applyBorder="1" applyAlignment="1">
      <alignment horizontal="center" vertical="center" wrapText="1" readingOrder="1"/>
      <protection/>
    </xf>
    <xf numFmtId="0" fontId="17" fillId="0" borderId="12" xfId="58" applyFont="1" applyFill="1" applyBorder="1" applyAlignment="1">
      <alignment horizontal="center" vertical="center" wrapText="1" readingOrder="1"/>
      <protection/>
    </xf>
    <xf numFmtId="191" fontId="17" fillId="0" borderId="22" xfId="42" applyNumberFormat="1" applyFont="1" applyFill="1" applyBorder="1" applyAlignment="1">
      <alignment vertical="center" readingOrder="1"/>
    </xf>
    <xf numFmtId="191" fontId="17" fillId="0" borderId="23" xfId="42" applyNumberFormat="1" applyFont="1" applyFill="1" applyBorder="1" applyAlignment="1">
      <alignment vertical="center" readingOrder="1"/>
    </xf>
    <xf numFmtId="191" fontId="10" fillId="0" borderId="10" xfId="42" applyNumberFormat="1" applyFont="1" applyFill="1" applyBorder="1" applyAlignment="1">
      <alignment vertical="center" readingOrder="1"/>
    </xf>
    <xf numFmtId="191" fontId="10" fillId="0" borderId="12" xfId="42" applyNumberFormat="1" applyFont="1" applyFill="1" applyBorder="1" applyAlignment="1">
      <alignment vertical="center" readingOrder="1"/>
    </xf>
    <xf numFmtId="191" fontId="10" fillId="0" borderId="22" xfId="42" applyNumberFormat="1" applyFont="1" applyFill="1" applyBorder="1" applyAlignment="1">
      <alignment vertical="center" readingOrder="1"/>
    </xf>
    <xf numFmtId="191" fontId="10" fillId="0" borderId="23" xfId="42" applyNumberFormat="1" applyFont="1" applyFill="1" applyBorder="1" applyAlignment="1">
      <alignment vertical="center" readingOrder="1"/>
    </xf>
    <xf numFmtId="191" fontId="17" fillId="0" borderId="10" xfId="0" applyNumberFormat="1" applyFont="1" applyFill="1" applyBorder="1" applyAlignment="1">
      <alignment vertical="center" readingOrder="1"/>
    </xf>
    <xf numFmtId="191" fontId="17" fillId="0" borderId="12" xfId="0" applyNumberFormat="1" applyFont="1" applyFill="1" applyBorder="1" applyAlignment="1">
      <alignment vertical="center" readingOrder="1"/>
    </xf>
    <xf numFmtId="0" fontId="7" fillId="0" borderId="29" xfId="58" applyFont="1" applyFill="1" applyBorder="1" applyAlignment="1">
      <alignment horizontal="left" vertical="center" wrapText="1" readingOrder="1"/>
      <protection/>
    </xf>
    <xf numFmtId="3" fontId="17" fillId="0" borderId="10" xfId="42" applyNumberFormat="1" applyFont="1" applyFill="1" applyBorder="1" applyAlignment="1">
      <alignment vertical="center" readingOrder="1"/>
    </xf>
    <xf numFmtId="0" fontId="17" fillId="0" borderId="22" xfId="58" applyFont="1" applyFill="1" applyBorder="1" applyAlignment="1">
      <alignment horizontal="center" vertical="center" wrapText="1" readingOrder="1"/>
      <protection/>
    </xf>
    <xf numFmtId="191" fontId="10" fillId="0" borderId="23" xfId="42" applyNumberFormat="1" applyFont="1" applyFill="1" applyBorder="1" applyAlignment="1">
      <alignment horizontal="right" vertical="center" readingOrder="1"/>
    </xf>
    <xf numFmtId="191" fontId="17" fillId="0" borderId="10" xfId="42" applyNumberFormat="1" applyFont="1" applyFill="1" applyBorder="1" applyAlignment="1">
      <alignment vertical="center" readingOrder="1"/>
    </xf>
    <xf numFmtId="3" fontId="17" fillId="0" borderId="21" xfId="42" applyNumberFormat="1" applyFont="1" applyFill="1" applyBorder="1" applyAlignment="1">
      <alignment vertical="center" readingOrder="1"/>
    </xf>
    <xf numFmtId="0" fontId="14" fillId="0" borderId="13" xfId="0" applyFont="1" applyBorder="1" applyAlignment="1">
      <alignment horizontal="center" vertical="center" readingOrder="1"/>
    </xf>
    <xf numFmtId="0" fontId="14" fillId="0" borderId="14" xfId="0" applyFont="1" applyBorder="1" applyAlignment="1">
      <alignment horizontal="center" vertical="center" readingOrder="1"/>
    </xf>
    <xf numFmtId="0" fontId="14" fillId="0" borderId="30" xfId="0" applyFont="1" applyBorder="1" applyAlignment="1">
      <alignment horizontal="center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0" fontId="16" fillId="0" borderId="31" xfId="58" applyFont="1" applyFill="1" applyBorder="1" applyAlignment="1">
      <alignment horizontal="center" vertical="center" textRotation="90" wrapText="1" readingOrder="1"/>
      <protection/>
    </xf>
    <xf numFmtId="0" fontId="1" fillId="0" borderId="32" xfId="0" applyFont="1" applyFill="1" applyBorder="1" applyAlignment="1">
      <alignment horizontal="center" vertical="center" textRotation="90" readingOrder="1"/>
    </xf>
    <xf numFmtId="0" fontId="9" fillId="0" borderId="18" xfId="0" applyFont="1" applyFill="1" applyBorder="1" applyAlignment="1">
      <alignment horizontal="center" vertical="center" readingOrder="1"/>
    </xf>
    <xf numFmtId="0" fontId="16" fillId="0" borderId="31" xfId="0" applyFont="1" applyFill="1" applyBorder="1" applyAlignment="1">
      <alignment horizontal="center" vertical="center" textRotation="90" readingOrder="1"/>
    </xf>
    <xf numFmtId="0" fontId="16" fillId="0" borderId="19" xfId="0" applyFont="1" applyFill="1" applyBorder="1" applyAlignment="1">
      <alignment horizontal="center" vertical="center" textRotation="90" readingOrder="1"/>
    </xf>
    <xf numFmtId="0" fontId="16" fillId="0" borderId="32" xfId="0" applyFont="1" applyFill="1" applyBorder="1" applyAlignment="1">
      <alignment horizontal="center" vertical="center" textRotation="90" readingOrder="1"/>
    </xf>
    <xf numFmtId="0" fontId="16" fillId="0" borderId="19" xfId="58" applyFont="1" applyFill="1" applyBorder="1" applyAlignment="1">
      <alignment horizontal="center" vertical="center" textRotation="90" wrapText="1" readingOrder="1"/>
      <protection/>
    </xf>
    <xf numFmtId="0" fontId="16" fillId="0" borderId="32" xfId="58" applyFont="1" applyFill="1" applyBorder="1" applyAlignment="1">
      <alignment horizontal="center" vertical="center" textRotation="90" wrapText="1" readingOrder="1"/>
      <protection/>
    </xf>
    <xf numFmtId="0" fontId="15" fillId="0" borderId="31" xfId="58" applyFont="1" applyFill="1" applyBorder="1" applyAlignment="1">
      <alignment horizontal="center" vertical="center" textRotation="90" readingOrder="1"/>
      <protection/>
    </xf>
    <xf numFmtId="0" fontId="15" fillId="0" borderId="19" xfId="58" applyFont="1" applyFill="1" applyBorder="1" applyAlignment="1">
      <alignment horizontal="center" vertical="center" textRotation="90" readingOrder="1"/>
      <protection/>
    </xf>
    <xf numFmtId="0" fontId="15" fillId="0" borderId="32" xfId="58" applyFont="1" applyFill="1" applyBorder="1" applyAlignment="1">
      <alignment horizontal="center" vertical="center" textRotation="90" readingOrder="1"/>
      <protection/>
    </xf>
    <xf numFmtId="0" fontId="16" fillId="0" borderId="13" xfId="0" applyFont="1" applyFill="1" applyBorder="1" applyAlignment="1">
      <alignment horizontal="center" vertical="center" wrapText="1" readingOrder="1"/>
    </xf>
    <xf numFmtId="0" fontId="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 readingOrder="1"/>
    </xf>
    <xf numFmtId="0" fontId="15" fillId="0" borderId="31" xfId="58" applyFont="1" applyFill="1" applyBorder="1" applyAlignment="1">
      <alignment horizontal="center" vertical="center" textRotation="90" wrapText="1" readingOrder="1"/>
      <protection/>
    </xf>
    <xf numFmtId="0" fontId="15" fillId="0" borderId="19" xfId="58" applyFont="1" applyFill="1" applyBorder="1" applyAlignment="1">
      <alignment horizontal="center" vertical="center" textRotation="90" wrapText="1" readingOrder="1"/>
      <protection/>
    </xf>
    <xf numFmtId="0" fontId="15" fillId="0" borderId="32" xfId="58" applyFont="1" applyFill="1" applyBorder="1" applyAlignment="1">
      <alignment horizontal="center" vertical="center" textRotation="90" wrapText="1" readingOrder="1"/>
      <protection/>
    </xf>
    <xf numFmtId="0" fontId="16" fillId="0" borderId="10" xfId="0" applyFont="1" applyFill="1" applyBorder="1" applyAlignment="1">
      <alignment horizontal="right" vertical="center" wrapText="1" readingOrder="1"/>
    </xf>
    <xf numFmtId="0" fontId="16" fillId="0" borderId="11" xfId="0" applyFont="1" applyFill="1" applyBorder="1" applyAlignment="1">
      <alignment horizontal="right" vertical="center" wrapText="1" readingOrder="1"/>
    </xf>
    <xf numFmtId="0" fontId="16" fillId="0" borderId="12" xfId="0" applyFont="1" applyFill="1" applyBorder="1" applyAlignment="1">
      <alignment horizontal="right" vertical="center" wrapText="1" readingOrder="1"/>
    </xf>
    <xf numFmtId="0" fontId="9" fillId="0" borderId="14" xfId="0" applyFont="1" applyFill="1" applyBorder="1" applyAlignment="1">
      <alignment horizontal="center" vertical="center" readingOrder="1"/>
    </xf>
    <xf numFmtId="0" fontId="9" fillId="0" borderId="14" xfId="0" applyFont="1" applyFill="1" applyBorder="1" applyAlignment="1">
      <alignment horizontal="center" vertical="center" wrapText="1" readingOrder="1"/>
    </xf>
    <xf numFmtId="0" fontId="16" fillId="0" borderId="18" xfId="0" applyFont="1" applyFill="1" applyBorder="1" applyAlignment="1">
      <alignment horizontal="right" vertical="center" wrapText="1" readingOrder="1"/>
    </xf>
    <xf numFmtId="0" fontId="16" fillId="0" borderId="21" xfId="0" applyFont="1" applyFill="1" applyBorder="1" applyAlignment="1">
      <alignment horizontal="right" vertical="center" wrapText="1" readingOrder="1"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7" fillId="0" borderId="33" xfId="58" applyFont="1" applyFill="1" applyBorder="1" applyAlignment="1">
      <alignment horizontal="left" vertical="center" wrapText="1" readingOrder="1"/>
      <protection/>
    </xf>
    <xf numFmtId="0" fontId="7" fillId="0" borderId="25" xfId="58" applyFont="1" applyFill="1" applyBorder="1" applyAlignment="1">
      <alignment horizontal="left" vertical="center" wrapText="1" readingOrder="1"/>
      <protection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0" fontId="16" fillId="0" borderId="34" xfId="0" applyFont="1" applyFill="1" applyBorder="1" applyAlignment="1">
      <alignment horizontal="center" vertical="center" textRotation="90" readingOrder="1"/>
    </xf>
    <xf numFmtId="0" fontId="16" fillId="0" borderId="35" xfId="0" applyFont="1" applyFill="1" applyBorder="1" applyAlignment="1">
      <alignment horizontal="center" vertical="center" textRotation="90" readingOrder="1"/>
    </xf>
    <xf numFmtId="0" fontId="16" fillId="0" borderId="36" xfId="0" applyFont="1" applyFill="1" applyBorder="1" applyAlignment="1">
      <alignment horizontal="center" vertical="center" textRotation="90" readingOrder="1"/>
    </xf>
    <xf numFmtId="0" fontId="7" fillId="0" borderId="26" xfId="58" applyFont="1" applyFill="1" applyBorder="1" applyAlignment="1">
      <alignment horizontal="left" vertical="center" wrapText="1" readingOrder="1"/>
      <protection/>
    </xf>
    <xf numFmtId="0" fontId="7" fillId="0" borderId="20" xfId="58" applyFont="1" applyFill="1" applyBorder="1" applyAlignment="1">
      <alignment horizontal="left" vertical="center" wrapText="1" readingOrder="1"/>
      <protection/>
    </xf>
    <xf numFmtId="0" fontId="16" fillId="0" borderId="0" xfId="58" applyFont="1" applyFill="1" applyBorder="1" applyAlignment="1">
      <alignment horizontal="center" vertical="center" wrapText="1" readingOrder="1"/>
      <protection/>
    </xf>
    <xf numFmtId="0" fontId="16" fillId="0" borderId="21" xfId="58" applyFont="1" applyFill="1" applyBorder="1" applyAlignment="1">
      <alignment horizontal="center" vertical="center" wrapText="1" readingOrder="1"/>
      <protection/>
    </xf>
    <xf numFmtId="0" fontId="16" fillId="0" borderId="10" xfId="0" applyFont="1" applyFill="1" applyBorder="1" applyAlignment="1">
      <alignment horizontal="center" vertical="center" wrapText="1" readingOrder="1"/>
    </xf>
    <xf numFmtId="0" fontId="16" fillId="0" borderId="12" xfId="0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right" vertical="center" wrapText="1" readingOrder="1"/>
    </xf>
    <xf numFmtId="0" fontId="16" fillId="0" borderId="18" xfId="0" applyFont="1" applyFill="1" applyBorder="1" applyAlignment="1">
      <alignment horizontal="center" vertical="center" wrapText="1" readingOrder="1"/>
    </xf>
    <xf numFmtId="0" fontId="16" fillId="0" borderId="21" xfId="0" applyFont="1" applyFill="1" applyBorder="1" applyAlignment="1">
      <alignment horizontal="center" vertical="center" wrapText="1" readingOrder="1"/>
    </xf>
    <xf numFmtId="0" fontId="7" fillId="0" borderId="16" xfId="58" applyFont="1" applyFill="1" applyBorder="1" applyAlignment="1">
      <alignment horizontal="left" vertical="center" wrapText="1" readingOrder="1"/>
      <protection/>
    </xf>
    <xf numFmtId="0" fontId="7" fillId="0" borderId="29" xfId="58" applyFont="1" applyFill="1" applyBorder="1" applyAlignment="1">
      <alignment horizontal="left" vertical="center" wrapText="1" readingOrder="1"/>
      <protection/>
    </xf>
    <xf numFmtId="0" fontId="7" fillId="0" borderId="18" xfId="58" applyFont="1" applyFill="1" applyBorder="1" applyAlignment="1">
      <alignment horizontal="center" vertical="center" wrapText="1" readingOrder="1"/>
      <protection/>
    </xf>
    <xf numFmtId="0" fontId="7" fillId="0" borderId="0" xfId="58" applyFont="1" applyFill="1" applyBorder="1" applyAlignment="1">
      <alignment horizontal="center" vertical="center" wrapText="1" readingOrder="1"/>
      <protection/>
    </xf>
    <xf numFmtId="0" fontId="7" fillId="0" borderId="21" xfId="58" applyFont="1" applyFill="1" applyBorder="1" applyAlignment="1">
      <alignment horizontal="center" vertical="center" wrapText="1" readingOrder="1"/>
      <protection/>
    </xf>
    <xf numFmtId="0" fontId="16" fillId="0" borderId="19" xfId="58" applyFont="1" applyFill="1" applyBorder="1" applyAlignment="1">
      <alignment vertical="center" textRotation="90" wrapText="1" readingOrder="1"/>
      <protection/>
    </xf>
    <xf numFmtId="0" fontId="16" fillId="0" borderId="32" xfId="58" applyFont="1" applyFill="1" applyBorder="1" applyAlignment="1">
      <alignment vertical="center" textRotation="90" wrapText="1" readingOrder="1"/>
      <protection/>
    </xf>
    <xf numFmtId="0" fontId="16" fillId="0" borderId="29" xfId="58" applyFont="1" applyFill="1" applyBorder="1" applyAlignment="1">
      <alignment horizontal="left" vertical="center" wrapText="1" readingOrder="1"/>
      <protection/>
    </xf>
    <xf numFmtId="3" fontId="17" fillId="0" borderId="21" xfId="42" applyNumberFormat="1" applyFont="1" applyFill="1" applyBorder="1" applyAlignment="1">
      <alignment horizontal="right" vertical="center" readingOrder="1"/>
    </xf>
    <xf numFmtId="10" fontId="17" fillId="0" borderId="10" xfId="61" applyNumberFormat="1" applyFont="1" applyFill="1" applyBorder="1" applyAlignment="1">
      <alignment horizontal="right" vertical="center" readingOrder="1"/>
    </xf>
    <xf numFmtId="10" fontId="17" fillId="0" borderId="12" xfId="61" applyNumberFormat="1" applyFont="1" applyFill="1" applyBorder="1" applyAlignment="1">
      <alignment horizontal="right" vertical="center" readingOrder="1"/>
    </xf>
    <xf numFmtId="10" fontId="10" fillId="0" borderId="23" xfId="61" applyNumberFormat="1" applyFont="1" applyFill="1" applyBorder="1" applyAlignment="1">
      <alignment horizontal="right" vertical="center" readingOrder="1"/>
    </xf>
    <xf numFmtId="3" fontId="17" fillId="0" borderId="11" xfId="42" applyNumberFormat="1" applyFont="1" applyFill="1" applyBorder="1" applyAlignment="1">
      <alignment horizontal="right" vertical="center" readingOrder="1"/>
    </xf>
    <xf numFmtId="0" fontId="16" fillId="0" borderId="13" xfId="58" applyFont="1" applyFill="1" applyBorder="1" applyAlignment="1">
      <alignment horizontal="left" vertical="center" wrapText="1" readingOrder="1"/>
      <protection/>
    </xf>
    <xf numFmtId="10" fontId="17" fillId="0" borderId="11" xfId="61" applyNumberFormat="1" applyFont="1" applyFill="1" applyBorder="1" applyAlignment="1">
      <alignment horizontal="right" vertical="center" readingOrder="1"/>
    </xf>
    <xf numFmtId="3" fontId="17" fillId="0" borderId="21" xfId="0" applyNumberFormat="1" applyFont="1" applyFill="1" applyBorder="1" applyAlignment="1">
      <alignment horizontal="right" vertical="center" readingOrder="1"/>
    </xf>
    <xf numFmtId="10" fontId="10" fillId="0" borderId="14" xfId="61" applyNumberFormat="1" applyFont="1" applyFill="1" applyBorder="1" applyAlignment="1">
      <alignment horizontal="right" vertical="center" readingOrder="1"/>
    </xf>
    <xf numFmtId="0" fontId="16" fillId="0" borderId="13" xfId="58" applyFont="1" applyFill="1" applyBorder="1" applyAlignment="1">
      <alignment horizontal="center" vertical="center" wrapText="1" readingOrder="1"/>
      <protection/>
    </xf>
    <xf numFmtId="3" fontId="17" fillId="0" borderId="23" xfId="42" applyNumberFormat="1" applyFont="1" applyFill="1" applyBorder="1" applyAlignment="1">
      <alignment horizontal="right" vertical="center" readingOrder="1"/>
    </xf>
    <xf numFmtId="10" fontId="17" fillId="0" borderId="23" xfId="61" applyNumberFormat="1" applyFont="1" applyFill="1" applyBorder="1" applyAlignment="1">
      <alignment horizontal="right" vertical="center" readingOrder="1"/>
    </xf>
    <xf numFmtId="3" fontId="17" fillId="0" borderId="11" xfId="0" applyNumberFormat="1" applyFont="1" applyFill="1" applyBorder="1" applyAlignment="1">
      <alignment horizontal="right" vertical="center" readingOrder="1"/>
    </xf>
    <xf numFmtId="0" fontId="7" fillId="0" borderId="26" xfId="58" applyFont="1" applyFill="1" applyBorder="1" applyAlignment="1">
      <alignment vertical="center" wrapText="1" readingOrder="1"/>
      <protection/>
    </xf>
    <xf numFmtId="3" fontId="17" fillId="0" borderId="23" xfId="0" applyNumberFormat="1" applyFont="1" applyFill="1" applyBorder="1" applyAlignment="1">
      <alignment horizontal="right" vertical="center" readingOrder="1"/>
    </xf>
    <xf numFmtId="3" fontId="17" fillId="0" borderId="0" xfId="42" applyNumberFormat="1" applyFont="1" applyFill="1" applyBorder="1" applyAlignment="1">
      <alignment horizontal="right" vertical="center" readingOrder="1"/>
    </xf>
    <xf numFmtId="0" fontId="16" fillId="0" borderId="13" xfId="58" applyFont="1" applyFill="1" applyBorder="1" applyAlignment="1">
      <alignment vertical="center" wrapText="1" readingOrder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3" customWidth="1"/>
  </cols>
  <sheetData>
    <row r="1" spans="1:11" ht="26.25" thickBot="1">
      <c r="A1" s="182" t="s">
        <v>86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70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cols>
    <col min="1" max="1" width="6.421875" style="10" customWidth="1"/>
    <col min="2" max="2" width="20.57421875" style="59" customWidth="1"/>
    <col min="3" max="3" width="10.8515625" style="6" customWidth="1"/>
    <col min="4" max="7" width="10.8515625" style="3" customWidth="1"/>
    <col min="8" max="8" width="11.421875" style="9" customWidth="1"/>
    <col min="9" max="16384" width="9.140625" style="3" customWidth="1"/>
  </cols>
  <sheetData>
    <row r="1" spans="1:15" ht="19.5" customHeight="1">
      <c r="A1" s="57" t="s">
        <v>103</v>
      </c>
      <c r="C1" s="57"/>
      <c r="D1" s="57"/>
      <c r="E1" s="57"/>
      <c r="F1" s="57"/>
      <c r="G1" s="57"/>
      <c r="H1" s="57"/>
      <c r="I1" s="12"/>
      <c r="J1" s="12"/>
      <c r="K1" s="12"/>
      <c r="L1" s="12"/>
      <c r="M1" s="12"/>
      <c r="N1" s="12"/>
      <c r="O1" s="12"/>
    </row>
    <row r="2" ht="6.75" customHeight="1" thickBot="1">
      <c r="A2" s="14"/>
    </row>
    <row r="3" spans="1:8" ht="13.5" customHeight="1" thickBot="1">
      <c r="A3" s="14"/>
      <c r="D3" s="198">
        <v>2014</v>
      </c>
      <c r="E3" s="198"/>
      <c r="F3" s="198"/>
      <c r="G3" s="198"/>
      <c r="H3" s="198"/>
    </row>
    <row r="4" spans="1:8" ht="13.5" thickBot="1">
      <c r="A4" s="22" t="s">
        <v>55</v>
      </c>
      <c r="B4" s="22" t="s">
        <v>56</v>
      </c>
      <c r="C4" s="40" t="s">
        <v>66</v>
      </c>
      <c r="D4" s="22" t="s">
        <v>67</v>
      </c>
      <c r="E4" s="22" t="s">
        <v>68</v>
      </c>
      <c r="F4" s="22" t="s">
        <v>69</v>
      </c>
      <c r="G4" s="22" t="s">
        <v>70</v>
      </c>
      <c r="H4" s="20" t="s">
        <v>138</v>
      </c>
    </row>
    <row r="5" spans="1:8" ht="19.5" customHeight="1">
      <c r="A5" s="186" t="s">
        <v>38</v>
      </c>
      <c r="B5" s="212" t="s">
        <v>39</v>
      </c>
      <c r="C5" s="41" t="s">
        <v>71</v>
      </c>
      <c r="D5" s="16">
        <v>1552595</v>
      </c>
      <c r="E5" s="15">
        <v>1077914</v>
      </c>
      <c r="F5" s="16">
        <v>1038184</v>
      </c>
      <c r="G5" s="16">
        <v>1295191</v>
      </c>
      <c r="H5" s="24">
        <f>SUM(D5:G5)</f>
        <v>4963884</v>
      </c>
    </row>
    <row r="6" spans="1:8" ht="19.5" customHeight="1" thickBot="1">
      <c r="A6" s="192"/>
      <c r="B6" s="213"/>
      <c r="C6" s="43" t="s">
        <v>0</v>
      </c>
      <c r="D6" s="18">
        <v>20398046</v>
      </c>
      <c r="E6" s="18">
        <v>14203305</v>
      </c>
      <c r="F6" s="18">
        <v>12942885</v>
      </c>
      <c r="G6" s="18">
        <v>14853921</v>
      </c>
      <c r="H6" s="25">
        <f>SUM(D6:G6)</f>
        <v>62398157</v>
      </c>
    </row>
    <row r="7" spans="1:8" ht="19.5" customHeight="1">
      <c r="A7" s="192"/>
      <c r="B7" s="210" t="s">
        <v>40</v>
      </c>
      <c r="C7" s="41" t="s">
        <v>71</v>
      </c>
      <c r="D7" s="16">
        <v>667911</v>
      </c>
      <c r="E7" s="15">
        <v>580423</v>
      </c>
      <c r="F7" s="16">
        <v>494253</v>
      </c>
      <c r="G7" s="16">
        <v>509746</v>
      </c>
      <c r="H7" s="24">
        <f aca="true" t="shared" si="0" ref="H7:H60">SUM(D7:G7)</f>
        <v>2252333</v>
      </c>
    </row>
    <row r="8" spans="1:8" s="8" customFormat="1" ht="19.5" customHeight="1" thickBot="1">
      <c r="A8" s="193"/>
      <c r="B8" s="211"/>
      <c r="C8" s="43" t="s">
        <v>0</v>
      </c>
      <c r="D8" s="18">
        <v>8741008</v>
      </c>
      <c r="E8" s="18">
        <v>7633633</v>
      </c>
      <c r="F8" s="18">
        <v>6190904</v>
      </c>
      <c r="G8" s="18">
        <v>5809591</v>
      </c>
      <c r="H8" s="25">
        <f t="shared" si="0"/>
        <v>28375136</v>
      </c>
    </row>
    <row r="9" spans="1:8" s="4" customFormat="1" ht="10.5" customHeight="1">
      <c r="A9" s="215" t="s">
        <v>44</v>
      </c>
      <c r="B9" s="210" t="s">
        <v>1</v>
      </c>
      <c r="C9" s="41" t="s">
        <v>71</v>
      </c>
      <c r="D9" s="16">
        <v>17</v>
      </c>
      <c r="E9" s="15">
        <v>1000</v>
      </c>
      <c r="F9" s="16">
        <v>1805</v>
      </c>
      <c r="G9" s="16"/>
      <c r="H9" s="24">
        <f t="shared" si="0"/>
        <v>2822</v>
      </c>
    </row>
    <row r="10" spans="1:8" s="4" customFormat="1" ht="10.5" customHeight="1" thickBot="1">
      <c r="A10" s="216"/>
      <c r="B10" s="211"/>
      <c r="C10" s="43" t="s">
        <v>0</v>
      </c>
      <c r="D10" s="18">
        <v>33</v>
      </c>
      <c r="E10" s="18">
        <v>2000</v>
      </c>
      <c r="F10" s="18">
        <v>3248</v>
      </c>
      <c r="G10" s="18"/>
      <c r="H10" s="25">
        <f t="shared" si="0"/>
        <v>5281</v>
      </c>
    </row>
    <row r="11" spans="1:8" s="4" customFormat="1" ht="10.5" customHeight="1">
      <c r="A11" s="216"/>
      <c r="B11" s="210" t="s">
        <v>141</v>
      </c>
      <c r="C11" s="41" t="s">
        <v>71</v>
      </c>
      <c r="D11" s="16">
        <v>4500</v>
      </c>
      <c r="E11" s="15"/>
      <c r="F11" s="16">
        <v>1000</v>
      </c>
      <c r="G11" s="16">
        <v>500</v>
      </c>
      <c r="H11" s="24">
        <f t="shared" si="0"/>
        <v>6000</v>
      </c>
    </row>
    <row r="12" spans="1:8" s="4" customFormat="1" ht="10.5" customHeight="1" thickBot="1">
      <c r="A12" s="216"/>
      <c r="B12" s="211"/>
      <c r="C12" s="43" t="s">
        <v>0</v>
      </c>
      <c r="D12" s="18">
        <v>456000</v>
      </c>
      <c r="E12" s="18"/>
      <c r="F12" s="18">
        <v>100700</v>
      </c>
      <c r="G12" s="18">
        <v>51500</v>
      </c>
      <c r="H12" s="25">
        <f t="shared" si="0"/>
        <v>608200</v>
      </c>
    </row>
    <row r="13" spans="1:8" s="4" customFormat="1" ht="10.5" customHeight="1">
      <c r="A13" s="216"/>
      <c r="B13" s="210" t="s">
        <v>142</v>
      </c>
      <c r="C13" s="41" t="s">
        <v>71</v>
      </c>
      <c r="D13" s="16">
        <v>6000</v>
      </c>
      <c r="E13" s="15">
        <v>2600</v>
      </c>
      <c r="F13" s="16">
        <v>700</v>
      </c>
      <c r="G13" s="16">
        <v>750</v>
      </c>
      <c r="H13" s="24">
        <f t="shared" si="0"/>
        <v>10050</v>
      </c>
    </row>
    <row r="14" spans="1:8" s="4" customFormat="1" ht="10.5" customHeight="1" thickBot="1">
      <c r="A14" s="216"/>
      <c r="B14" s="211"/>
      <c r="C14" s="43" t="s">
        <v>0</v>
      </c>
      <c r="D14" s="18">
        <v>602500</v>
      </c>
      <c r="E14" s="18">
        <v>260000</v>
      </c>
      <c r="F14" s="18">
        <v>70000</v>
      </c>
      <c r="G14" s="18">
        <v>75250</v>
      </c>
      <c r="H14" s="25">
        <f t="shared" si="0"/>
        <v>1007750</v>
      </c>
    </row>
    <row r="15" spans="1:8" s="4" customFormat="1" ht="10.5" customHeight="1">
      <c r="A15" s="216"/>
      <c r="B15" s="210" t="s">
        <v>145</v>
      </c>
      <c r="C15" s="41" t="s">
        <v>71</v>
      </c>
      <c r="D15" s="16">
        <v>3000</v>
      </c>
      <c r="E15" s="15">
        <v>700</v>
      </c>
      <c r="F15" s="16">
        <v>1300</v>
      </c>
      <c r="G15" s="16">
        <v>4100</v>
      </c>
      <c r="H15" s="24">
        <f t="shared" si="0"/>
        <v>9100</v>
      </c>
    </row>
    <row r="16" spans="1:8" s="4" customFormat="1" ht="10.5" customHeight="1" thickBot="1">
      <c r="A16" s="216"/>
      <c r="B16" s="211"/>
      <c r="C16" s="43" t="s">
        <v>0</v>
      </c>
      <c r="D16" s="18">
        <v>301500</v>
      </c>
      <c r="E16" s="18">
        <v>70000</v>
      </c>
      <c r="F16" s="18">
        <v>130000</v>
      </c>
      <c r="G16" s="18">
        <v>410000</v>
      </c>
      <c r="H16" s="25">
        <f t="shared" si="0"/>
        <v>911500</v>
      </c>
    </row>
    <row r="17" spans="1:8" s="4" customFormat="1" ht="10.5" customHeight="1">
      <c r="A17" s="216"/>
      <c r="B17" s="210" t="s">
        <v>2</v>
      </c>
      <c r="C17" s="41" t="s">
        <v>71</v>
      </c>
      <c r="D17" s="16">
        <v>5412187</v>
      </c>
      <c r="E17" s="16">
        <v>4987955</v>
      </c>
      <c r="F17" s="16">
        <v>36802820</v>
      </c>
      <c r="G17" s="16">
        <v>11748819</v>
      </c>
      <c r="H17" s="24">
        <f t="shared" si="0"/>
        <v>58951781</v>
      </c>
    </row>
    <row r="18" spans="1:8" s="4" customFormat="1" ht="10.5" customHeight="1" thickBot="1">
      <c r="A18" s="216"/>
      <c r="B18" s="211"/>
      <c r="C18" s="43" t="s">
        <v>0</v>
      </c>
      <c r="D18" s="18">
        <v>34661441</v>
      </c>
      <c r="E18" s="18">
        <v>32185696</v>
      </c>
      <c r="F18" s="18">
        <v>221493704</v>
      </c>
      <c r="G18" s="18">
        <v>71498363</v>
      </c>
      <c r="H18" s="25">
        <f t="shared" si="0"/>
        <v>359839204</v>
      </c>
    </row>
    <row r="19" spans="1:8" s="4" customFormat="1" ht="10.5" customHeight="1">
      <c r="A19" s="216"/>
      <c r="B19" s="210" t="s">
        <v>3</v>
      </c>
      <c r="C19" s="41" t="s">
        <v>71</v>
      </c>
      <c r="D19" s="16">
        <v>165073</v>
      </c>
      <c r="E19" s="15">
        <v>407342</v>
      </c>
      <c r="F19" s="16">
        <v>143565</v>
      </c>
      <c r="G19" s="16">
        <v>3404976</v>
      </c>
      <c r="H19" s="24">
        <f t="shared" si="0"/>
        <v>4120956</v>
      </c>
    </row>
    <row r="20" spans="1:8" s="4" customFormat="1" ht="10.5" customHeight="1" thickBot="1">
      <c r="A20" s="216"/>
      <c r="B20" s="211"/>
      <c r="C20" s="43" t="s">
        <v>0</v>
      </c>
      <c r="D20" s="18">
        <v>1084700</v>
      </c>
      <c r="E20" s="18">
        <v>2662251</v>
      </c>
      <c r="F20" s="18">
        <v>913483</v>
      </c>
      <c r="G20" s="18">
        <v>20764184</v>
      </c>
      <c r="H20" s="25">
        <f t="shared" si="0"/>
        <v>25424618</v>
      </c>
    </row>
    <row r="21" spans="1:8" s="4" customFormat="1" ht="10.5" customHeight="1">
      <c r="A21" s="216"/>
      <c r="B21" s="210" t="s">
        <v>117</v>
      </c>
      <c r="C21" s="41" t="s">
        <v>71</v>
      </c>
      <c r="D21" s="16">
        <v>2700</v>
      </c>
      <c r="E21" s="15">
        <v>19759</v>
      </c>
      <c r="F21" s="15">
        <v>107912</v>
      </c>
      <c r="G21" s="15">
        <v>13390</v>
      </c>
      <c r="H21" s="24">
        <f t="shared" si="0"/>
        <v>143761</v>
      </c>
    </row>
    <row r="22" spans="1:8" s="4" customFormat="1" ht="10.5" customHeight="1" thickBot="1">
      <c r="A22" s="216"/>
      <c r="B22" s="211"/>
      <c r="C22" s="43" t="s">
        <v>0</v>
      </c>
      <c r="D22" s="18">
        <v>276750</v>
      </c>
      <c r="E22" s="18">
        <v>1977651</v>
      </c>
      <c r="F22" s="18">
        <v>10850746</v>
      </c>
      <c r="G22" s="18">
        <v>1360758</v>
      </c>
      <c r="H22" s="25">
        <f t="shared" si="0"/>
        <v>14465905</v>
      </c>
    </row>
    <row r="23" spans="1:8" s="4" customFormat="1" ht="10.5" customHeight="1">
      <c r="A23" s="216"/>
      <c r="B23" s="212" t="s">
        <v>143</v>
      </c>
      <c r="C23" s="41" t="s">
        <v>71</v>
      </c>
      <c r="D23" s="16">
        <v>20714</v>
      </c>
      <c r="E23" s="15">
        <v>24616</v>
      </c>
      <c r="F23" s="16">
        <v>37285</v>
      </c>
      <c r="G23" s="16">
        <v>5103</v>
      </c>
      <c r="H23" s="24">
        <f t="shared" si="0"/>
        <v>87718</v>
      </c>
    </row>
    <row r="24" spans="1:8" s="4" customFormat="1" ht="10.5" customHeight="1" thickBot="1">
      <c r="A24" s="216"/>
      <c r="B24" s="213"/>
      <c r="C24" s="43" t="s">
        <v>0</v>
      </c>
      <c r="D24" s="18">
        <v>2114920</v>
      </c>
      <c r="E24" s="18">
        <v>2461600</v>
      </c>
      <c r="F24" s="18">
        <v>3747518</v>
      </c>
      <c r="G24" s="18">
        <v>518878</v>
      </c>
      <c r="H24" s="25">
        <f t="shared" si="0"/>
        <v>8842916</v>
      </c>
    </row>
    <row r="25" spans="1:8" s="4" customFormat="1" ht="10.5" customHeight="1">
      <c r="A25" s="216"/>
      <c r="B25" s="212" t="s">
        <v>146</v>
      </c>
      <c r="C25" s="41" t="s">
        <v>71</v>
      </c>
      <c r="D25" s="16">
        <v>9400</v>
      </c>
      <c r="E25" s="16">
        <v>38877</v>
      </c>
      <c r="F25" s="16">
        <v>57834</v>
      </c>
      <c r="G25" s="16">
        <v>5800</v>
      </c>
      <c r="H25" s="24">
        <f t="shared" si="0"/>
        <v>111911</v>
      </c>
    </row>
    <row r="26" spans="1:8" s="4" customFormat="1" ht="10.5" customHeight="1" thickBot="1">
      <c r="A26" s="216"/>
      <c r="B26" s="213"/>
      <c r="C26" s="43" t="s">
        <v>0</v>
      </c>
      <c r="D26" s="18">
        <v>939790</v>
      </c>
      <c r="E26" s="18">
        <v>3886725</v>
      </c>
      <c r="F26" s="18">
        <v>5810125</v>
      </c>
      <c r="G26" s="18">
        <v>586850</v>
      </c>
      <c r="H26" s="25">
        <f t="shared" si="0"/>
        <v>11223490</v>
      </c>
    </row>
    <row r="27" spans="1:8" s="4" customFormat="1" ht="10.5" customHeight="1">
      <c r="A27" s="216"/>
      <c r="B27" s="212" t="s">
        <v>147</v>
      </c>
      <c r="C27" s="41" t="s">
        <v>71</v>
      </c>
      <c r="D27" s="16">
        <v>6500</v>
      </c>
      <c r="E27" s="15">
        <v>16625</v>
      </c>
      <c r="F27" s="16">
        <v>2260</v>
      </c>
      <c r="G27" s="16">
        <v>26600</v>
      </c>
      <c r="H27" s="24">
        <f t="shared" si="0"/>
        <v>51985</v>
      </c>
    </row>
    <row r="28" spans="1:8" s="4" customFormat="1" ht="10.5" customHeight="1" thickBot="1">
      <c r="A28" s="216"/>
      <c r="B28" s="213"/>
      <c r="C28" s="43" t="s">
        <v>0</v>
      </c>
      <c r="D28" s="18">
        <v>650000</v>
      </c>
      <c r="E28" s="18">
        <v>1664591</v>
      </c>
      <c r="F28" s="18">
        <v>226106</v>
      </c>
      <c r="G28" s="18">
        <v>2687250</v>
      </c>
      <c r="H28" s="25">
        <f t="shared" si="0"/>
        <v>5227947</v>
      </c>
    </row>
    <row r="29" spans="1:8" s="4" customFormat="1" ht="10.5" customHeight="1">
      <c r="A29" s="216"/>
      <c r="B29" s="210" t="s">
        <v>4</v>
      </c>
      <c r="C29" s="41" t="s">
        <v>71</v>
      </c>
      <c r="D29" s="16">
        <v>66518</v>
      </c>
      <c r="E29" s="15">
        <v>51956</v>
      </c>
      <c r="F29" s="16">
        <v>72704</v>
      </c>
      <c r="G29" s="16">
        <v>34784</v>
      </c>
      <c r="H29" s="24">
        <f t="shared" si="0"/>
        <v>225962</v>
      </c>
    </row>
    <row r="30" spans="1:8" s="4" customFormat="1" ht="10.5" customHeight="1" thickBot="1">
      <c r="A30" s="216"/>
      <c r="B30" s="211"/>
      <c r="C30" s="43" t="s">
        <v>0</v>
      </c>
      <c r="D30" s="18">
        <v>1263140</v>
      </c>
      <c r="E30" s="18">
        <v>898868</v>
      </c>
      <c r="F30" s="18">
        <v>1350195</v>
      </c>
      <c r="G30" s="18">
        <v>639878</v>
      </c>
      <c r="H30" s="25">
        <f t="shared" si="0"/>
        <v>4152081</v>
      </c>
    </row>
    <row r="31" spans="1:8" s="4" customFormat="1" ht="10.5" customHeight="1">
      <c r="A31" s="216"/>
      <c r="B31" s="210" t="s">
        <v>152</v>
      </c>
      <c r="C31" s="41" t="s">
        <v>71</v>
      </c>
      <c r="D31" s="16"/>
      <c r="E31" s="15"/>
      <c r="F31" s="16"/>
      <c r="G31" s="16">
        <v>53620</v>
      </c>
      <c r="H31" s="24">
        <f t="shared" si="0"/>
        <v>53620</v>
      </c>
    </row>
    <row r="32" spans="1:8" s="4" customFormat="1" ht="18" customHeight="1" thickBot="1">
      <c r="A32" s="216"/>
      <c r="B32" s="211"/>
      <c r="C32" s="43" t="s">
        <v>0</v>
      </c>
      <c r="D32" s="18"/>
      <c r="E32" s="18"/>
      <c r="F32" s="18"/>
      <c r="G32" s="18">
        <v>1126020</v>
      </c>
      <c r="H32" s="25">
        <f t="shared" si="0"/>
        <v>1126020</v>
      </c>
    </row>
    <row r="33" spans="1:8" s="4" customFormat="1" ht="10.5" customHeight="1">
      <c r="A33" s="216"/>
      <c r="B33" s="210" t="s">
        <v>14</v>
      </c>
      <c r="C33" s="41" t="s">
        <v>71</v>
      </c>
      <c r="D33" s="16">
        <v>30750</v>
      </c>
      <c r="E33" s="15">
        <v>68945</v>
      </c>
      <c r="F33" s="16">
        <v>2000</v>
      </c>
      <c r="G33" s="16">
        <v>60600</v>
      </c>
      <c r="H33" s="24">
        <f t="shared" si="0"/>
        <v>162295</v>
      </c>
    </row>
    <row r="34" spans="1:8" s="4" customFormat="1" ht="10.5" customHeight="1" thickBot="1">
      <c r="A34" s="216"/>
      <c r="B34" s="211"/>
      <c r="C34" s="43" t="s">
        <v>0</v>
      </c>
      <c r="D34" s="18">
        <v>818275</v>
      </c>
      <c r="E34" s="18">
        <v>1757158</v>
      </c>
      <c r="F34" s="18">
        <v>51600</v>
      </c>
      <c r="G34" s="18">
        <v>1582350</v>
      </c>
      <c r="H34" s="25">
        <f t="shared" si="0"/>
        <v>4209383</v>
      </c>
    </row>
    <row r="35" spans="1:8" s="4" customFormat="1" ht="10.5" customHeight="1">
      <c r="A35" s="216"/>
      <c r="B35" s="212" t="s">
        <v>121</v>
      </c>
      <c r="C35" s="41" t="s">
        <v>71</v>
      </c>
      <c r="D35" s="16">
        <v>166058</v>
      </c>
      <c r="E35" s="15">
        <v>29450</v>
      </c>
      <c r="F35" s="16">
        <v>19461</v>
      </c>
      <c r="G35" s="16">
        <v>17239</v>
      </c>
      <c r="H35" s="24">
        <f t="shared" si="0"/>
        <v>232208</v>
      </c>
    </row>
    <row r="36" spans="1:8" s="4" customFormat="1" ht="10.5" customHeight="1" thickBot="1">
      <c r="A36" s="216"/>
      <c r="B36" s="213"/>
      <c r="C36" s="43" t="s">
        <v>0</v>
      </c>
      <c r="D36" s="18">
        <v>4333586</v>
      </c>
      <c r="E36" s="18">
        <v>751085</v>
      </c>
      <c r="F36" s="18">
        <v>500376</v>
      </c>
      <c r="G36" s="18">
        <v>447079</v>
      </c>
      <c r="H36" s="25">
        <f t="shared" si="0"/>
        <v>6032126</v>
      </c>
    </row>
    <row r="37" spans="1:8" s="4" customFormat="1" ht="10.5" customHeight="1">
      <c r="A37" s="216"/>
      <c r="B37" s="212" t="s">
        <v>144</v>
      </c>
      <c r="C37" s="41" t="s">
        <v>71</v>
      </c>
      <c r="D37" s="16">
        <v>49600</v>
      </c>
      <c r="E37" s="16">
        <v>51100</v>
      </c>
      <c r="F37" s="16">
        <v>15100</v>
      </c>
      <c r="G37" s="16">
        <v>2700</v>
      </c>
      <c r="H37" s="24">
        <f t="shared" si="0"/>
        <v>118500</v>
      </c>
    </row>
    <row r="38" spans="1:8" s="4" customFormat="1" ht="10.5" customHeight="1" thickBot="1">
      <c r="A38" s="216"/>
      <c r="B38" s="213"/>
      <c r="C38" s="43" t="s">
        <v>0</v>
      </c>
      <c r="D38" s="18">
        <v>1312975</v>
      </c>
      <c r="E38" s="18">
        <v>1295174</v>
      </c>
      <c r="F38" s="18">
        <v>388240</v>
      </c>
      <c r="G38" s="18">
        <v>69570</v>
      </c>
      <c r="H38" s="25">
        <f t="shared" si="0"/>
        <v>3065959</v>
      </c>
    </row>
    <row r="39" spans="1:8" s="4" customFormat="1" ht="10.5" customHeight="1">
      <c r="A39" s="216"/>
      <c r="B39" s="210" t="s">
        <v>5</v>
      </c>
      <c r="C39" s="41" t="s">
        <v>71</v>
      </c>
      <c r="D39" s="16">
        <v>5840706</v>
      </c>
      <c r="E39" s="15">
        <v>3186676</v>
      </c>
      <c r="F39" s="16">
        <v>4146974</v>
      </c>
      <c r="G39" s="16">
        <v>2387979</v>
      </c>
      <c r="H39" s="24">
        <f t="shared" si="0"/>
        <v>15562335</v>
      </c>
    </row>
    <row r="40" spans="1:8" s="4" customFormat="1" ht="10.5" customHeight="1" thickBot="1">
      <c r="A40" s="216"/>
      <c r="B40" s="211"/>
      <c r="C40" s="43" t="s">
        <v>0</v>
      </c>
      <c r="D40" s="18">
        <v>9675146</v>
      </c>
      <c r="E40" s="18">
        <v>5113306</v>
      </c>
      <c r="F40" s="18">
        <v>6710583</v>
      </c>
      <c r="G40" s="18">
        <v>3846217</v>
      </c>
      <c r="H40" s="25">
        <f t="shared" si="0"/>
        <v>25345252</v>
      </c>
    </row>
    <row r="41" spans="1:8" s="4" customFormat="1" ht="10.5" customHeight="1">
      <c r="A41" s="216"/>
      <c r="B41" s="210" t="s">
        <v>11</v>
      </c>
      <c r="C41" s="41" t="s">
        <v>71</v>
      </c>
      <c r="D41" s="16">
        <v>5886</v>
      </c>
      <c r="E41" s="15">
        <v>97922</v>
      </c>
      <c r="F41" s="16">
        <v>28440</v>
      </c>
      <c r="G41" s="16">
        <v>19934</v>
      </c>
      <c r="H41" s="24">
        <f t="shared" si="0"/>
        <v>152182</v>
      </c>
    </row>
    <row r="42" spans="1:8" s="4" customFormat="1" ht="10.5" customHeight="1" thickBot="1">
      <c r="A42" s="216"/>
      <c r="B42" s="211"/>
      <c r="C42" s="43" t="s">
        <v>0</v>
      </c>
      <c r="D42" s="18">
        <v>594661</v>
      </c>
      <c r="E42" s="18">
        <v>9821964</v>
      </c>
      <c r="F42" s="18">
        <v>2858193</v>
      </c>
      <c r="G42" s="18">
        <v>2012417</v>
      </c>
      <c r="H42" s="25">
        <f t="shared" si="0"/>
        <v>15287235</v>
      </c>
    </row>
    <row r="43" spans="1:8" s="4" customFormat="1" ht="10.5" customHeight="1">
      <c r="A43" s="216"/>
      <c r="B43" s="210" t="s">
        <v>13</v>
      </c>
      <c r="C43" s="41" t="s">
        <v>71</v>
      </c>
      <c r="D43" s="16">
        <v>6100</v>
      </c>
      <c r="E43" s="15">
        <v>41813</v>
      </c>
      <c r="F43" s="16">
        <v>29225</v>
      </c>
      <c r="G43" s="16">
        <v>26133</v>
      </c>
      <c r="H43" s="24">
        <f t="shared" si="0"/>
        <v>103271</v>
      </c>
    </row>
    <row r="44" spans="1:8" s="4" customFormat="1" ht="10.5" customHeight="1" thickBot="1">
      <c r="A44" s="216"/>
      <c r="B44" s="211"/>
      <c r="C44" s="43" t="s">
        <v>0</v>
      </c>
      <c r="D44" s="18">
        <v>629369</v>
      </c>
      <c r="E44" s="18">
        <v>4189033</v>
      </c>
      <c r="F44" s="18">
        <v>2929707</v>
      </c>
      <c r="G44" s="18">
        <v>2642971</v>
      </c>
      <c r="H44" s="25">
        <f t="shared" si="0"/>
        <v>10391080</v>
      </c>
    </row>
    <row r="45" spans="1:8" s="4" customFormat="1" ht="10.5" customHeight="1">
      <c r="A45" s="216"/>
      <c r="B45" s="210" t="s">
        <v>12</v>
      </c>
      <c r="C45" s="41" t="s">
        <v>71</v>
      </c>
      <c r="D45" s="16"/>
      <c r="E45" s="15">
        <v>40</v>
      </c>
      <c r="F45" s="16">
        <v>395</v>
      </c>
      <c r="G45" s="16">
        <v>400</v>
      </c>
      <c r="H45" s="24">
        <f t="shared" si="0"/>
        <v>835</v>
      </c>
    </row>
    <row r="46" spans="1:8" s="4" customFormat="1" ht="10.5" customHeight="1" thickBot="1">
      <c r="A46" s="216"/>
      <c r="B46" s="211"/>
      <c r="C46" s="43" t="s">
        <v>0</v>
      </c>
      <c r="D46" s="18"/>
      <c r="E46" s="18">
        <v>2800</v>
      </c>
      <c r="F46" s="18">
        <v>29625</v>
      </c>
      <c r="G46" s="18">
        <v>30610</v>
      </c>
      <c r="H46" s="25">
        <f t="shared" si="0"/>
        <v>63035</v>
      </c>
    </row>
    <row r="47" spans="1:8" s="4" customFormat="1" ht="10.5" customHeight="1">
      <c r="A47" s="216"/>
      <c r="B47" s="210" t="s">
        <v>6</v>
      </c>
      <c r="C47" s="41" t="s">
        <v>71</v>
      </c>
      <c r="D47" s="16">
        <v>14105</v>
      </c>
      <c r="E47" s="15">
        <v>5000</v>
      </c>
      <c r="F47" s="16">
        <v>2010510</v>
      </c>
      <c r="G47" s="16">
        <v>95000</v>
      </c>
      <c r="H47" s="24">
        <f t="shared" si="0"/>
        <v>2124615</v>
      </c>
    </row>
    <row r="48" spans="1:8" s="4" customFormat="1" ht="10.5" customHeight="1" thickBot="1">
      <c r="A48" s="216"/>
      <c r="B48" s="211"/>
      <c r="C48" s="43" t="s">
        <v>0</v>
      </c>
      <c r="D48" s="18">
        <v>25671</v>
      </c>
      <c r="E48" s="18">
        <v>9100</v>
      </c>
      <c r="F48" s="18">
        <v>3518393</v>
      </c>
      <c r="G48" s="18">
        <v>151052</v>
      </c>
      <c r="H48" s="25">
        <f t="shared" si="0"/>
        <v>3704216</v>
      </c>
    </row>
    <row r="49" spans="1:8" s="4" customFormat="1" ht="10.5" customHeight="1">
      <c r="A49" s="216"/>
      <c r="B49" s="210" t="s">
        <v>7</v>
      </c>
      <c r="C49" s="41" t="s">
        <v>71</v>
      </c>
      <c r="D49" s="16">
        <v>1150</v>
      </c>
      <c r="E49" s="15"/>
      <c r="F49" s="16"/>
      <c r="G49" s="16"/>
      <c r="H49" s="24">
        <f t="shared" si="0"/>
        <v>1150</v>
      </c>
    </row>
    <row r="50" spans="1:8" s="4" customFormat="1" ht="10.5" customHeight="1" thickBot="1">
      <c r="A50" s="216"/>
      <c r="B50" s="211"/>
      <c r="C50" s="43" t="s">
        <v>0</v>
      </c>
      <c r="D50" s="18">
        <v>115000</v>
      </c>
      <c r="E50" s="18"/>
      <c r="F50" s="18"/>
      <c r="G50" s="18"/>
      <c r="H50" s="25">
        <f t="shared" si="0"/>
        <v>115000</v>
      </c>
    </row>
    <row r="51" spans="1:8" s="4" customFormat="1" ht="10.5" customHeight="1">
      <c r="A51" s="216"/>
      <c r="B51" s="210" t="s">
        <v>148</v>
      </c>
      <c r="C51" s="41" t="s">
        <v>71</v>
      </c>
      <c r="D51" s="16">
        <v>7600</v>
      </c>
      <c r="E51" s="15">
        <v>14200</v>
      </c>
      <c r="F51" s="16">
        <v>16000</v>
      </c>
      <c r="G51" s="16">
        <v>14200</v>
      </c>
      <c r="H51" s="24">
        <f t="shared" si="0"/>
        <v>52000</v>
      </c>
    </row>
    <row r="52" spans="1:8" s="4" customFormat="1" ht="10.5" customHeight="1" thickBot="1">
      <c r="A52" s="216"/>
      <c r="B52" s="211"/>
      <c r="C52" s="43" t="s">
        <v>0</v>
      </c>
      <c r="D52" s="18">
        <v>768100</v>
      </c>
      <c r="E52" s="18">
        <v>1423125</v>
      </c>
      <c r="F52" s="18">
        <v>1606950</v>
      </c>
      <c r="G52" s="18">
        <v>1430400</v>
      </c>
      <c r="H52" s="25">
        <f t="shared" si="0"/>
        <v>5228575</v>
      </c>
    </row>
    <row r="53" spans="1:8" s="4" customFormat="1" ht="10.5" customHeight="1">
      <c r="A53" s="216"/>
      <c r="B53" s="210" t="s">
        <v>8</v>
      </c>
      <c r="C53" s="41" t="s">
        <v>71</v>
      </c>
      <c r="D53" s="16">
        <v>1085283</v>
      </c>
      <c r="E53" s="15">
        <v>835894</v>
      </c>
      <c r="F53" s="16">
        <v>231593</v>
      </c>
      <c r="G53" s="16">
        <v>119347</v>
      </c>
      <c r="H53" s="24">
        <f t="shared" si="0"/>
        <v>2272117</v>
      </c>
    </row>
    <row r="54" spans="1:8" s="4" customFormat="1" ht="10.5" customHeight="1" thickBot="1">
      <c r="A54" s="216"/>
      <c r="B54" s="211"/>
      <c r="C54" s="43" t="s">
        <v>0</v>
      </c>
      <c r="D54" s="18">
        <v>9646719</v>
      </c>
      <c r="E54" s="18">
        <v>7763895</v>
      </c>
      <c r="F54" s="18">
        <v>2167353</v>
      </c>
      <c r="G54" s="18">
        <v>1137011</v>
      </c>
      <c r="H54" s="25">
        <f t="shared" si="0"/>
        <v>20714978</v>
      </c>
    </row>
    <row r="55" spans="1:8" s="4" customFormat="1" ht="10.5" customHeight="1">
      <c r="A55" s="216"/>
      <c r="B55" s="210" t="s">
        <v>9</v>
      </c>
      <c r="C55" s="41" t="s">
        <v>71</v>
      </c>
      <c r="D55" s="16">
        <v>2117061</v>
      </c>
      <c r="E55" s="15">
        <v>713491</v>
      </c>
      <c r="F55" s="16">
        <v>441227</v>
      </c>
      <c r="G55" s="16">
        <v>1035867</v>
      </c>
      <c r="H55" s="24">
        <f t="shared" si="0"/>
        <v>4307646</v>
      </c>
    </row>
    <row r="56" spans="1:8" s="4" customFormat="1" ht="10.5" customHeight="1" thickBot="1">
      <c r="A56" s="216"/>
      <c r="B56" s="211"/>
      <c r="C56" s="43" t="s">
        <v>0</v>
      </c>
      <c r="D56" s="18">
        <v>18322380</v>
      </c>
      <c r="E56" s="18">
        <v>6282100</v>
      </c>
      <c r="F56" s="18">
        <v>3861611</v>
      </c>
      <c r="G56" s="18">
        <v>9084867</v>
      </c>
      <c r="H56" s="25">
        <f t="shared" si="0"/>
        <v>37550958</v>
      </c>
    </row>
    <row r="57" spans="1:8" s="4" customFormat="1" ht="10.5" customHeight="1">
      <c r="A57" s="216"/>
      <c r="B57" s="210" t="s">
        <v>122</v>
      </c>
      <c r="C57" s="41" t="s">
        <v>71</v>
      </c>
      <c r="D57" s="16">
        <v>145978</v>
      </c>
      <c r="E57" s="16">
        <v>156281</v>
      </c>
      <c r="F57" s="16">
        <v>41592</v>
      </c>
      <c r="G57" s="16">
        <v>115272</v>
      </c>
      <c r="H57" s="24">
        <f t="shared" si="0"/>
        <v>459123</v>
      </c>
    </row>
    <row r="58" spans="1:8" s="4" customFormat="1" ht="10.5" customHeight="1" thickBot="1">
      <c r="A58" s="217"/>
      <c r="B58" s="218"/>
      <c r="C58" s="116" t="s">
        <v>0</v>
      </c>
      <c r="D58" s="18">
        <v>1485375</v>
      </c>
      <c r="E58" s="18">
        <v>1594379</v>
      </c>
      <c r="F58" s="18">
        <v>424238</v>
      </c>
      <c r="G58" s="18">
        <v>1175774</v>
      </c>
      <c r="H58" s="25">
        <f t="shared" si="0"/>
        <v>4679766</v>
      </c>
    </row>
    <row r="59" spans="1:8" s="4" customFormat="1" ht="10.5" customHeight="1">
      <c r="A59" s="186" t="s">
        <v>42</v>
      </c>
      <c r="B59" s="210" t="s">
        <v>45</v>
      </c>
      <c r="C59" s="41" t="s">
        <v>71</v>
      </c>
      <c r="D59" s="16"/>
      <c r="E59" s="15">
        <v>19136</v>
      </c>
      <c r="F59" s="16">
        <v>123149</v>
      </c>
      <c r="G59" s="16">
        <v>28722</v>
      </c>
      <c r="H59" s="24">
        <f t="shared" si="0"/>
        <v>171007</v>
      </c>
    </row>
    <row r="60" spans="1:8" s="4" customFormat="1" ht="14.25" customHeight="1" thickBot="1">
      <c r="A60" s="192"/>
      <c r="B60" s="211"/>
      <c r="C60" s="43" t="s">
        <v>0</v>
      </c>
      <c r="D60" s="18"/>
      <c r="E60" s="18">
        <v>51476</v>
      </c>
      <c r="F60" s="18">
        <v>403293</v>
      </c>
      <c r="G60" s="18">
        <v>92330</v>
      </c>
      <c r="H60" s="25">
        <f t="shared" si="0"/>
        <v>547099</v>
      </c>
    </row>
    <row r="61" spans="1:8" s="4" customFormat="1" ht="10.5" customHeight="1">
      <c r="A61" s="192"/>
      <c r="B61" s="210" t="s">
        <v>155</v>
      </c>
      <c r="C61" s="41" t="s">
        <v>71</v>
      </c>
      <c r="D61" s="16">
        <v>8631</v>
      </c>
      <c r="E61" s="15">
        <v>3234</v>
      </c>
      <c r="F61" s="16">
        <v>33259</v>
      </c>
      <c r="G61" s="16">
        <v>8142</v>
      </c>
      <c r="H61" s="24">
        <f>SUM(D61:G61)</f>
        <v>53266</v>
      </c>
    </row>
    <row r="62" spans="1:8" s="4" customFormat="1" ht="14.25" customHeight="1" thickBot="1">
      <c r="A62" s="192"/>
      <c r="B62" s="211"/>
      <c r="C62" s="43" t="s">
        <v>0</v>
      </c>
      <c r="D62" s="18">
        <v>124955</v>
      </c>
      <c r="E62" s="18">
        <v>47736</v>
      </c>
      <c r="F62" s="18">
        <v>488386</v>
      </c>
      <c r="G62" s="18">
        <v>125766</v>
      </c>
      <c r="H62" s="25">
        <f>SUM(D62:G62)</f>
        <v>786843</v>
      </c>
    </row>
    <row r="63" spans="1:8" ht="10.5" customHeight="1">
      <c r="A63" s="192"/>
      <c r="B63" s="219" t="s">
        <v>78</v>
      </c>
      <c r="C63" s="121" t="s">
        <v>71</v>
      </c>
      <c r="D63" s="168"/>
      <c r="E63" s="168"/>
      <c r="F63" s="168">
        <v>11048</v>
      </c>
      <c r="G63" s="168">
        <v>2000</v>
      </c>
      <c r="H63" s="172"/>
    </row>
    <row r="64" spans="1:8" ht="10.5" customHeight="1" thickBot="1">
      <c r="A64" s="192"/>
      <c r="B64" s="218"/>
      <c r="C64" s="116" t="s">
        <v>0</v>
      </c>
      <c r="D64" s="169"/>
      <c r="E64" s="169"/>
      <c r="F64" s="169">
        <v>38668</v>
      </c>
      <c r="G64" s="169">
        <v>7500</v>
      </c>
      <c r="H64" s="173"/>
    </row>
    <row r="65" spans="1:8" ht="13.5" customHeight="1">
      <c r="A65" s="192"/>
      <c r="B65" s="210" t="s">
        <v>123</v>
      </c>
      <c r="C65" s="41" t="s">
        <v>71</v>
      </c>
      <c r="D65" s="170">
        <v>12822</v>
      </c>
      <c r="E65" s="170"/>
      <c r="F65" s="170"/>
      <c r="G65" s="170"/>
      <c r="H65" s="170"/>
    </row>
    <row r="66" spans="1:8" ht="13.5" thickBot="1">
      <c r="A66" s="193"/>
      <c r="B66" s="211"/>
      <c r="C66" s="43" t="s">
        <v>0</v>
      </c>
      <c r="D66" s="171">
        <v>37011</v>
      </c>
      <c r="E66" s="171"/>
      <c r="F66" s="171"/>
      <c r="G66" s="171"/>
      <c r="H66" s="171"/>
    </row>
    <row r="67" spans="1:8" ht="12.75">
      <c r="A67" s="220" t="s">
        <v>114</v>
      </c>
      <c r="B67" s="220"/>
      <c r="C67" s="166" t="s">
        <v>71</v>
      </c>
      <c r="D67" s="174">
        <f aca="true" t="shared" si="1" ref="D67:H68">D5+D7+D9+D11+D13+D15+D17+D19+D21+D23+D25+D27+D29+D31+D33+D35+D37+D39+D41+D43+D45+D47+D49+D51+D53+D55+D57+D59+D61+D63+D65</f>
        <v>17408845</v>
      </c>
      <c r="E67" s="174">
        <f t="shared" si="1"/>
        <v>12432949</v>
      </c>
      <c r="F67" s="174">
        <f t="shared" si="1"/>
        <v>45911595</v>
      </c>
      <c r="G67" s="174">
        <f t="shared" si="1"/>
        <v>21036914</v>
      </c>
      <c r="H67" s="174">
        <f t="shared" si="1"/>
        <v>96764433</v>
      </c>
    </row>
    <row r="68" spans="1:8" ht="13.5" thickBot="1">
      <c r="A68" s="221"/>
      <c r="B68" s="221"/>
      <c r="C68" s="167" t="s">
        <v>0</v>
      </c>
      <c r="D68" s="175">
        <f t="shared" si="1"/>
        <v>119379051</v>
      </c>
      <c r="E68" s="175">
        <f t="shared" si="1"/>
        <v>108008651</v>
      </c>
      <c r="F68" s="175">
        <f t="shared" si="1"/>
        <v>289806830</v>
      </c>
      <c r="G68" s="175">
        <f t="shared" si="1"/>
        <v>144218357</v>
      </c>
      <c r="H68" s="175">
        <f t="shared" si="1"/>
        <v>661329710</v>
      </c>
    </row>
    <row r="69" spans="1:2" ht="12.75">
      <c r="A69" s="7" t="s">
        <v>24</v>
      </c>
      <c r="B69" s="10"/>
    </row>
    <row r="70" ht="12.75">
      <c r="B70" s="10"/>
    </row>
  </sheetData>
  <sheetProtection/>
  <mergeCells count="36">
    <mergeCell ref="B63:B64"/>
    <mergeCell ref="B65:B66"/>
    <mergeCell ref="A59:A66"/>
    <mergeCell ref="A67:B68"/>
    <mergeCell ref="B61:B62"/>
    <mergeCell ref="B25:B26"/>
    <mergeCell ref="B37:B38"/>
    <mergeCell ref="B31:B32"/>
    <mergeCell ref="B33:B34"/>
    <mergeCell ref="B35:B36"/>
    <mergeCell ref="D3:H3"/>
    <mergeCell ref="A5:A8"/>
    <mergeCell ref="B5:B6"/>
    <mergeCell ref="B7:B8"/>
    <mergeCell ref="B9:B10"/>
    <mergeCell ref="B11:B12"/>
    <mergeCell ref="B59:B60"/>
    <mergeCell ref="B51:B52"/>
    <mergeCell ref="B53:B54"/>
    <mergeCell ref="B55:B56"/>
    <mergeCell ref="B57:B58"/>
    <mergeCell ref="B15:B16"/>
    <mergeCell ref="B19:B20"/>
    <mergeCell ref="B21:B22"/>
    <mergeCell ref="B23:B24"/>
    <mergeCell ref="B17:B18"/>
    <mergeCell ref="A9:A58"/>
    <mergeCell ref="B41:B42"/>
    <mergeCell ref="B45:B46"/>
    <mergeCell ref="B43:B44"/>
    <mergeCell ref="B47:B48"/>
    <mergeCell ref="B49:B50"/>
    <mergeCell ref="B39:B40"/>
    <mergeCell ref="B13:B14"/>
    <mergeCell ref="B27:B28"/>
    <mergeCell ref="B29:B30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.421875" style="10" customWidth="1"/>
    <col min="2" max="2" width="20.57421875" style="59" customWidth="1"/>
    <col min="3" max="3" width="8.421875" style="6" customWidth="1"/>
    <col min="4" max="5" width="8.140625" style="3" customWidth="1"/>
    <col min="6" max="6" width="7.8515625" style="3" customWidth="1"/>
    <col min="7" max="7" width="8.140625" style="3" customWidth="1"/>
    <col min="8" max="8" width="7.8515625" style="3" customWidth="1"/>
    <col min="9" max="11" width="8.140625" style="3" customWidth="1"/>
    <col min="12" max="12" width="7.57421875" style="3" customWidth="1"/>
    <col min="13" max="14" width="8.140625" style="3" customWidth="1"/>
    <col min="15" max="15" width="7.8515625" style="3" bestFit="1" customWidth="1"/>
    <col min="16" max="16384" width="9.140625" style="3" customWidth="1"/>
  </cols>
  <sheetData>
    <row r="1" spans="1:21" ht="19.5" customHeight="1">
      <c r="A1" s="57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2"/>
      <c r="Q1" s="12"/>
      <c r="R1" s="12"/>
      <c r="S1" s="12"/>
      <c r="T1" s="12"/>
      <c r="U1" s="12"/>
    </row>
    <row r="2" spans="1:15" ht="6.75" customHeight="1" thickBot="1">
      <c r="A2" s="14"/>
      <c r="M2" s="10"/>
      <c r="N2" s="6"/>
      <c r="O2" s="6"/>
    </row>
    <row r="3" spans="1:15" ht="13.5" customHeight="1" thickBot="1">
      <c r="A3" s="14"/>
      <c r="D3" s="198">
        <v>2014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13.5" customHeight="1" thickBot="1">
      <c r="A4" s="22" t="s">
        <v>55</v>
      </c>
      <c r="B4" s="22" t="s">
        <v>56</v>
      </c>
      <c r="C4" s="55" t="s">
        <v>57</v>
      </c>
      <c r="D4" s="70" t="s">
        <v>79</v>
      </c>
      <c r="E4" s="70" t="s">
        <v>80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32</v>
      </c>
      <c r="K4" s="70" t="s">
        <v>81</v>
      </c>
      <c r="L4" s="70" t="s">
        <v>82</v>
      </c>
      <c r="M4" s="70" t="s">
        <v>83</v>
      </c>
      <c r="N4" s="70" t="s">
        <v>84</v>
      </c>
      <c r="O4" s="70" t="s">
        <v>85</v>
      </c>
    </row>
    <row r="5" spans="1:15" ht="17.25" customHeight="1">
      <c r="A5" s="186" t="s">
        <v>38</v>
      </c>
      <c r="B5" s="212" t="s">
        <v>39</v>
      </c>
      <c r="C5" s="41" t="s">
        <v>159</v>
      </c>
      <c r="D5" s="16">
        <v>38600</v>
      </c>
      <c r="E5" s="15">
        <v>27911</v>
      </c>
      <c r="F5" s="16">
        <v>12515</v>
      </c>
      <c r="G5" s="16">
        <v>18963</v>
      </c>
      <c r="H5" s="16">
        <v>21359</v>
      </c>
      <c r="I5" s="16">
        <v>11911</v>
      </c>
      <c r="J5" s="16">
        <v>13649</v>
      </c>
      <c r="K5" s="16">
        <v>17515</v>
      </c>
      <c r="L5" s="15">
        <v>18860</v>
      </c>
      <c r="M5" s="15">
        <v>16384</v>
      </c>
      <c r="N5" s="15">
        <v>21335</v>
      </c>
      <c r="O5" s="15">
        <v>25209</v>
      </c>
    </row>
    <row r="6" spans="1:15" ht="17.25" customHeight="1" thickBot="1">
      <c r="A6" s="192"/>
      <c r="B6" s="213"/>
      <c r="C6" s="43" t="s">
        <v>0</v>
      </c>
      <c r="D6" s="18">
        <v>499976</v>
      </c>
      <c r="E6" s="18">
        <v>375258</v>
      </c>
      <c r="F6" s="18">
        <v>163432</v>
      </c>
      <c r="G6" s="18">
        <v>244717</v>
      </c>
      <c r="H6" s="18">
        <v>282116</v>
      </c>
      <c r="I6" s="18">
        <v>161168</v>
      </c>
      <c r="J6" s="18">
        <v>172418</v>
      </c>
      <c r="K6" s="18">
        <v>225280</v>
      </c>
      <c r="L6" s="18">
        <v>226770</v>
      </c>
      <c r="M6" s="18">
        <v>191970</v>
      </c>
      <c r="N6" s="18">
        <v>243194</v>
      </c>
      <c r="O6" s="18">
        <v>286185</v>
      </c>
    </row>
    <row r="7" spans="1:15" ht="18" customHeight="1">
      <c r="A7" s="192"/>
      <c r="B7" s="210" t="s">
        <v>40</v>
      </c>
      <c r="C7" s="41" t="s">
        <v>159</v>
      </c>
      <c r="D7" s="16">
        <v>17255</v>
      </c>
      <c r="E7" s="15">
        <v>12207</v>
      </c>
      <c r="F7" s="16">
        <v>4544</v>
      </c>
      <c r="G7" s="16">
        <v>8430</v>
      </c>
      <c r="H7" s="16">
        <v>11022</v>
      </c>
      <c r="I7" s="16">
        <v>8589</v>
      </c>
      <c r="J7" s="16">
        <v>14588</v>
      </c>
      <c r="K7" s="16">
        <v>5939</v>
      </c>
      <c r="L7" s="15">
        <v>3806</v>
      </c>
      <c r="M7" s="15">
        <v>4373</v>
      </c>
      <c r="N7" s="15">
        <v>5960</v>
      </c>
      <c r="O7" s="15">
        <v>14300</v>
      </c>
    </row>
    <row r="8" spans="1:15" s="8" customFormat="1" ht="15.75" customHeight="1" thickBot="1">
      <c r="A8" s="193"/>
      <c r="B8" s="211"/>
      <c r="C8" s="43" t="s">
        <v>0</v>
      </c>
      <c r="D8" s="18">
        <v>222052</v>
      </c>
      <c r="E8" s="18">
        <v>163723</v>
      </c>
      <c r="F8" s="18">
        <v>59462</v>
      </c>
      <c r="G8" s="18">
        <v>107840</v>
      </c>
      <c r="H8" s="18">
        <v>144903</v>
      </c>
      <c r="I8" s="18">
        <v>115898</v>
      </c>
      <c r="J8" s="18">
        <v>183359</v>
      </c>
      <c r="K8" s="18">
        <v>76015</v>
      </c>
      <c r="L8" s="18">
        <v>45610</v>
      </c>
      <c r="M8" s="18">
        <v>51407</v>
      </c>
      <c r="N8" s="18">
        <v>68232</v>
      </c>
      <c r="O8" s="18">
        <v>161059</v>
      </c>
    </row>
    <row r="9" spans="1:15" s="4" customFormat="1" ht="12" customHeight="1">
      <c r="A9" s="215" t="s">
        <v>44</v>
      </c>
      <c r="B9" s="210" t="s">
        <v>1</v>
      </c>
      <c r="C9" s="41" t="s">
        <v>159</v>
      </c>
      <c r="D9" s="16">
        <v>1</v>
      </c>
      <c r="E9" s="15"/>
      <c r="F9" s="16"/>
      <c r="G9" s="16"/>
      <c r="H9" s="16">
        <v>48</v>
      </c>
      <c r="I9" s="16"/>
      <c r="J9" s="16">
        <v>90</v>
      </c>
      <c r="K9" s="16">
        <v>1</v>
      </c>
      <c r="L9" s="16"/>
      <c r="M9" s="131"/>
      <c r="N9" s="15"/>
      <c r="O9" s="27"/>
    </row>
    <row r="10" spans="1:15" s="4" customFormat="1" ht="12" customHeight="1" thickBot="1">
      <c r="A10" s="216"/>
      <c r="B10" s="211"/>
      <c r="C10" s="43" t="s">
        <v>0</v>
      </c>
      <c r="D10" s="18">
        <v>2</v>
      </c>
      <c r="E10" s="18"/>
      <c r="F10" s="18"/>
      <c r="G10" s="18"/>
      <c r="H10" s="18">
        <v>95</v>
      </c>
      <c r="I10" s="18"/>
      <c r="J10" s="18">
        <v>161</v>
      </c>
      <c r="K10" s="18">
        <v>1</v>
      </c>
      <c r="L10" s="18"/>
      <c r="M10" s="132"/>
      <c r="N10" s="18"/>
      <c r="O10" s="49"/>
    </row>
    <row r="11" spans="1:15" s="4" customFormat="1" ht="12" customHeight="1">
      <c r="A11" s="216"/>
      <c r="B11" s="210" t="s">
        <v>141</v>
      </c>
      <c r="C11" s="41" t="s">
        <v>159</v>
      </c>
      <c r="D11" s="16">
        <v>75</v>
      </c>
      <c r="E11" s="15">
        <v>105</v>
      </c>
      <c r="F11" s="16">
        <v>50</v>
      </c>
      <c r="G11" s="16"/>
      <c r="H11" s="16"/>
      <c r="I11" s="16"/>
      <c r="J11" s="16">
        <v>15</v>
      </c>
      <c r="K11" s="16">
        <v>10</v>
      </c>
      <c r="L11" s="15">
        <v>23</v>
      </c>
      <c r="M11" s="15"/>
      <c r="N11" s="15">
        <v>26</v>
      </c>
      <c r="O11" s="15"/>
    </row>
    <row r="12" spans="1:15" s="4" customFormat="1" ht="12" customHeight="1" thickBot="1">
      <c r="A12" s="216"/>
      <c r="B12" s="211"/>
      <c r="C12" s="43" t="s">
        <v>0</v>
      </c>
      <c r="D12" s="18">
        <v>7550</v>
      </c>
      <c r="E12" s="18">
        <v>10632</v>
      </c>
      <c r="F12" s="18">
        <v>5150</v>
      </c>
      <c r="G12" s="18"/>
      <c r="H12" s="18"/>
      <c r="I12" s="18"/>
      <c r="J12" s="18">
        <v>1500</v>
      </c>
      <c r="K12" s="18">
        <v>1000</v>
      </c>
      <c r="L12" s="18">
        <v>2305</v>
      </c>
      <c r="M12" s="18"/>
      <c r="N12" s="18">
        <v>2711</v>
      </c>
      <c r="O12" s="18"/>
    </row>
    <row r="13" spans="1:15" s="4" customFormat="1" ht="12" customHeight="1">
      <c r="A13" s="216"/>
      <c r="B13" s="210" t="s">
        <v>142</v>
      </c>
      <c r="C13" s="41" t="s">
        <v>159</v>
      </c>
      <c r="D13" s="16">
        <v>125</v>
      </c>
      <c r="E13" s="15">
        <v>184</v>
      </c>
      <c r="F13" s="16"/>
      <c r="G13" s="16"/>
      <c r="H13" s="16">
        <v>76</v>
      </c>
      <c r="I13" s="16">
        <v>48</v>
      </c>
      <c r="J13" s="16">
        <v>10</v>
      </c>
      <c r="K13" s="16">
        <v>25</v>
      </c>
      <c r="L13" s="15"/>
      <c r="M13" s="15">
        <v>23</v>
      </c>
      <c r="N13" s="15">
        <v>13</v>
      </c>
      <c r="O13" s="15"/>
    </row>
    <row r="14" spans="1:15" s="4" customFormat="1" ht="12" customHeight="1" thickBot="1">
      <c r="A14" s="216"/>
      <c r="B14" s="211"/>
      <c r="C14" s="43" t="s">
        <v>0</v>
      </c>
      <c r="D14" s="18">
        <v>12625</v>
      </c>
      <c r="E14" s="18">
        <v>18421</v>
      </c>
      <c r="F14" s="18"/>
      <c r="G14" s="18"/>
      <c r="H14" s="18">
        <v>7619</v>
      </c>
      <c r="I14" s="18">
        <v>4762</v>
      </c>
      <c r="J14" s="18">
        <v>1000</v>
      </c>
      <c r="K14" s="18">
        <v>2500</v>
      </c>
      <c r="L14" s="18"/>
      <c r="M14" s="18">
        <v>2284</v>
      </c>
      <c r="N14" s="18">
        <v>1316</v>
      </c>
      <c r="O14" s="18"/>
    </row>
    <row r="15" spans="1:15" s="4" customFormat="1" ht="12" customHeight="1">
      <c r="A15" s="216"/>
      <c r="B15" s="210" t="s">
        <v>145</v>
      </c>
      <c r="C15" s="41" t="s">
        <v>159</v>
      </c>
      <c r="D15" s="16"/>
      <c r="E15" s="15"/>
      <c r="F15" s="16">
        <v>150</v>
      </c>
      <c r="G15" s="16"/>
      <c r="H15" s="16"/>
      <c r="I15" s="16">
        <v>33</v>
      </c>
      <c r="J15" s="16"/>
      <c r="K15" s="16">
        <v>50</v>
      </c>
      <c r="L15" s="15">
        <v>14</v>
      </c>
      <c r="M15" s="15">
        <v>186</v>
      </c>
      <c r="N15" s="15"/>
      <c r="O15" s="15"/>
    </row>
    <row r="16" spans="1:15" s="4" customFormat="1" ht="12" customHeight="1" thickBot="1">
      <c r="A16" s="216"/>
      <c r="B16" s="211"/>
      <c r="C16" s="43" t="s">
        <v>0</v>
      </c>
      <c r="D16" s="18"/>
      <c r="E16" s="18"/>
      <c r="F16" s="18">
        <v>15075</v>
      </c>
      <c r="G16" s="18"/>
      <c r="H16" s="18"/>
      <c r="I16" s="18">
        <v>3333</v>
      </c>
      <c r="J16" s="18"/>
      <c r="K16" s="18">
        <v>5000</v>
      </c>
      <c r="L16" s="18">
        <v>1364</v>
      </c>
      <c r="M16" s="18">
        <v>18636</v>
      </c>
      <c r="N16" s="18"/>
      <c r="O16" s="18"/>
    </row>
    <row r="17" spans="1:15" s="4" customFormat="1" ht="12" customHeight="1">
      <c r="A17" s="216"/>
      <c r="B17" s="210" t="s">
        <v>2</v>
      </c>
      <c r="C17" s="41" t="s">
        <v>159</v>
      </c>
      <c r="D17" s="16">
        <v>29378</v>
      </c>
      <c r="E17" s="16">
        <v>18668</v>
      </c>
      <c r="F17" s="16">
        <v>223497</v>
      </c>
      <c r="G17" s="16">
        <v>5682</v>
      </c>
      <c r="H17" s="16">
        <v>15520</v>
      </c>
      <c r="I17" s="16">
        <v>216590</v>
      </c>
      <c r="J17" s="16">
        <v>20844</v>
      </c>
      <c r="K17" s="16">
        <v>184470</v>
      </c>
      <c r="L17" s="16">
        <v>1486206</v>
      </c>
      <c r="M17" s="16">
        <v>195762</v>
      </c>
      <c r="N17" s="16">
        <v>27577</v>
      </c>
      <c r="O17" s="16">
        <v>329433</v>
      </c>
    </row>
    <row r="18" spans="1:15" s="4" customFormat="1" ht="12" customHeight="1" thickBot="1">
      <c r="A18" s="216"/>
      <c r="B18" s="211"/>
      <c r="C18" s="43" t="s">
        <v>0</v>
      </c>
      <c r="D18" s="96">
        <v>185541</v>
      </c>
      <c r="E18" s="96">
        <v>118752</v>
      </c>
      <c r="F18" s="96">
        <v>1434716</v>
      </c>
      <c r="G18" s="96">
        <v>35405</v>
      </c>
      <c r="H18" s="96">
        <v>93850</v>
      </c>
      <c r="I18" s="96">
        <v>1405083</v>
      </c>
      <c r="J18" s="96">
        <v>132486</v>
      </c>
      <c r="K18" s="96">
        <v>1127354</v>
      </c>
      <c r="L18" s="96">
        <v>8922587</v>
      </c>
      <c r="M18" s="96">
        <v>1180161</v>
      </c>
      <c r="N18" s="96">
        <v>174802</v>
      </c>
      <c r="O18" s="96">
        <v>2010170</v>
      </c>
    </row>
    <row r="19" spans="1:15" s="4" customFormat="1" ht="12" customHeight="1">
      <c r="A19" s="216"/>
      <c r="B19" s="210" t="s">
        <v>3</v>
      </c>
      <c r="C19" s="41" t="s">
        <v>159</v>
      </c>
      <c r="D19" s="16">
        <v>4256</v>
      </c>
      <c r="E19" s="15">
        <v>2359</v>
      </c>
      <c r="F19" s="16">
        <v>1757</v>
      </c>
      <c r="G19" s="16">
        <v>10469</v>
      </c>
      <c r="H19" s="16">
        <v>2982</v>
      </c>
      <c r="I19" s="16">
        <v>6446</v>
      </c>
      <c r="J19" s="16">
        <v>1249</v>
      </c>
      <c r="K19" s="16">
        <v>3749</v>
      </c>
      <c r="L19" s="15">
        <v>1982</v>
      </c>
      <c r="M19" s="15">
        <v>24104</v>
      </c>
      <c r="N19" s="15">
        <v>85934</v>
      </c>
      <c r="O19" s="15">
        <v>59140</v>
      </c>
    </row>
    <row r="20" spans="1:15" s="4" customFormat="1" ht="12" customHeight="1" thickBot="1">
      <c r="A20" s="216"/>
      <c r="B20" s="211"/>
      <c r="C20" s="43" t="s">
        <v>0</v>
      </c>
      <c r="D20" s="18">
        <v>28039</v>
      </c>
      <c r="E20" s="18">
        <v>15567</v>
      </c>
      <c r="F20" s="18">
        <v>11408</v>
      </c>
      <c r="G20" s="18">
        <v>67259</v>
      </c>
      <c r="H20" s="18">
        <v>19190</v>
      </c>
      <c r="I20" s="18">
        <v>43528</v>
      </c>
      <c r="J20" s="18">
        <v>8184</v>
      </c>
      <c r="K20" s="18">
        <v>23817</v>
      </c>
      <c r="L20" s="18">
        <v>12431</v>
      </c>
      <c r="M20" s="18">
        <v>144837</v>
      </c>
      <c r="N20" s="18">
        <v>517055</v>
      </c>
      <c r="O20" s="18">
        <v>369225</v>
      </c>
    </row>
    <row r="21" spans="1:15" s="4" customFormat="1" ht="12" customHeight="1">
      <c r="A21" s="216"/>
      <c r="B21" s="210" t="s">
        <v>117</v>
      </c>
      <c r="C21" s="41" t="s">
        <v>159</v>
      </c>
      <c r="D21" s="16">
        <v>135</v>
      </c>
      <c r="E21" s="15"/>
      <c r="F21" s="15"/>
      <c r="G21" s="15">
        <v>308</v>
      </c>
      <c r="H21" s="15">
        <v>457</v>
      </c>
      <c r="I21" s="15">
        <v>190</v>
      </c>
      <c r="J21" s="16">
        <v>300</v>
      </c>
      <c r="K21" s="16"/>
      <c r="L21" s="15">
        <v>4632</v>
      </c>
      <c r="M21" s="15">
        <v>477</v>
      </c>
      <c r="N21" s="15">
        <v>42</v>
      </c>
      <c r="O21" s="15">
        <v>100</v>
      </c>
    </row>
    <row r="22" spans="1:15" s="4" customFormat="1" ht="12" customHeight="1" thickBot="1">
      <c r="A22" s="216"/>
      <c r="B22" s="211"/>
      <c r="C22" s="43" t="s">
        <v>0</v>
      </c>
      <c r="D22" s="18">
        <v>13838</v>
      </c>
      <c r="E22" s="18"/>
      <c r="F22" s="18"/>
      <c r="G22" s="18">
        <v>30800</v>
      </c>
      <c r="H22" s="18">
        <v>45721</v>
      </c>
      <c r="I22" s="18">
        <v>19119</v>
      </c>
      <c r="J22" s="18">
        <v>30225</v>
      </c>
      <c r="K22" s="18"/>
      <c r="L22" s="18">
        <v>465738</v>
      </c>
      <c r="M22" s="18">
        <v>48443</v>
      </c>
      <c r="N22" s="18">
        <v>4285</v>
      </c>
      <c r="O22" s="18">
        <v>10171</v>
      </c>
    </row>
    <row r="23" spans="1:15" s="4" customFormat="1" ht="12" customHeight="1">
      <c r="A23" s="216"/>
      <c r="B23" s="212" t="s">
        <v>143</v>
      </c>
      <c r="C23" s="41" t="s">
        <v>159</v>
      </c>
      <c r="D23" s="16">
        <v>453</v>
      </c>
      <c r="E23" s="15">
        <v>614</v>
      </c>
      <c r="F23" s="16"/>
      <c r="G23" s="16">
        <v>529</v>
      </c>
      <c r="H23" s="16">
        <v>566</v>
      </c>
      <c r="I23" s="16">
        <v>102</v>
      </c>
      <c r="J23" s="16"/>
      <c r="K23" s="16">
        <v>770</v>
      </c>
      <c r="L23" s="15">
        <v>995</v>
      </c>
      <c r="M23" s="15">
        <v>80</v>
      </c>
      <c r="N23" s="15"/>
      <c r="O23" s="15">
        <v>160</v>
      </c>
    </row>
    <row r="24" spans="1:15" s="4" customFormat="1" ht="12" customHeight="1" thickBot="1">
      <c r="A24" s="216"/>
      <c r="B24" s="213"/>
      <c r="C24" s="43" t="s">
        <v>0</v>
      </c>
      <c r="D24" s="18">
        <v>46198</v>
      </c>
      <c r="E24" s="18">
        <v>62683</v>
      </c>
      <c r="F24" s="18"/>
      <c r="G24" s="18">
        <v>52915</v>
      </c>
      <c r="H24" s="18">
        <v>56605</v>
      </c>
      <c r="I24" s="18">
        <v>10219</v>
      </c>
      <c r="J24" s="18"/>
      <c r="K24" s="18">
        <v>77359</v>
      </c>
      <c r="L24" s="18">
        <v>100016</v>
      </c>
      <c r="M24" s="18">
        <v>8031</v>
      </c>
      <c r="N24" s="18"/>
      <c r="O24" s="18">
        <v>16295</v>
      </c>
    </row>
    <row r="25" spans="1:15" s="4" customFormat="1" ht="12" customHeight="1">
      <c r="A25" s="216"/>
      <c r="B25" s="212" t="s">
        <v>146</v>
      </c>
      <c r="C25" s="41" t="s">
        <v>159</v>
      </c>
      <c r="D25" s="16">
        <v>400</v>
      </c>
      <c r="E25" s="16">
        <v>32</v>
      </c>
      <c r="F25" s="16">
        <v>40</v>
      </c>
      <c r="G25" s="16">
        <v>425</v>
      </c>
      <c r="H25" s="16">
        <v>562</v>
      </c>
      <c r="I25" s="16">
        <v>885</v>
      </c>
      <c r="J25" s="16">
        <v>219</v>
      </c>
      <c r="K25" s="16">
        <v>23</v>
      </c>
      <c r="L25" s="16">
        <v>5409</v>
      </c>
      <c r="M25" s="16">
        <v>125</v>
      </c>
      <c r="N25" s="16">
        <v>161</v>
      </c>
      <c r="O25" s="16"/>
    </row>
    <row r="26" spans="1:15" s="4" customFormat="1" ht="12" customHeight="1" thickBot="1">
      <c r="A26" s="216"/>
      <c r="B26" s="213"/>
      <c r="C26" s="43" t="s">
        <v>0</v>
      </c>
      <c r="D26" s="18">
        <v>40000</v>
      </c>
      <c r="E26" s="18">
        <v>3158</v>
      </c>
      <c r="F26" s="18">
        <v>3990</v>
      </c>
      <c r="G26" s="18">
        <v>42476</v>
      </c>
      <c r="H26" s="18">
        <v>56167</v>
      </c>
      <c r="I26" s="18">
        <v>88462</v>
      </c>
      <c r="J26" s="18">
        <v>21920</v>
      </c>
      <c r="K26" s="18">
        <v>2261</v>
      </c>
      <c r="L26" s="18">
        <v>242114</v>
      </c>
      <c r="M26" s="18">
        <v>12624</v>
      </c>
      <c r="N26" s="18">
        <v>16270</v>
      </c>
      <c r="O26" s="18"/>
    </row>
    <row r="27" spans="1:15" s="4" customFormat="1" ht="12" customHeight="1">
      <c r="A27" s="216"/>
      <c r="B27" s="212" t="s">
        <v>147</v>
      </c>
      <c r="C27" s="41" t="s">
        <v>159</v>
      </c>
      <c r="D27" s="16">
        <v>325</v>
      </c>
      <c r="E27" s="15"/>
      <c r="F27" s="16"/>
      <c r="G27" s="16">
        <v>499</v>
      </c>
      <c r="H27" s="16">
        <v>268</v>
      </c>
      <c r="I27" s="16">
        <v>48</v>
      </c>
      <c r="J27" s="16">
        <v>113</v>
      </c>
      <c r="K27" s="16"/>
      <c r="L27" s="15"/>
      <c r="M27" s="15">
        <v>1186</v>
      </c>
      <c r="N27" s="15"/>
      <c r="O27" s="15">
        <v>24</v>
      </c>
    </row>
    <row r="28" spans="1:15" s="4" customFormat="1" ht="12" customHeight="1" thickBot="1">
      <c r="A28" s="216"/>
      <c r="B28" s="213"/>
      <c r="C28" s="43" t="s">
        <v>0</v>
      </c>
      <c r="D28" s="18">
        <v>32500</v>
      </c>
      <c r="E28" s="18"/>
      <c r="F28" s="18"/>
      <c r="G28" s="18">
        <v>50028</v>
      </c>
      <c r="H28" s="18">
        <v>26849</v>
      </c>
      <c r="I28" s="18">
        <v>4771</v>
      </c>
      <c r="J28" s="18">
        <v>11305</v>
      </c>
      <c r="K28" s="18"/>
      <c r="L28" s="18"/>
      <c r="M28" s="18">
        <v>119823</v>
      </c>
      <c r="N28" s="18"/>
      <c r="O28" s="18">
        <v>2436</v>
      </c>
    </row>
    <row r="29" spans="1:15" s="4" customFormat="1" ht="12" customHeight="1">
      <c r="A29" s="216"/>
      <c r="B29" s="210" t="s">
        <v>4</v>
      </c>
      <c r="C29" s="41" t="s">
        <v>159</v>
      </c>
      <c r="D29" s="16">
        <v>3326</v>
      </c>
      <c r="E29" s="15"/>
      <c r="F29" s="16"/>
      <c r="G29" s="16">
        <v>74</v>
      </c>
      <c r="H29" s="16">
        <v>1912</v>
      </c>
      <c r="I29" s="16">
        <v>492</v>
      </c>
      <c r="J29" s="16">
        <v>549</v>
      </c>
      <c r="K29" s="16">
        <v>3086</v>
      </c>
      <c r="L29" s="15"/>
      <c r="M29" s="15">
        <v>258</v>
      </c>
      <c r="N29" s="15">
        <v>105</v>
      </c>
      <c r="O29" s="15">
        <v>1291</v>
      </c>
    </row>
    <row r="30" spans="1:15" s="4" customFormat="1" ht="12" customHeight="1" thickBot="1">
      <c r="A30" s="216"/>
      <c r="B30" s="211"/>
      <c r="C30" s="43" t="s">
        <v>0</v>
      </c>
      <c r="D30" s="18">
        <v>63157</v>
      </c>
      <c r="E30" s="18"/>
      <c r="F30" s="18"/>
      <c r="G30" s="18">
        <v>1407</v>
      </c>
      <c r="H30" s="18">
        <v>32216</v>
      </c>
      <c r="I30" s="18">
        <v>9247</v>
      </c>
      <c r="J30" s="18">
        <v>10322</v>
      </c>
      <c r="K30" s="18">
        <v>57188</v>
      </c>
      <c r="L30" s="18"/>
      <c r="M30" s="18">
        <v>4744</v>
      </c>
      <c r="N30" s="18">
        <v>1936</v>
      </c>
      <c r="O30" s="18">
        <v>23749</v>
      </c>
    </row>
    <row r="31" spans="1:15" s="4" customFormat="1" ht="12" customHeight="1">
      <c r="A31" s="216"/>
      <c r="B31" s="210" t="s">
        <v>152</v>
      </c>
      <c r="C31" s="41" t="s">
        <v>159</v>
      </c>
      <c r="D31" s="16"/>
      <c r="E31" s="15"/>
      <c r="F31" s="16"/>
      <c r="G31" s="16"/>
      <c r="H31" s="16"/>
      <c r="I31" s="16"/>
      <c r="J31" s="16"/>
      <c r="K31" s="16"/>
      <c r="L31" s="15"/>
      <c r="M31" s="15">
        <v>2437</v>
      </c>
      <c r="N31" s="15"/>
      <c r="O31" s="15"/>
    </row>
    <row r="32" spans="1:15" s="4" customFormat="1" ht="12" customHeight="1" thickBot="1">
      <c r="A32" s="216"/>
      <c r="B32" s="211"/>
      <c r="C32" s="43" t="s"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>
        <v>51183</v>
      </c>
      <c r="N32" s="18"/>
      <c r="O32" s="18"/>
    </row>
    <row r="33" spans="1:15" s="4" customFormat="1" ht="12" customHeight="1">
      <c r="A33" s="216"/>
      <c r="B33" s="210" t="s">
        <v>14</v>
      </c>
      <c r="C33" s="41" t="s">
        <v>159</v>
      </c>
      <c r="D33" s="16">
        <v>1438</v>
      </c>
      <c r="E33" s="15">
        <v>105</v>
      </c>
      <c r="F33" s="16"/>
      <c r="G33" s="16">
        <v>400</v>
      </c>
      <c r="H33" s="16">
        <v>1019</v>
      </c>
      <c r="I33" s="16">
        <v>1883</v>
      </c>
      <c r="J33" s="16"/>
      <c r="K33" s="16">
        <v>100</v>
      </c>
      <c r="L33" s="15"/>
      <c r="M33" s="15"/>
      <c r="N33" s="15">
        <v>1032</v>
      </c>
      <c r="O33" s="15">
        <v>1952</v>
      </c>
    </row>
    <row r="34" spans="1:15" s="4" customFormat="1" ht="12" customHeight="1" thickBot="1">
      <c r="A34" s="216"/>
      <c r="B34" s="211"/>
      <c r="C34" s="43" t="s">
        <v>0</v>
      </c>
      <c r="D34" s="18">
        <v>38214</v>
      </c>
      <c r="E34" s="18">
        <v>2842</v>
      </c>
      <c r="F34" s="18"/>
      <c r="G34" s="18">
        <v>10060</v>
      </c>
      <c r="H34" s="18">
        <v>26005</v>
      </c>
      <c r="I34" s="18">
        <v>48088</v>
      </c>
      <c r="J34" s="18"/>
      <c r="K34" s="18">
        <v>2580</v>
      </c>
      <c r="L34" s="18"/>
      <c r="M34" s="18"/>
      <c r="N34" s="18">
        <v>26821</v>
      </c>
      <c r="O34" s="18">
        <v>51083</v>
      </c>
    </row>
    <row r="35" spans="1:15" s="4" customFormat="1" ht="13.5" customHeight="1">
      <c r="A35" s="216"/>
      <c r="B35" s="212" t="s">
        <v>121</v>
      </c>
      <c r="C35" s="41" t="s">
        <v>159</v>
      </c>
      <c r="D35" s="16">
        <v>5703</v>
      </c>
      <c r="E35" s="15">
        <v>695</v>
      </c>
      <c r="F35" s="130">
        <v>1940</v>
      </c>
      <c r="G35" s="16"/>
      <c r="H35" s="16">
        <v>967</v>
      </c>
      <c r="I35" s="16">
        <v>436</v>
      </c>
      <c r="J35" s="16">
        <v>20</v>
      </c>
      <c r="K35" s="16">
        <v>220</v>
      </c>
      <c r="L35" s="15">
        <v>666</v>
      </c>
      <c r="M35" s="15">
        <v>328</v>
      </c>
      <c r="N35" s="15">
        <v>417</v>
      </c>
      <c r="O35" s="15">
        <v>100</v>
      </c>
    </row>
    <row r="36" spans="1:15" s="4" customFormat="1" ht="13.5" customHeight="1" thickBot="1">
      <c r="A36" s="216"/>
      <c r="B36" s="213"/>
      <c r="C36" s="43" t="s">
        <v>0</v>
      </c>
      <c r="D36" s="18">
        <v>147207</v>
      </c>
      <c r="E36" s="18">
        <v>18411</v>
      </c>
      <c r="F36" s="18">
        <v>51982</v>
      </c>
      <c r="G36" s="18"/>
      <c r="H36" s="18">
        <v>24593</v>
      </c>
      <c r="I36" s="18">
        <v>11173</v>
      </c>
      <c r="J36" s="18">
        <v>514</v>
      </c>
      <c r="K36" s="18">
        <v>5654</v>
      </c>
      <c r="L36" s="18">
        <v>17137</v>
      </c>
      <c r="M36" s="18">
        <v>8472</v>
      </c>
      <c r="N36" s="18">
        <v>10819</v>
      </c>
      <c r="O36" s="18">
        <v>2625</v>
      </c>
    </row>
    <row r="37" spans="1:15" s="4" customFormat="1" ht="13.5" customHeight="1">
      <c r="A37" s="216"/>
      <c r="B37" s="212" t="s">
        <v>144</v>
      </c>
      <c r="C37" s="41" t="s">
        <v>159</v>
      </c>
      <c r="D37" s="16"/>
      <c r="E37" s="15">
        <v>1537</v>
      </c>
      <c r="F37" s="16">
        <v>1020</v>
      </c>
      <c r="G37" s="16"/>
      <c r="H37" s="16">
        <v>2143</v>
      </c>
      <c r="I37" s="16">
        <v>290</v>
      </c>
      <c r="J37" s="16">
        <v>405</v>
      </c>
      <c r="K37" s="16">
        <v>120</v>
      </c>
      <c r="L37" s="15">
        <v>209</v>
      </c>
      <c r="M37" s="15">
        <v>109</v>
      </c>
      <c r="N37" s="15"/>
      <c r="O37" s="15">
        <v>14</v>
      </c>
    </row>
    <row r="38" spans="1:15" s="4" customFormat="1" ht="13.5" customHeight="1" thickBot="1">
      <c r="A38" s="216"/>
      <c r="B38" s="213"/>
      <c r="C38" s="43" t="s">
        <v>0</v>
      </c>
      <c r="D38" s="18"/>
      <c r="E38" s="18">
        <v>40757</v>
      </c>
      <c r="F38" s="18">
        <v>26930</v>
      </c>
      <c r="G38" s="18"/>
      <c r="H38" s="18">
        <v>54242</v>
      </c>
      <c r="I38" s="18">
        <v>7433</v>
      </c>
      <c r="J38" s="18">
        <v>10422</v>
      </c>
      <c r="K38" s="18">
        <v>3080</v>
      </c>
      <c r="L38" s="18">
        <v>5374</v>
      </c>
      <c r="M38" s="18">
        <v>2809</v>
      </c>
      <c r="N38" s="18"/>
      <c r="O38" s="18">
        <v>370</v>
      </c>
    </row>
    <row r="39" spans="1:15" s="4" customFormat="1" ht="13.5" customHeight="1">
      <c r="A39" s="216"/>
      <c r="B39" s="210" t="s">
        <v>5</v>
      </c>
      <c r="C39" s="41" t="s">
        <v>159</v>
      </c>
      <c r="D39" s="16">
        <v>35842</v>
      </c>
      <c r="E39" s="15">
        <v>109206</v>
      </c>
      <c r="F39" s="16">
        <v>152448</v>
      </c>
      <c r="G39" s="16">
        <v>25908</v>
      </c>
      <c r="H39" s="16">
        <v>75047</v>
      </c>
      <c r="I39" s="16">
        <v>52025</v>
      </c>
      <c r="J39" s="16">
        <v>117606</v>
      </c>
      <c r="K39" s="16">
        <v>13296</v>
      </c>
      <c r="L39" s="15">
        <v>69497</v>
      </c>
      <c r="M39" s="15">
        <v>35946</v>
      </c>
      <c r="N39" s="15">
        <v>28709</v>
      </c>
      <c r="O39" s="15">
        <v>50081</v>
      </c>
    </row>
    <row r="40" spans="1:15" s="4" customFormat="1" ht="13.5" customHeight="1" thickBot="1">
      <c r="A40" s="216"/>
      <c r="B40" s="211"/>
      <c r="C40" s="43" t="s">
        <v>0</v>
      </c>
      <c r="D40" s="18">
        <v>57119</v>
      </c>
      <c r="E40" s="18">
        <v>182045</v>
      </c>
      <c r="F40" s="18">
        <v>253696</v>
      </c>
      <c r="G40" s="18">
        <v>43383</v>
      </c>
      <c r="H40" s="18">
        <v>119556</v>
      </c>
      <c r="I40" s="18">
        <v>82618</v>
      </c>
      <c r="J40" s="18">
        <v>189325</v>
      </c>
      <c r="K40" s="18">
        <v>21549</v>
      </c>
      <c r="L40" s="18">
        <v>113323</v>
      </c>
      <c r="M40" s="18">
        <v>58089</v>
      </c>
      <c r="N40" s="18">
        <v>46223</v>
      </c>
      <c r="O40" s="18">
        <v>80477</v>
      </c>
    </row>
    <row r="41" spans="1:15" s="4" customFormat="1" ht="13.5" customHeight="1">
      <c r="A41" s="216"/>
      <c r="B41" s="210" t="s">
        <v>11</v>
      </c>
      <c r="C41" s="41" t="s">
        <v>159</v>
      </c>
      <c r="D41" s="16">
        <v>294</v>
      </c>
      <c r="E41" s="15"/>
      <c r="F41" s="16"/>
      <c r="G41" s="16">
        <v>113</v>
      </c>
      <c r="H41" s="16">
        <v>2488</v>
      </c>
      <c r="I41" s="16">
        <v>2068</v>
      </c>
      <c r="J41" s="16">
        <v>551</v>
      </c>
      <c r="K41" s="16">
        <v>638</v>
      </c>
      <c r="L41" s="15">
        <v>212</v>
      </c>
      <c r="M41" s="15">
        <v>630</v>
      </c>
      <c r="N41" s="15">
        <v>318</v>
      </c>
      <c r="O41" s="15">
        <v>1</v>
      </c>
    </row>
    <row r="42" spans="1:15" s="4" customFormat="1" ht="13.5" customHeight="1" thickBot="1">
      <c r="A42" s="216"/>
      <c r="B42" s="211"/>
      <c r="C42" s="43" t="s">
        <v>0</v>
      </c>
      <c r="D42" s="18">
        <v>29733</v>
      </c>
      <c r="E42" s="18"/>
      <c r="F42" s="18"/>
      <c r="G42" s="18">
        <v>11644</v>
      </c>
      <c r="H42" s="18">
        <v>248800</v>
      </c>
      <c r="I42" s="18">
        <v>207823</v>
      </c>
      <c r="J42" s="18">
        <v>55304</v>
      </c>
      <c r="K42" s="18">
        <v>64094</v>
      </c>
      <c r="L42" s="18">
        <v>21374</v>
      </c>
      <c r="M42" s="18">
        <v>63606</v>
      </c>
      <c r="N42" s="18">
        <v>32188</v>
      </c>
      <c r="O42" s="18">
        <v>73</v>
      </c>
    </row>
    <row r="43" spans="1:15" s="4" customFormat="1" ht="13.5" customHeight="1">
      <c r="A43" s="216"/>
      <c r="B43" s="210" t="s">
        <v>13</v>
      </c>
      <c r="C43" s="41" t="s">
        <v>159</v>
      </c>
      <c r="D43" s="16">
        <v>2</v>
      </c>
      <c r="E43" s="15"/>
      <c r="F43" s="16">
        <v>304</v>
      </c>
      <c r="G43" s="16"/>
      <c r="H43" s="16">
        <v>1253</v>
      </c>
      <c r="I43" s="52">
        <v>738</v>
      </c>
      <c r="J43" s="52">
        <v>706</v>
      </c>
      <c r="K43" s="52">
        <v>364</v>
      </c>
      <c r="L43" s="52">
        <v>356</v>
      </c>
      <c r="M43" s="52">
        <v>677</v>
      </c>
      <c r="N43" s="52">
        <v>476</v>
      </c>
      <c r="O43" s="52">
        <v>105</v>
      </c>
    </row>
    <row r="44" spans="1:15" s="4" customFormat="1" ht="13.5" customHeight="1" thickBot="1">
      <c r="A44" s="216"/>
      <c r="B44" s="211"/>
      <c r="C44" s="43" t="s">
        <v>0</v>
      </c>
      <c r="D44" s="18">
        <v>152</v>
      </c>
      <c r="E44" s="18"/>
      <c r="F44" s="18">
        <v>31316</v>
      </c>
      <c r="G44" s="18"/>
      <c r="H44" s="18">
        <v>125475</v>
      </c>
      <c r="I44" s="18">
        <v>74003</v>
      </c>
      <c r="J44" s="18">
        <v>70758</v>
      </c>
      <c r="K44" s="18">
        <v>36438</v>
      </c>
      <c r="L44" s="18">
        <v>35718</v>
      </c>
      <c r="M44" s="18">
        <v>68268</v>
      </c>
      <c r="N44" s="18">
        <v>48261</v>
      </c>
      <c r="O44" s="18">
        <v>10672</v>
      </c>
    </row>
    <row r="45" spans="1:15" s="4" customFormat="1" ht="13.5" customHeight="1">
      <c r="A45" s="216"/>
      <c r="B45" s="210" t="s">
        <v>12</v>
      </c>
      <c r="C45" s="41" t="s">
        <v>159</v>
      </c>
      <c r="D45" s="16"/>
      <c r="E45" s="15"/>
      <c r="F45" s="16"/>
      <c r="G45" s="16"/>
      <c r="H45" s="16">
        <v>2</v>
      </c>
      <c r="I45" s="16"/>
      <c r="J45" s="16"/>
      <c r="K45" s="16">
        <v>9</v>
      </c>
      <c r="L45" s="15">
        <v>10</v>
      </c>
      <c r="M45" s="15">
        <v>9</v>
      </c>
      <c r="N45" s="15">
        <v>11</v>
      </c>
      <c r="O45" s="15"/>
    </row>
    <row r="46" spans="1:15" s="4" customFormat="1" ht="13.5" customHeight="1" thickBot="1">
      <c r="A46" s="216"/>
      <c r="B46" s="211"/>
      <c r="C46" s="43" t="s">
        <v>0</v>
      </c>
      <c r="D46" s="18"/>
      <c r="E46" s="18"/>
      <c r="F46" s="18"/>
      <c r="G46" s="18"/>
      <c r="H46" s="18">
        <v>133</v>
      </c>
      <c r="I46" s="18"/>
      <c r="J46" s="18"/>
      <c r="K46" s="18">
        <v>694</v>
      </c>
      <c r="L46" s="18">
        <v>716</v>
      </c>
      <c r="M46" s="18">
        <v>700</v>
      </c>
      <c r="N46" s="18">
        <v>800</v>
      </c>
      <c r="O46" s="18"/>
    </row>
    <row r="47" spans="1:15" s="4" customFormat="1" ht="13.5" customHeight="1">
      <c r="A47" s="216"/>
      <c r="B47" s="210" t="s">
        <v>6</v>
      </c>
      <c r="C47" s="41" t="s">
        <v>159</v>
      </c>
      <c r="D47" s="16">
        <v>705</v>
      </c>
      <c r="E47" s="15"/>
      <c r="F47" s="16"/>
      <c r="G47" s="16"/>
      <c r="H47" s="16">
        <v>238</v>
      </c>
      <c r="I47" s="16"/>
      <c r="J47" s="16"/>
      <c r="K47" s="16">
        <v>100526</v>
      </c>
      <c r="L47" s="15"/>
      <c r="M47" s="15">
        <v>227</v>
      </c>
      <c r="N47" s="15"/>
      <c r="O47" s="15">
        <v>4286</v>
      </c>
    </row>
    <row r="48" spans="1:15" s="4" customFormat="1" ht="13.5" customHeight="1" thickBot="1">
      <c r="A48" s="216"/>
      <c r="B48" s="211"/>
      <c r="C48" s="43" t="s">
        <v>0</v>
      </c>
      <c r="D48" s="18">
        <v>1284</v>
      </c>
      <c r="E48" s="18"/>
      <c r="F48" s="18"/>
      <c r="G48" s="18"/>
      <c r="H48" s="18">
        <v>433</v>
      </c>
      <c r="I48" s="18"/>
      <c r="J48" s="18"/>
      <c r="K48" s="18">
        <v>175920</v>
      </c>
      <c r="L48" s="18"/>
      <c r="M48" s="18">
        <v>393</v>
      </c>
      <c r="N48" s="18"/>
      <c r="O48" s="18">
        <v>6781</v>
      </c>
    </row>
    <row r="49" spans="1:15" s="4" customFormat="1" ht="13.5" customHeight="1">
      <c r="A49" s="216"/>
      <c r="B49" s="210" t="s">
        <v>7</v>
      </c>
      <c r="C49" s="41" t="s">
        <v>159</v>
      </c>
      <c r="D49" s="16"/>
      <c r="E49" s="16">
        <v>3</v>
      </c>
      <c r="F49" s="16">
        <v>55</v>
      </c>
      <c r="G49" s="16"/>
      <c r="H49" s="16"/>
      <c r="I49" s="16"/>
      <c r="J49" s="16"/>
      <c r="K49" s="16"/>
      <c r="L49" s="16"/>
      <c r="M49" s="16"/>
      <c r="N49" s="16"/>
      <c r="O49" s="16"/>
    </row>
    <row r="50" spans="1:15" s="4" customFormat="1" ht="13.5" customHeight="1" thickBot="1">
      <c r="A50" s="216"/>
      <c r="B50" s="211"/>
      <c r="C50" s="43" t="s">
        <v>0</v>
      </c>
      <c r="D50" s="18"/>
      <c r="E50" s="18">
        <v>263</v>
      </c>
      <c r="F50" s="18">
        <v>5500</v>
      </c>
      <c r="G50" s="18"/>
      <c r="H50" s="18"/>
      <c r="I50" s="18"/>
      <c r="J50" s="18"/>
      <c r="K50" s="18"/>
      <c r="L50" s="18"/>
      <c r="M50" s="18"/>
      <c r="N50" s="18"/>
      <c r="O50" s="18"/>
    </row>
    <row r="51" spans="1:15" s="4" customFormat="1" ht="13.5" customHeight="1">
      <c r="A51" s="216"/>
      <c r="B51" s="210" t="s">
        <v>148</v>
      </c>
      <c r="C51" s="41" t="s">
        <v>159</v>
      </c>
      <c r="D51" s="16"/>
      <c r="E51" s="15"/>
      <c r="F51" s="16">
        <v>380</v>
      </c>
      <c r="G51" s="16">
        <v>173</v>
      </c>
      <c r="H51" s="16">
        <v>417</v>
      </c>
      <c r="I51" s="16">
        <v>95</v>
      </c>
      <c r="J51" s="16">
        <v>150</v>
      </c>
      <c r="K51" s="16">
        <v>625</v>
      </c>
      <c r="L51" s="15">
        <v>23</v>
      </c>
      <c r="M51" s="15"/>
      <c r="N51" s="15">
        <v>537</v>
      </c>
      <c r="O51" s="15">
        <v>190</v>
      </c>
    </row>
    <row r="52" spans="1:15" s="4" customFormat="1" ht="13.5" customHeight="1" thickBot="1">
      <c r="A52" s="216"/>
      <c r="B52" s="211"/>
      <c r="C52" s="43" t="s">
        <v>0</v>
      </c>
      <c r="D52" s="18"/>
      <c r="E52" s="18"/>
      <c r="F52" s="18">
        <v>38405</v>
      </c>
      <c r="G52" s="18">
        <v>17306</v>
      </c>
      <c r="H52" s="18">
        <v>41667</v>
      </c>
      <c r="I52" s="18">
        <v>9619</v>
      </c>
      <c r="J52" s="18">
        <v>15120</v>
      </c>
      <c r="K52" s="18">
        <v>62698</v>
      </c>
      <c r="L52" s="18">
        <v>2300</v>
      </c>
      <c r="M52" s="18"/>
      <c r="N52" s="18">
        <v>54232</v>
      </c>
      <c r="O52" s="18">
        <v>19048</v>
      </c>
    </row>
    <row r="53" spans="1:15" s="4" customFormat="1" ht="13.5" customHeight="1">
      <c r="A53" s="216"/>
      <c r="B53" s="210" t="s">
        <v>8</v>
      </c>
      <c r="C53" s="41" t="s">
        <v>159</v>
      </c>
      <c r="D53" s="16">
        <v>17299</v>
      </c>
      <c r="E53" s="15">
        <v>36793</v>
      </c>
      <c r="F53" s="16">
        <v>2011</v>
      </c>
      <c r="G53" s="16">
        <v>14569</v>
      </c>
      <c r="H53" s="16">
        <v>6074</v>
      </c>
      <c r="I53" s="16">
        <v>19856</v>
      </c>
      <c r="J53" s="16">
        <v>1539</v>
      </c>
      <c r="K53" s="16">
        <v>6432</v>
      </c>
      <c r="L53" s="15">
        <v>3281</v>
      </c>
      <c r="M53" s="15">
        <v>2076</v>
      </c>
      <c r="N53" s="15">
        <v>1100</v>
      </c>
      <c r="O53" s="15">
        <v>2513</v>
      </c>
    </row>
    <row r="54" spans="1:15" s="4" customFormat="1" ht="13.5" customHeight="1" thickBot="1">
      <c r="A54" s="216"/>
      <c r="B54" s="211"/>
      <c r="C54" s="43" t="s">
        <v>0</v>
      </c>
      <c r="D54" s="18">
        <v>151551</v>
      </c>
      <c r="E54" s="18">
        <v>328957</v>
      </c>
      <c r="F54" s="18">
        <v>18276</v>
      </c>
      <c r="G54" s="18">
        <v>135201</v>
      </c>
      <c r="H54" s="18">
        <v>56094</v>
      </c>
      <c r="I54" s="18">
        <v>184852</v>
      </c>
      <c r="J54" s="18">
        <v>14387</v>
      </c>
      <c r="K54" s="18">
        <v>60156</v>
      </c>
      <c r="L54" s="18">
        <v>30750</v>
      </c>
      <c r="M54" s="18">
        <v>19501</v>
      </c>
      <c r="N54" s="18">
        <v>10496</v>
      </c>
      <c r="O54" s="18">
        <v>24218</v>
      </c>
    </row>
    <row r="55" spans="1:15" s="4" customFormat="1" ht="13.5" customHeight="1">
      <c r="A55" s="216"/>
      <c r="B55" s="210" t="s">
        <v>9</v>
      </c>
      <c r="C55" s="41" t="s">
        <v>159</v>
      </c>
      <c r="D55" s="16">
        <v>3843</v>
      </c>
      <c r="E55" s="15">
        <v>106868</v>
      </c>
      <c r="F55" s="16">
        <v>486</v>
      </c>
      <c r="G55" s="16">
        <v>2666</v>
      </c>
      <c r="H55" s="16">
        <v>6070</v>
      </c>
      <c r="I55" s="16">
        <v>25367</v>
      </c>
      <c r="J55" s="16">
        <v>2045</v>
      </c>
      <c r="K55" s="16">
        <v>6228</v>
      </c>
      <c r="L55" s="15">
        <v>12535</v>
      </c>
      <c r="M55" s="15">
        <v>19116</v>
      </c>
      <c r="N55" s="15">
        <v>6728</v>
      </c>
      <c r="O55" s="15">
        <v>23214</v>
      </c>
    </row>
    <row r="56" spans="1:15" s="4" customFormat="1" ht="13.5" customHeight="1" thickBot="1">
      <c r="A56" s="216"/>
      <c r="B56" s="211"/>
      <c r="C56" s="43" t="s">
        <v>0</v>
      </c>
      <c r="D56" s="18">
        <v>31825</v>
      </c>
      <c r="E56" s="18">
        <v>926226</v>
      </c>
      <c r="F56" s="18">
        <v>4380</v>
      </c>
      <c r="G56" s="18">
        <v>23985</v>
      </c>
      <c r="H56" s="18">
        <v>53097</v>
      </c>
      <c r="I56" s="18">
        <v>223208</v>
      </c>
      <c r="J56" s="18">
        <v>17880</v>
      </c>
      <c r="K56" s="18">
        <v>54460</v>
      </c>
      <c r="L56" s="18">
        <v>109764</v>
      </c>
      <c r="M56" s="18">
        <v>167281</v>
      </c>
      <c r="N56" s="18">
        <v>59169</v>
      </c>
      <c r="O56" s="18">
        <v>203832</v>
      </c>
    </row>
    <row r="57" spans="1:15" s="4" customFormat="1" ht="13.5" customHeight="1">
      <c r="A57" s="216"/>
      <c r="B57" s="210" t="s">
        <v>122</v>
      </c>
      <c r="C57" s="41" t="s">
        <v>159</v>
      </c>
      <c r="D57" s="16">
        <v>5352</v>
      </c>
      <c r="E57" s="16"/>
      <c r="F57" s="16">
        <v>1947</v>
      </c>
      <c r="G57" s="16">
        <v>1607</v>
      </c>
      <c r="H57" s="16">
        <v>2096</v>
      </c>
      <c r="I57" s="16">
        <v>3816</v>
      </c>
      <c r="J57" s="16">
        <v>1917</v>
      </c>
      <c r="K57" s="16">
        <v>125</v>
      </c>
      <c r="L57" s="16">
        <v>34</v>
      </c>
      <c r="M57" s="16">
        <v>2895</v>
      </c>
      <c r="N57" s="16">
        <v>286</v>
      </c>
      <c r="O57" s="16">
        <v>2197</v>
      </c>
    </row>
    <row r="58" spans="1:15" s="4" customFormat="1" ht="13.5" customHeight="1" thickBot="1">
      <c r="A58" s="217"/>
      <c r="B58" s="218"/>
      <c r="C58" s="43" t="s">
        <v>0</v>
      </c>
      <c r="D58" s="18">
        <v>54427</v>
      </c>
      <c r="E58" s="18"/>
      <c r="F58" s="18">
        <v>19841</v>
      </c>
      <c r="G58" s="18">
        <v>16359</v>
      </c>
      <c r="H58" s="18">
        <v>21413</v>
      </c>
      <c r="I58" s="18">
        <v>38929</v>
      </c>
      <c r="J58" s="18">
        <v>19554</v>
      </c>
      <c r="K58" s="18">
        <v>1275</v>
      </c>
      <c r="L58" s="18">
        <v>348</v>
      </c>
      <c r="M58" s="18">
        <v>29534</v>
      </c>
      <c r="N58" s="18">
        <v>2916</v>
      </c>
      <c r="O58" s="18">
        <v>22411</v>
      </c>
    </row>
    <row r="59" spans="1:15" s="4" customFormat="1" ht="13.5" customHeight="1">
      <c r="A59" s="186" t="s">
        <v>42</v>
      </c>
      <c r="B59" s="210" t="s">
        <v>45</v>
      </c>
      <c r="C59" s="41" t="s">
        <v>159</v>
      </c>
      <c r="D59" s="26"/>
      <c r="E59" s="170"/>
      <c r="F59" s="26"/>
      <c r="G59" s="26"/>
      <c r="H59" s="26"/>
      <c r="I59" s="26">
        <v>911</v>
      </c>
      <c r="J59" s="26">
        <v>4155</v>
      </c>
      <c r="K59" s="26">
        <v>1853</v>
      </c>
      <c r="L59" s="26">
        <v>136</v>
      </c>
      <c r="M59" s="26"/>
      <c r="N59" s="26"/>
      <c r="O59" s="26">
        <v>1368</v>
      </c>
    </row>
    <row r="60" spans="1:15" s="4" customFormat="1" ht="13.5" customHeight="1" thickBot="1">
      <c r="A60" s="192"/>
      <c r="B60" s="218"/>
      <c r="C60" s="116" t="s">
        <v>0</v>
      </c>
      <c r="D60" s="179"/>
      <c r="E60" s="179"/>
      <c r="F60" s="179"/>
      <c r="G60" s="179"/>
      <c r="H60" s="179"/>
      <c r="I60" s="179">
        <v>2451</v>
      </c>
      <c r="J60" s="179">
        <v>13268</v>
      </c>
      <c r="K60" s="179">
        <v>6401</v>
      </c>
      <c r="L60" s="179">
        <v>451</v>
      </c>
      <c r="M60" s="179"/>
      <c r="N60" s="179"/>
      <c r="O60" s="179">
        <v>4397</v>
      </c>
    </row>
    <row r="61" spans="1:15" ht="13.5" customHeight="1">
      <c r="A61" s="192"/>
      <c r="B61" s="210" t="s">
        <v>155</v>
      </c>
      <c r="C61" s="41" t="s">
        <v>159</v>
      </c>
      <c r="D61" s="170">
        <v>170</v>
      </c>
      <c r="E61" s="170">
        <v>123</v>
      </c>
      <c r="F61" s="170">
        <v>145</v>
      </c>
      <c r="G61" s="170">
        <v>81</v>
      </c>
      <c r="H61" s="180">
        <v>20</v>
      </c>
      <c r="I61" s="170">
        <v>57</v>
      </c>
      <c r="J61" s="170">
        <v>122</v>
      </c>
      <c r="K61" s="170">
        <v>696</v>
      </c>
      <c r="L61" s="170">
        <v>768</v>
      </c>
      <c r="M61" s="170">
        <v>125</v>
      </c>
      <c r="N61" s="170">
        <v>90</v>
      </c>
      <c r="O61" s="170">
        <v>176</v>
      </c>
    </row>
    <row r="62" spans="1:15" ht="13.5" thickBot="1">
      <c r="A62" s="192"/>
      <c r="B62" s="211"/>
      <c r="C62" s="43" t="s">
        <v>0</v>
      </c>
      <c r="D62" s="171">
        <v>2549</v>
      </c>
      <c r="E62" s="171">
        <v>1781</v>
      </c>
      <c r="F62" s="171">
        <v>2007</v>
      </c>
      <c r="G62" s="171">
        <v>1165</v>
      </c>
      <c r="H62" s="171">
        <v>294</v>
      </c>
      <c r="I62" s="171">
        <v>870</v>
      </c>
      <c r="J62" s="171">
        <v>1701</v>
      </c>
      <c r="K62" s="171">
        <v>10326</v>
      </c>
      <c r="L62" s="171">
        <v>11266</v>
      </c>
      <c r="M62" s="171">
        <v>1879</v>
      </c>
      <c r="N62" s="171">
        <v>1355</v>
      </c>
      <c r="O62" s="171">
        <v>2795</v>
      </c>
    </row>
    <row r="63" spans="1:15" ht="12.75">
      <c r="A63" s="192"/>
      <c r="B63" s="210" t="s">
        <v>78</v>
      </c>
      <c r="C63" s="41" t="s">
        <v>159</v>
      </c>
      <c r="D63" s="170"/>
      <c r="E63" s="170"/>
      <c r="F63" s="170"/>
      <c r="G63" s="170"/>
      <c r="H63" s="170"/>
      <c r="I63" s="170"/>
      <c r="J63" s="170"/>
      <c r="K63" s="170">
        <v>205</v>
      </c>
      <c r="L63" s="170">
        <v>316</v>
      </c>
      <c r="M63" s="170"/>
      <c r="N63" s="170">
        <v>105</v>
      </c>
      <c r="O63" s="170"/>
    </row>
    <row r="64" spans="1:15" ht="13.5" thickBot="1">
      <c r="A64" s="192"/>
      <c r="B64" s="211"/>
      <c r="C64" s="43" t="s">
        <v>0</v>
      </c>
      <c r="D64" s="171"/>
      <c r="E64" s="171"/>
      <c r="F64" s="171"/>
      <c r="G64" s="171"/>
      <c r="H64" s="171"/>
      <c r="I64" s="171"/>
      <c r="J64" s="171"/>
      <c r="K64" s="171">
        <v>718</v>
      </c>
      <c r="L64" s="171">
        <v>1105</v>
      </c>
      <c r="M64" s="171"/>
      <c r="N64" s="171">
        <v>395</v>
      </c>
      <c r="O64" s="171"/>
    </row>
    <row r="65" spans="1:15" ht="12.75">
      <c r="A65" s="192"/>
      <c r="B65" s="210" t="s">
        <v>123</v>
      </c>
      <c r="C65" s="41" t="s">
        <v>159</v>
      </c>
      <c r="D65" s="170"/>
      <c r="E65" s="170">
        <v>368</v>
      </c>
      <c r="F65" s="170">
        <v>291</v>
      </c>
      <c r="G65" s="170"/>
      <c r="H65" s="170"/>
      <c r="I65" s="170"/>
      <c r="J65" s="170"/>
      <c r="K65" s="170"/>
      <c r="L65" s="170"/>
      <c r="M65" s="170"/>
      <c r="N65" s="170"/>
      <c r="O65" s="170"/>
    </row>
    <row r="66" spans="1:15" ht="13.5" thickBot="1">
      <c r="A66" s="193"/>
      <c r="B66" s="211"/>
      <c r="C66" s="43" t="s">
        <v>0</v>
      </c>
      <c r="D66" s="171"/>
      <c r="E66" s="171">
        <v>1105</v>
      </c>
      <c r="F66" s="171">
        <v>801</v>
      </c>
      <c r="G66" s="171"/>
      <c r="H66" s="171"/>
      <c r="I66" s="171"/>
      <c r="J66" s="171"/>
      <c r="K66" s="171"/>
      <c r="L66" s="171"/>
      <c r="M66" s="171"/>
      <c r="N66" s="171"/>
      <c r="O66" s="171"/>
    </row>
    <row r="67" spans="1:15" ht="13.5" customHeight="1">
      <c r="A67" s="222" t="s">
        <v>157</v>
      </c>
      <c r="B67" s="222"/>
      <c r="C67" s="178" t="s">
        <v>159</v>
      </c>
      <c r="D67" s="177">
        <f>D5+D7+D9+D11+D13+D15+D17+D19+D21+D23+D25+D27+D29+D31+D33+D35+D37+D39+D41+D43+D45+D47+D49+D51+D53+D55+D57+D59+D61+D63+D65</f>
        <v>164977</v>
      </c>
      <c r="E67" s="177">
        <f aca="true" t="shared" si="0" ref="E67:O67">E5+E7+E9+E11+E13+E15+E17+E19+E21+E23+E25+E27+E29+E31+E33+E35+E37+E39+E41+E43+E45+E47+E49+E51+E53+E55+E57+E59+E61+E63+E65</f>
        <v>317778</v>
      </c>
      <c r="F67" s="177">
        <f t="shared" si="0"/>
        <v>403580</v>
      </c>
      <c r="G67" s="177">
        <f t="shared" si="0"/>
        <v>90896</v>
      </c>
      <c r="H67" s="177">
        <f t="shared" si="0"/>
        <v>152606</v>
      </c>
      <c r="I67" s="177">
        <f t="shared" si="0"/>
        <v>352876</v>
      </c>
      <c r="J67" s="177">
        <f t="shared" si="0"/>
        <v>180842</v>
      </c>
      <c r="K67" s="177">
        <f t="shared" si="0"/>
        <v>347075</v>
      </c>
      <c r="L67" s="177">
        <f t="shared" si="0"/>
        <v>1609970</v>
      </c>
      <c r="M67" s="177">
        <f t="shared" si="0"/>
        <v>307533</v>
      </c>
      <c r="N67" s="177">
        <f t="shared" si="0"/>
        <v>180962</v>
      </c>
      <c r="O67" s="177">
        <f t="shared" si="0"/>
        <v>515854</v>
      </c>
    </row>
    <row r="68" spans="1:15" ht="13.5" customHeight="1" thickBot="1">
      <c r="A68" s="223" t="s">
        <v>158</v>
      </c>
      <c r="B68" s="223"/>
      <c r="C68" s="167" t="s">
        <v>0</v>
      </c>
      <c r="D68" s="181">
        <f>D6+D8+D10+D12+D14+D16+D18+D20+D22+D24+D26+D28+D30+D32+D34+D36+D38+D40+D42+D44+D46+D48+D50+D52+D54+D56+D58+D60+D62+D64+D66</f>
        <v>1665539</v>
      </c>
      <c r="E68" s="181">
        <f aca="true" t="shared" si="1" ref="E68:O68">E6+E8+E10+E12+E14+E16+E18+E20+E22+E24+E26+E28+E30+E32+E34+E36+E38+E40+E42+E44+E46+E48+E50+E52+E54+E56+E58+E60+E62+E64+E66</f>
        <v>2270581</v>
      </c>
      <c r="F68" s="181">
        <f t="shared" si="1"/>
        <v>2146367</v>
      </c>
      <c r="G68" s="181">
        <f t="shared" si="1"/>
        <v>891950</v>
      </c>
      <c r="H68" s="181">
        <f t="shared" si="1"/>
        <v>1537133</v>
      </c>
      <c r="I68" s="181">
        <f t="shared" si="1"/>
        <v>2756657</v>
      </c>
      <c r="J68" s="181">
        <f t="shared" si="1"/>
        <v>981113</v>
      </c>
      <c r="K68" s="181">
        <f t="shared" si="1"/>
        <v>2103818</v>
      </c>
      <c r="L68" s="181">
        <f t="shared" si="1"/>
        <v>10368561</v>
      </c>
      <c r="M68" s="181">
        <f t="shared" si="1"/>
        <v>2254675</v>
      </c>
      <c r="N68" s="181">
        <f t="shared" si="1"/>
        <v>1323476</v>
      </c>
      <c r="O68" s="181">
        <f t="shared" si="1"/>
        <v>3308072</v>
      </c>
    </row>
  </sheetData>
  <sheetProtection/>
  <mergeCells count="37">
    <mergeCell ref="B27:B28"/>
    <mergeCell ref="B25:B26"/>
    <mergeCell ref="B17:B18"/>
    <mergeCell ref="B11:B12"/>
    <mergeCell ref="B13:B14"/>
    <mergeCell ref="A5:A8"/>
    <mergeCell ref="B5:B6"/>
    <mergeCell ref="B7:B8"/>
    <mergeCell ref="B9:B10"/>
    <mergeCell ref="A68:B68"/>
    <mergeCell ref="B59:B60"/>
    <mergeCell ref="B43:B44"/>
    <mergeCell ref="B45:B46"/>
    <mergeCell ref="B47:B48"/>
    <mergeCell ref="B51:B52"/>
    <mergeCell ref="B53:B54"/>
    <mergeCell ref="B49:B50"/>
    <mergeCell ref="D3:O3"/>
    <mergeCell ref="B29:B30"/>
    <mergeCell ref="B31:B32"/>
    <mergeCell ref="B33:B34"/>
    <mergeCell ref="B35:B36"/>
    <mergeCell ref="A67:B67"/>
    <mergeCell ref="B41:B42"/>
    <mergeCell ref="B37:B38"/>
    <mergeCell ref="B39:B40"/>
    <mergeCell ref="B15:B16"/>
    <mergeCell ref="B61:B62"/>
    <mergeCell ref="B63:B64"/>
    <mergeCell ref="A9:A58"/>
    <mergeCell ref="A59:A66"/>
    <mergeCell ref="B65:B66"/>
    <mergeCell ref="B57:B58"/>
    <mergeCell ref="B55:B56"/>
    <mergeCell ref="B19:B20"/>
    <mergeCell ref="B21:B22"/>
    <mergeCell ref="B23:B2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0" customWidth="1"/>
    <col min="2" max="2" width="29.57421875" style="59" customWidth="1"/>
    <col min="3" max="3" width="16.00390625" style="84" customWidth="1"/>
    <col min="4" max="4" width="20.57421875" style="84" customWidth="1"/>
    <col min="5" max="5" width="12.00390625" style="84" customWidth="1"/>
    <col min="6" max="6" width="14.8515625" style="84" customWidth="1"/>
    <col min="7" max="7" width="18.57421875" style="84" customWidth="1"/>
    <col min="8" max="8" width="13.8515625" style="84" customWidth="1"/>
    <col min="9" max="9" width="12.421875" style="101" customWidth="1"/>
    <col min="10" max="16384" width="9.140625" style="3" customWidth="1"/>
  </cols>
  <sheetData>
    <row r="1" spans="1:11" ht="19.5" customHeight="1">
      <c r="A1" s="57" t="s">
        <v>105</v>
      </c>
      <c r="B1" s="57"/>
      <c r="C1" s="82"/>
      <c r="D1" s="82"/>
      <c r="E1" s="82"/>
      <c r="F1" s="82"/>
      <c r="G1" s="82"/>
      <c r="H1" s="82"/>
      <c r="I1" s="82"/>
      <c r="J1" s="12"/>
      <c r="K1" s="12"/>
    </row>
    <row r="2" ht="6.75" customHeight="1" thickBot="1">
      <c r="A2" s="14"/>
    </row>
    <row r="3" spans="3:9" ht="13.5" customHeight="1" thickBot="1">
      <c r="C3" s="198">
        <v>2014</v>
      </c>
      <c r="D3" s="198"/>
      <c r="E3" s="198"/>
      <c r="F3" s="198"/>
      <c r="G3" s="198"/>
      <c r="H3" s="198"/>
      <c r="I3" s="198"/>
    </row>
    <row r="4" spans="1:9" ht="13.5" customHeight="1" thickBot="1">
      <c r="A4" s="225" t="s">
        <v>55</v>
      </c>
      <c r="B4" s="225" t="s">
        <v>56</v>
      </c>
      <c r="C4" s="224" t="s">
        <v>106</v>
      </c>
      <c r="D4" s="224" t="s">
        <v>140</v>
      </c>
      <c r="E4" s="224" t="s">
        <v>115</v>
      </c>
      <c r="F4" s="224" t="s">
        <v>107</v>
      </c>
      <c r="G4" s="198" t="s">
        <v>72</v>
      </c>
      <c r="H4" s="198"/>
      <c r="I4" s="198"/>
    </row>
    <row r="5" spans="1:9" ht="24.75" customHeight="1" thickBot="1">
      <c r="A5" s="226"/>
      <c r="B5" s="226"/>
      <c r="C5" s="209"/>
      <c r="D5" s="209"/>
      <c r="E5" s="209"/>
      <c r="F5" s="209"/>
      <c r="G5" s="86" t="s">
        <v>108</v>
      </c>
      <c r="H5" s="86" t="s">
        <v>124</v>
      </c>
      <c r="I5" s="86" t="s">
        <v>109</v>
      </c>
    </row>
    <row r="6" spans="1:9" ht="36" customHeight="1">
      <c r="A6" s="186" t="s">
        <v>38</v>
      </c>
      <c r="B6" s="63" t="s">
        <v>39</v>
      </c>
      <c r="C6" s="16">
        <v>100000</v>
      </c>
      <c r="D6" s="97">
        <v>1132</v>
      </c>
      <c r="E6" s="16">
        <v>62398</v>
      </c>
      <c r="F6" s="16">
        <v>4964</v>
      </c>
      <c r="G6" s="134">
        <f>D6/D$41</f>
        <v>0.10087328461949742</v>
      </c>
      <c r="H6" s="133">
        <f>E6/E$41</f>
        <v>0.09434059255048291</v>
      </c>
      <c r="I6" s="236">
        <f>F6/F$41</f>
        <v>0.05128576003967311</v>
      </c>
    </row>
    <row r="7" spans="1:9" ht="36" customHeight="1" thickBot="1">
      <c r="A7" s="192"/>
      <c r="B7" s="64" t="s">
        <v>40</v>
      </c>
      <c r="C7" s="18">
        <v>65000</v>
      </c>
      <c r="D7" s="18">
        <v>737</v>
      </c>
      <c r="E7" s="18">
        <v>28375</v>
      </c>
      <c r="F7" s="18">
        <v>2252</v>
      </c>
      <c r="G7" s="136">
        <f>D7/D$41</f>
        <v>0.06567456781322402</v>
      </c>
      <c r="H7" s="138">
        <f>E7/E$41</f>
        <v>0.042900642867078315</v>
      </c>
      <c r="I7" s="237">
        <f>F7/F$41</f>
        <v>0.02326662602927958</v>
      </c>
    </row>
    <row r="8" spans="1:9" ht="36" customHeight="1" thickBot="1">
      <c r="A8" s="193"/>
      <c r="B8" s="234" t="s">
        <v>118</v>
      </c>
      <c r="C8" s="235">
        <f>SUM(C6:C7)</f>
        <v>165000</v>
      </c>
      <c r="D8" s="235">
        <f aca="true" t="shared" si="0" ref="D8:I8">SUM(D6:D7)</f>
        <v>1869</v>
      </c>
      <c r="E8" s="235">
        <f t="shared" si="0"/>
        <v>90773</v>
      </c>
      <c r="F8" s="235">
        <f t="shared" si="0"/>
        <v>7216</v>
      </c>
      <c r="G8" s="235">
        <f t="shared" si="0"/>
        <v>0.16654785243272144</v>
      </c>
      <c r="H8" s="235">
        <f t="shared" si="0"/>
        <v>0.13724123541756122</v>
      </c>
      <c r="I8" s="235">
        <f t="shared" si="0"/>
        <v>0.07455238606895269</v>
      </c>
    </row>
    <row r="9" spans="1:9" ht="22.5" customHeight="1">
      <c r="A9" s="189" t="s">
        <v>44</v>
      </c>
      <c r="B9" s="63" t="s">
        <v>1</v>
      </c>
      <c r="C9" s="16">
        <v>51033</v>
      </c>
      <c r="D9" s="16">
        <v>87</v>
      </c>
      <c r="E9" s="16">
        <v>5</v>
      </c>
      <c r="F9" s="16">
        <v>3</v>
      </c>
      <c r="G9" s="134">
        <f>D9/D$41</f>
        <v>0.007752628764926038</v>
      </c>
      <c r="H9" s="236">
        <f>SUM(H6:H7)</f>
        <v>0.13724123541756122</v>
      </c>
      <c r="I9" s="236">
        <f>SUM(I6:I7)</f>
        <v>0.07455238606895269</v>
      </c>
    </row>
    <row r="10" spans="1:9" s="4" customFormat="1" ht="12.75" customHeight="1">
      <c r="A10" s="190"/>
      <c r="B10" s="65" t="s">
        <v>141</v>
      </c>
      <c r="C10" s="17">
        <v>400</v>
      </c>
      <c r="D10" s="98">
        <v>41</v>
      </c>
      <c r="E10" s="17">
        <v>608</v>
      </c>
      <c r="F10" s="17">
        <v>6</v>
      </c>
      <c r="G10" s="137">
        <f>D10/D$41</f>
        <v>0.003653537693815719</v>
      </c>
      <c r="H10" s="241">
        <f aca="true" t="shared" si="1" ref="H10:I33">SUM(H7:H8)</f>
        <v>0.18014187828463954</v>
      </c>
      <c r="I10" s="241">
        <f t="shared" si="1"/>
        <v>0.09781901209823227</v>
      </c>
    </row>
    <row r="11" spans="1:9" s="4" customFormat="1" ht="12.75" customHeight="1">
      <c r="A11" s="190"/>
      <c r="B11" s="65" t="s">
        <v>142</v>
      </c>
      <c r="C11" s="17">
        <v>550</v>
      </c>
      <c r="D11" s="17">
        <v>55</v>
      </c>
      <c r="E11" s="17">
        <v>1008</v>
      </c>
      <c r="F11" s="17">
        <v>10</v>
      </c>
      <c r="G11" s="137">
        <f>D11/D$41</f>
        <v>0.004901087150240599</v>
      </c>
      <c r="H11" s="241">
        <f t="shared" si="1"/>
        <v>0.27448247083512245</v>
      </c>
      <c r="I11" s="241">
        <f t="shared" si="1"/>
        <v>0.14910477213790538</v>
      </c>
    </row>
    <row r="12" spans="1:9" s="4" customFormat="1" ht="12.75" customHeight="1">
      <c r="A12" s="190"/>
      <c r="B12" s="65" t="s">
        <v>145</v>
      </c>
      <c r="C12" s="17">
        <v>350</v>
      </c>
      <c r="D12" s="98">
        <v>35</v>
      </c>
      <c r="E12" s="17">
        <v>912</v>
      </c>
      <c r="F12" s="17">
        <v>9</v>
      </c>
      <c r="G12" s="137">
        <f>D12/D$41</f>
        <v>0.0031188736410621993</v>
      </c>
      <c r="H12" s="241">
        <f t="shared" si="1"/>
        <v>0.31738311370220074</v>
      </c>
      <c r="I12" s="241">
        <f t="shared" si="1"/>
        <v>0.17237139816718494</v>
      </c>
    </row>
    <row r="13" spans="1:9" s="4" customFormat="1" ht="12.75" customHeight="1">
      <c r="A13" s="190"/>
      <c r="B13" s="65" t="s">
        <v>16</v>
      </c>
      <c r="C13" s="17">
        <v>399749</v>
      </c>
      <c r="D13" s="98">
        <v>2398</v>
      </c>
      <c r="E13" s="17">
        <v>359839</v>
      </c>
      <c r="F13" s="17">
        <v>58952</v>
      </c>
      <c r="G13" s="137">
        <f>D13/D$41</f>
        <v>0.21368739975049011</v>
      </c>
      <c r="H13" s="241">
        <f t="shared" si="1"/>
        <v>0.454624349119762</v>
      </c>
      <c r="I13" s="241">
        <f t="shared" si="1"/>
        <v>0.24692378423613764</v>
      </c>
    </row>
    <row r="14" spans="1:9" s="4" customFormat="1" ht="12.75" customHeight="1">
      <c r="A14" s="190"/>
      <c r="B14" s="65" t="s">
        <v>17</v>
      </c>
      <c r="C14" s="17">
        <v>115516</v>
      </c>
      <c r="D14" s="98">
        <v>761</v>
      </c>
      <c r="E14" s="17">
        <v>25425</v>
      </c>
      <c r="F14" s="17">
        <v>4121</v>
      </c>
      <c r="G14" s="137">
        <f>D14/D$41</f>
        <v>0.0678132240242381</v>
      </c>
      <c r="H14" s="241">
        <f t="shared" si="1"/>
        <v>0.5918655845373232</v>
      </c>
      <c r="I14" s="241">
        <f t="shared" si="1"/>
        <v>0.32147617030509035</v>
      </c>
    </row>
    <row r="15" spans="1:9" s="4" customFormat="1" ht="12.75" customHeight="1">
      <c r="A15" s="190"/>
      <c r="B15" s="65" t="s">
        <v>117</v>
      </c>
      <c r="C15" s="17">
        <v>1250</v>
      </c>
      <c r="D15" s="98">
        <v>128</v>
      </c>
      <c r="E15" s="17">
        <v>14466</v>
      </c>
      <c r="F15" s="17">
        <v>144</v>
      </c>
      <c r="G15" s="137">
        <f>D15/D$41</f>
        <v>0.011406166458741757</v>
      </c>
      <c r="H15" s="241">
        <f t="shared" si="1"/>
        <v>0.7720074628219628</v>
      </c>
      <c r="I15" s="241">
        <f t="shared" si="1"/>
        <v>0.4192951824033226</v>
      </c>
    </row>
    <row r="16" spans="1:9" s="4" customFormat="1" ht="12.75" customHeight="1">
      <c r="A16" s="190"/>
      <c r="B16" s="65" t="s">
        <v>143</v>
      </c>
      <c r="C16" s="17">
        <v>1500</v>
      </c>
      <c r="D16" s="98">
        <v>153</v>
      </c>
      <c r="E16" s="17">
        <v>8843</v>
      </c>
      <c r="F16" s="17">
        <v>88</v>
      </c>
      <c r="G16" s="137">
        <f>D16/D$41</f>
        <v>0.013633933345214757</v>
      </c>
      <c r="H16" s="241">
        <f t="shared" si="1"/>
        <v>1.0464899336570852</v>
      </c>
      <c r="I16" s="241">
        <f t="shared" si="1"/>
        <v>0.5683999545412279</v>
      </c>
    </row>
    <row r="17" spans="1:9" s="4" customFormat="1" ht="12.75" customHeight="1">
      <c r="A17" s="190"/>
      <c r="B17" s="65" t="s">
        <v>146</v>
      </c>
      <c r="C17" s="17">
        <v>1500</v>
      </c>
      <c r="D17" s="98">
        <v>152</v>
      </c>
      <c r="E17" s="17">
        <v>11223</v>
      </c>
      <c r="F17" s="17">
        <v>112</v>
      </c>
      <c r="G17" s="137">
        <f>D17/D$41</f>
        <v>0.013544822669755837</v>
      </c>
      <c r="H17" s="241">
        <f t="shared" si="1"/>
        <v>1.363873047359286</v>
      </c>
      <c r="I17" s="241">
        <f t="shared" si="1"/>
        <v>0.740771352708413</v>
      </c>
    </row>
    <row r="18" spans="1:9" s="4" customFormat="1" ht="12.75" customHeight="1">
      <c r="A18" s="190"/>
      <c r="B18" s="65" t="s">
        <v>147</v>
      </c>
      <c r="C18" s="17">
        <v>750</v>
      </c>
      <c r="D18" s="98">
        <v>77</v>
      </c>
      <c r="E18" s="58">
        <v>5228</v>
      </c>
      <c r="F18" s="58">
        <v>52</v>
      </c>
      <c r="G18" s="137">
        <f>D18/D$41</f>
        <v>0.006861522010336838</v>
      </c>
      <c r="H18" s="241">
        <f t="shared" si="1"/>
        <v>1.818497396479048</v>
      </c>
      <c r="I18" s="241">
        <f t="shared" si="1"/>
        <v>0.9876951369445506</v>
      </c>
    </row>
    <row r="19" spans="1:9" s="4" customFormat="1" ht="12.75" customHeight="1">
      <c r="A19" s="190"/>
      <c r="B19" s="65" t="s">
        <v>18</v>
      </c>
      <c r="C19" s="17">
        <v>16822</v>
      </c>
      <c r="D19" s="98">
        <v>310</v>
      </c>
      <c r="E19" s="17">
        <v>4152</v>
      </c>
      <c r="F19" s="17">
        <v>226</v>
      </c>
      <c r="G19" s="137">
        <f>D19/D$41</f>
        <v>0.027624309392265192</v>
      </c>
      <c r="H19" s="241">
        <f t="shared" si="1"/>
        <v>2.4103629810163714</v>
      </c>
      <c r="I19" s="241">
        <f t="shared" si="1"/>
        <v>1.309171307249641</v>
      </c>
    </row>
    <row r="20" spans="1:9" s="4" customFormat="1" ht="12.75" customHeight="1">
      <c r="A20" s="190"/>
      <c r="B20" s="65" t="s">
        <v>150</v>
      </c>
      <c r="C20" s="17">
        <v>4762</v>
      </c>
      <c r="D20" s="98">
        <v>100</v>
      </c>
      <c r="E20" s="17">
        <v>1126</v>
      </c>
      <c r="F20" s="17">
        <v>54</v>
      </c>
      <c r="G20" s="137">
        <f>D20/D$41</f>
        <v>0.008911067545891998</v>
      </c>
      <c r="H20" s="241">
        <f t="shared" si="1"/>
        <v>3.182370443838334</v>
      </c>
      <c r="I20" s="241">
        <f t="shared" si="1"/>
        <v>1.7284664896529636</v>
      </c>
    </row>
    <row r="21" spans="1:9" s="4" customFormat="1" ht="12.75" customHeight="1">
      <c r="A21" s="190"/>
      <c r="B21" s="65" t="s">
        <v>14</v>
      </c>
      <c r="C21" s="17">
        <v>2400</v>
      </c>
      <c r="D21" s="98">
        <v>63</v>
      </c>
      <c r="E21" s="17">
        <v>4209</v>
      </c>
      <c r="F21" s="17">
        <v>162</v>
      </c>
      <c r="G21" s="137">
        <f>D21/D$41</f>
        <v>0.005613972553911959</v>
      </c>
      <c r="H21" s="241">
        <f t="shared" si="1"/>
        <v>4.228860377495419</v>
      </c>
      <c r="I21" s="241">
        <f t="shared" si="1"/>
        <v>2.2968664441941913</v>
      </c>
    </row>
    <row r="22" spans="1:9" s="4" customFormat="1" ht="12.75" customHeight="1">
      <c r="A22" s="190"/>
      <c r="B22" s="65" t="s">
        <v>121</v>
      </c>
      <c r="C22" s="17">
        <v>5400</v>
      </c>
      <c r="D22" s="98">
        <v>142</v>
      </c>
      <c r="E22" s="17">
        <v>6032</v>
      </c>
      <c r="F22" s="17">
        <v>232</v>
      </c>
      <c r="G22" s="137">
        <f>D22/D$41</f>
        <v>0.012653715915166636</v>
      </c>
      <c r="H22" s="241">
        <f t="shared" si="1"/>
        <v>5.592733424854705</v>
      </c>
      <c r="I22" s="241">
        <f t="shared" si="1"/>
        <v>3.0376377969026045</v>
      </c>
    </row>
    <row r="23" spans="1:9" s="4" customFormat="1" ht="12.75" customHeight="1">
      <c r="A23" s="190"/>
      <c r="B23" s="65" t="s">
        <v>144</v>
      </c>
      <c r="C23" s="17">
        <v>5000</v>
      </c>
      <c r="D23" s="98">
        <v>130</v>
      </c>
      <c r="E23" s="17">
        <v>3066</v>
      </c>
      <c r="F23" s="17">
        <v>119</v>
      </c>
      <c r="G23" s="137">
        <f>D23/D$41</f>
        <v>0.011584387809659598</v>
      </c>
      <c r="H23" s="241">
        <f t="shared" si="1"/>
        <v>7.411230821333753</v>
      </c>
      <c r="I23" s="241">
        <f t="shared" si="1"/>
        <v>4.025332933847155</v>
      </c>
    </row>
    <row r="24" spans="1:9" s="4" customFormat="1" ht="12.75" customHeight="1">
      <c r="A24" s="190"/>
      <c r="B24" s="65" t="s">
        <v>19</v>
      </c>
      <c r="C24" s="17">
        <v>565515</v>
      </c>
      <c r="D24" s="98">
        <v>905</v>
      </c>
      <c r="E24" s="17">
        <v>25345</v>
      </c>
      <c r="F24" s="17">
        <v>15562</v>
      </c>
      <c r="G24" s="137">
        <f>D24/D$41</f>
        <v>0.08064516129032258</v>
      </c>
      <c r="H24" s="241">
        <f t="shared" si="1"/>
        <v>9.821593802350124</v>
      </c>
      <c r="I24" s="241">
        <f t="shared" si="1"/>
        <v>5.334504241096796</v>
      </c>
    </row>
    <row r="25" spans="1:9" s="4" customFormat="1" ht="12.75" customHeight="1">
      <c r="A25" s="190"/>
      <c r="B25" s="65" t="s">
        <v>160</v>
      </c>
      <c r="C25" s="17">
        <v>2000</v>
      </c>
      <c r="D25" s="98">
        <v>204</v>
      </c>
      <c r="E25" s="17">
        <v>15287</v>
      </c>
      <c r="F25" s="17">
        <v>152</v>
      </c>
      <c r="G25" s="137">
        <f>D25/D$41</f>
        <v>0.018178577793619675</v>
      </c>
      <c r="H25" s="241">
        <f t="shared" si="1"/>
        <v>13.003964246188458</v>
      </c>
      <c r="I25" s="241">
        <f t="shared" si="1"/>
        <v>7.062970730749759</v>
      </c>
    </row>
    <row r="26" spans="1:9" s="4" customFormat="1" ht="12.75" customHeight="1">
      <c r="A26" s="190"/>
      <c r="B26" s="65" t="s">
        <v>161</v>
      </c>
      <c r="C26" s="17">
        <v>2000</v>
      </c>
      <c r="D26" s="98">
        <v>204</v>
      </c>
      <c r="E26" s="17">
        <v>10391</v>
      </c>
      <c r="F26" s="17">
        <v>103</v>
      </c>
      <c r="G26" s="137">
        <f>D26/D$41</f>
        <v>0.018178577793619675</v>
      </c>
      <c r="H26" s="241">
        <f t="shared" si="1"/>
        <v>17.232824623683875</v>
      </c>
      <c r="I26" s="241">
        <f t="shared" si="1"/>
        <v>9.359837174943952</v>
      </c>
    </row>
    <row r="27" spans="1:9" s="4" customFormat="1" ht="12.75" customHeight="1">
      <c r="A27" s="190"/>
      <c r="B27" s="65" t="s">
        <v>20</v>
      </c>
      <c r="C27" s="17">
        <v>1309</v>
      </c>
      <c r="D27" s="98">
        <v>99</v>
      </c>
      <c r="E27" s="17">
        <v>63</v>
      </c>
      <c r="F27" s="17">
        <v>1</v>
      </c>
      <c r="G27" s="137">
        <f>D27/D$41</f>
        <v>0.008821956870433079</v>
      </c>
      <c r="H27" s="241"/>
      <c r="I27" s="241"/>
    </row>
    <row r="28" spans="1:9" s="4" customFormat="1" ht="12.75" customHeight="1">
      <c r="A28" s="190"/>
      <c r="B28" s="65" t="s">
        <v>21</v>
      </c>
      <c r="C28" s="17">
        <v>51400</v>
      </c>
      <c r="D28" s="98">
        <v>90</v>
      </c>
      <c r="E28" s="17">
        <v>3704</v>
      </c>
      <c r="F28" s="17">
        <v>2125</v>
      </c>
      <c r="G28" s="137">
        <f>D28/D$41</f>
        <v>0.008019960791302799</v>
      </c>
      <c r="H28" s="241">
        <f>SUM(H24:H25)</f>
        <v>22.825558048538582</v>
      </c>
      <c r="I28" s="241">
        <f>SUM(I24:I25)</f>
        <v>12.397474971846556</v>
      </c>
    </row>
    <row r="29" spans="1:9" s="4" customFormat="1" ht="12.75" customHeight="1">
      <c r="A29" s="190"/>
      <c r="B29" s="65" t="s">
        <v>7</v>
      </c>
      <c r="C29" s="17"/>
      <c r="D29" s="98"/>
      <c r="E29" s="17">
        <v>115</v>
      </c>
      <c r="F29" s="17">
        <v>1</v>
      </c>
      <c r="G29" s="137">
        <f>D29/D$41</f>
        <v>0</v>
      </c>
      <c r="H29" s="241">
        <f>SUM(H25:H26)</f>
        <v>30.236788869872335</v>
      </c>
      <c r="I29" s="241">
        <f>SUM(I25:I26)</f>
        <v>16.42280790569371</v>
      </c>
    </row>
    <row r="30" spans="1:9" s="4" customFormat="1" ht="12.75" customHeight="1">
      <c r="A30" s="190"/>
      <c r="B30" s="65" t="s">
        <v>148</v>
      </c>
      <c r="C30" s="17">
        <v>350</v>
      </c>
      <c r="D30" s="98">
        <v>35</v>
      </c>
      <c r="E30" s="17">
        <v>5229</v>
      </c>
      <c r="F30" s="17">
        <v>52</v>
      </c>
      <c r="G30" s="137">
        <f>D30/D$41</f>
        <v>0.0031188736410621993</v>
      </c>
      <c r="H30" s="241">
        <f>SUM(H26:H28)</f>
        <v>40.05838267222246</v>
      </c>
      <c r="I30" s="241">
        <f>SUM(I26:I28)</f>
        <v>21.757312146790508</v>
      </c>
    </row>
    <row r="31" spans="1:9" s="4" customFormat="1" ht="12.75" customHeight="1">
      <c r="A31" s="190"/>
      <c r="B31" s="141" t="s">
        <v>22</v>
      </c>
      <c r="C31" s="17">
        <v>73896</v>
      </c>
      <c r="D31" s="98">
        <v>724</v>
      </c>
      <c r="E31" s="17">
        <v>20715</v>
      </c>
      <c r="F31" s="17">
        <v>2272</v>
      </c>
      <c r="G31" s="137">
        <f>D31/D$41</f>
        <v>0.06451612903225806</v>
      </c>
      <c r="H31" s="241">
        <f t="shared" si="1"/>
        <v>53.06234691841092</v>
      </c>
      <c r="I31" s="241">
        <f t="shared" si="1"/>
        <v>28.820282877540265</v>
      </c>
    </row>
    <row r="32" spans="1:9" s="4" customFormat="1" ht="12.75" customHeight="1">
      <c r="A32" s="190"/>
      <c r="B32" s="65" t="s">
        <v>23</v>
      </c>
      <c r="C32" s="239">
        <v>215000</v>
      </c>
      <c r="D32" s="17">
        <v>1892</v>
      </c>
      <c r="E32" s="17">
        <v>37551</v>
      </c>
      <c r="F32" s="17">
        <v>4308</v>
      </c>
      <c r="G32" s="137">
        <f>D32/D$41</f>
        <v>0.1685973979682766</v>
      </c>
      <c r="H32" s="241">
        <f t="shared" si="1"/>
        <v>70.29517154209479</v>
      </c>
      <c r="I32" s="241">
        <f t="shared" si="1"/>
        <v>38.18012005248421</v>
      </c>
    </row>
    <row r="33" spans="1:9" s="4" customFormat="1" ht="12.75" customHeight="1" thickBot="1">
      <c r="A33" s="190"/>
      <c r="B33" s="141" t="s">
        <v>127</v>
      </c>
      <c r="C33" s="18">
        <v>20000</v>
      </c>
      <c r="D33" s="99">
        <v>204</v>
      </c>
      <c r="E33" s="18">
        <v>4680</v>
      </c>
      <c r="F33" s="18">
        <v>459</v>
      </c>
      <c r="G33" s="136">
        <f>D33/D$41</f>
        <v>0.018178577793619675</v>
      </c>
      <c r="H33" s="237">
        <f t="shared" si="1"/>
        <v>93.12072959063337</v>
      </c>
      <c r="I33" s="237">
        <f t="shared" si="1"/>
        <v>50.577595024330776</v>
      </c>
    </row>
    <row r="34" spans="1:9" s="4" customFormat="1" ht="12.75" customHeight="1" thickBot="1">
      <c r="A34" s="191"/>
      <c r="B34" s="240" t="s">
        <v>118</v>
      </c>
      <c r="C34" s="21">
        <f>SUM(C9:C33)</f>
        <v>1538452</v>
      </c>
      <c r="D34" s="21">
        <f>SUM(D9:D33)</f>
        <v>8989</v>
      </c>
      <c r="E34" s="21">
        <f>SUM(E9:E33)</f>
        <v>569222</v>
      </c>
      <c r="F34" s="21">
        <f>SUM(F9:F33)</f>
        <v>89325</v>
      </c>
      <c r="G34" s="135">
        <f>D34/D$41</f>
        <v>0.8010158617002316</v>
      </c>
      <c r="H34" s="135">
        <f>E34/E$41</f>
        <v>0.8606163782937111</v>
      </c>
      <c r="I34" s="135">
        <f>F34/F$41</f>
        <v>0.9228647291587028</v>
      </c>
    </row>
    <row r="35" spans="1:9" s="4" customFormat="1" ht="12.75" customHeight="1">
      <c r="A35" s="186" t="s">
        <v>116</v>
      </c>
      <c r="B35" s="61" t="s">
        <v>10</v>
      </c>
      <c r="C35" s="239">
        <v>19516</v>
      </c>
      <c r="D35" s="247">
        <v>298</v>
      </c>
      <c r="E35" s="239">
        <v>787</v>
      </c>
      <c r="F35" s="239">
        <v>53</v>
      </c>
      <c r="G35" s="137">
        <f>D35/D$41</f>
        <v>0.026554981286758154</v>
      </c>
      <c r="H35" s="137">
        <f>E35/E$41</f>
        <v>0.0011898786233089209</v>
      </c>
      <c r="I35" s="241">
        <f>F35/F$41</f>
        <v>0.0005475715717370417</v>
      </c>
    </row>
    <row r="36" spans="1:9" s="66" customFormat="1" ht="12.75" customHeight="1">
      <c r="A36" s="192"/>
      <c r="B36" s="61" t="s">
        <v>78</v>
      </c>
      <c r="C36" s="239">
        <v>6000</v>
      </c>
      <c r="D36" s="239">
        <v>23</v>
      </c>
      <c r="E36" s="239">
        <v>46</v>
      </c>
      <c r="F36" s="239">
        <v>13</v>
      </c>
      <c r="G36" s="137">
        <f>D36/D$41</f>
        <v>0.0020495455355551595</v>
      </c>
      <c r="H36" s="241">
        <f>SUM(H33:H35)</f>
        <v>93.9825358475504</v>
      </c>
      <c r="I36" s="241">
        <f>SUM(I33:I35)</f>
        <v>51.50100732506122</v>
      </c>
    </row>
    <row r="37" spans="1:9" s="4" customFormat="1" ht="18" customHeight="1" thickBot="1">
      <c r="A37" s="192"/>
      <c r="B37" s="248" t="s">
        <v>73</v>
      </c>
      <c r="C37" s="245">
        <v>3000</v>
      </c>
      <c r="D37" s="249">
        <v>8</v>
      </c>
      <c r="E37" s="245">
        <v>37</v>
      </c>
      <c r="F37" s="245">
        <v>13</v>
      </c>
      <c r="G37" s="238">
        <f>D37/D$41</f>
        <v>0.0007128854036713598</v>
      </c>
      <c r="H37" s="238">
        <f>E37/E$41</f>
        <v>5.594092638174088E-05</v>
      </c>
      <c r="I37" s="246">
        <f>F37/F$41</f>
        <v>0.0001343100081619159</v>
      </c>
    </row>
    <row r="38" spans="1:9" s="4" customFormat="1" ht="18" customHeight="1" thickBot="1">
      <c r="A38" s="193"/>
      <c r="B38" s="251" t="s">
        <v>118</v>
      </c>
      <c r="C38" s="21">
        <f>SUM(C35:C37)</f>
        <v>28516</v>
      </c>
      <c r="D38" s="21">
        <f aca="true" t="shared" si="2" ref="D38:I38">SUM(D35:D37)</f>
        <v>329</v>
      </c>
      <c r="E38" s="21">
        <f t="shared" si="2"/>
        <v>870</v>
      </c>
      <c r="F38" s="21">
        <f t="shared" si="2"/>
        <v>79</v>
      </c>
      <c r="G38" s="135">
        <f>D38/D$41</f>
        <v>0.029317412225984673</v>
      </c>
      <c r="H38" s="135">
        <f>E38/E$41</f>
        <v>0.001315367728435529</v>
      </c>
      <c r="I38" s="135">
        <f>F38/F$41</f>
        <v>0.0008161915880608734</v>
      </c>
    </row>
    <row r="39" spans="1:9" ht="18" customHeight="1" thickBot="1">
      <c r="A39" s="232"/>
      <c r="B39" s="176" t="s">
        <v>45</v>
      </c>
      <c r="C39" s="250">
        <v>10920</v>
      </c>
      <c r="D39" s="250">
        <v>35</v>
      </c>
      <c r="E39" s="250">
        <v>547</v>
      </c>
      <c r="F39" s="250">
        <v>171</v>
      </c>
      <c r="G39" s="243">
        <f>D39/D$41</f>
        <v>0.0031188736410621993</v>
      </c>
      <c r="H39" s="243">
        <f>E39/E$41</f>
        <v>0.0008270185602922233</v>
      </c>
      <c r="I39" s="135">
        <f>F39/F$41</f>
        <v>0.0017666931842836627</v>
      </c>
    </row>
    <row r="40" spans="1:9" ht="18" customHeight="1" thickBot="1">
      <c r="A40" s="233"/>
      <c r="B40" s="240" t="s">
        <v>118</v>
      </c>
      <c r="C40" s="21">
        <f>C39</f>
        <v>10920</v>
      </c>
      <c r="D40" s="21">
        <f>D39</f>
        <v>35</v>
      </c>
      <c r="E40" s="21">
        <f>E39</f>
        <v>547</v>
      </c>
      <c r="F40" s="21">
        <f>F39</f>
        <v>171</v>
      </c>
      <c r="G40" s="135">
        <f>D40/D$41</f>
        <v>0.0031188736410621993</v>
      </c>
      <c r="H40" s="135">
        <f>E40/E$41</f>
        <v>0.0008270185602922233</v>
      </c>
      <c r="I40" s="135">
        <f>F40/F$41</f>
        <v>0.0017666931842836627</v>
      </c>
    </row>
    <row r="41" spans="1:9" ht="18" customHeight="1" thickBot="1">
      <c r="A41" s="244" t="s">
        <v>118</v>
      </c>
      <c r="B41" s="214"/>
      <c r="C41" s="242">
        <f>C8+C34+C38+C40</f>
        <v>1742888</v>
      </c>
      <c r="D41" s="242">
        <f>D8+D34+D38+D40</f>
        <v>11222</v>
      </c>
      <c r="E41" s="242">
        <f>E8+E34+E38+E40</f>
        <v>661412</v>
      </c>
      <c r="F41" s="242">
        <f>F8+F34+F38+F40</f>
        <v>96791</v>
      </c>
      <c r="G41" s="100">
        <v>100</v>
      </c>
      <c r="H41" s="100">
        <v>100</v>
      </c>
      <c r="I41" s="100">
        <v>100</v>
      </c>
    </row>
    <row r="42" ht="12.75">
      <c r="A42" s="7" t="s">
        <v>24</v>
      </c>
    </row>
  </sheetData>
  <sheetProtection/>
  <mergeCells count="12">
    <mergeCell ref="A41:B41"/>
    <mergeCell ref="A35:A38"/>
    <mergeCell ref="C3:I3"/>
    <mergeCell ref="F4:F5"/>
    <mergeCell ref="C4:C5"/>
    <mergeCell ref="E4:E5"/>
    <mergeCell ref="D4:D5"/>
    <mergeCell ref="B4:B5"/>
    <mergeCell ref="A6:A8"/>
    <mergeCell ref="G4:I4"/>
    <mergeCell ref="A4:A5"/>
    <mergeCell ref="A9:A3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W98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00390625" style="10" customWidth="1"/>
    <col min="2" max="2" width="24.7109375" style="59" customWidth="1"/>
    <col min="3" max="3" width="9.00390625" style="59" customWidth="1"/>
    <col min="4" max="4" width="6.421875" style="6" customWidth="1"/>
    <col min="5" max="16" width="7.7109375" style="3" customWidth="1"/>
    <col min="17" max="16384" width="9.140625" style="3" customWidth="1"/>
  </cols>
  <sheetData>
    <row r="1" spans="1:23" ht="19.5" customHeight="1">
      <c r="A1" s="57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2"/>
      <c r="R1" s="12"/>
      <c r="S1" s="12"/>
      <c r="T1" s="12"/>
      <c r="U1" s="12"/>
      <c r="V1" s="12"/>
      <c r="W1" s="12"/>
    </row>
    <row r="2" spans="1:16" ht="6.75" customHeight="1" thickBot="1">
      <c r="A2" s="14"/>
      <c r="N2" s="10"/>
      <c r="O2" s="6"/>
      <c r="P2" s="6"/>
    </row>
    <row r="3" spans="1:16" ht="13.5" customHeight="1" thickBot="1">
      <c r="A3" s="14"/>
      <c r="B3" s="3"/>
      <c r="C3" s="3"/>
      <c r="D3" s="3"/>
      <c r="E3" s="198">
        <v>2014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3.5" customHeight="1" thickBot="1">
      <c r="A4" s="19" t="s">
        <v>55</v>
      </c>
      <c r="B4" s="72" t="s">
        <v>56</v>
      </c>
      <c r="C4" s="22" t="s">
        <v>57</v>
      </c>
      <c r="D4" s="55" t="s">
        <v>74</v>
      </c>
      <c r="E4" s="70" t="s">
        <v>79</v>
      </c>
      <c r="F4" s="70" t="s">
        <v>80</v>
      </c>
      <c r="G4" s="70" t="s">
        <v>28</v>
      </c>
      <c r="H4" s="70" t="s">
        <v>29</v>
      </c>
      <c r="I4" s="70" t="s">
        <v>30</v>
      </c>
      <c r="J4" s="70" t="s">
        <v>31</v>
      </c>
      <c r="K4" s="70" t="s">
        <v>32</v>
      </c>
      <c r="L4" s="70" t="s">
        <v>81</v>
      </c>
      <c r="M4" s="70" t="s">
        <v>82</v>
      </c>
      <c r="N4" s="70" t="s">
        <v>83</v>
      </c>
      <c r="O4" s="70" t="s">
        <v>84</v>
      </c>
      <c r="P4" s="70" t="s">
        <v>85</v>
      </c>
    </row>
    <row r="5" spans="1:16" ht="12.75" customHeight="1" hidden="1">
      <c r="A5" s="186" t="s">
        <v>38</v>
      </c>
      <c r="B5" s="210" t="s">
        <v>39</v>
      </c>
      <c r="C5" s="67" t="s">
        <v>0</v>
      </c>
      <c r="D5" s="41" t="s">
        <v>75</v>
      </c>
      <c r="E5" s="50">
        <v>14</v>
      </c>
      <c r="F5" s="27">
        <v>14.14</v>
      </c>
      <c r="G5" s="50">
        <v>13.52</v>
      </c>
      <c r="H5" s="50">
        <v>13.18</v>
      </c>
      <c r="I5" s="50">
        <v>13.84</v>
      </c>
      <c r="J5" s="50">
        <v>13.9</v>
      </c>
      <c r="K5" s="50">
        <v>13.4</v>
      </c>
      <c r="L5" s="50">
        <v>13.47</v>
      </c>
      <c r="M5" s="27">
        <v>12.75</v>
      </c>
      <c r="N5" s="27">
        <v>12.25</v>
      </c>
      <c r="O5" s="27">
        <v>11.95</v>
      </c>
      <c r="P5" s="27">
        <v>11.85</v>
      </c>
    </row>
    <row r="6" spans="1:16" ht="12.75" customHeight="1" hidden="1">
      <c r="A6" s="192"/>
      <c r="B6" s="227"/>
      <c r="C6" s="68" t="s">
        <v>0</v>
      </c>
      <c r="D6" s="46" t="s">
        <v>76</v>
      </c>
      <c r="E6" s="51">
        <v>11</v>
      </c>
      <c r="F6" s="28">
        <v>12.6</v>
      </c>
      <c r="G6" s="51">
        <v>12.45</v>
      </c>
      <c r="H6" s="51">
        <v>12.4</v>
      </c>
      <c r="I6" s="51">
        <v>12.63</v>
      </c>
      <c r="J6" s="51">
        <v>13.13</v>
      </c>
      <c r="K6" s="51">
        <v>12.26</v>
      </c>
      <c r="L6" s="51">
        <v>12.31</v>
      </c>
      <c r="M6" s="28">
        <v>11.55</v>
      </c>
      <c r="N6" s="28">
        <v>11.3</v>
      </c>
      <c r="O6" s="28">
        <v>11.22</v>
      </c>
      <c r="P6" s="28">
        <v>11.06</v>
      </c>
    </row>
    <row r="7" spans="1:16" ht="12.75" customHeight="1" hidden="1" thickBot="1">
      <c r="A7" s="192"/>
      <c r="B7" s="211"/>
      <c r="C7" s="69" t="s">
        <v>0</v>
      </c>
      <c r="D7" s="43" t="s">
        <v>77</v>
      </c>
      <c r="E7" s="49">
        <v>13.27</v>
      </c>
      <c r="F7" s="49">
        <v>13.55</v>
      </c>
      <c r="G7" s="49">
        <v>12.5</v>
      </c>
      <c r="H7" s="49">
        <v>12.9</v>
      </c>
      <c r="I7" s="49">
        <v>13.75</v>
      </c>
      <c r="J7" s="49">
        <v>13.39</v>
      </c>
      <c r="K7" s="49">
        <v>12.36</v>
      </c>
      <c r="L7" s="49">
        <v>12.62</v>
      </c>
      <c r="M7" s="49">
        <v>11.99</v>
      </c>
      <c r="N7" s="49">
        <v>11.39</v>
      </c>
      <c r="O7" s="49">
        <v>11.65</v>
      </c>
      <c r="P7" s="49">
        <v>11.32</v>
      </c>
    </row>
    <row r="8" spans="1:16" ht="12.75" customHeight="1" hidden="1">
      <c r="A8" s="192"/>
      <c r="B8" s="210" t="s">
        <v>40</v>
      </c>
      <c r="C8" s="67" t="s">
        <v>0</v>
      </c>
      <c r="D8" s="41" t="s">
        <v>75</v>
      </c>
      <c r="E8" s="50">
        <v>13.95</v>
      </c>
      <c r="F8" s="27">
        <v>13.99</v>
      </c>
      <c r="G8" s="50">
        <v>13.5</v>
      </c>
      <c r="H8" s="50">
        <v>13.05</v>
      </c>
      <c r="I8" s="50">
        <v>13.5</v>
      </c>
      <c r="J8" s="50">
        <v>13.84</v>
      </c>
      <c r="K8" s="50">
        <v>13.47</v>
      </c>
      <c r="L8" s="50">
        <v>13.44</v>
      </c>
      <c r="M8" s="27">
        <v>12.62</v>
      </c>
      <c r="N8" s="27">
        <v>12.19</v>
      </c>
      <c r="O8" s="27">
        <v>11.85</v>
      </c>
      <c r="P8" s="27">
        <v>11.74</v>
      </c>
    </row>
    <row r="9" spans="1:16" ht="12.75" customHeight="1" hidden="1">
      <c r="A9" s="192"/>
      <c r="B9" s="227"/>
      <c r="C9" s="68" t="s">
        <v>0</v>
      </c>
      <c r="D9" s="46" t="s">
        <v>76</v>
      </c>
      <c r="E9" s="51">
        <v>10.95</v>
      </c>
      <c r="F9" s="28">
        <v>12.45</v>
      </c>
      <c r="G9" s="51">
        <v>12.5</v>
      </c>
      <c r="H9" s="51">
        <v>12.4</v>
      </c>
      <c r="I9" s="51">
        <v>12.5</v>
      </c>
      <c r="J9" s="51">
        <v>13.2</v>
      </c>
      <c r="K9" s="51">
        <v>12.11</v>
      </c>
      <c r="L9" s="51">
        <v>12.3</v>
      </c>
      <c r="M9" s="28">
        <v>11.5</v>
      </c>
      <c r="N9" s="28">
        <v>11.25</v>
      </c>
      <c r="O9" s="28">
        <v>11.2</v>
      </c>
      <c r="P9" s="28">
        <v>10.95</v>
      </c>
    </row>
    <row r="10" spans="1:16" s="8" customFormat="1" ht="12.75" customHeight="1" hidden="1" thickBot="1">
      <c r="A10" s="193"/>
      <c r="B10" s="211"/>
      <c r="C10" s="69" t="s">
        <v>0</v>
      </c>
      <c r="D10" s="43" t="s">
        <v>77</v>
      </c>
      <c r="E10" s="49">
        <v>13.1</v>
      </c>
      <c r="F10" s="49">
        <v>13.39</v>
      </c>
      <c r="G10" s="49">
        <v>12.5</v>
      </c>
      <c r="H10" s="49">
        <v>12.9</v>
      </c>
      <c r="I10" s="49">
        <v>13.5</v>
      </c>
      <c r="J10" s="49">
        <v>13.5</v>
      </c>
      <c r="K10" s="49">
        <v>12.43</v>
      </c>
      <c r="L10" s="49">
        <v>12.52</v>
      </c>
      <c r="M10" s="49">
        <v>12</v>
      </c>
      <c r="N10" s="49">
        <v>11.39</v>
      </c>
      <c r="O10" s="49">
        <v>11.73</v>
      </c>
      <c r="P10" s="49">
        <v>11.34</v>
      </c>
    </row>
    <row r="11" spans="1:16" s="4" customFormat="1" ht="12.75" customHeight="1" hidden="1">
      <c r="A11" s="189" t="s">
        <v>44</v>
      </c>
      <c r="B11" s="210" t="s">
        <v>15</v>
      </c>
      <c r="C11" s="67" t="s">
        <v>0</v>
      </c>
      <c r="D11" s="41" t="s">
        <v>75</v>
      </c>
      <c r="E11" s="50">
        <v>1.95</v>
      </c>
      <c r="F11" s="27">
        <v>1.85</v>
      </c>
      <c r="G11" s="50">
        <v>1.85</v>
      </c>
      <c r="H11" s="50">
        <v>1.85</v>
      </c>
      <c r="I11" s="50">
        <v>2</v>
      </c>
      <c r="J11" s="50">
        <v>2</v>
      </c>
      <c r="K11" s="50">
        <v>1.8</v>
      </c>
      <c r="L11" s="50">
        <v>1.7</v>
      </c>
      <c r="M11" s="79">
        <v>1.7</v>
      </c>
      <c r="N11" s="27">
        <v>1.7</v>
      </c>
      <c r="O11" s="27">
        <v>1.7</v>
      </c>
      <c r="P11" s="27">
        <v>1.7</v>
      </c>
    </row>
    <row r="12" spans="1:16" s="4" customFormat="1" ht="12.75" customHeight="1" hidden="1">
      <c r="A12" s="190"/>
      <c r="B12" s="227"/>
      <c r="C12" s="68" t="s">
        <v>0</v>
      </c>
      <c r="D12" s="46" t="s">
        <v>76</v>
      </c>
      <c r="E12" s="51">
        <v>1.85</v>
      </c>
      <c r="F12" s="28">
        <v>1.85</v>
      </c>
      <c r="G12" s="51">
        <v>1.85</v>
      </c>
      <c r="H12" s="51">
        <v>1.85</v>
      </c>
      <c r="I12" s="51">
        <v>2</v>
      </c>
      <c r="J12" s="51">
        <v>2</v>
      </c>
      <c r="K12" s="51">
        <v>1.8</v>
      </c>
      <c r="L12" s="51">
        <v>1.7</v>
      </c>
      <c r="M12" s="51">
        <v>1.7</v>
      </c>
      <c r="N12" s="51">
        <v>1.7</v>
      </c>
      <c r="O12" s="51">
        <v>1.7</v>
      </c>
      <c r="P12" s="51">
        <v>1.7</v>
      </c>
    </row>
    <row r="13" spans="1:16" s="4" customFormat="1" ht="12.75" customHeight="1" hidden="1" thickBot="1">
      <c r="A13" s="190"/>
      <c r="B13" s="211"/>
      <c r="C13" s="69" t="s">
        <v>0</v>
      </c>
      <c r="D13" s="43" t="s">
        <v>77</v>
      </c>
      <c r="E13" s="49">
        <v>1.85</v>
      </c>
      <c r="F13" s="49">
        <v>1.85</v>
      </c>
      <c r="G13" s="49">
        <v>1.85</v>
      </c>
      <c r="H13" s="49">
        <v>1.85</v>
      </c>
      <c r="I13" s="49">
        <v>2</v>
      </c>
      <c r="J13" s="49">
        <v>2</v>
      </c>
      <c r="K13" s="49">
        <v>1.8</v>
      </c>
      <c r="L13" s="49">
        <v>1.7</v>
      </c>
      <c r="M13" s="49">
        <v>1.7</v>
      </c>
      <c r="N13" s="49">
        <v>1.7</v>
      </c>
      <c r="O13" s="49">
        <v>1.7</v>
      </c>
      <c r="P13" s="49">
        <v>1.7</v>
      </c>
    </row>
    <row r="14" spans="1:16" s="4" customFormat="1" ht="12.75" customHeight="1">
      <c r="A14" s="190"/>
      <c r="B14" s="210" t="s">
        <v>162</v>
      </c>
      <c r="C14" s="67" t="s">
        <v>0</v>
      </c>
      <c r="D14" s="41" t="s">
        <v>75</v>
      </c>
      <c r="E14" s="50">
        <v>101</v>
      </c>
      <c r="F14" s="27">
        <v>101</v>
      </c>
      <c r="G14" s="50">
        <v>103</v>
      </c>
      <c r="H14" s="50">
        <v>103</v>
      </c>
      <c r="I14" s="50">
        <v>103</v>
      </c>
      <c r="J14" s="50">
        <v>103</v>
      </c>
      <c r="K14" s="50">
        <v>100</v>
      </c>
      <c r="L14" s="50">
        <v>100</v>
      </c>
      <c r="M14" s="79">
        <v>102</v>
      </c>
      <c r="N14" s="27">
        <v>101.4</v>
      </c>
      <c r="O14" s="27">
        <v>103</v>
      </c>
      <c r="P14" s="27">
        <v>103</v>
      </c>
    </row>
    <row r="15" spans="1:16" s="4" customFormat="1" ht="12.75" customHeight="1">
      <c r="A15" s="190"/>
      <c r="B15" s="227"/>
      <c r="C15" s="68" t="s">
        <v>0</v>
      </c>
      <c r="D15" s="46" t="s">
        <v>76</v>
      </c>
      <c r="E15" s="51">
        <v>100</v>
      </c>
      <c r="F15" s="28">
        <v>101</v>
      </c>
      <c r="G15" s="51">
        <v>103</v>
      </c>
      <c r="H15" s="51">
        <v>103</v>
      </c>
      <c r="I15" s="51">
        <v>103</v>
      </c>
      <c r="J15" s="51">
        <v>103</v>
      </c>
      <c r="K15" s="51">
        <v>100</v>
      </c>
      <c r="L15" s="51">
        <v>100</v>
      </c>
      <c r="M15" s="51">
        <v>101</v>
      </c>
      <c r="N15" s="28">
        <v>101.4</v>
      </c>
      <c r="O15" s="28">
        <v>103</v>
      </c>
      <c r="P15" s="28">
        <v>103</v>
      </c>
    </row>
    <row r="16" spans="1:16" s="4" customFormat="1" ht="12.75" customHeight="1" thickBot="1">
      <c r="A16" s="190"/>
      <c r="B16" s="211"/>
      <c r="C16" s="69" t="s">
        <v>0</v>
      </c>
      <c r="D16" s="43" t="s">
        <v>77</v>
      </c>
      <c r="E16" s="49">
        <v>100</v>
      </c>
      <c r="F16" s="49">
        <v>101</v>
      </c>
      <c r="G16" s="49">
        <v>103</v>
      </c>
      <c r="H16" s="49">
        <v>103</v>
      </c>
      <c r="I16" s="49">
        <v>103</v>
      </c>
      <c r="J16" s="49">
        <v>103</v>
      </c>
      <c r="K16" s="49">
        <v>100</v>
      </c>
      <c r="L16" s="49">
        <v>100</v>
      </c>
      <c r="M16" s="49">
        <v>101.4</v>
      </c>
      <c r="N16" s="49">
        <v>101.4</v>
      </c>
      <c r="O16" s="49">
        <v>103</v>
      </c>
      <c r="P16" s="49">
        <v>103</v>
      </c>
    </row>
    <row r="17" spans="1:16" s="4" customFormat="1" ht="12.75" customHeight="1">
      <c r="A17" s="190"/>
      <c r="B17" s="210" t="s">
        <v>163</v>
      </c>
      <c r="C17" s="67" t="s">
        <v>0</v>
      </c>
      <c r="D17" s="41" t="s">
        <v>75</v>
      </c>
      <c r="E17" s="50">
        <v>101</v>
      </c>
      <c r="F17" s="27">
        <v>100</v>
      </c>
      <c r="G17" s="50">
        <v>100</v>
      </c>
      <c r="H17" s="50">
        <v>100</v>
      </c>
      <c r="I17" s="50">
        <v>100</v>
      </c>
      <c r="J17" s="50">
        <v>100</v>
      </c>
      <c r="K17" s="50">
        <v>100</v>
      </c>
      <c r="L17" s="50">
        <v>100</v>
      </c>
      <c r="M17" s="50">
        <v>100</v>
      </c>
      <c r="N17" s="50">
        <v>100.5</v>
      </c>
      <c r="O17" s="50">
        <v>100</v>
      </c>
      <c r="P17" s="50">
        <v>100</v>
      </c>
    </row>
    <row r="18" spans="1:16" s="4" customFormat="1" ht="12.75" customHeight="1">
      <c r="A18" s="190"/>
      <c r="B18" s="227"/>
      <c r="C18" s="68" t="s">
        <v>0</v>
      </c>
      <c r="D18" s="46" t="s">
        <v>76</v>
      </c>
      <c r="E18" s="51">
        <v>101</v>
      </c>
      <c r="F18" s="28">
        <v>100</v>
      </c>
      <c r="G18" s="51">
        <v>100</v>
      </c>
      <c r="H18" s="51">
        <v>100</v>
      </c>
      <c r="I18" s="51">
        <v>100</v>
      </c>
      <c r="J18" s="51">
        <v>100</v>
      </c>
      <c r="K18" s="51">
        <v>100</v>
      </c>
      <c r="L18" s="51">
        <v>100</v>
      </c>
      <c r="M18" s="51">
        <v>100</v>
      </c>
      <c r="N18" s="51">
        <v>100.5</v>
      </c>
      <c r="O18" s="51">
        <v>100</v>
      </c>
      <c r="P18" s="51">
        <v>100</v>
      </c>
    </row>
    <row r="19" spans="1:16" s="4" customFormat="1" ht="12.75" customHeight="1" thickBot="1">
      <c r="A19" s="190"/>
      <c r="B19" s="211"/>
      <c r="C19" s="69" t="s">
        <v>0</v>
      </c>
      <c r="D19" s="43" t="s">
        <v>77</v>
      </c>
      <c r="E19" s="49">
        <v>101</v>
      </c>
      <c r="F19" s="49">
        <v>100</v>
      </c>
      <c r="G19" s="49">
        <v>100</v>
      </c>
      <c r="H19" s="49">
        <v>100</v>
      </c>
      <c r="I19" s="49">
        <v>100</v>
      </c>
      <c r="J19" s="49">
        <v>100</v>
      </c>
      <c r="K19" s="49">
        <v>100</v>
      </c>
      <c r="L19" s="49">
        <v>100</v>
      </c>
      <c r="M19" s="49">
        <v>100</v>
      </c>
      <c r="N19" s="49">
        <v>100.5</v>
      </c>
      <c r="O19" s="49">
        <v>100</v>
      </c>
      <c r="P19" s="49">
        <v>100</v>
      </c>
    </row>
    <row r="20" spans="1:16" s="4" customFormat="1" ht="12.75" customHeight="1">
      <c r="A20" s="190"/>
      <c r="B20" s="210" t="s">
        <v>164</v>
      </c>
      <c r="C20" s="67" t="s">
        <v>0</v>
      </c>
      <c r="D20" s="41" t="s">
        <v>75</v>
      </c>
      <c r="E20" s="50">
        <v>100</v>
      </c>
      <c r="F20" s="27">
        <v>100</v>
      </c>
      <c r="G20" s="50">
        <v>100.5</v>
      </c>
      <c r="H20" s="50">
        <v>100.5</v>
      </c>
      <c r="I20" s="50">
        <v>100.5</v>
      </c>
      <c r="J20" s="50">
        <v>100</v>
      </c>
      <c r="K20" s="50">
        <v>100</v>
      </c>
      <c r="L20" s="50">
        <v>100</v>
      </c>
      <c r="M20" s="50">
        <v>100</v>
      </c>
      <c r="N20" s="50">
        <v>100</v>
      </c>
      <c r="O20" s="50">
        <v>100</v>
      </c>
      <c r="P20" s="50">
        <v>100</v>
      </c>
    </row>
    <row r="21" spans="1:16" s="4" customFormat="1" ht="12.75" customHeight="1">
      <c r="A21" s="190"/>
      <c r="B21" s="227"/>
      <c r="C21" s="68" t="s">
        <v>0</v>
      </c>
      <c r="D21" s="46" t="s">
        <v>76</v>
      </c>
      <c r="E21" s="51">
        <v>100</v>
      </c>
      <c r="F21" s="28">
        <v>100</v>
      </c>
      <c r="G21" s="51">
        <v>100.5</v>
      </c>
      <c r="H21" s="51">
        <v>100.5</v>
      </c>
      <c r="I21" s="51">
        <v>100.5</v>
      </c>
      <c r="J21" s="51">
        <v>100</v>
      </c>
      <c r="K21" s="51">
        <v>100</v>
      </c>
      <c r="L21" s="51">
        <v>100</v>
      </c>
      <c r="M21" s="51">
        <v>100</v>
      </c>
      <c r="N21" s="51">
        <v>100</v>
      </c>
      <c r="O21" s="51">
        <v>100</v>
      </c>
      <c r="P21" s="51">
        <v>100</v>
      </c>
    </row>
    <row r="22" spans="1:16" s="4" customFormat="1" ht="12.75" customHeight="1" thickBot="1">
      <c r="A22" s="190"/>
      <c r="B22" s="211"/>
      <c r="C22" s="69" t="s">
        <v>0</v>
      </c>
      <c r="D22" s="43" t="s">
        <v>77</v>
      </c>
      <c r="E22" s="49">
        <v>100</v>
      </c>
      <c r="F22" s="49">
        <v>100</v>
      </c>
      <c r="G22" s="49">
        <v>100.5</v>
      </c>
      <c r="H22" s="49">
        <v>100.5</v>
      </c>
      <c r="I22" s="49">
        <v>100.5</v>
      </c>
      <c r="J22" s="49">
        <v>100</v>
      </c>
      <c r="K22" s="49">
        <v>100</v>
      </c>
      <c r="L22" s="49">
        <v>100</v>
      </c>
      <c r="M22" s="49">
        <v>100</v>
      </c>
      <c r="N22" s="49">
        <v>100</v>
      </c>
      <c r="O22" s="49">
        <v>100</v>
      </c>
      <c r="P22" s="49">
        <v>100</v>
      </c>
    </row>
    <row r="23" spans="1:16" s="4" customFormat="1" ht="12.75" customHeight="1">
      <c r="A23" s="190"/>
      <c r="B23" s="210" t="s">
        <v>16</v>
      </c>
      <c r="C23" s="67" t="s">
        <v>0</v>
      </c>
      <c r="D23" s="41" t="s">
        <v>75</v>
      </c>
      <c r="E23" s="50">
        <v>6.4</v>
      </c>
      <c r="F23" s="27">
        <v>6.5</v>
      </c>
      <c r="G23" s="50">
        <v>6.51</v>
      </c>
      <c r="H23" s="50">
        <v>6.5</v>
      </c>
      <c r="I23" s="50">
        <v>6.5</v>
      </c>
      <c r="J23" s="50">
        <v>6.5</v>
      </c>
      <c r="K23" s="50">
        <v>6.4</v>
      </c>
      <c r="L23" s="50">
        <v>6.35</v>
      </c>
      <c r="M23" s="27">
        <v>6.2</v>
      </c>
      <c r="N23" s="27">
        <v>6.4</v>
      </c>
      <c r="O23" s="27">
        <v>6.45</v>
      </c>
      <c r="P23" s="27">
        <v>6.31</v>
      </c>
    </row>
    <row r="24" spans="1:16" s="4" customFormat="1" ht="12.75" customHeight="1">
      <c r="A24" s="190"/>
      <c r="B24" s="227"/>
      <c r="C24" s="68" t="s">
        <v>0</v>
      </c>
      <c r="D24" s="46" t="s">
        <v>76</v>
      </c>
      <c r="E24" s="51">
        <v>6.3</v>
      </c>
      <c r="F24" s="28">
        <v>6.25</v>
      </c>
      <c r="G24" s="51">
        <v>6.4</v>
      </c>
      <c r="H24" s="51">
        <v>6</v>
      </c>
      <c r="I24" s="51">
        <v>6</v>
      </c>
      <c r="J24" s="51">
        <v>6.1</v>
      </c>
      <c r="K24" s="51">
        <v>6.3</v>
      </c>
      <c r="L24" s="51">
        <v>6</v>
      </c>
      <c r="M24" s="28">
        <v>5.99</v>
      </c>
      <c r="N24" s="28">
        <v>6</v>
      </c>
      <c r="O24" s="28">
        <v>6.2</v>
      </c>
      <c r="P24" s="28">
        <v>5.8</v>
      </c>
    </row>
    <row r="25" spans="1:16" s="4" customFormat="1" ht="12.75" customHeight="1" thickBot="1">
      <c r="A25" s="190"/>
      <c r="B25" s="211"/>
      <c r="C25" s="69" t="s">
        <v>0</v>
      </c>
      <c r="D25" s="43" t="s">
        <v>77</v>
      </c>
      <c r="E25" s="49">
        <v>6.4</v>
      </c>
      <c r="F25" s="49">
        <v>6.5</v>
      </c>
      <c r="G25" s="49">
        <v>6.41</v>
      </c>
      <c r="H25" s="49">
        <v>6.05</v>
      </c>
      <c r="I25" s="49">
        <v>6.23</v>
      </c>
      <c r="J25" s="49">
        <v>6.4</v>
      </c>
      <c r="K25" s="49">
        <v>6.35</v>
      </c>
      <c r="L25" s="49">
        <v>6.27</v>
      </c>
      <c r="M25" s="49">
        <v>6</v>
      </c>
      <c r="N25" s="49">
        <v>6.38</v>
      </c>
      <c r="O25" s="49">
        <v>6.34</v>
      </c>
      <c r="P25" s="49">
        <v>6</v>
      </c>
    </row>
    <row r="26" spans="1:16" s="4" customFormat="1" ht="12.75" customHeight="1">
      <c r="A26" s="190"/>
      <c r="B26" s="210" t="s">
        <v>17</v>
      </c>
      <c r="C26" s="67" t="s">
        <v>0</v>
      </c>
      <c r="D26" s="41" t="s">
        <v>75</v>
      </c>
      <c r="E26" s="50">
        <v>6.6</v>
      </c>
      <c r="F26" s="27">
        <v>6.6</v>
      </c>
      <c r="G26" s="50">
        <v>6.6</v>
      </c>
      <c r="H26" s="50">
        <v>6.5</v>
      </c>
      <c r="I26" s="50">
        <v>6.6</v>
      </c>
      <c r="J26" s="50">
        <v>7.4</v>
      </c>
      <c r="K26" s="50">
        <v>6.9</v>
      </c>
      <c r="L26" s="50">
        <v>6.5</v>
      </c>
      <c r="M26" s="27">
        <v>6.45</v>
      </c>
      <c r="N26" s="27">
        <v>6.49</v>
      </c>
      <c r="O26" s="27">
        <v>6.5</v>
      </c>
      <c r="P26" s="27">
        <v>6.7</v>
      </c>
    </row>
    <row r="27" spans="1:16" s="4" customFormat="1" ht="12.75" customHeight="1">
      <c r="A27" s="190"/>
      <c r="B27" s="227"/>
      <c r="C27" s="68" t="s">
        <v>0</v>
      </c>
      <c r="D27" s="46" t="s">
        <v>76</v>
      </c>
      <c r="E27" s="51">
        <v>6.4</v>
      </c>
      <c r="F27" s="28">
        <v>6.59</v>
      </c>
      <c r="G27" s="51">
        <v>6.4</v>
      </c>
      <c r="H27" s="51">
        <v>6.1</v>
      </c>
      <c r="I27" s="51">
        <v>6.2</v>
      </c>
      <c r="J27" s="51">
        <v>6.5</v>
      </c>
      <c r="K27" s="51">
        <v>6.2</v>
      </c>
      <c r="L27" s="51">
        <v>6.25</v>
      </c>
      <c r="M27" s="28">
        <v>6.2</v>
      </c>
      <c r="N27" s="28">
        <v>6</v>
      </c>
      <c r="O27" s="28">
        <v>6.3</v>
      </c>
      <c r="P27" s="28">
        <v>6.2</v>
      </c>
    </row>
    <row r="28" spans="1:16" s="4" customFormat="1" ht="12.75" customHeight="1" thickBot="1">
      <c r="A28" s="190"/>
      <c r="B28" s="211"/>
      <c r="C28" s="69" t="s">
        <v>0</v>
      </c>
      <c r="D28" s="43" t="s">
        <v>77</v>
      </c>
      <c r="E28" s="49">
        <v>6.43</v>
      </c>
      <c r="F28" s="49">
        <v>6.6</v>
      </c>
      <c r="G28" s="49">
        <v>6.45</v>
      </c>
      <c r="H28" s="49">
        <v>6.2</v>
      </c>
      <c r="I28" s="49">
        <v>6.56</v>
      </c>
      <c r="J28" s="49">
        <v>6.6</v>
      </c>
      <c r="K28" s="49">
        <v>6.21</v>
      </c>
      <c r="L28" s="49">
        <v>6.3</v>
      </c>
      <c r="M28" s="49">
        <v>6.2</v>
      </c>
      <c r="N28" s="49">
        <v>6.49</v>
      </c>
      <c r="O28" s="49">
        <v>6.35</v>
      </c>
      <c r="P28" s="49">
        <v>6.59</v>
      </c>
    </row>
    <row r="29" spans="1:16" s="4" customFormat="1" ht="12.75" customHeight="1">
      <c r="A29" s="190"/>
      <c r="B29" s="210" t="s">
        <v>128</v>
      </c>
      <c r="C29" s="67" t="s">
        <v>0</v>
      </c>
      <c r="D29" s="41" t="s">
        <v>75</v>
      </c>
      <c r="E29" s="50">
        <v>102.5</v>
      </c>
      <c r="F29" s="27">
        <v>102.5</v>
      </c>
      <c r="G29" s="50">
        <v>102.5</v>
      </c>
      <c r="H29" s="50">
        <v>100</v>
      </c>
      <c r="I29" s="50">
        <v>100.2</v>
      </c>
      <c r="J29" s="50">
        <v>101.5</v>
      </c>
      <c r="K29" s="50">
        <v>101</v>
      </c>
      <c r="L29" s="50">
        <v>100.7</v>
      </c>
      <c r="M29" s="27">
        <v>101.5</v>
      </c>
      <c r="N29" s="27">
        <v>101.5</v>
      </c>
      <c r="O29" s="27">
        <v>102.2</v>
      </c>
      <c r="P29" s="27">
        <v>102.2</v>
      </c>
    </row>
    <row r="30" spans="1:16" s="4" customFormat="1" ht="12.75" customHeight="1">
      <c r="A30" s="190"/>
      <c r="B30" s="227"/>
      <c r="C30" s="68" t="s">
        <v>0</v>
      </c>
      <c r="D30" s="46" t="s">
        <v>76</v>
      </c>
      <c r="E30" s="51">
        <v>102.5</v>
      </c>
      <c r="F30" s="28">
        <v>102.5</v>
      </c>
      <c r="G30" s="51">
        <v>102.5</v>
      </c>
      <c r="H30" s="51">
        <v>100</v>
      </c>
      <c r="I30" s="51">
        <v>100</v>
      </c>
      <c r="J30" s="51">
        <v>100</v>
      </c>
      <c r="K30" s="51">
        <v>101</v>
      </c>
      <c r="L30" s="51">
        <v>100.7</v>
      </c>
      <c r="M30" s="28">
        <v>100.5</v>
      </c>
      <c r="N30" s="28">
        <v>101.5</v>
      </c>
      <c r="O30" s="28">
        <v>101.5</v>
      </c>
      <c r="P30" s="28">
        <v>102.2</v>
      </c>
    </row>
    <row r="31" spans="1:16" s="4" customFormat="1" ht="12.75" customHeight="1" thickBot="1">
      <c r="A31" s="190"/>
      <c r="B31" s="211"/>
      <c r="C31" s="69" t="s">
        <v>0</v>
      </c>
      <c r="D31" s="43" t="s">
        <v>77</v>
      </c>
      <c r="E31" s="49">
        <v>102.5</v>
      </c>
      <c r="F31" s="49">
        <v>102.5</v>
      </c>
      <c r="G31" s="49">
        <v>102.5</v>
      </c>
      <c r="H31" s="49">
        <v>100</v>
      </c>
      <c r="I31" s="49">
        <v>100</v>
      </c>
      <c r="J31" s="49">
        <v>100</v>
      </c>
      <c r="K31" s="49">
        <v>100.7</v>
      </c>
      <c r="L31" s="49">
        <v>100.7</v>
      </c>
      <c r="M31" s="49">
        <v>101.5</v>
      </c>
      <c r="N31" s="49">
        <v>101.5</v>
      </c>
      <c r="O31" s="49">
        <v>102.2</v>
      </c>
      <c r="P31" s="49">
        <v>102.2</v>
      </c>
    </row>
    <row r="32" spans="1:16" s="4" customFormat="1" ht="12.75" customHeight="1">
      <c r="A32" s="190"/>
      <c r="B32" s="212" t="s">
        <v>165</v>
      </c>
      <c r="C32" s="67" t="s">
        <v>0</v>
      </c>
      <c r="D32" s="41" t="s">
        <v>75</v>
      </c>
      <c r="E32" s="50">
        <v>102.5</v>
      </c>
      <c r="F32" s="50">
        <v>102.5</v>
      </c>
      <c r="G32" s="50">
        <v>102.5</v>
      </c>
      <c r="H32" s="50">
        <v>100</v>
      </c>
      <c r="I32" s="50">
        <v>100</v>
      </c>
      <c r="J32" s="50">
        <v>100</v>
      </c>
      <c r="K32" s="50">
        <v>100</v>
      </c>
      <c r="L32" s="50">
        <v>101</v>
      </c>
      <c r="M32" s="50">
        <v>100.5</v>
      </c>
      <c r="N32" s="50">
        <v>101</v>
      </c>
      <c r="O32" s="50">
        <v>101</v>
      </c>
      <c r="P32" s="50">
        <v>102.2</v>
      </c>
    </row>
    <row r="33" spans="1:16" s="4" customFormat="1" ht="12.75" customHeight="1">
      <c r="A33" s="190"/>
      <c r="B33" s="228"/>
      <c r="C33" s="68" t="s">
        <v>0</v>
      </c>
      <c r="D33" s="46" t="s">
        <v>76</v>
      </c>
      <c r="E33" s="51">
        <v>102</v>
      </c>
      <c r="F33" s="51">
        <v>102</v>
      </c>
      <c r="G33" s="51">
        <v>102.5</v>
      </c>
      <c r="H33" s="51">
        <v>100</v>
      </c>
      <c r="I33" s="51">
        <v>100</v>
      </c>
      <c r="J33" s="51">
        <v>100</v>
      </c>
      <c r="K33" s="51">
        <v>100</v>
      </c>
      <c r="L33" s="51">
        <v>100.5</v>
      </c>
      <c r="M33" s="51">
        <v>100.5</v>
      </c>
      <c r="N33" s="51">
        <v>100.5</v>
      </c>
      <c r="O33" s="51">
        <v>101</v>
      </c>
      <c r="P33" s="51">
        <v>102.2</v>
      </c>
    </row>
    <row r="34" spans="1:16" s="4" customFormat="1" ht="12.75" customHeight="1" thickBot="1">
      <c r="A34" s="190"/>
      <c r="B34" s="213"/>
      <c r="C34" s="69" t="s">
        <v>0</v>
      </c>
      <c r="D34" s="43" t="s">
        <v>77</v>
      </c>
      <c r="E34" s="49">
        <v>102</v>
      </c>
      <c r="F34" s="49">
        <v>102.5</v>
      </c>
      <c r="G34" s="49">
        <v>102.5</v>
      </c>
      <c r="H34" s="49">
        <v>100</v>
      </c>
      <c r="I34" s="49">
        <v>100</v>
      </c>
      <c r="J34" s="49">
        <v>100</v>
      </c>
      <c r="K34" s="49">
        <v>100</v>
      </c>
      <c r="L34" s="49">
        <v>100.5</v>
      </c>
      <c r="M34" s="49">
        <v>100.5</v>
      </c>
      <c r="N34" s="49">
        <v>101</v>
      </c>
      <c r="O34" s="49">
        <v>101</v>
      </c>
      <c r="P34" s="49">
        <v>102.2</v>
      </c>
    </row>
    <row r="35" spans="1:16" s="4" customFormat="1" ht="12.75" customHeight="1">
      <c r="A35" s="190"/>
      <c r="B35" s="212" t="s">
        <v>166</v>
      </c>
      <c r="C35" s="67" t="s">
        <v>0</v>
      </c>
      <c r="D35" s="41" t="s">
        <v>75</v>
      </c>
      <c r="E35" s="50">
        <v>100</v>
      </c>
      <c r="F35" s="50">
        <v>100</v>
      </c>
      <c r="G35" s="50">
        <v>100</v>
      </c>
      <c r="H35" s="50">
        <v>100</v>
      </c>
      <c r="I35" s="50">
        <v>100</v>
      </c>
      <c r="J35" s="50">
        <v>100</v>
      </c>
      <c r="K35" s="50">
        <v>100</v>
      </c>
      <c r="L35" s="50">
        <v>100.5</v>
      </c>
      <c r="M35" s="50">
        <v>100.5</v>
      </c>
      <c r="N35" s="50">
        <v>101</v>
      </c>
      <c r="O35" s="50">
        <v>101.5</v>
      </c>
      <c r="P35" s="50">
        <v>101.5</v>
      </c>
    </row>
    <row r="36" spans="1:16" s="4" customFormat="1" ht="12.75" customHeight="1">
      <c r="A36" s="190"/>
      <c r="B36" s="228"/>
      <c r="C36" s="68" t="s">
        <v>0</v>
      </c>
      <c r="D36" s="46" t="s">
        <v>76</v>
      </c>
      <c r="E36" s="51">
        <v>100</v>
      </c>
      <c r="F36" s="51">
        <v>100</v>
      </c>
      <c r="G36" s="51">
        <v>99.3</v>
      </c>
      <c r="H36" s="51">
        <v>99</v>
      </c>
      <c r="I36" s="51">
        <v>100</v>
      </c>
      <c r="J36" s="51">
        <v>100</v>
      </c>
      <c r="K36" s="51">
        <v>100</v>
      </c>
      <c r="L36" s="51">
        <v>100.5</v>
      </c>
      <c r="M36" s="51">
        <v>100.5</v>
      </c>
      <c r="N36" s="51">
        <v>100.5</v>
      </c>
      <c r="O36" s="51">
        <v>101</v>
      </c>
      <c r="P36" s="51">
        <v>101.5</v>
      </c>
    </row>
    <row r="37" spans="1:16" s="4" customFormat="1" ht="12.75" customHeight="1" thickBot="1">
      <c r="A37" s="190"/>
      <c r="B37" s="213"/>
      <c r="C37" s="69" t="s">
        <v>0</v>
      </c>
      <c r="D37" s="43" t="s">
        <v>77</v>
      </c>
      <c r="E37" s="49">
        <v>100</v>
      </c>
      <c r="F37" s="49">
        <v>100</v>
      </c>
      <c r="G37" s="49">
        <v>99.3</v>
      </c>
      <c r="H37" s="49">
        <v>100</v>
      </c>
      <c r="I37" s="49">
        <v>100</v>
      </c>
      <c r="J37" s="49">
        <v>100</v>
      </c>
      <c r="K37" s="49">
        <v>100</v>
      </c>
      <c r="L37" s="49">
        <v>100</v>
      </c>
      <c r="M37" s="49">
        <v>100.5</v>
      </c>
      <c r="N37" s="49">
        <v>101</v>
      </c>
      <c r="O37" s="49">
        <v>101.5</v>
      </c>
      <c r="P37" s="49">
        <v>101.5</v>
      </c>
    </row>
    <row r="38" spans="1:16" s="4" customFormat="1" ht="12.75" customHeight="1">
      <c r="A38" s="190"/>
      <c r="B38" s="212" t="s">
        <v>167</v>
      </c>
      <c r="C38" s="67" t="s">
        <v>0</v>
      </c>
      <c r="D38" s="41" t="s">
        <v>75</v>
      </c>
      <c r="E38" s="50">
        <v>100</v>
      </c>
      <c r="F38" s="50">
        <v>100</v>
      </c>
      <c r="G38" s="50">
        <v>100</v>
      </c>
      <c r="H38" s="50">
        <v>100.3</v>
      </c>
      <c r="I38" s="50">
        <v>100.1</v>
      </c>
      <c r="J38" s="50">
        <v>100</v>
      </c>
      <c r="K38" s="50">
        <v>100.1</v>
      </c>
      <c r="L38" s="50">
        <v>100</v>
      </c>
      <c r="M38" s="50">
        <v>100</v>
      </c>
      <c r="N38" s="50">
        <v>101</v>
      </c>
      <c r="O38" s="50">
        <v>101</v>
      </c>
      <c r="P38" s="50">
        <v>102.3</v>
      </c>
    </row>
    <row r="39" spans="1:16" s="4" customFormat="1" ht="12.75" customHeight="1">
      <c r="A39" s="190"/>
      <c r="B39" s="228"/>
      <c r="C39" s="68" t="s">
        <v>0</v>
      </c>
      <c r="D39" s="46" t="s">
        <v>76</v>
      </c>
      <c r="E39" s="51">
        <v>100</v>
      </c>
      <c r="F39" s="51">
        <v>100</v>
      </c>
      <c r="G39" s="51">
        <v>100</v>
      </c>
      <c r="H39" s="51">
        <v>100</v>
      </c>
      <c r="I39" s="51">
        <v>100</v>
      </c>
      <c r="J39" s="51">
        <v>100</v>
      </c>
      <c r="K39" s="51">
        <v>100</v>
      </c>
      <c r="L39" s="51">
        <v>100</v>
      </c>
      <c r="M39" s="51">
        <v>100</v>
      </c>
      <c r="N39" s="51">
        <v>101</v>
      </c>
      <c r="O39" s="51">
        <v>101</v>
      </c>
      <c r="P39" s="51">
        <v>102.3</v>
      </c>
    </row>
    <row r="40" spans="1:16" s="4" customFormat="1" ht="12.75" customHeight="1" thickBot="1">
      <c r="A40" s="190"/>
      <c r="B40" s="213"/>
      <c r="C40" s="69" t="s">
        <v>0</v>
      </c>
      <c r="D40" s="43" t="s">
        <v>77</v>
      </c>
      <c r="E40" s="49">
        <v>100</v>
      </c>
      <c r="F40" s="49">
        <v>100</v>
      </c>
      <c r="G40" s="49">
        <v>100</v>
      </c>
      <c r="H40" s="49">
        <v>100</v>
      </c>
      <c r="I40" s="49">
        <v>100.1</v>
      </c>
      <c r="J40" s="49">
        <v>100</v>
      </c>
      <c r="K40" s="49">
        <v>100</v>
      </c>
      <c r="L40" s="49">
        <v>100</v>
      </c>
      <c r="M40" s="49">
        <v>100</v>
      </c>
      <c r="N40" s="49">
        <v>101</v>
      </c>
      <c r="O40" s="49">
        <v>101</v>
      </c>
      <c r="P40" s="49">
        <v>102.3</v>
      </c>
    </row>
    <row r="41" spans="1:16" s="4" customFormat="1" ht="12.75" customHeight="1">
      <c r="A41" s="190"/>
      <c r="B41" s="210" t="s">
        <v>18</v>
      </c>
      <c r="C41" s="67" t="s">
        <v>0</v>
      </c>
      <c r="D41" s="41" t="s">
        <v>75</v>
      </c>
      <c r="E41" s="50">
        <v>19</v>
      </c>
      <c r="F41" s="27">
        <v>19</v>
      </c>
      <c r="G41" s="50">
        <v>19</v>
      </c>
      <c r="H41" s="50">
        <v>19</v>
      </c>
      <c r="I41" s="50">
        <v>19</v>
      </c>
      <c r="J41" s="50">
        <v>19</v>
      </c>
      <c r="K41" s="50">
        <v>19</v>
      </c>
      <c r="L41" s="50">
        <v>19</v>
      </c>
      <c r="M41" s="27">
        <v>18.39</v>
      </c>
      <c r="N41" s="27">
        <v>18.39</v>
      </c>
      <c r="O41" s="27">
        <v>18.39</v>
      </c>
      <c r="P41" s="27">
        <v>18.4</v>
      </c>
    </row>
    <row r="42" spans="1:16" s="4" customFormat="1" ht="12.75" customHeight="1">
      <c r="A42" s="190"/>
      <c r="B42" s="227"/>
      <c r="C42" s="68" t="s">
        <v>0</v>
      </c>
      <c r="D42" s="46" t="s">
        <v>76</v>
      </c>
      <c r="E42" s="51">
        <v>19.96</v>
      </c>
      <c r="F42" s="28">
        <v>19</v>
      </c>
      <c r="G42" s="51">
        <v>19</v>
      </c>
      <c r="H42" s="51">
        <v>18.99</v>
      </c>
      <c r="I42" s="51">
        <v>18.99</v>
      </c>
      <c r="J42" s="51">
        <v>18.8</v>
      </c>
      <c r="K42" s="51">
        <v>18.5</v>
      </c>
      <c r="L42" s="51">
        <v>18.1</v>
      </c>
      <c r="M42" s="28">
        <v>18.39</v>
      </c>
      <c r="N42" s="28">
        <v>18.39</v>
      </c>
      <c r="O42" s="28">
        <v>18.39</v>
      </c>
      <c r="P42" s="28">
        <v>18.39</v>
      </c>
    </row>
    <row r="43" spans="1:16" s="4" customFormat="1" ht="12.75" customHeight="1" thickBot="1">
      <c r="A43" s="190"/>
      <c r="B43" s="211"/>
      <c r="C43" s="69" t="s">
        <v>0</v>
      </c>
      <c r="D43" s="43" t="s">
        <v>77</v>
      </c>
      <c r="E43" s="49">
        <v>19</v>
      </c>
      <c r="F43" s="49">
        <v>19</v>
      </c>
      <c r="G43" s="49">
        <v>19</v>
      </c>
      <c r="H43" s="49">
        <v>19</v>
      </c>
      <c r="I43" s="49">
        <v>19</v>
      </c>
      <c r="J43" s="49">
        <v>19</v>
      </c>
      <c r="K43" s="49">
        <v>19</v>
      </c>
      <c r="L43" s="49">
        <v>18.39</v>
      </c>
      <c r="M43" s="49">
        <v>18.39</v>
      </c>
      <c r="N43" s="49">
        <v>18.39</v>
      </c>
      <c r="O43" s="49">
        <v>18.39</v>
      </c>
      <c r="P43" s="49">
        <v>18.4</v>
      </c>
    </row>
    <row r="44" spans="1:16" s="4" customFormat="1" ht="12.75" customHeight="1">
      <c r="A44" s="190"/>
      <c r="B44" s="210" t="s">
        <v>169</v>
      </c>
      <c r="C44" s="67" t="s">
        <v>0</v>
      </c>
      <c r="D44" s="41" t="s">
        <v>75</v>
      </c>
      <c r="E44" s="50"/>
      <c r="F44" s="27"/>
      <c r="G44" s="50"/>
      <c r="H44" s="50"/>
      <c r="I44" s="50"/>
      <c r="J44" s="50"/>
      <c r="K44" s="50"/>
      <c r="L44" s="50"/>
      <c r="M44" s="27"/>
      <c r="N44" s="27">
        <v>21</v>
      </c>
      <c r="O44" s="27">
        <v>21</v>
      </c>
      <c r="P44" s="27">
        <v>21</v>
      </c>
    </row>
    <row r="45" spans="1:16" s="4" customFormat="1" ht="12.75" customHeight="1">
      <c r="A45" s="190"/>
      <c r="B45" s="227"/>
      <c r="C45" s="68" t="s">
        <v>0</v>
      </c>
      <c r="D45" s="46" t="s">
        <v>76</v>
      </c>
      <c r="E45" s="51"/>
      <c r="F45" s="28"/>
      <c r="G45" s="51"/>
      <c r="H45" s="51"/>
      <c r="I45" s="51"/>
      <c r="J45" s="51"/>
      <c r="K45" s="51"/>
      <c r="L45" s="51"/>
      <c r="M45" s="28"/>
      <c r="N45" s="28">
        <v>21</v>
      </c>
      <c r="O45" s="28">
        <v>21</v>
      </c>
      <c r="P45" s="28">
        <v>21</v>
      </c>
    </row>
    <row r="46" spans="1:16" s="4" customFormat="1" ht="12.75" customHeight="1" thickBot="1">
      <c r="A46" s="190"/>
      <c r="B46" s="211"/>
      <c r="C46" s="69" t="s">
        <v>0</v>
      </c>
      <c r="D46" s="43" t="s">
        <v>77</v>
      </c>
      <c r="E46" s="49"/>
      <c r="F46" s="49"/>
      <c r="G46" s="49"/>
      <c r="H46" s="49"/>
      <c r="I46" s="49"/>
      <c r="J46" s="49"/>
      <c r="K46" s="49"/>
      <c r="L46" s="49"/>
      <c r="M46" s="49"/>
      <c r="N46" s="49">
        <v>21</v>
      </c>
      <c r="O46" s="49">
        <v>21</v>
      </c>
      <c r="P46" s="49">
        <v>21</v>
      </c>
    </row>
    <row r="47" spans="1:16" s="4" customFormat="1" ht="12.75" customHeight="1">
      <c r="A47" s="190"/>
      <c r="B47" s="210" t="s">
        <v>168</v>
      </c>
      <c r="C47" s="67" t="s">
        <v>0</v>
      </c>
      <c r="D47" s="41" t="s">
        <v>75</v>
      </c>
      <c r="E47" s="50">
        <v>26.75</v>
      </c>
      <c r="F47" s="27">
        <v>27</v>
      </c>
      <c r="G47" s="50">
        <v>27</v>
      </c>
      <c r="H47" s="50">
        <v>25.15</v>
      </c>
      <c r="I47" s="50">
        <v>25.6</v>
      </c>
      <c r="J47" s="50">
        <v>25.75</v>
      </c>
      <c r="K47" s="50">
        <v>25.5</v>
      </c>
      <c r="L47" s="50">
        <v>25.8</v>
      </c>
      <c r="M47" s="27">
        <v>25.8</v>
      </c>
      <c r="N47" s="27">
        <v>25.8</v>
      </c>
      <c r="O47" s="27">
        <v>26</v>
      </c>
      <c r="P47" s="27">
        <v>26.25</v>
      </c>
    </row>
    <row r="48" spans="1:16" s="4" customFormat="1" ht="12.75" customHeight="1">
      <c r="A48" s="190"/>
      <c r="B48" s="227"/>
      <c r="C48" s="68" t="s">
        <v>0</v>
      </c>
      <c r="D48" s="46" t="s">
        <v>76</v>
      </c>
      <c r="E48" s="51">
        <v>26.1</v>
      </c>
      <c r="F48" s="28">
        <v>27</v>
      </c>
      <c r="G48" s="51">
        <v>27</v>
      </c>
      <c r="H48" s="51">
        <v>25.15</v>
      </c>
      <c r="I48" s="51">
        <v>25.5</v>
      </c>
      <c r="J48" s="51">
        <v>25.5</v>
      </c>
      <c r="K48" s="51">
        <v>25.5</v>
      </c>
      <c r="L48" s="51">
        <v>25.8</v>
      </c>
      <c r="M48" s="28">
        <v>25.8</v>
      </c>
      <c r="N48" s="28">
        <v>25.8</v>
      </c>
      <c r="O48" s="28">
        <v>26</v>
      </c>
      <c r="P48" s="28">
        <v>26</v>
      </c>
    </row>
    <row r="49" spans="1:16" s="4" customFormat="1" ht="12.75" customHeight="1" thickBot="1">
      <c r="A49" s="190"/>
      <c r="B49" s="211"/>
      <c r="C49" s="69" t="s">
        <v>0</v>
      </c>
      <c r="D49" s="43" t="s">
        <v>77</v>
      </c>
      <c r="E49" s="49">
        <v>26.7</v>
      </c>
      <c r="F49" s="49">
        <v>27</v>
      </c>
      <c r="G49" s="49">
        <v>27</v>
      </c>
      <c r="H49" s="49">
        <v>25.15</v>
      </c>
      <c r="I49" s="49">
        <v>25.6</v>
      </c>
      <c r="J49" s="49">
        <v>25.5</v>
      </c>
      <c r="K49" s="49">
        <v>25.5</v>
      </c>
      <c r="L49" s="49">
        <v>25.8</v>
      </c>
      <c r="M49" s="49">
        <v>25.8</v>
      </c>
      <c r="N49" s="49">
        <v>25.8</v>
      </c>
      <c r="O49" s="49">
        <v>26</v>
      </c>
      <c r="P49" s="53">
        <v>26.25</v>
      </c>
    </row>
    <row r="50" spans="1:16" s="4" customFormat="1" ht="12.75" customHeight="1">
      <c r="A50" s="190"/>
      <c r="B50" s="210" t="s">
        <v>129</v>
      </c>
      <c r="C50" s="67" t="s">
        <v>0</v>
      </c>
      <c r="D50" s="41" t="s">
        <v>75</v>
      </c>
      <c r="E50" s="50">
        <v>26.6</v>
      </c>
      <c r="F50" s="27">
        <v>26.5</v>
      </c>
      <c r="G50" s="50">
        <v>27</v>
      </c>
      <c r="H50" s="50">
        <v>26.84</v>
      </c>
      <c r="I50" s="50">
        <v>25.6</v>
      </c>
      <c r="J50" s="50">
        <v>25.7</v>
      </c>
      <c r="K50" s="50">
        <v>25.7</v>
      </c>
      <c r="L50" s="50">
        <v>25.7</v>
      </c>
      <c r="M50" s="27">
        <v>25.75</v>
      </c>
      <c r="N50" s="27">
        <v>25.85</v>
      </c>
      <c r="O50" s="27">
        <v>26</v>
      </c>
      <c r="P50" s="27">
        <v>26.25</v>
      </c>
    </row>
    <row r="51" spans="1:16" s="4" customFormat="1" ht="12.75" customHeight="1">
      <c r="A51" s="190"/>
      <c r="B51" s="227"/>
      <c r="C51" s="68" t="s">
        <v>0</v>
      </c>
      <c r="D51" s="46" t="s">
        <v>76</v>
      </c>
      <c r="E51" s="51">
        <v>25.5</v>
      </c>
      <c r="F51" s="28">
        <v>26.5</v>
      </c>
      <c r="G51" s="51">
        <v>26.7</v>
      </c>
      <c r="H51" s="51">
        <v>26.84</v>
      </c>
      <c r="I51" s="51">
        <v>25.05</v>
      </c>
      <c r="J51" s="51">
        <v>25.5</v>
      </c>
      <c r="K51" s="51">
        <v>25.7</v>
      </c>
      <c r="L51" s="51">
        <v>25.7</v>
      </c>
      <c r="M51" s="28">
        <v>25.7</v>
      </c>
      <c r="N51" s="28">
        <v>25.75</v>
      </c>
      <c r="O51" s="28">
        <v>25.9</v>
      </c>
      <c r="P51" s="28">
        <v>26.25</v>
      </c>
    </row>
    <row r="52" spans="1:16" s="4" customFormat="1" ht="12.75" customHeight="1" thickBot="1">
      <c r="A52" s="190"/>
      <c r="B52" s="211"/>
      <c r="C52" s="69" t="s">
        <v>0</v>
      </c>
      <c r="D52" s="43" t="s">
        <v>77</v>
      </c>
      <c r="E52" s="49">
        <v>26</v>
      </c>
      <c r="F52" s="49">
        <v>26.5</v>
      </c>
      <c r="G52" s="49">
        <v>26.84</v>
      </c>
      <c r="H52" s="49">
        <v>26.84</v>
      </c>
      <c r="I52" s="49">
        <v>25.5</v>
      </c>
      <c r="J52" s="49">
        <v>25.5</v>
      </c>
      <c r="K52" s="49">
        <v>25.7</v>
      </c>
      <c r="L52" s="49">
        <v>25.7</v>
      </c>
      <c r="M52" s="49">
        <v>25.75</v>
      </c>
      <c r="N52" s="49">
        <v>25.85</v>
      </c>
      <c r="O52" s="49">
        <v>26</v>
      </c>
      <c r="P52" s="49">
        <v>26.25</v>
      </c>
    </row>
    <row r="53" spans="1:16" s="4" customFormat="1" ht="12.75" customHeight="1">
      <c r="A53" s="190"/>
      <c r="B53" s="210" t="s">
        <v>170</v>
      </c>
      <c r="C53" s="67" t="s">
        <v>0</v>
      </c>
      <c r="D53" s="41" t="s">
        <v>75</v>
      </c>
      <c r="E53" s="50">
        <v>25.8</v>
      </c>
      <c r="F53" s="27">
        <v>26.6</v>
      </c>
      <c r="G53" s="50">
        <v>26.6</v>
      </c>
      <c r="H53" s="50">
        <v>26.4</v>
      </c>
      <c r="I53" s="50">
        <v>25.5</v>
      </c>
      <c r="J53" s="50">
        <v>25.6</v>
      </c>
      <c r="K53" s="50">
        <v>25.75</v>
      </c>
      <c r="L53" s="50">
        <v>25.75</v>
      </c>
      <c r="M53" s="27">
        <v>25.7</v>
      </c>
      <c r="N53" s="27">
        <v>25.75</v>
      </c>
      <c r="O53" s="27">
        <v>25.75</v>
      </c>
      <c r="P53" s="27">
        <v>25.9</v>
      </c>
    </row>
    <row r="54" spans="1:16" s="4" customFormat="1" ht="12.75" customHeight="1">
      <c r="A54" s="190"/>
      <c r="B54" s="227"/>
      <c r="C54" s="68" t="s">
        <v>0</v>
      </c>
      <c r="D54" s="46" t="s">
        <v>76</v>
      </c>
      <c r="E54" s="51">
        <v>25.8</v>
      </c>
      <c r="F54" s="28">
        <v>26.5</v>
      </c>
      <c r="G54" s="51">
        <v>26.4</v>
      </c>
      <c r="H54" s="51">
        <v>26.4</v>
      </c>
      <c r="I54" s="51">
        <v>25</v>
      </c>
      <c r="J54" s="51">
        <v>25.5</v>
      </c>
      <c r="K54" s="51">
        <v>25.7</v>
      </c>
      <c r="L54" s="51">
        <v>25.6</v>
      </c>
      <c r="M54" s="28">
        <v>25.7</v>
      </c>
      <c r="N54" s="28">
        <v>25.75</v>
      </c>
      <c r="O54" s="28">
        <v>25.75</v>
      </c>
      <c r="P54" s="28">
        <v>25.9</v>
      </c>
    </row>
    <row r="55" spans="1:16" s="4" customFormat="1" ht="12.75" customHeight="1" thickBot="1">
      <c r="A55" s="190"/>
      <c r="B55" s="211"/>
      <c r="C55" s="69" t="s">
        <v>0</v>
      </c>
      <c r="D55" s="43" t="s">
        <v>77</v>
      </c>
      <c r="E55" s="49">
        <v>25.8</v>
      </c>
      <c r="F55" s="49">
        <v>26.6</v>
      </c>
      <c r="G55" s="49">
        <v>26.4</v>
      </c>
      <c r="H55" s="49">
        <v>26.4</v>
      </c>
      <c r="I55" s="49">
        <v>25.5</v>
      </c>
      <c r="J55" s="49">
        <v>25.5</v>
      </c>
      <c r="K55" s="49">
        <v>25.75</v>
      </c>
      <c r="L55" s="49">
        <v>25.6</v>
      </c>
      <c r="M55" s="49">
        <v>25.7</v>
      </c>
      <c r="N55" s="49">
        <v>25.75</v>
      </c>
      <c r="O55" s="49">
        <v>25.75</v>
      </c>
      <c r="P55" s="49">
        <v>25.9</v>
      </c>
    </row>
    <row r="56" spans="1:16" s="4" customFormat="1" ht="12.75" customHeight="1">
      <c r="A56" s="190"/>
      <c r="B56" s="210" t="s">
        <v>19</v>
      </c>
      <c r="C56" s="67" t="s">
        <v>0</v>
      </c>
      <c r="D56" s="41" t="s">
        <v>75</v>
      </c>
      <c r="E56" s="50">
        <v>1.65</v>
      </c>
      <c r="F56" s="27">
        <v>1.7</v>
      </c>
      <c r="G56" s="50">
        <v>1.7</v>
      </c>
      <c r="H56" s="50">
        <v>1.7</v>
      </c>
      <c r="I56" s="50">
        <v>1.7</v>
      </c>
      <c r="J56" s="50">
        <v>1.6</v>
      </c>
      <c r="K56" s="50">
        <v>1.63</v>
      </c>
      <c r="L56" s="50">
        <v>1.64</v>
      </c>
      <c r="M56" s="27">
        <v>1.65</v>
      </c>
      <c r="N56" s="27">
        <v>1.67</v>
      </c>
      <c r="O56" s="27">
        <v>1.67</v>
      </c>
      <c r="P56" s="27">
        <v>1.67</v>
      </c>
    </row>
    <row r="57" spans="1:16" s="4" customFormat="1" ht="12.75" customHeight="1">
      <c r="A57" s="190"/>
      <c r="B57" s="227"/>
      <c r="C57" s="68" t="s">
        <v>0</v>
      </c>
      <c r="D57" s="46" t="s">
        <v>76</v>
      </c>
      <c r="E57" s="51">
        <v>1.55</v>
      </c>
      <c r="F57" s="28">
        <v>1.64</v>
      </c>
      <c r="G57" s="51">
        <v>1.63</v>
      </c>
      <c r="H57" s="51">
        <v>1.66</v>
      </c>
      <c r="I57" s="51">
        <v>1.55</v>
      </c>
      <c r="J57" s="51">
        <v>1.58</v>
      </c>
      <c r="K57" s="51">
        <v>1.58</v>
      </c>
      <c r="L57" s="51">
        <v>1.6</v>
      </c>
      <c r="M57" s="28">
        <v>1.62</v>
      </c>
      <c r="N57" s="28">
        <v>1.6</v>
      </c>
      <c r="O57" s="28">
        <v>1.6</v>
      </c>
      <c r="P57" s="28">
        <v>1.6</v>
      </c>
    </row>
    <row r="58" spans="1:16" s="4" customFormat="1" ht="12.75" customHeight="1" thickBot="1">
      <c r="A58" s="190"/>
      <c r="B58" s="211"/>
      <c r="C58" s="69" t="s">
        <v>0</v>
      </c>
      <c r="D58" s="43" t="s">
        <v>77</v>
      </c>
      <c r="E58" s="49">
        <v>1.64</v>
      </c>
      <c r="F58" s="49">
        <v>1.67</v>
      </c>
      <c r="G58" s="49">
        <v>1.7</v>
      </c>
      <c r="H58" s="49">
        <v>1.69</v>
      </c>
      <c r="I58" s="49">
        <v>1.6</v>
      </c>
      <c r="J58" s="49">
        <v>1.6</v>
      </c>
      <c r="K58" s="49">
        <v>1.62</v>
      </c>
      <c r="L58" s="49">
        <v>1.62</v>
      </c>
      <c r="M58" s="49">
        <v>1.63</v>
      </c>
      <c r="N58" s="49">
        <v>1.64</v>
      </c>
      <c r="O58" s="49">
        <v>1.62</v>
      </c>
      <c r="P58" s="49">
        <v>1.6</v>
      </c>
    </row>
    <row r="59" spans="1:16" s="4" customFormat="1" ht="13.5" customHeight="1">
      <c r="A59" s="190"/>
      <c r="B59" s="210" t="s">
        <v>130</v>
      </c>
      <c r="C59" s="67" t="s">
        <v>0</v>
      </c>
      <c r="D59" s="41" t="s">
        <v>75</v>
      </c>
      <c r="E59" s="50">
        <v>101.5</v>
      </c>
      <c r="F59" s="27">
        <v>101.5</v>
      </c>
      <c r="G59" s="50">
        <v>101.5</v>
      </c>
      <c r="H59" s="50">
        <v>103.5</v>
      </c>
      <c r="I59" s="50">
        <v>100.3</v>
      </c>
      <c r="J59" s="50">
        <v>101</v>
      </c>
      <c r="K59" s="50">
        <v>100.6</v>
      </c>
      <c r="L59" s="50">
        <v>101</v>
      </c>
      <c r="M59" s="27">
        <v>101</v>
      </c>
      <c r="N59" s="27">
        <v>101.1</v>
      </c>
      <c r="O59" s="27">
        <v>103</v>
      </c>
      <c r="P59" s="27">
        <v>102</v>
      </c>
    </row>
    <row r="60" spans="1:16" s="4" customFormat="1" ht="13.5" customHeight="1">
      <c r="A60" s="190"/>
      <c r="B60" s="227"/>
      <c r="C60" s="68" t="s">
        <v>0</v>
      </c>
      <c r="D60" s="46" t="s">
        <v>76</v>
      </c>
      <c r="E60" s="51">
        <v>101</v>
      </c>
      <c r="F60" s="28">
        <v>101.5</v>
      </c>
      <c r="G60" s="51">
        <v>101.5</v>
      </c>
      <c r="H60" s="51">
        <v>103.5</v>
      </c>
      <c r="I60" s="51">
        <v>100</v>
      </c>
      <c r="J60" s="51">
        <v>100</v>
      </c>
      <c r="K60" s="51">
        <v>100.1</v>
      </c>
      <c r="L60" s="51">
        <v>100</v>
      </c>
      <c r="M60" s="28">
        <v>100.5</v>
      </c>
      <c r="N60" s="28">
        <v>100.7</v>
      </c>
      <c r="O60" s="28">
        <v>100.8</v>
      </c>
      <c r="P60" s="28">
        <v>102</v>
      </c>
    </row>
    <row r="61" spans="1:16" s="4" customFormat="1" ht="13.5" customHeight="1" thickBot="1">
      <c r="A61" s="190"/>
      <c r="B61" s="211"/>
      <c r="C61" s="69" t="s">
        <v>0</v>
      </c>
      <c r="D61" s="43" t="s">
        <v>77</v>
      </c>
      <c r="E61" s="49">
        <v>101.5</v>
      </c>
      <c r="F61" s="49">
        <v>101.5</v>
      </c>
      <c r="G61" s="49">
        <v>101.5</v>
      </c>
      <c r="H61" s="49">
        <v>103.5</v>
      </c>
      <c r="I61" s="49">
        <v>100</v>
      </c>
      <c r="J61" s="49">
        <v>100.3</v>
      </c>
      <c r="K61" s="49">
        <v>100.5</v>
      </c>
      <c r="L61" s="49">
        <v>101</v>
      </c>
      <c r="M61" s="49">
        <v>100.7</v>
      </c>
      <c r="N61" s="49">
        <v>100.8</v>
      </c>
      <c r="O61" s="49">
        <v>101.3</v>
      </c>
      <c r="P61" s="49">
        <v>102</v>
      </c>
    </row>
    <row r="62" spans="1:16" s="4" customFormat="1" ht="13.5" customHeight="1">
      <c r="A62" s="190"/>
      <c r="B62" s="210" t="s">
        <v>131</v>
      </c>
      <c r="C62" s="67" t="s">
        <v>0</v>
      </c>
      <c r="D62" s="41" t="s">
        <v>75</v>
      </c>
      <c r="E62" s="50">
        <v>101.5</v>
      </c>
      <c r="F62" s="27">
        <v>101.5</v>
      </c>
      <c r="G62" s="50">
        <v>103.2</v>
      </c>
      <c r="H62" s="50">
        <v>103.1</v>
      </c>
      <c r="I62" s="50">
        <v>101</v>
      </c>
      <c r="J62" s="50">
        <v>101</v>
      </c>
      <c r="K62" s="50">
        <v>101</v>
      </c>
      <c r="L62" s="50">
        <v>100.5</v>
      </c>
      <c r="M62" s="27">
        <v>100.6</v>
      </c>
      <c r="N62" s="27">
        <v>101.8</v>
      </c>
      <c r="O62" s="50">
        <v>103</v>
      </c>
      <c r="P62" s="27">
        <v>102.1</v>
      </c>
    </row>
    <row r="63" spans="1:16" s="4" customFormat="1" ht="13.5" customHeight="1">
      <c r="A63" s="190"/>
      <c r="B63" s="227"/>
      <c r="C63" s="68" t="s">
        <v>0</v>
      </c>
      <c r="D63" s="46" t="s">
        <v>76</v>
      </c>
      <c r="E63" s="51">
        <v>101.5</v>
      </c>
      <c r="F63" s="28">
        <v>101.5</v>
      </c>
      <c r="G63" s="51">
        <v>103.1</v>
      </c>
      <c r="H63" s="51">
        <v>103.1</v>
      </c>
      <c r="I63" s="51">
        <v>100</v>
      </c>
      <c r="J63" s="51">
        <v>100</v>
      </c>
      <c r="K63" s="51">
        <v>100</v>
      </c>
      <c r="L63" s="51">
        <v>100</v>
      </c>
      <c r="M63" s="28">
        <v>100.1</v>
      </c>
      <c r="N63" s="28">
        <v>100.6</v>
      </c>
      <c r="O63" s="51">
        <v>101</v>
      </c>
      <c r="P63" s="28">
        <v>101.6</v>
      </c>
    </row>
    <row r="64" spans="1:16" s="4" customFormat="1" ht="13.5" customHeight="1" thickBot="1">
      <c r="A64" s="190"/>
      <c r="B64" s="211"/>
      <c r="C64" s="69" t="s">
        <v>0</v>
      </c>
      <c r="D64" s="43" t="s">
        <v>77</v>
      </c>
      <c r="E64" s="49">
        <v>101.5</v>
      </c>
      <c r="F64" s="49">
        <v>101.5</v>
      </c>
      <c r="G64" s="49">
        <v>103.1</v>
      </c>
      <c r="H64" s="49">
        <v>103.1</v>
      </c>
      <c r="I64" s="49">
        <v>100.1</v>
      </c>
      <c r="J64" s="49">
        <v>100.4</v>
      </c>
      <c r="K64" s="49">
        <v>100</v>
      </c>
      <c r="L64" s="49">
        <v>100.5</v>
      </c>
      <c r="M64" s="49">
        <v>100.5</v>
      </c>
      <c r="N64" s="49">
        <v>101.3</v>
      </c>
      <c r="O64" s="49">
        <v>103</v>
      </c>
      <c r="P64" s="49">
        <v>102.1</v>
      </c>
    </row>
    <row r="65" spans="1:16" s="4" customFormat="1" ht="13.5" customHeight="1">
      <c r="A65" s="190"/>
      <c r="B65" s="210" t="s">
        <v>20</v>
      </c>
      <c r="C65" s="67" t="s">
        <v>0</v>
      </c>
      <c r="D65" s="41" t="s">
        <v>75</v>
      </c>
      <c r="E65" s="50">
        <v>73</v>
      </c>
      <c r="F65" s="27">
        <v>73</v>
      </c>
      <c r="G65" s="50">
        <v>73</v>
      </c>
      <c r="H65" s="50">
        <v>73</v>
      </c>
      <c r="I65" s="50">
        <v>70</v>
      </c>
      <c r="J65" s="50">
        <v>70</v>
      </c>
      <c r="K65" s="50">
        <v>70</v>
      </c>
      <c r="L65" s="50">
        <v>75</v>
      </c>
      <c r="M65" s="27">
        <v>75</v>
      </c>
      <c r="N65" s="27">
        <v>77.05</v>
      </c>
      <c r="O65" s="27">
        <v>76</v>
      </c>
      <c r="P65" s="27">
        <v>76</v>
      </c>
    </row>
    <row r="66" spans="1:16" s="4" customFormat="1" ht="13.5" customHeight="1">
      <c r="A66" s="190"/>
      <c r="B66" s="227"/>
      <c r="C66" s="68" t="s">
        <v>0</v>
      </c>
      <c r="D66" s="46" t="s">
        <v>76</v>
      </c>
      <c r="E66" s="51">
        <v>73</v>
      </c>
      <c r="F66" s="28">
        <v>73</v>
      </c>
      <c r="G66" s="51">
        <v>73</v>
      </c>
      <c r="H66" s="51">
        <v>73</v>
      </c>
      <c r="I66" s="51">
        <v>70</v>
      </c>
      <c r="J66" s="51">
        <v>70</v>
      </c>
      <c r="K66" s="51">
        <v>70</v>
      </c>
      <c r="L66" s="51">
        <v>75</v>
      </c>
      <c r="M66" s="28">
        <v>75</v>
      </c>
      <c r="N66" s="28">
        <v>77.05</v>
      </c>
      <c r="O66" s="28">
        <v>76</v>
      </c>
      <c r="P66" s="28">
        <v>76</v>
      </c>
    </row>
    <row r="67" spans="1:16" s="4" customFormat="1" ht="13.5" customHeight="1" thickBot="1">
      <c r="A67" s="190"/>
      <c r="B67" s="211"/>
      <c r="C67" s="69" t="s">
        <v>0</v>
      </c>
      <c r="D67" s="43" t="s">
        <v>77</v>
      </c>
      <c r="E67" s="49">
        <v>73</v>
      </c>
      <c r="F67" s="49">
        <v>73</v>
      </c>
      <c r="G67" s="49">
        <v>73</v>
      </c>
      <c r="H67" s="49">
        <v>73</v>
      </c>
      <c r="I67" s="49">
        <v>70</v>
      </c>
      <c r="J67" s="49">
        <v>70</v>
      </c>
      <c r="K67" s="49">
        <v>70</v>
      </c>
      <c r="L67" s="49">
        <v>75</v>
      </c>
      <c r="M67" s="49">
        <v>75</v>
      </c>
      <c r="N67" s="49">
        <v>77.05</v>
      </c>
      <c r="O67" s="49">
        <v>76</v>
      </c>
      <c r="P67" s="49">
        <v>76</v>
      </c>
    </row>
    <row r="68" spans="1:16" s="4" customFormat="1" ht="13.5" customHeight="1">
      <c r="A68" s="190"/>
      <c r="B68" s="212" t="s">
        <v>21</v>
      </c>
      <c r="C68" s="229" t="s">
        <v>0</v>
      </c>
      <c r="D68" s="41" t="s">
        <v>75</v>
      </c>
      <c r="E68" s="50">
        <v>1.82</v>
      </c>
      <c r="F68" s="27">
        <v>1.82</v>
      </c>
      <c r="G68" s="50">
        <v>1.82</v>
      </c>
      <c r="H68" s="50">
        <v>1.82</v>
      </c>
      <c r="I68" s="50">
        <v>1.82</v>
      </c>
      <c r="J68" s="50">
        <v>1.82</v>
      </c>
      <c r="K68" s="50">
        <v>1.82</v>
      </c>
      <c r="L68" s="50">
        <v>1.75</v>
      </c>
      <c r="M68" s="27">
        <v>1.75</v>
      </c>
      <c r="N68" s="27">
        <v>1.73</v>
      </c>
      <c r="O68" s="27">
        <v>1.73</v>
      </c>
      <c r="P68" s="27">
        <v>1.75</v>
      </c>
    </row>
    <row r="69" spans="1:16" s="4" customFormat="1" ht="13.5" customHeight="1">
      <c r="A69" s="190"/>
      <c r="B69" s="228"/>
      <c r="C69" s="230"/>
      <c r="D69" s="46" t="s">
        <v>76</v>
      </c>
      <c r="E69" s="51">
        <v>1.82</v>
      </c>
      <c r="F69" s="28">
        <v>1.82</v>
      </c>
      <c r="G69" s="51">
        <v>1.82</v>
      </c>
      <c r="H69" s="51">
        <v>1.82</v>
      </c>
      <c r="I69" s="51">
        <v>1.82</v>
      </c>
      <c r="J69" s="51">
        <v>1.82</v>
      </c>
      <c r="K69" s="51">
        <v>1.82</v>
      </c>
      <c r="L69" s="51">
        <v>1.75</v>
      </c>
      <c r="M69" s="28">
        <v>1.75</v>
      </c>
      <c r="N69" s="28">
        <v>1.73</v>
      </c>
      <c r="O69" s="28">
        <v>1.73</v>
      </c>
      <c r="P69" s="28">
        <v>1.75</v>
      </c>
    </row>
    <row r="70" spans="1:16" s="4" customFormat="1" ht="13.5" customHeight="1" thickBot="1">
      <c r="A70" s="190"/>
      <c r="B70" s="213"/>
      <c r="C70" s="231"/>
      <c r="D70" s="43" t="s">
        <v>77</v>
      </c>
      <c r="E70" s="49">
        <v>1.82</v>
      </c>
      <c r="F70" s="49">
        <v>1.82</v>
      </c>
      <c r="G70" s="49">
        <v>1.82</v>
      </c>
      <c r="H70" s="49">
        <v>1.82</v>
      </c>
      <c r="I70" s="49">
        <v>1.82</v>
      </c>
      <c r="J70" s="49">
        <v>1.82</v>
      </c>
      <c r="K70" s="49">
        <v>1.82</v>
      </c>
      <c r="L70" s="49">
        <v>1.75</v>
      </c>
      <c r="M70" s="49">
        <v>1.75</v>
      </c>
      <c r="N70" s="49">
        <v>1.73</v>
      </c>
      <c r="O70" s="49">
        <v>1.73</v>
      </c>
      <c r="P70" s="49">
        <v>1.75</v>
      </c>
    </row>
    <row r="71" spans="1:16" s="4" customFormat="1" ht="13.5" customHeight="1">
      <c r="A71" s="190"/>
      <c r="B71" s="212" t="s">
        <v>132</v>
      </c>
      <c r="C71" s="229" t="s">
        <v>0</v>
      </c>
      <c r="D71" s="41" t="s">
        <v>75</v>
      </c>
      <c r="E71" s="50">
        <v>100.3</v>
      </c>
      <c r="F71" s="27">
        <v>100</v>
      </c>
      <c r="G71" s="50">
        <v>100</v>
      </c>
      <c r="H71" s="50">
        <v>100</v>
      </c>
      <c r="I71" s="50">
        <v>100</v>
      </c>
      <c r="J71" s="50">
        <v>100</v>
      </c>
      <c r="K71" s="50">
        <v>100</v>
      </c>
      <c r="L71" s="50">
        <v>100</v>
      </c>
      <c r="M71" s="50"/>
      <c r="N71" s="50"/>
      <c r="O71" s="50"/>
      <c r="P71" s="50"/>
    </row>
    <row r="72" spans="1:16" s="4" customFormat="1" ht="13.5" customHeight="1">
      <c r="A72" s="190"/>
      <c r="B72" s="228"/>
      <c r="C72" s="230"/>
      <c r="D72" s="46" t="s">
        <v>76</v>
      </c>
      <c r="E72" s="51">
        <v>100.3</v>
      </c>
      <c r="F72" s="28">
        <v>100</v>
      </c>
      <c r="G72" s="51">
        <v>100</v>
      </c>
      <c r="H72" s="51">
        <v>100</v>
      </c>
      <c r="I72" s="51">
        <v>100</v>
      </c>
      <c r="J72" s="51">
        <v>100</v>
      </c>
      <c r="K72" s="51">
        <v>100</v>
      </c>
      <c r="L72" s="51">
        <v>100</v>
      </c>
      <c r="M72" s="51"/>
      <c r="N72" s="51"/>
      <c r="O72" s="51"/>
      <c r="P72" s="51"/>
    </row>
    <row r="73" spans="1:16" s="4" customFormat="1" ht="13.5" customHeight="1" thickBot="1">
      <c r="A73" s="190"/>
      <c r="B73" s="213"/>
      <c r="C73" s="231"/>
      <c r="D73" s="43" t="s">
        <v>77</v>
      </c>
      <c r="E73" s="49">
        <v>100.3</v>
      </c>
      <c r="F73" s="49">
        <v>100</v>
      </c>
      <c r="G73" s="49">
        <v>100</v>
      </c>
      <c r="H73" s="49">
        <v>100</v>
      </c>
      <c r="I73" s="49">
        <v>100</v>
      </c>
      <c r="J73" s="49">
        <v>100</v>
      </c>
      <c r="K73" s="49">
        <v>100</v>
      </c>
      <c r="L73" s="49" t="s">
        <v>173</v>
      </c>
      <c r="M73" s="49"/>
      <c r="N73" s="49"/>
      <c r="O73" s="49"/>
      <c r="P73" s="49"/>
    </row>
    <row r="74" spans="1:16" s="4" customFormat="1" ht="13.5" customHeight="1">
      <c r="A74" s="190"/>
      <c r="B74" s="212" t="s">
        <v>172</v>
      </c>
      <c r="C74" s="229" t="s">
        <v>0</v>
      </c>
      <c r="D74" s="41" t="s">
        <v>75</v>
      </c>
      <c r="E74" s="50"/>
      <c r="F74" s="27"/>
      <c r="G74" s="50">
        <v>101.6</v>
      </c>
      <c r="H74" s="50">
        <v>101.5</v>
      </c>
      <c r="I74" s="50">
        <v>100</v>
      </c>
      <c r="J74" s="50">
        <v>101</v>
      </c>
      <c r="K74" s="50">
        <v>100.8</v>
      </c>
      <c r="L74" s="50">
        <v>100.4</v>
      </c>
      <c r="M74" s="27">
        <v>101.2</v>
      </c>
      <c r="N74" s="27">
        <v>101.2</v>
      </c>
      <c r="O74" s="27">
        <v>101.2</v>
      </c>
      <c r="P74" s="27">
        <v>100</v>
      </c>
    </row>
    <row r="75" spans="1:16" s="4" customFormat="1" ht="13.5" customHeight="1">
      <c r="A75" s="190"/>
      <c r="B75" s="228"/>
      <c r="C75" s="230"/>
      <c r="D75" s="46" t="s">
        <v>76</v>
      </c>
      <c r="E75" s="51"/>
      <c r="F75" s="28"/>
      <c r="G75" s="51">
        <v>100</v>
      </c>
      <c r="H75" s="51">
        <v>100</v>
      </c>
      <c r="I75" s="51">
        <v>100</v>
      </c>
      <c r="J75" s="51">
        <v>101</v>
      </c>
      <c r="K75" s="51">
        <v>100.8</v>
      </c>
      <c r="L75" s="51">
        <v>100.3</v>
      </c>
      <c r="M75" s="28">
        <v>101.2</v>
      </c>
      <c r="N75" s="28">
        <v>101.2</v>
      </c>
      <c r="O75" s="28">
        <v>100.8</v>
      </c>
      <c r="P75" s="28">
        <v>100</v>
      </c>
    </row>
    <row r="76" spans="1:16" s="4" customFormat="1" ht="13.5" customHeight="1" thickBot="1">
      <c r="A76" s="190"/>
      <c r="B76" s="213"/>
      <c r="C76" s="231"/>
      <c r="D76" s="43" t="s">
        <v>77</v>
      </c>
      <c r="E76" s="49"/>
      <c r="F76" s="49"/>
      <c r="G76" s="49">
        <v>100</v>
      </c>
      <c r="H76" s="49">
        <v>100</v>
      </c>
      <c r="I76" s="49">
        <v>100</v>
      </c>
      <c r="J76" s="49">
        <v>101</v>
      </c>
      <c r="K76" s="49">
        <v>100.8</v>
      </c>
      <c r="L76" s="49">
        <v>100.3</v>
      </c>
      <c r="M76" s="49">
        <v>101.2</v>
      </c>
      <c r="N76" s="49">
        <v>101.2</v>
      </c>
      <c r="O76" s="49">
        <v>100.9</v>
      </c>
      <c r="P76" s="49">
        <v>100</v>
      </c>
    </row>
    <row r="77" spans="1:16" s="4" customFormat="1" ht="13.5" customHeight="1">
      <c r="A77" s="190"/>
      <c r="B77" s="212" t="s">
        <v>22</v>
      </c>
      <c r="C77" s="229" t="s">
        <v>0</v>
      </c>
      <c r="D77" s="41" t="s">
        <v>75</v>
      </c>
      <c r="E77" s="50">
        <v>8.87</v>
      </c>
      <c r="F77" s="27">
        <v>9.2</v>
      </c>
      <c r="G77" s="50">
        <v>9.2</v>
      </c>
      <c r="H77" s="50">
        <v>9.5</v>
      </c>
      <c r="I77" s="50">
        <v>9.3</v>
      </c>
      <c r="J77" s="50">
        <v>9.45</v>
      </c>
      <c r="K77" s="50">
        <v>9.36</v>
      </c>
      <c r="L77" s="50">
        <v>9.39</v>
      </c>
      <c r="M77" s="27">
        <v>9.5</v>
      </c>
      <c r="N77" s="27">
        <v>9.5</v>
      </c>
      <c r="O77" s="27">
        <v>9.6</v>
      </c>
      <c r="P77" s="27">
        <v>9.84</v>
      </c>
    </row>
    <row r="78" spans="1:16" s="4" customFormat="1" ht="13.5" customHeight="1">
      <c r="A78" s="190"/>
      <c r="B78" s="228"/>
      <c r="C78" s="230"/>
      <c r="D78" s="46" t="s">
        <v>76</v>
      </c>
      <c r="E78" s="51">
        <v>8.6</v>
      </c>
      <c r="F78" s="28">
        <v>8.85</v>
      </c>
      <c r="G78" s="51">
        <v>9.05</v>
      </c>
      <c r="H78" s="51">
        <v>9</v>
      </c>
      <c r="I78" s="51">
        <v>9.2</v>
      </c>
      <c r="J78" s="51">
        <v>9.27</v>
      </c>
      <c r="K78" s="51">
        <v>9.35</v>
      </c>
      <c r="L78" s="51">
        <v>9.27</v>
      </c>
      <c r="M78" s="28">
        <v>9.35</v>
      </c>
      <c r="N78" s="28">
        <v>9.35</v>
      </c>
      <c r="O78" s="28">
        <v>9.5</v>
      </c>
      <c r="P78" s="28">
        <v>9.55</v>
      </c>
    </row>
    <row r="79" spans="1:16" s="4" customFormat="1" ht="13.5" customHeight="1" thickBot="1">
      <c r="A79" s="190"/>
      <c r="B79" s="213"/>
      <c r="C79" s="231"/>
      <c r="D79" s="43" t="s">
        <v>77</v>
      </c>
      <c r="E79" s="49">
        <v>8.85</v>
      </c>
      <c r="F79" s="49">
        <v>9.14</v>
      </c>
      <c r="G79" s="49">
        <v>9.2</v>
      </c>
      <c r="H79" s="49">
        <v>9.2</v>
      </c>
      <c r="I79" s="49">
        <v>9.3</v>
      </c>
      <c r="J79" s="49">
        <v>9.38</v>
      </c>
      <c r="K79" s="49">
        <v>9.35</v>
      </c>
      <c r="L79" s="49">
        <v>9.35</v>
      </c>
      <c r="M79" s="49">
        <v>9.45</v>
      </c>
      <c r="N79" s="49">
        <v>9.35</v>
      </c>
      <c r="O79" s="49">
        <v>9.6</v>
      </c>
      <c r="P79" s="49">
        <v>9.8</v>
      </c>
    </row>
    <row r="80" spans="1:16" s="4" customFormat="1" ht="13.5" customHeight="1">
      <c r="A80" s="190"/>
      <c r="B80" s="212" t="s">
        <v>171</v>
      </c>
      <c r="C80" s="229" t="s">
        <v>0</v>
      </c>
      <c r="D80" s="41" t="s">
        <v>75</v>
      </c>
      <c r="E80" s="50">
        <v>8.5</v>
      </c>
      <c r="F80" s="27">
        <v>9</v>
      </c>
      <c r="G80" s="50">
        <v>9.05</v>
      </c>
      <c r="H80" s="50">
        <v>8.9</v>
      </c>
      <c r="I80" s="50">
        <v>8.9</v>
      </c>
      <c r="J80" s="50">
        <v>8.8</v>
      </c>
      <c r="K80" s="50">
        <v>8.77</v>
      </c>
      <c r="L80" s="50">
        <v>8.8</v>
      </c>
      <c r="M80" s="27">
        <v>8.98</v>
      </c>
      <c r="N80" s="27">
        <v>8.8</v>
      </c>
      <c r="O80" s="27">
        <v>8.8</v>
      </c>
      <c r="P80" s="27">
        <v>8.8</v>
      </c>
    </row>
    <row r="81" spans="1:16" s="4" customFormat="1" ht="13.5" customHeight="1">
      <c r="A81" s="190"/>
      <c r="B81" s="228"/>
      <c r="C81" s="230"/>
      <c r="D81" s="46" t="s">
        <v>76</v>
      </c>
      <c r="E81" s="51">
        <v>8.25</v>
      </c>
      <c r="F81" s="28">
        <v>8.5</v>
      </c>
      <c r="G81" s="51">
        <v>9</v>
      </c>
      <c r="H81" s="51">
        <v>8.7</v>
      </c>
      <c r="I81" s="51">
        <v>8.7</v>
      </c>
      <c r="J81" s="51">
        <v>8.79</v>
      </c>
      <c r="K81" s="51">
        <v>8.74</v>
      </c>
      <c r="L81" s="51">
        <v>8.7</v>
      </c>
      <c r="M81" s="28">
        <v>8.75</v>
      </c>
      <c r="N81" s="28">
        <v>8.75</v>
      </c>
      <c r="O81" s="28">
        <v>8.75</v>
      </c>
      <c r="P81" s="28">
        <v>8.75</v>
      </c>
    </row>
    <row r="82" spans="1:16" s="4" customFormat="1" ht="13.5" customHeight="1" thickBot="1">
      <c r="A82" s="190"/>
      <c r="B82" s="213"/>
      <c r="C82" s="231"/>
      <c r="D82" s="43" t="s">
        <v>77</v>
      </c>
      <c r="E82" s="49">
        <v>8.5</v>
      </c>
      <c r="F82" s="49">
        <v>9</v>
      </c>
      <c r="G82" s="49">
        <v>9.05</v>
      </c>
      <c r="H82" s="49">
        <v>8.9</v>
      </c>
      <c r="I82" s="49">
        <v>8.9</v>
      </c>
      <c r="J82" s="49">
        <v>8.8</v>
      </c>
      <c r="K82" s="49">
        <v>8.75</v>
      </c>
      <c r="L82" s="49">
        <v>8.75</v>
      </c>
      <c r="M82" s="49">
        <v>8.81</v>
      </c>
      <c r="N82" s="49">
        <v>8.8</v>
      </c>
      <c r="O82" s="49">
        <v>8.8</v>
      </c>
      <c r="P82" s="49">
        <v>8.8</v>
      </c>
    </row>
    <row r="83" spans="1:16" s="4" customFormat="1" ht="13.5" customHeight="1">
      <c r="A83" s="190"/>
      <c r="B83" s="212" t="s">
        <v>127</v>
      </c>
      <c r="C83" s="229" t="s">
        <v>0</v>
      </c>
      <c r="D83" s="41" t="s">
        <v>75</v>
      </c>
      <c r="E83" s="50">
        <v>10.17</v>
      </c>
      <c r="F83" s="27">
        <v>10.17</v>
      </c>
      <c r="G83" s="50">
        <v>10.19</v>
      </c>
      <c r="H83" s="50">
        <v>10.25</v>
      </c>
      <c r="I83" s="50">
        <v>10.25</v>
      </c>
      <c r="J83" s="50">
        <v>10.25</v>
      </c>
      <c r="K83" s="50">
        <v>10.2</v>
      </c>
      <c r="L83" s="50">
        <v>10.2</v>
      </c>
      <c r="M83" s="27">
        <v>10.2</v>
      </c>
      <c r="N83" s="27">
        <v>10.2</v>
      </c>
      <c r="O83" s="27">
        <v>10.2</v>
      </c>
      <c r="P83" s="27">
        <v>10.2</v>
      </c>
    </row>
    <row r="84" spans="1:16" s="4" customFormat="1" ht="13.5" customHeight="1">
      <c r="A84" s="190"/>
      <c r="B84" s="228"/>
      <c r="C84" s="230"/>
      <c r="D84" s="46" t="s">
        <v>76</v>
      </c>
      <c r="E84" s="51">
        <v>10.17</v>
      </c>
      <c r="F84" s="28">
        <v>10.17</v>
      </c>
      <c r="G84" s="51">
        <v>10.19</v>
      </c>
      <c r="H84" s="51">
        <v>10.18</v>
      </c>
      <c r="I84" s="51">
        <v>10.18</v>
      </c>
      <c r="J84" s="51">
        <v>10.2</v>
      </c>
      <c r="K84" s="51">
        <v>10.2</v>
      </c>
      <c r="L84" s="51">
        <v>10.2</v>
      </c>
      <c r="M84" s="28">
        <v>10.2</v>
      </c>
      <c r="N84" s="28">
        <v>10.2</v>
      </c>
      <c r="O84" s="28">
        <v>10.2</v>
      </c>
      <c r="P84" s="28">
        <v>10.2</v>
      </c>
    </row>
    <row r="85" spans="1:16" s="4" customFormat="1" ht="13.5" customHeight="1" thickBot="1">
      <c r="A85" s="190"/>
      <c r="B85" s="213"/>
      <c r="C85" s="231"/>
      <c r="D85" s="43" t="s">
        <v>77</v>
      </c>
      <c r="E85" s="49">
        <v>10.17</v>
      </c>
      <c r="F85" s="49">
        <v>10.17</v>
      </c>
      <c r="G85" s="49">
        <v>10.19</v>
      </c>
      <c r="H85" s="49">
        <v>10.25</v>
      </c>
      <c r="I85" s="49">
        <v>10.25</v>
      </c>
      <c r="J85" s="49">
        <v>10.2</v>
      </c>
      <c r="K85" s="49">
        <v>10.2</v>
      </c>
      <c r="L85" s="49">
        <v>10.2</v>
      </c>
      <c r="M85" s="49">
        <v>10.2</v>
      </c>
      <c r="N85" s="49">
        <v>10.2</v>
      </c>
      <c r="O85" s="49">
        <v>10.2</v>
      </c>
      <c r="P85" s="49">
        <v>10.2</v>
      </c>
    </row>
    <row r="86" spans="1:16" s="4" customFormat="1" ht="13.5" customHeight="1">
      <c r="A86" s="186" t="s">
        <v>42</v>
      </c>
      <c r="B86" s="210" t="s">
        <v>133</v>
      </c>
      <c r="C86" s="229" t="s">
        <v>0</v>
      </c>
      <c r="D86" s="41" t="s">
        <v>75</v>
      </c>
      <c r="E86" s="50">
        <v>3.5</v>
      </c>
      <c r="F86" s="27">
        <v>3.5</v>
      </c>
      <c r="G86" s="50">
        <v>3.5</v>
      </c>
      <c r="H86" s="50">
        <v>3.5</v>
      </c>
      <c r="I86" s="50">
        <v>3.5</v>
      </c>
      <c r="J86" s="50">
        <v>2.69</v>
      </c>
      <c r="K86" s="50">
        <v>3.22</v>
      </c>
      <c r="L86" s="50">
        <v>3.5</v>
      </c>
      <c r="M86" s="50">
        <v>3.32</v>
      </c>
      <c r="N86" s="50">
        <v>3.32</v>
      </c>
      <c r="O86" s="27">
        <v>3.32</v>
      </c>
      <c r="P86" s="27">
        <v>3.5</v>
      </c>
    </row>
    <row r="87" spans="1:16" s="4" customFormat="1" ht="13.5" customHeight="1">
      <c r="A87" s="192"/>
      <c r="B87" s="227"/>
      <c r="C87" s="230"/>
      <c r="D87" s="46" t="s">
        <v>76</v>
      </c>
      <c r="E87" s="51">
        <v>3.5</v>
      </c>
      <c r="F87" s="28">
        <v>3.5</v>
      </c>
      <c r="G87" s="51">
        <v>3.5</v>
      </c>
      <c r="H87" s="51">
        <v>3.5</v>
      </c>
      <c r="I87" s="51">
        <v>3.5</v>
      </c>
      <c r="J87" s="51">
        <v>2.69</v>
      </c>
      <c r="K87" s="51">
        <v>2.7</v>
      </c>
      <c r="L87" s="51">
        <v>3.4</v>
      </c>
      <c r="M87" s="51">
        <v>3.32</v>
      </c>
      <c r="N87" s="51">
        <v>3.32</v>
      </c>
      <c r="O87" s="28">
        <v>3.32</v>
      </c>
      <c r="P87" s="28">
        <v>3.19</v>
      </c>
    </row>
    <row r="88" spans="1:16" s="4" customFormat="1" ht="13.5" customHeight="1" thickBot="1">
      <c r="A88" s="192"/>
      <c r="B88" s="211"/>
      <c r="C88" s="231"/>
      <c r="D88" s="43" t="s">
        <v>77</v>
      </c>
      <c r="E88" s="49">
        <v>3.5</v>
      </c>
      <c r="F88" s="49">
        <v>3.5</v>
      </c>
      <c r="G88" s="49">
        <v>3.5</v>
      </c>
      <c r="H88" s="49">
        <v>3.5</v>
      </c>
      <c r="I88" s="49">
        <v>3.5</v>
      </c>
      <c r="J88" s="49">
        <v>2.69</v>
      </c>
      <c r="K88" s="49">
        <v>3.19</v>
      </c>
      <c r="L88" s="49">
        <v>3.4</v>
      </c>
      <c r="M88" s="49">
        <v>3.32</v>
      </c>
      <c r="N88" s="49">
        <v>3.32</v>
      </c>
      <c r="O88" s="49">
        <v>3.32</v>
      </c>
      <c r="P88" s="49">
        <v>3.23</v>
      </c>
    </row>
    <row r="89" spans="1:16" s="4" customFormat="1" ht="13.5" customHeight="1">
      <c r="A89" s="192"/>
      <c r="B89" s="210" t="s">
        <v>134</v>
      </c>
      <c r="C89" s="229" t="s">
        <v>0</v>
      </c>
      <c r="D89" s="41" t="s">
        <v>75</v>
      </c>
      <c r="E89" s="50">
        <v>15.68</v>
      </c>
      <c r="F89" s="27">
        <v>14.89</v>
      </c>
      <c r="G89" s="50">
        <v>14.5</v>
      </c>
      <c r="H89" s="50">
        <v>15.49</v>
      </c>
      <c r="I89" s="50">
        <v>14.8</v>
      </c>
      <c r="J89" s="50">
        <v>15.64</v>
      </c>
      <c r="K89" s="50">
        <v>14</v>
      </c>
      <c r="L89" s="50">
        <v>15</v>
      </c>
      <c r="M89" s="27">
        <v>15</v>
      </c>
      <c r="N89" s="27">
        <v>15.5</v>
      </c>
      <c r="O89" s="27">
        <v>15.01</v>
      </c>
      <c r="P89" s="27">
        <v>16.3</v>
      </c>
    </row>
    <row r="90" spans="1:16" s="4" customFormat="1" ht="13.5" customHeight="1">
      <c r="A90" s="192"/>
      <c r="B90" s="227"/>
      <c r="C90" s="230"/>
      <c r="D90" s="46" t="s">
        <v>76</v>
      </c>
      <c r="E90" s="51">
        <v>14.2</v>
      </c>
      <c r="F90" s="28">
        <v>14.21</v>
      </c>
      <c r="G90" s="51">
        <v>13.35</v>
      </c>
      <c r="H90" s="51">
        <v>13.57</v>
      </c>
      <c r="I90" s="51">
        <v>14.8</v>
      </c>
      <c r="J90" s="51">
        <v>14.77</v>
      </c>
      <c r="K90" s="51">
        <v>13.5</v>
      </c>
      <c r="L90" s="51">
        <v>14.05</v>
      </c>
      <c r="M90" s="28">
        <v>14.5</v>
      </c>
      <c r="N90" s="28">
        <v>15</v>
      </c>
      <c r="O90" s="28">
        <v>15</v>
      </c>
      <c r="P90" s="28">
        <v>15</v>
      </c>
    </row>
    <row r="91" spans="1:16" s="4" customFormat="1" ht="13.5" customHeight="1" thickBot="1">
      <c r="A91" s="192"/>
      <c r="B91" s="211"/>
      <c r="C91" s="231"/>
      <c r="D91" s="43" t="s">
        <v>77</v>
      </c>
      <c r="E91" s="49">
        <v>15</v>
      </c>
      <c r="F91" s="49">
        <v>14.89</v>
      </c>
      <c r="G91" s="49">
        <v>13.55</v>
      </c>
      <c r="H91" s="49">
        <v>15.49</v>
      </c>
      <c r="I91" s="49">
        <v>14.8</v>
      </c>
      <c r="J91" s="49">
        <v>15.64</v>
      </c>
      <c r="K91" s="49">
        <v>13.76</v>
      </c>
      <c r="L91" s="49">
        <v>15</v>
      </c>
      <c r="M91" s="49">
        <v>15</v>
      </c>
      <c r="N91" s="49">
        <v>15.49</v>
      </c>
      <c r="O91" s="49">
        <v>15</v>
      </c>
      <c r="P91" s="49">
        <v>15.25</v>
      </c>
    </row>
    <row r="92" spans="1:16" s="4" customFormat="1" ht="13.5" customHeight="1">
      <c r="A92" s="192"/>
      <c r="B92" s="210" t="s">
        <v>135</v>
      </c>
      <c r="C92" s="229" t="s">
        <v>0</v>
      </c>
      <c r="D92" s="41" t="s">
        <v>75</v>
      </c>
      <c r="E92" s="50">
        <v>3.5</v>
      </c>
      <c r="F92" s="27">
        <v>3.5</v>
      </c>
      <c r="G92" s="50">
        <v>3.5</v>
      </c>
      <c r="H92" s="27">
        <v>3.5</v>
      </c>
      <c r="I92" s="50">
        <v>3.5</v>
      </c>
      <c r="J92" s="50">
        <v>3.5</v>
      </c>
      <c r="K92" s="50">
        <v>3.5</v>
      </c>
      <c r="L92" s="50">
        <v>3.5</v>
      </c>
      <c r="M92" s="50">
        <v>3.5</v>
      </c>
      <c r="N92" s="27">
        <v>3.5</v>
      </c>
      <c r="O92" s="27">
        <v>3.75</v>
      </c>
      <c r="P92" s="27">
        <v>3.75</v>
      </c>
    </row>
    <row r="93" spans="1:16" s="4" customFormat="1" ht="13.5" customHeight="1">
      <c r="A93" s="192"/>
      <c r="B93" s="227"/>
      <c r="C93" s="230"/>
      <c r="D93" s="46" t="s">
        <v>76</v>
      </c>
      <c r="E93" s="51">
        <v>3.5</v>
      </c>
      <c r="F93" s="28">
        <v>3.5</v>
      </c>
      <c r="G93" s="51">
        <v>3.5</v>
      </c>
      <c r="H93" s="28">
        <v>3.5</v>
      </c>
      <c r="I93" s="51">
        <v>3.5</v>
      </c>
      <c r="J93" s="51">
        <v>3.5</v>
      </c>
      <c r="K93" s="51">
        <v>3.5</v>
      </c>
      <c r="L93" s="51">
        <v>3.5</v>
      </c>
      <c r="M93" s="51">
        <v>3.5</v>
      </c>
      <c r="N93" s="28">
        <v>3.5</v>
      </c>
      <c r="O93" s="28">
        <v>3.75</v>
      </c>
      <c r="P93" s="28">
        <v>3.75</v>
      </c>
    </row>
    <row r="94" spans="1:16" s="4" customFormat="1" ht="13.5" customHeight="1" thickBot="1">
      <c r="A94" s="192"/>
      <c r="B94" s="211"/>
      <c r="C94" s="231"/>
      <c r="D94" s="43" t="s">
        <v>77</v>
      </c>
      <c r="E94" s="49">
        <v>3.5</v>
      </c>
      <c r="F94" s="49">
        <v>3.5</v>
      </c>
      <c r="G94" s="49">
        <v>3.5</v>
      </c>
      <c r="H94" s="49">
        <v>3.5</v>
      </c>
      <c r="I94" s="49">
        <v>3.5</v>
      </c>
      <c r="J94" s="49">
        <v>3.5</v>
      </c>
      <c r="K94" s="49">
        <v>3.5</v>
      </c>
      <c r="L94" s="49">
        <v>3.5</v>
      </c>
      <c r="M94" s="49">
        <v>3.5</v>
      </c>
      <c r="N94" s="49">
        <v>3.5</v>
      </c>
      <c r="O94" s="49">
        <v>3.75</v>
      </c>
      <c r="P94" s="49">
        <v>3.75</v>
      </c>
    </row>
    <row r="95" spans="1:16" s="4" customFormat="1" ht="13.5" customHeight="1">
      <c r="A95" s="192"/>
      <c r="B95" s="210" t="s">
        <v>136</v>
      </c>
      <c r="C95" s="229" t="s">
        <v>0</v>
      </c>
      <c r="D95" s="41" t="s">
        <v>75</v>
      </c>
      <c r="E95" s="50">
        <v>3.24</v>
      </c>
      <c r="F95" s="27">
        <v>3</v>
      </c>
      <c r="G95" s="27">
        <v>2.75</v>
      </c>
      <c r="H95" s="50">
        <v>2.75</v>
      </c>
      <c r="I95" s="50">
        <v>2.75</v>
      </c>
      <c r="J95" s="50">
        <v>2.75</v>
      </c>
      <c r="K95" s="50">
        <v>2.75</v>
      </c>
      <c r="L95" s="50">
        <v>2.75</v>
      </c>
      <c r="M95" s="50">
        <v>2.75</v>
      </c>
      <c r="N95" s="50">
        <v>2.75</v>
      </c>
      <c r="O95" s="50">
        <v>2.75</v>
      </c>
      <c r="P95" s="50">
        <v>2.75</v>
      </c>
    </row>
    <row r="96" spans="1:16" s="4" customFormat="1" ht="13.5" customHeight="1">
      <c r="A96" s="192"/>
      <c r="B96" s="227"/>
      <c r="C96" s="230"/>
      <c r="D96" s="46" t="s">
        <v>76</v>
      </c>
      <c r="E96" s="51">
        <v>3.24</v>
      </c>
      <c r="F96" s="28">
        <v>3</v>
      </c>
      <c r="G96" s="28">
        <v>2.75</v>
      </c>
      <c r="H96" s="51">
        <v>2.75</v>
      </c>
      <c r="I96" s="51">
        <v>2.75</v>
      </c>
      <c r="J96" s="51">
        <v>2.75</v>
      </c>
      <c r="K96" s="51">
        <v>2.75</v>
      </c>
      <c r="L96" s="51">
        <v>2.75</v>
      </c>
      <c r="M96" s="51">
        <v>2.75</v>
      </c>
      <c r="N96" s="51">
        <v>2.75</v>
      </c>
      <c r="O96" s="51">
        <v>2.75</v>
      </c>
      <c r="P96" s="51">
        <v>2.75</v>
      </c>
    </row>
    <row r="97" spans="1:16" s="4" customFormat="1" ht="13.5" customHeight="1" thickBot="1">
      <c r="A97" s="193"/>
      <c r="B97" s="211"/>
      <c r="C97" s="231"/>
      <c r="D97" s="43" t="s">
        <v>77</v>
      </c>
      <c r="E97" s="49">
        <v>3.24</v>
      </c>
      <c r="F97" s="49">
        <v>3</v>
      </c>
      <c r="G97" s="49">
        <v>2.75</v>
      </c>
      <c r="H97" s="49">
        <v>2.75</v>
      </c>
      <c r="I97" s="49">
        <v>2.75</v>
      </c>
      <c r="J97" s="49">
        <v>2.75</v>
      </c>
      <c r="K97" s="49">
        <v>2.75</v>
      </c>
      <c r="L97" s="49">
        <v>2.75</v>
      </c>
      <c r="M97" s="49">
        <v>2.75</v>
      </c>
      <c r="N97" s="49">
        <v>2.75</v>
      </c>
      <c r="O97" s="49">
        <v>2.75</v>
      </c>
      <c r="P97" s="49">
        <v>2.75</v>
      </c>
    </row>
    <row r="98" spans="1:9" ht="13.5" customHeight="1">
      <c r="A98" s="14" t="s">
        <v>24</v>
      </c>
      <c r="B98" s="10"/>
      <c r="C98" s="10"/>
      <c r="I98" s="9"/>
    </row>
  </sheetData>
  <sheetProtection/>
  <mergeCells count="45">
    <mergeCell ref="B38:B40"/>
    <mergeCell ref="B44:B46"/>
    <mergeCell ref="B74:B76"/>
    <mergeCell ref="C74:C76"/>
    <mergeCell ref="B77:B79"/>
    <mergeCell ref="C77:C79"/>
    <mergeCell ref="C80:C82"/>
    <mergeCell ref="C86:C88"/>
    <mergeCell ref="C89:C91"/>
    <mergeCell ref="C92:C94"/>
    <mergeCell ref="C95:C97"/>
    <mergeCell ref="C83:C85"/>
    <mergeCell ref="C68:C70"/>
    <mergeCell ref="C71:C73"/>
    <mergeCell ref="B53:B55"/>
    <mergeCell ref="B65:B67"/>
    <mergeCell ref="B23:B25"/>
    <mergeCell ref="B26:B28"/>
    <mergeCell ref="B29:B31"/>
    <mergeCell ref="B41:B43"/>
    <mergeCell ref="B47:B49"/>
    <mergeCell ref="B50:B52"/>
    <mergeCell ref="A11:A85"/>
    <mergeCell ref="B32:B34"/>
    <mergeCell ref="B14:B16"/>
    <mergeCell ref="B17:B19"/>
    <mergeCell ref="B20:B22"/>
    <mergeCell ref="B35:B37"/>
    <mergeCell ref="E3:P3"/>
    <mergeCell ref="A86:A97"/>
    <mergeCell ref="B86:B88"/>
    <mergeCell ref="B89:B91"/>
    <mergeCell ref="A5:A10"/>
    <mergeCell ref="B5:B7"/>
    <mergeCell ref="B8:B10"/>
    <mergeCell ref="B11:B13"/>
    <mergeCell ref="B92:B94"/>
    <mergeCell ref="B95:B97"/>
    <mergeCell ref="B71:B73"/>
    <mergeCell ref="B80:B82"/>
    <mergeCell ref="B56:B58"/>
    <mergeCell ref="B59:B61"/>
    <mergeCell ref="B62:B64"/>
    <mergeCell ref="B68:B70"/>
    <mergeCell ref="B83:B8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9"/>
  <sheetViews>
    <sheetView zoomScale="120" zoomScaleNormal="120" zoomScalePageLayoutView="0" workbookViewId="0" topLeftCell="A1">
      <selection activeCell="C1" sqref="C1:C16384"/>
    </sheetView>
  </sheetViews>
  <sheetFormatPr defaultColWidth="9.140625" defaultRowHeight="12.75"/>
  <cols>
    <col min="1" max="1" width="2.57421875" style="3" customWidth="1"/>
    <col min="2" max="2" width="4.140625" style="10" customWidth="1"/>
    <col min="3" max="3" width="24.140625" style="59" customWidth="1"/>
    <col min="4" max="4" width="9.00390625" style="3" customWidth="1"/>
    <col min="5" max="5" width="9.8515625" style="3" customWidth="1"/>
    <col min="6" max="6" width="9.28125" style="3" customWidth="1"/>
    <col min="7" max="7" width="9.00390625" style="3" customWidth="1"/>
    <col min="8" max="8" width="9.28125" style="3" customWidth="1"/>
    <col min="9" max="9" width="9.00390625" style="3" customWidth="1"/>
    <col min="10" max="12" width="9.28125" style="3" customWidth="1"/>
    <col min="13" max="14" width="9.00390625" style="3" customWidth="1"/>
    <col min="15" max="15" width="10.57421875" style="3" bestFit="1" customWidth="1"/>
    <col min="16" max="16" width="11.00390625" style="9" bestFit="1" customWidth="1"/>
    <col min="17" max="16384" width="9.140625" style="3" customWidth="1"/>
  </cols>
  <sheetData>
    <row r="1" spans="1:15" ht="19.5" customHeight="1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ht="6.75" customHeight="1" thickBot="1"/>
    <row r="3" spans="4:16" ht="13.5" customHeight="1" thickBot="1">
      <c r="D3" s="188">
        <v>2014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ht="13.5" customHeight="1" thickBot="1">
      <c r="A4" s="5"/>
      <c r="B4" s="20" t="s">
        <v>55</v>
      </c>
      <c r="C4" s="72" t="s">
        <v>56</v>
      </c>
      <c r="D4" s="70" t="s">
        <v>79</v>
      </c>
      <c r="E4" s="70" t="s">
        <v>80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32</v>
      </c>
      <c r="K4" s="70" t="s">
        <v>81</v>
      </c>
      <c r="L4" s="70" t="s">
        <v>82</v>
      </c>
      <c r="M4" s="70" t="s">
        <v>83</v>
      </c>
      <c r="N4" s="70" t="s">
        <v>84</v>
      </c>
      <c r="O4" s="70" t="s">
        <v>85</v>
      </c>
      <c r="P4" s="70" t="s">
        <v>138</v>
      </c>
    </row>
    <row r="5" spans="1:16" ht="30" customHeight="1">
      <c r="A5" s="194" t="s">
        <v>43</v>
      </c>
      <c r="B5" s="186" t="s">
        <v>38</v>
      </c>
      <c r="C5" s="63" t="s">
        <v>39</v>
      </c>
      <c r="D5" s="35">
        <v>772003</v>
      </c>
      <c r="E5" s="35">
        <v>530300</v>
      </c>
      <c r="F5" s="16">
        <v>250292</v>
      </c>
      <c r="G5" s="35">
        <v>379253</v>
      </c>
      <c r="H5" s="35">
        <v>448540</v>
      </c>
      <c r="I5" s="35">
        <v>250121</v>
      </c>
      <c r="J5" s="35">
        <v>272975</v>
      </c>
      <c r="K5" s="35">
        <v>350290</v>
      </c>
      <c r="L5" s="35">
        <v>414919</v>
      </c>
      <c r="M5" s="35">
        <v>360439</v>
      </c>
      <c r="N5" s="35">
        <v>405367</v>
      </c>
      <c r="O5" s="16">
        <v>529385</v>
      </c>
      <c r="P5" s="24">
        <f aca="true" t="shared" si="0" ref="P5:P36">SUM(D5:O5)</f>
        <v>4963884</v>
      </c>
    </row>
    <row r="6" spans="1:16" s="8" customFormat="1" ht="30" customHeight="1" thickBot="1">
      <c r="A6" s="195"/>
      <c r="B6" s="187"/>
      <c r="C6" s="64" t="s">
        <v>40</v>
      </c>
      <c r="D6" s="36">
        <v>345099</v>
      </c>
      <c r="E6" s="36">
        <v>231932</v>
      </c>
      <c r="F6" s="18">
        <v>90880</v>
      </c>
      <c r="G6" s="36">
        <v>168591</v>
      </c>
      <c r="H6" s="36">
        <v>231466</v>
      </c>
      <c r="I6" s="36">
        <v>180366</v>
      </c>
      <c r="J6" s="36">
        <v>291754</v>
      </c>
      <c r="K6" s="36">
        <v>118776</v>
      </c>
      <c r="L6" s="36">
        <v>83723</v>
      </c>
      <c r="M6" s="36">
        <v>96199</v>
      </c>
      <c r="N6" s="36">
        <v>113246</v>
      </c>
      <c r="O6" s="17">
        <v>300301</v>
      </c>
      <c r="P6" s="140">
        <f t="shared" si="0"/>
        <v>2252333</v>
      </c>
    </row>
    <row r="7" spans="1:16" s="4" customFormat="1" ht="10.5" customHeight="1">
      <c r="A7" s="195"/>
      <c r="B7" s="189" t="s">
        <v>44</v>
      </c>
      <c r="C7" s="63" t="s">
        <v>1</v>
      </c>
      <c r="D7" s="16">
        <v>17</v>
      </c>
      <c r="E7" s="16"/>
      <c r="F7" s="16"/>
      <c r="G7" s="16"/>
      <c r="H7" s="16">
        <v>1000</v>
      </c>
      <c r="I7" s="16"/>
      <c r="J7" s="16">
        <v>1792</v>
      </c>
      <c r="K7" s="16">
        <v>13</v>
      </c>
      <c r="L7" s="16"/>
      <c r="M7" s="16"/>
      <c r="N7" s="16"/>
      <c r="O7" s="16"/>
      <c r="P7" s="24">
        <f t="shared" si="0"/>
        <v>2822</v>
      </c>
    </row>
    <row r="8" spans="1:16" s="4" customFormat="1" ht="10.5" customHeight="1">
      <c r="A8" s="195"/>
      <c r="B8" s="190"/>
      <c r="C8" s="65" t="s">
        <v>141</v>
      </c>
      <c r="D8" s="17">
        <v>1500</v>
      </c>
      <c r="E8" s="17">
        <v>2000</v>
      </c>
      <c r="F8" s="17">
        <v>1000</v>
      </c>
      <c r="G8" s="17"/>
      <c r="H8" s="17"/>
      <c r="I8" s="17"/>
      <c r="J8" s="17">
        <v>300</v>
      </c>
      <c r="K8" s="17">
        <v>200</v>
      </c>
      <c r="L8" s="17">
        <v>500</v>
      </c>
      <c r="M8" s="17"/>
      <c r="N8" s="17">
        <v>500</v>
      </c>
      <c r="O8" s="17"/>
      <c r="P8" s="56">
        <f t="shared" si="0"/>
        <v>6000</v>
      </c>
    </row>
    <row r="9" spans="1:16" s="4" customFormat="1" ht="10.5" customHeight="1">
      <c r="A9" s="195"/>
      <c r="B9" s="190"/>
      <c r="C9" s="65" t="s">
        <v>142</v>
      </c>
      <c r="D9" s="17">
        <v>2500</v>
      </c>
      <c r="E9" s="17">
        <v>3500</v>
      </c>
      <c r="F9" s="17"/>
      <c r="G9" s="17"/>
      <c r="H9" s="17">
        <v>1600</v>
      </c>
      <c r="I9" s="17">
        <v>1000</v>
      </c>
      <c r="J9" s="17">
        <v>200</v>
      </c>
      <c r="K9" s="17">
        <v>500</v>
      </c>
      <c r="L9" s="17"/>
      <c r="M9" s="17">
        <v>500</v>
      </c>
      <c r="N9" s="17">
        <v>250</v>
      </c>
      <c r="O9" s="17"/>
      <c r="P9" s="56">
        <f t="shared" si="0"/>
        <v>10050</v>
      </c>
    </row>
    <row r="10" spans="1:16" s="4" customFormat="1" ht="10.5" customHeight="1">
      <c r="A10" s="195"/>
      <c r="B10" s="190"/>
      <c r="C10" s="65" t="s">
        <v>145</v>
      </c>
      <c r="D10" s="17"/>
      <c r="E10" s="17"/>
      <c r="F10" s="17">
        <v>3000</v>
      </c>
      <c r="G10" s="17"/>
      <c r="H10" s="17"/>
      <c r="I10" s="17">
        <v>700</v>
      </c>
      <c r="J10" s="17"/>
      <c r="K10" s="17">
        <v>1000</v>
      </c>
      <c r="L10" s="17">
        <v>300</v>
      </c>
      <c r="M10" s="17">
        <v>4100</v>
      </c>
      <c r="N10" s="17"/>
      <c r="O10" s="17"/>
      <c r="P10" s="56">
        <f t="shared" si="0"/>
        <v>9100</v>
      </c>
    </row>
    <row r="11" spans="1:16" s="4" customFormat="1" ht="10.5" customHeight="1">
      <c r="A11" s="195"/>
      <c r="B11" s="190"/>
      <c r="C11" s="65" t="s">
        <v>2</v>
      </c>
      <c r="D11" s="17">
        <v>587559</v>
      </c>
      <c r="E11" s="17">
        <v>354690</v>
      </c>
      <c r="F11" s="17">
        <v>4469938</v>
      </c>
      <c r="G11" s="17">
        <v>113640</v>
      </c>
      <c r="H11" s="17">
        <v>325921</v>
      </c>
      <c r="I11" s="17">
        <v>4548394</v>
      </c>
      <c r="J11" s="17">
        <v>416886</v>
      </c>
      <c r="K11" s="17">
        <v>3689403</v>
      </c>
      <c r="L11" s="17">
        <v>32696531</v>
      </c>
      <c r="M11" s="17">
        <v>4306765</v>
      </c>
      <c r="N11" s="17">
        <v>523964</v>
      </c>
      <c r="O11" s="17">
        <v>6918090</v>
      </c>
      <c r="P11" s="56">
        <f t="shared" si="0"/>
        <v>58951781</v>
      </c>
    </row>
    <row r="12" spans="1:16" s="4" customFormat="1" ht="10.5" customHeight="1">
      <c r="A12" s="195"/>
      <c r="B12" s="190"/>
      <c r="C12" s="65" t="s">
        <v>3</v>
      </c>
      <c r="D12" s="17">
        <v>85119</v>
      </c>
      <c r="E12" s="17">
        <v>44824</v>
      </c>
      <c r="F12" s="17">
        <v>35130</v>
      </c>
      <c r="G12" s="17">
        <v>209371</v>
      </c>
      <c r="H12" s="17">
        <v>62612</v>
      </c>
      <c r="I12" s="17">
        <v>135359</v>
      </c>
      <c r="J12" s="17">
        <v>24981</v>
      </c>
      <c r="K12" s="17">
        <v>74970</v>
      </c>
      <c r="L12" s="17">
        <v>43614</v>
      </c>
      <c r="M12" s="17">
        <v>530288</v>
      </c>
      <c r="N12" s="17">
        <v>1632740</v>
      </c>
      <c r="O12" s="17">
        <v>1241948</v>
      </c>
      <c r="P12" s="56">
        <f t="shared" si="0"/>
        <v>4120956</v>
      </c>
    </row>
    <row r="13" spans="1:16" s="4" customFormat="1" ht="10.5" customHeight="1">
      <c r="A13" s="195"/>
      <c r="B13" s="190"/>
      <c r="C13" s="65" t="s">
        <v>117</v>
      </c>
      <c r="D13" s="17">
        <v>2700</v>
      </c>
      <c r="E13" s="17"/>
      <c r="F13" s="17"/>
      <c r="G13" s="17">
        <v>6160</v>
      </c>
      <c r="H13" s="17">
        <v>9599</v>
      </c>
      <c r="I13" s="17">
        <v>4000</v>
      </c>
      <c r="J13" s="17">
        <v>6000</v>
      </c>
      <c r="K13" s="17"/>
      <c r="L13" s="17">
        <v>101912</v>
      </c>
      <c r="M13" s="17">
        <v>10500</v>
      </c>
      <c r="N13" s="17">
        <v>800</v>
      </c>
      <c r="O13" s="17">
        <v>2090</v>
      </c>
      <c r="P13" s="56">
        <f t="shared" si="0"/>
        <v>143761</v>
      </c>
    </row>
    <row r="14" spans="1:16" s="4" customFormat="1" ht="10.5" customHeight="1">
      <c r="A14" s="195"/>
      <c r="B14" s="190"/>
      <c r="C14" s="65" t="s">
        <v>143</v>
      </c>
      <c r="D14" s="17">
        <v>9051</v>
      </c>
      <c r="E14" s="17">
        <v>11663</v>
      </c>
      <c r="F14" s="17"/>
      <c r="G14" s="17">
        <v>10583</v>
      </c>
      <c r="H14" s="17">
        <v>11887</v>
      </c>
      <c r="I14" s="17">
        <v>2146</v>
      </c>
      <c r="J14" s="17"/>
      <c r="K14" s="17">
        <v>15391</v>
      </c>
      <c r="L14" s="17">
        <v>21894</v>
      </c>
      <c r="M14" s="17">
        <v>1752</v>
      </c>
      <c r="N14" s="17"/>
      <c r="O14" s="17">
        <v>3351</v>
      </c>
      <c r="P14" s="56">
        <f t="shared" si="0"/>
        <v>87718</v>
      </c>
    </row>
    <row r="15" spans="1:16" s="4" customFormat="1" ht="10.5" customHeight="1">
      <c r="A15" s="195"/>
      <c r="B15" s="190"/>
      <c r="C15" s="65" t="s">
        <v>146</v>
      </c>
      <c r="D15" s="17">
        <v>8000</v>
      </c>
      <c r="E15" s="17">
        <v>600</v>
      </c>
      <c r="F15" s="17">
        <v>800</v>
      </c>
      <c r="G15" s="17">
        <v>8505</v>
      </c>
      <c r="H15" s="17">
        <v>11795</v>
      </c>
      <c r="I15" s="17">
        <v>18577</v>
      </c>
      <c r="J15" s="17">
        <v>4384</v>
      </c>
      <c r="K15" s="17">
        <v>450</v>
      </c>
      <c r="L15" s="17">
        <v>53000</v>
      </c>
      <c r="M15" s="17">
        <v>2750</v>
      </c>
      <c r="N15" s="17">
        <v>3050</v>
      </c>
      <c r="O15" s="17"/>
      <c r="P15" s="56">
        <f t="shared" si="0"/>
        <v>111911</v>
      </c>
    </row>
    <row r="16" spans="1:16" s="4" customFormat="1" ht="10.5" customHeight="1">
      <c r="A16" s="195"/>
      <c r="B16" s="190"/>
      <c r="C16" s="65" t="s">
        <v>147</v>
      </c>
      <c r="D16" s="17">
        <v>6500</v>
      </c>
      <c r="E16" s="17"/>
      <c r="F16" s="17"/>
      <c r="G16" s="17">
        <v>9985</v>
      </c>
      <c r="H16" s="17">
        <v>5638</v>
      </c>
      <c r="I16" s="17">
        <v>1002</v>
      </c>
      <c r="J16" s="17">
        <v>2260</v>
      </c>
      <c r="K16" s="17"/>
      <c r="L16" s="17"/>
      <c r="M16" s="17">
        <v>26100</v>
      </c>
      <c r="N16" s="17"/>
      <c r="O16" s="17">
        <v>500</v>
      </c>
      <c r="P16" s="56">
        <f t="shared" si="0"/>
        <v>51985</v>
      </c>
    </row>
    <row r="17" spans="1:16" s="4" customFormat="1" ht="10.5" customHeight="1">
      <c r="A17" s="195"/>
      <c r="B17" s="190"/>
      <c r="C17" s="65" t="s">
        <v>4</v>
      </c>
      <c r="D17" s="17">
        <v>66518</v>
      </c>
      <c r="E17" s="17"/>
      <c r="F17" s="17"/>
      <c r="G17" s="17">
        <v>1482</v>
      </c>
      <c r="H17" s="17">
        <v>40146</v>
      </c>
      <c r="I17" s="17">
        <v>10328</v>
      </c>
      <c r="J17" s="17">
        <v>10979</v>
      </c>
      <c r="K17" s="17">
        <v>61725</v>
      </c>
      <c r="L17" s="17"/>
      <c r="M17" s="17">
        <v>5675</v>
      </c>
      <c r="N17" s="17">
        <v>2000</v>
      </c>
      <c r="O17" s="17">
        <v>27109</v>
      </c>
      <c r="P17" s="56">
        <f t="shared" si="0"/>
        <v>225962</v>
      </c>
    </row>
    <row r="18" spans="1:16" s="4" customFormat="1" ht="10.5" customHeight="1">
      <c r="A18" s="195"/>
      <c r="B18" s="190"/>
      <c r="C18" s="65" t="s">
        <v>150</v>
      </c>
      <c r="D18" s="17"/>
      <c r="E18" s="17"/>
      <c r="F18" s="17"/>
      <c r="G18" s="17"/>
      <c r="H18" s="17"/>
      <c r="I18" s="17"/>
      <c r="J18" s="17"/>
      <c r="K18" s="17"/>
      <c r="L18" s="17"/>
      <c r="M18" s="17">
        <v>53620</v>
      </c>
      <c r="N18" s="17"/>
      <c r="O18" s="17"/>
      <c r="P18" s="56">
        <f t="shared" si="0"/>
        <v>53620</v>
      </c>
    </row>
    <row r="19" spans="1:16" s="4" customFormat="1" ht="10.5" customHeight="1">
      <c r="A19" s="195"/>
      <c r="B19" s="190"/>
      <c r="C19" s="65" t="s">
        <v>14</v>
      </c>
      <c r="D19" s="17">
        <v>28750</v>
      </c>
      <c r="E19" s="17">
        <v>2000</v>
      </c>
      <c r="F19" s="17"/>
      <c r="G19" s="17">
        <v>8000</v>
      </c>
      <c r="H19" s="17">
        <v>21400</v>
      </c>
      <c r="I19" s="17">
        <v>39545</v>
      </c>
      <c r="J19" s="17"/>
      <c r="K19" s="17">
        <v>2000</v>
      </c>
      <c r="L19" s="17"/>
      <c r="M19" s="17"/>
      <c r="N19" s="17">
        <v>19600</v>
      </c>
      <c r="O19" s="17">
        <v>41000</v>
      </c>
      <c r="P19" s="56">
        <f t="shared" si="0"/>
        <v>162295</v>
      </c>
    </row>
    <row r="20" spans="1:16" s="4" customFormat="1" ht="10.5" customHeight="1">
      <c r="A20" s="195"/>
      <c r="B20" s="190"/>
      <c r="C20" s="65" t="s">
        <v>121</v>
      </c>
      <c r="D20" s="17">
        <v>114058</v>
      </c>
      <c r="E20" s="17">
        <v>13200</v>
      </c>
      <c r="F20" s="17">
        <v>38800</v>
      </c>
      <c r="G20" s="17"/>
      <c r="H20" s="17">
        <v>20300</v>
      </c>
      <c r="I20" s="145">
        <v>9150</v>
      </c>
      <c r="J20" s="17">
        <v>400</v>
      </c>
      <c r="K20" s="17">
        <v>4400</v>
      </c>
      <c r="L20" s="17">
        <v>14661</v>
      </c>
      <c r="M20" s="17">
        <v>7214</v>
      </c>
      <c r="N20" s="17">
        <v>7925</v>
      </c>
      <c r="O20" s="17">
        <v>2100</v>
      </c>
      <c r="P20" s="56">
        <f t="shared" si="0"/>
        <v>232208</v>
      </c>
    </row>
    <row r="21" spans="1:16" s="4" customFormat="1" ht="10.5" customHeight="1">
      <c r="A21" s="195"/>
      <c r="B21" s="190"/>
      <c r="C21" s="65" t="s">
        <v>144</v>
      </c>
      <c r="D21" s="17"/>
      <c r="E21" s="17">
        <v>29200</v>
      </c>
      <c r="F21" s="17">
        <v>20400</v>
      </c>
      <c r="G21" s="17"/>
      <c r="H21" s="17">
        <v>45000</v>
      </c>
      <c r="I21" s="17">
        <v>6100</v>
      </c>
      <c r="J21" s="17">
        <v>8100</v>
      </c>
      <c r="K21" s="17">
        <v>2400</v>
      </c>
      <c r="L21" s="17">
        <v>4600</v>
      </c>
      <c r="M21" s="17">
        <v>2400</v>
      </c>
      <c r="N21" s="17"/>
      <c r="O21" s="17">
        <v>300</v>
      </c>
      <c r="P21" s="56">
        <f t="shared" si="0"/>
        <v>118500</v>
      </c>
    </row>
    <row r="22" spans="1:16" s="4" customFormat="1" ht="10.5" customHeight="1">
      <c r="A22" s="195"/>
      <c r="B22" s="190"/>
      <c r="C22" s="65" t="s">
        <v>5</v>
      </c>
      <c r="D22" s="17">
        <v>716834</v>
      </c>
      <c r="E22" s="17">
        <v>2074915</v>
      </c>
      <c r="F22" s="17">
        <v>3048957</v>
      </c>
      <c r="G22" s="17">
        <v>518161</v>
      </c>
      <c r="H22" s="17">
        <v>1575987</v>
      </c>
      <c r="I22" s="17">
        <v>1092528</v>
      </c>
      <c r="J22" s="17">
        <v>2352122</v>
      </c>
      <c r="K22" s="17">
        <v>265922</v>
      </c>
      <c r="L22" s="17">
        <v>1528930</v>
      </c>
      <c r="M22" s="17">
        <v>790806</v>
      </c>
      <c r="N22" s="17">
        <v>545469</v>
      </c>
      <c r="O22" s="17">
        <v>1051704</v>
      </c>
      <c r="P22" s="56">
        <f t="shared" si="0"/>
        <v>15562335</v>
      </c>
    </row>
    <row r="23" spans="1:16" s="4" customFormat="1" ht="10.5" customHeight="1">
      <c r="A23" s="195"/>
      <c r="B23" s="190"/>
      <c r="C23" s="65" t="s">
        <v>11</v>
      </c>
      <c r="D23" s="17">
        <v>5886</v>
      </c>
      <c r="E23" s="17"/>
      <c r="F23" s="17"/>
      <c r="G23" s="17">
        <v>2250</v>
      </c>
      <c r="H23" s="17">
        <v>52245</v>
      </c>
      <c r="I23" s="17">
        <v>43427</v>
      </c>
      <c r="J23" s="17">
        <v>11014</v>
      </c>
      <c r="K23" s="17">
        <v>12757</v>
      </c>
      <c r="L23" s="17">
        <v>4669</v>
      </c>
      <c r="M23" s="17">
        <v>13870</v>
      </c>
      <c r="N23" s="17">
        <v>6049</v>
      </c>
      <c r="O23" s="17">
        <v>15</v>
      </c>
      <c r="P23" s="56">
        <f t="shared" si="0"/>
        <v>152182</v>
      </c>
    </row>
    <row r="24" spans="1:16" s="4" customFormat="1" ht="10.5" customHeight="1">
      <c r="A24" s="195"/>
      <c r="B24" s="190"/>
      <c r="C24" s="65" t="s">
        <v>13</v>
      </c>
      <c r="D24" s="17">
        <v>30</v>
      </c>
      <c r="E24" s="17"/>
      <c r="F24" s="17">
        <v>6070</v>
      </c>
      <c r="G24" s="17"/>
      <c r="H24" s="17">
        <v>26323</v>
      </c>
      <c r="I24" s="17">
        <v>15490</v>
      </c>
      <c r="J24" s="17">
        <v>14113</v>
      </c>
      <c r="K24" s="17">
        <v>7280</v>
      </c>
      <c r="L24" s="17">
        <v>7832</v>
      </c>
      <c r="M24" s="17">
        <v>14892</v>
      </c>
      <c r="N24" s="17">
        <v>9041</v>
      </c>
      <c r="O24" s="17">
        <v>2200</v>
      </c>
      <c r="P24" s="56">
        <f t="shared" si="0"/>
        <v>103271</v>
      </c>
    </row>
    <row r="25" spans="1:16" s="4" customFormat="1" ht="10.5" customHeight="1">
      <c r="A25" s="195"/>
      <c r="B25" s="190"/>
      <c r="C25" s="65" t="s">
        <v>6</v>
      </c>
      <c r="D25" s="17">
        <v>14105</v>
      </c>
      <c r="E25" s="17"/>
      <c r="F25" s="17"/>
      <c r="G25" s="17"/>
      <c r="H25" s="17">
        <v>5000</v>
      </c>
      <c r="I25" s="17"/>
      <c r="J25" s="17"/>
      <c r="K25" s="17">
        <v>2010510</v>
      </c>
      <c r="L25" s="17"/>
      <c r="M25" s="17">
        <v>5000</v>
      </c>
      <c r="N25" s="17"/>
      <c r="O25" s="17">
        <v>90000</v>
      </c>
      <c r="P25" s="56">
        <f t="shared" si="0"/>
        <v>2124615</v>
      </c>
    </row>
    <row r="26" spans="1:16" s="4" customFormat="1" ht="10.5" customHeight="1">
      <c r="A26" s="195"/>
      <c r="B26" s="190"/>
      <c r="C26" s="65" t="s">
        <v>7</v>
      </c>
      <c r="D26" s="17"/>
      <c r="E26" s="17">
        <v>50</v>
      </c>
      <c r="F26" s="17">
        <v>1100</v>
      </c>
      <c r="G26" s="17"/>
      <c r="H26" s="17"/>
      <c r="I26" s="17"/>
      <c r="J26" s="17"/>
      <c r="K26" s="17"/>
      <c r="L26" s="17"/>
      <c r="M26" s="17"/>
      <c r="N26" s="17"/>
      <c r="O26" s="17"/>
      <c r="P26" s="56">
        <f t="shared" si="0"/>
        <v>1150</v>
      </c>
    </row>
    <row r="27" spans="1:16" s="4" customFormat="1" ht="10.5" customHeight="1">
      <c r="A27" s="195"/>
      <c r="B27" s="190"/>
      <c r="C27" s="65" t="s">
        <v>148</v>
      </c>
      <c r="D27" s="17"/>
      <c r="E27" s="17"/>
      <c r="F27" s="17">
        <v>7600</v>
      </c>
      <c r="G27" s="17">
        <v>3450</v>
      </c>
      <c r="H27" s="17">
        <v>8750</v>
      </c>
      <c r="I27" s="17">
        <v>2000</v>
      </c>
      <c r="J27" s="17">
        <v>3000</v>
      </c>
      <c r="K27" s="17">
        <v>12500</v>
      </c>
      <c r="L27" s="17">
        <v>500</v>
      </c>
      <c r="M27" s="17"/>
      <c r="N27" s="17">
        <v>10200</v>
      </c>
      <c r="O27" s="17">
        <v>4000</v>
      </c>
      <c r="P27" s="56">
        <f t="shared" si="0"/>
        <v>52000</v>
      </c>
    </row>
    <row r="28" spans="1:16" s="4" customFormat="1" ht="12.75" customHeight="1">
      <c r="A28" s="195"/>
      <c r="B28" s="190"/>
      <c r="C28" s="65" t="s">
        <v>8</v>
      </c>
      <c r="D28" s="17">
        <v>345986</v>
      </c>
      <c r="E28" s="17">
        <v>699075</v>
      </c>
      <c r="F28" s="17">
        <v>40222</v>
      </c>
      <c r="G28" s="17">
        <v>291375</v>
      </c>
      <c r="H28" s="17">
        <v>127546</v>
      </c>
      <c r="I28" s="17">
        <v>416973</v>
      </c>
      <c r="J28" s="17">
        <v>30773</v>
      </c>
      <c r="K28" s="17">
        <v>128632</v>
      </c>
      <c r="L28" s="17">
        <v>72188</v>
      </c>
      <c r="M28" s="17">
        <v>45670</v>
      </c>
      <c r="N28" s="17">
        <v>20907</v>
      </c>
      <c r="O28" s="17">
        <v>52770</v>
      </c>
      <c r="P28" s="56">
        <f t="shared" si="0"/>
        <v>2272117</v>
      </c>
    </row>
    <row r="29" spans="1:16" s="4" customFormat="1" ht="10.5" customHeight="1">
      <c r="A29" s="195"/>
      <c r="B29" s="190"/>
      <c r="C29" s="65" t="s">
        <v>9</v>
      </c>
      <c r="D29" s="17">
        <v>76850</v>
      </c>
      <c r="E29" s="17">
        <v>2030486</v>
      </c>
      <c r="F29" s="17">
        <v>9725</v>
      </c>
      <c r="G29" s="17">
        <v>53317</v>
      </c>
      <c r="H29" s="17">
        <v>127476</v>
      </c>
      <c r="I29" s="17">
        <v>532698</v>
      </c>
      <c r="J29" s="17">
        <v>40900</v>
      </c>
      <c r="K29" s="17">
        <v>124563</v>
      </c>
      <c r="L29" s="17">
        <v>275764</v>
      </c>
      <c r="M29" s="17">
        <v>420546</v>
      </c>
      <c r="N29" s="17">
        <v>127837</v>
      </c>
      <c r="O29" s="17">
        <v>487484</v>
      </c>
      <c r="P29" s="56">
        <f t="shared" si="0"/>
        <v>4307646</v>
      </c>
    </row>
    <row r="30" spans="1:16" s="4" customFormat="1" ht="13.5" customHeight="1" thickBot="1">
      <c r="A30" s="195"/>
      <c r="B30" s="191"/>
      <c r="C30" s="64" t="s">
        <v>122</v>
      </c>
      <c r="D30" s="18">
        <v>107035</v>
      </c>
      <c r="E30" s="18"/>
      <c r="F30" s="18">
        <v>38943</v>
      </c>
      <c r="G30" s="18">
        <v>32130</v>
      </c>
      <c r="H30" s="18">
        <v>44011</v>
      </c>
      <c r="I30" s="18">
        <v>80140</v>
      </c>
      <c r="J30" s="18">
        <v>38342</v>
      </c>
      <c r="K30" s="17">
        <v>2500</v>
      </c>
      <c r="L30" s="18">
        <v>750</v>
      </c>
      <c r="M30" s="18">
        <v>63700</v>
      </c>
      <c r="N30" s="18">
        <v>5431</v>
      </c>
      <c r="O30" s="18">
        <v>46141</v>
      </c>
      <c r="P30" s="25">
        <f t="shared" si="0"/>
        <v>459123</v>
      </c>
    </row>
    <row r="31" spans="1:16" s="4" customFormat="1" ht="13.5" customHeight="1">
      <c r="A31" s="195"/>
      <c r="B31" s="186" t="s">
        <v>47</v>
      </c>
      <c r="C31" s="60" t="s">
        <v>45</v>
      </c>
      <c r="D31" s="16"/>
      <c r="E31" s="16"/>
      <c r="F31" s="16"/>
      <c r="G31" s="16"/>
      <c r="H31" s="16"/>
      <c r="I31" s="16">
        <v>19136</v>
      </c>
      <c r="J31" s="16">
        <v>83100</v>
      </c>
      <c r="K31" s="16">
        <v>37063</v>
      </c>
      <c r="L31" s="16">
        <v>2986</v>
      </c>
      <c r="M31" s="16"/>
      <c r="N31" s="16"/>
      <c r="O31" s="16">
        <v>28722</v>
      </c>
      <c r="P31" s="24">
        <f t="shared" si="0"/>
        <v>171007</v>
      </c>
    </row>
    <row r="32" spans="1:16" s="4" customFormat="1" ht="10.5" customHeight="1">
      <c r="A32" s="195"/>
      <c r="B32" s="192"/>
      <c r="C32" s="61" t="s">
        <v>10</v>
      </c>
      <c r="D32" s="17">
        <v>3397</v>
      </c>
      <c r="E32" s="17">
        <v>2328</v>
      </c>
      <c r="F32" s="17">
        <v>2906</v>
      </c>
      <c r="G32" s="17">
        <v>1617</v>
      </c>
      <c r="H32" s="17">
        <v>417</v>
      </c>
      <c r="I32" s="17">
        <v>1200</v>
      </c>
      <c r="J32" s="17">
        <v>2445</v>
      </c>
      <c r="K32" s="17">
        <v>13926</v>
      </c>
      <c r="L32" s="17">
        <v>16888</v>
      </c>
      <c r="M32" s="17">
        <v>2740</v>
      </c>
      <c r="N32" s="17">
        <v>1716</v>
      </c>
      <c r="O32" s="17">
        <v>3686</v>
      </c>
      <c r="P32" s="56">
        <f t="shared" si="0"/>
        <v>53266</v>
      </c>
    </row>
    <row r="33" spans="1:16" s="4" customFormat="1" ht="11.25">
      <c r="A33" s="195"/>
      <c r="B33" s="192"/>
      <c r="C33" s="61" t="s">
        <v>78</v>
      </c>
      <c r="D33" s="17"/>
      <c r="E33" s="17"/>
      <c r="F33" s="17"/>
      <c r="G33" s="17"/>
      <c r="H33" s="17"/>
      <c r="I33" s="17"/>
      <c r="J33" s="17"/>
      <c r="K33" s="17">
        <v>4100</v>
      </c>
      <c r="L33" s="17">
        <v>6948</v>
      </c>
      <c r="M33" s="17"/>
      <c r="N33" s="17">
        <v>2000</v>
      </c>
      <c r="O33" s="17"/>
      <c r="P33" s="56">
        <f t="shared" si="0"/>
        <v>13048</v>
      </c>
    </row>
    <row r="34" spans="1:16" s="4" customFormat="1" ht="12" thickBot="1">
      <c r="A34" s="195"/>
      <c r="B34" s="193"/>
      <c r="C34" s="62" t="s">
        <v>73</v>
      </c>
      <c r="D34" s="142"/>
      <c r="E34" s="142">
        <v>7000</v>
      </c>
      <c r="F34" s="142">
        <v>5822</v>
      </c>
      <c r="G34" s="142"/>
      <c r="H34" s="142"/>
      <c r="I34" s="142"/>
      <c r="J34" s="142"/>
      <c r="K34" s="142"/>
      <c r="L34" s="142"/>
      <c r="M34" s="142"/>
      <c r="N34" s="142"/>
      <c r="O34" s="142"/>
      <c r="P34" s="25">
        <f t="shared" si="0"/>
        <v>12822</v>
      </c>
    </row>
    <row r="35" spans="1:16" s="4" customFormat="1" ht="75.75" customHeight="1" thickBot="1">
      <c r="A35" s="195"/>
      <c r="B35" s="80" t="s">
        <v>46</v>
      </c>
      <c r="C35" s="127" t="s">
        <v>89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23">
        <f t="shared" si="0"/>
        <v>0</v>
      </c>
    </row>
    <row r="36" spans="1:16" s="4" customFormat="1" ht="49.5" customHeight="1" thickBot="1">
      <c r="A36" s="196"/>
      <c r="B36" s="117" t="s">
        <v>125</v>
      </c>
      <c r="C36" s="128" t="s">
        <v>12</v>
      </c>
      <c r="D36" s="129"/>
      <c r="E36" s="129"/>
      <c r="F36" s="129"/>
      <c r="G36" s="129"/>
      <c r="H36" s="129">
        <v>40</v>
      </c>
      <c r="I36" s="129"/>
      <c r="J36" s="129"/>
      <c r="K36" s="129">
        <v>185</v>
      </c>
      <c r="L36" s="129">
        <v>210</v>
      </c>
      <c r="M36" s="129">
        <v>200</v>
      </c>
      <c r="N36" s="129">
        <v>200</v>
      </c>
      <c r="O36" s="129"/>
      <c r="P36" s="23">
        <f t="shared" si="0"/>
        <v>835</v>
      </c>
    </row>
    <row r="37" spans="1:16" ht="10.5" customHeight="1" thickBot="1">
      <c r="A37" s="185" t="s">
        <v>41</v>
      </c>
      <c r="B37" s="185"/>
      <c r="C37" s="185"/>
      <c r="D37" s="102">
        <f>SUM(D5:D36)</f>
        <v>3299497</v>
      </c>
      <c r="E37" s="102">
        <f aca="true" t="shared" si="1" ref="E37:O37">SUM(E5:E36)</f>
        <v>6037763</v>
      </c>
      <c r="F37" s="102">
        <f t="shared" si="1"/>
        <v>8071585</v>
      </c>
      <c r="G37" s="102">
        <f t="shared" si="1"/>
        <v>1817870</v>
      </c>
      <c r="H37" s="102">
        <f t="shared" si="1"/>
        <v>3204699</v>
      </c>
      <c r="I37" s="102">
        <f t="shared" si="1"/>
        <v>7410380</v>
      </c>
      <c r="J37" s="102">
        <f t="shared" si="1"/>
        <v>3616820</v>
      </c>
      <c r="K37" s="102">
        <f t="shared" si="1"/>
        <v>6941456</v>
      </c>
      <c r="L37" s="102">
        <f t="shared" si="1"/>
        <v>35353319</v>
      </c>
      <c r="M37" s="102">
        <f t="shared" si="1"/>
        <v>6765726</v>
      </c>
      <c r="N37" s="102">
        <f t="shared" si="1"/>
        <v>3438292</v>
      </c>
      <c r="O37" s="102">
        <f t="shared" si="1"/>
        <v>10832896</v>
      </c>
      <c r="P37" s="23">
        <f>SUM(D37:O37)</f>
        <v>96790303</v>
      </c>
    </row>
    <row r="38" spans="1:11" ht="13.5" customHeight="1">
      <c r="A38" s="14" t="s">
        <v>24</v>
      </c>
      <c r="C38" s="128"/>
      <c r="K38" s="3" t="s">
        <v>25</v>
      </c>
    </row>
    <row r="39" spans="15:16" ht="12.75">
      <c r="O39" s="103"/>
      <c r="P39" s="104"/>
    </row>
  </sheetData>
  <sheetProtection/>
  <mergeCells count="6">
    <mergeCell ref="A37:C37"/>
    <mergeCell ref="B5:B6"/>
    <mergeCell ref="D3:P3"/>
    <mergeCell ref="B7:B30"/>
    <mergeCell ref="B31:B34"/>
    <mergeCell ref="A5:A36"/>
  </mergeCells>
  <printOptions horizontalCentered="1"/>
  <pageMargins left="0" right="0" top="0.5" bottom="0.5" header="0.5" footer="0.5"/>
  <pageSetup firstPageNumber="7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10" customWidth="1"/>
    <col min="2" max="2" width="28.57421875" style="59" customWidth="1"/>
    <col min="3" max="3" width="10.140625" style="3" customWidth="1"/>
    <col min="4" max="4" width="10.7109375" style="3" customWidth="1"/>
    <col min="5" max="5" width="10.140625" style="3" customWidth="1"/>
    <col min="6" max="6" width="9.8515625" style="3" customWidth="1"/>
    <col min="7" max="7" width="10.421875" style="3" customWidth="1"/>
    <col min="8" max="8" width="9.8515625" style="3" customWidth="1"/>
    <col min="9" max="9" width="10.421875" style="3" customWidth="1"/>
    <col min="10" max="10" width="10.57421875" style="3" customWidth="1"/>
    <col min="11" max="11" width="10.7109375" style="3" customWidth="1"/>
    <col min="12" max="12" width="10.140625" style="3" customWidth="1"/>
    <col min="13" max="13" width="10.421875" style="3" customWidth="1"/>
    <col min="14" max="14" width="10.140625" style="3" customWidth="1"/>
    <col min="15" max="15" width="12.421875" style="9" bestFit="1" customWidth="1"/>
    <col min="16" max="16384" width="9.140625" style="3" customWidth="1"/>
  </cols>
  <sheetData>
    <row r="1" spans="1:14" ht="19.5" customHeight="1">
      <c r="A1" s="57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ht="6.75" customHeight="1" thickBot="1"/>
    <row r="3" spans="3:15" ht="13.5" customHeight="1" thickBot="1">
      <c r="C3" s="188">
        <v>2014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3.5" customHeight="1" thickBot="1">
      <c r="A4" s="20" t="s">
        <v>55</v>
      </c>
      <c r="B4" s="72" t="s">
        <v>56</v>
      </c>
      <c r="C4" s="70" t="s">
        <v>79</v>
      </c>
      <c r="D4" s="70" t="s">
        <v>80</v>
      </c>
      <c r="E4" s="70" t="s">
        <v>28</v>
      </c>
      <c r="F4" s="70" t="s">
        <v>29</v>
      </c>
      <c r="G4" s="70" t="s">
        <v>30</v>
      </c>
      <c r="H4" s="70" t="s">
        <v>31</v>
      </c>
      <c r="I4" s="70" t="s">
        <v>32</v>
      </c>
      <c r="J4" s="70" t="s">
        <v>81</v>
      </c>
      <c r="K4" s="70" t="s">
        <v>82</v>
      </c>
      <c r="L4" s="70" t="s">
        <v>83</v>
      </c>
      <c r="M4" s="70" t="s">
        <v>84</v>
      </c>
      <c r="N4" s="70" t="s">
        <v>85</v>
      </c>
      <c r="O4" s="70" t="s">
        <v>138</v>
      </c>
    </row>
    <row r="5" spans="1:15" ht="34.5" customHeight="1">
      <c r="A5" s="186" t="s">
        <v>38</v>
      </c>
      <c r="B5" s="63" t="s">
        <v>39</v>
      </c>
      <c r="C5" s="35">
        <v>9999510</v>
      </c>
      <c r="D5" s="35">
        <v>7129898</v>
      </c>
      <c r="E5" s="16">
        <v>3268638</v>
      </c>
      <c r="F5" s="35">
        <v>4894334</v>
      </c>
      <c r="G5" s="35">
        <v>5924438.61</v>
      </c>
      <c r="H5" s="35">
        <v>3384532</v>
      </c>
      <c r="I5" s="35">
        <v>3448351</v>
      </c>
      <c r="J5" s="35">
        <v>4505602</v>
      </c>
      <c r="K5" s="35">
        <v>4988932</v>
      </c>
      <c r="L5" s="35">
        <v>4223343</v>
      </c>
      <c r="M5" s="35">
        <v>4620691</v>
      </c>
      <c r="N5" s="35">
        <v>6009887</v>
      </c>
      <c r="O5" s="24">
        <f>SUM(C5:N5)</f>
        <v>62398156.61</v>
      </c>
    </row>
    <row r="6" spans="1:15" s="8" customFormat="1" ht="34.5" customHeight="1" thickBot="1">
      <c r="A6" s="187"/>
      <c r="B6" s="64" t="s">
        <v>40</v>
      </c>
      <c r="C6" s="36">
        <v>4441030</v>
      </c>
      <c r="D6" s="36">
        <v>3110746</v>
      </c>
      <c r="E6" s="18">
        <v>1189232</v>
      </c>
      <c r="F6" s="36">
        <v>2156799</v>
      </c>
      <c r="G6" s="36">
        <v>3042969.89</v>
      </c>
      <c r="H6" s="36">
        <v>2433864</v>
      </c>
      <c r="I6" s="36">
        <v>3667184</v>
      </c>
      <c r="J6" s="36">
        <v>1520293</v>
      </c>
      <c r="K6" s="36">
        <v>1003427</v>
      </c>
      <c r="L6" s="36">
        <v>1130952</v>
      </c>
      <c r="M6" s="36">
        <v>1296409</v>
      </c>
      <c r="N6" s="36">
        <v>3382230</v>
      </c>
      <c r="O6" s="25">
        <f aca="true" t="shared" si="0" ref="O6:O30">SUM(C6:N6)</f>
        <v>28375135.89</v>
      </c>
    </row>
    <row r="7" spans="1:15" s="4" customFormat="1" ht="19.5" customHeight="1">
      <c r="A7" s="189" t="s">
        <v>44</v>
      </c>
      <c r="B7" s="63" t="s">
        <v>1</v>
      </c>
      <c r="C7" s="16">
        <v>33</v>
      </c>
      <c r="D7" s="16"/>
      <c r="E7" s="16"/>
      <c r="F7" s="16"/>
      <c r="G7" s="16">
        <v>2000</v>
      </c>
      <c r="H7" s="16"/>
      <c r="I7" s="16">
        <v>3226</v>
      </c>
      <c r="J7" s="16">
        <v>22</v>
      </c>
      <c r="K7" s="16"/>
      <c r="L7" s="16"/>
      <c r="M7" s="16"/>
      <c r="N7" s="16"/>
      <c r="O7" s="24">
        <f t="shared" si="0"/>
        <v>5281</v>
      </c>
    </row>
    <row r="8" spans="1:15" s="4" customFormat="1" ht="19.5" customHeight="1">
      <c r="A8" s="190"/>
      <c r="B8" s="65" t="s">
        <v>141</v>
      </c>
      <c r="C8" s="17">
        <v>151000</v>
      </c>
      <c r="D8" s="17">
        <v>202000</v>
      </c>
      <c r="E8" s="17">
        <v>103000</v>
      </c>
      <c r="F8" s="17"/>
      <c r="G8" s="17"/>
      <c r="H8" s="17"/>
      <c r="I8" s="17">
        <v>30000</v>
      </c>
      <c r="J8" s="17">
        <v>20000</v>
      </c>
      <c r="K8" s="17">
        <v>50700</v>
      </c>
      <c r="L8" s="17"/>
      <c r="M8" s="17">
        <v>51500</v>
      </c>
      <c r="N8" s="17"/>
      <c r="O8" s="56">
        <f t="shared" si="0"/>
        <v>608200</v>
      </c>
    </row>
    <row r="9" spans="1:15" s="4" customFormat="1" ht="19.5" customHeight="1">
      <c r="A9" s="190"/>
      <c r="B9" s="65" t="s">
        <v>142</v>
      </c>
      <c r="C9" s="17">
        <v>252500</v>
      </c>
      <c r="D9" s="17">
        <v>350000</v>
      </c>
      <c r="E9" s="17"/>
      <c r="F9" s="17"/>
      <c r="G9" s="17">
        <v>160000</v>
      </c>
      <c r="H9" s="17">
        <v>100000</v>
      </c>
      <c r="I9" s="17">
        <v>20000</v>
      </c>
      <c r="J9" s="17">
        <v>50000</v>
      </c>
      <c r="K9" s="17"/>
      <c r="L9" s="17">
        <v>50250</v>
      </c>
      <c r="M9" s="17">
        <v>25000</v>
      </c>
      <c r="N9" s="17"/>
      <c r="O9" s="56">
        <f t="shared" si="0"/>
        <v>1007750</v>
      </c>
    </row>
    <row r="10" spans="1:15" s="4" customFormat="1" ht="19.5" customHeight="1">
      <c r="A10" s="190"/>
      <c r="B10" s="65" t="s">
        <v>145</v>
      </c>
      <c r="C10" s="17"/>
      <c r="D10" s="17"/>
      <c r="E10" s="17">
        <v>301500</v>
      </c>
      <c r="F10" s="17"/>
      <c r="G10" s="17"/>
      <c r="H10" s="17">
        <v>70000</v>
      </c>
      <c r="I10" s="17"/>
      <c r="J10" s="17">
        <v>100000</v>
      </c>
      <c r="K10" s="17">
        <v>30000</v>
      </c>
      <c r="L10" s="17">
        <v>410000</v>
      </c>
      <c r="M10" s="17"/>
      <c r="N10" s="17"/>
      <c r="O10" s="56">
        <f t="shared" si="0"/>
        <v>911500</v>
      </c>
    </row>
    <row r="11" spans="1:15" s="4" customFormat="1" ht="19.5" customHeight="1">
      <c r="A11" s="190"/>
      <c r="B11" s="65" t="s">
        <v>2</v>
      </c>
      <c r="C11" s="17">
        <v>3710824</v>
      </c>
      <c r="D11" s="17">
        <v>2256291</v>
      </c>
      <c r="E11" s="17">
        <v>28694326</v>
      </c>
      <c r="F11" s="17">
        <v>708102</v>
      </c>
      <c r="G11" s="17">
        <v>1970851.58</v>
      </c>
      <c r="H11" s="17">
        <v>29506742</v>
      </c>
      <c r="I11" s="17">
        <v>2649712</v>
      </c>
      <c r="J11" s="17">
        <v>22547070</v>
      </c>
      <c r="K11" s="17">
        <v>196296922</v>
      </c>
      <c r="L11" s="17">
        <v>25963538</v>
      </c>
      <c r="M11" s="17">
        <v>3321246</v>
      </c>
      <c r="N11" s="17">
        <v>42213579</v>
      </c>
      <c r="O11" s="56">
        <f t="shared" si="0"/>
        <v>359839203.58</v>
      </c>
    </row>
    <row r="12" spans="1:15" s="4" customFormat="1" ht="19.5" customHeight="1">
      <c r="A12" s="190"/>
      <c r="B12" s="65" t="s">
        <v>3</v>
      </c>
      <c r="C12" s="17">
        <v>560774</v>
      </c>
      <c r="D12" s="17">
        <v>295766</v>
      </c>
      <c r="E12" s="17">
        <v>228160</v>
      </c>
      <c r="F12" s="17">
        <v>1345180</v>
      </c>
      <c r="G12" s="17">
        <v>402985.85</v>
      </c>
      <c r="H12" s="17">
        <v>914085</v>
      </c>
      <c r="I12" s="17">
        <v>163674</v>
      </c>
      <c r="J12" s="17">
        <v>476331</v>
      </c>
      <c r="K12" s="17">
        <v>273478</v>
      </c>
      <c r="L12" s="17">
        <v>3186403</v>
      </c>
      <c r="M12" s="17">
        <v>9824053</v>
      </c>
      <c r="N12" s="17">
        <v>7753728</v>
      </c>
      <c r="O12" s="56">
        <f t="shared" si="0"/>
        <v>25424617.85</v>
      </c>
    </row>
    <row r="13" spans="1:15" s="4" customFormat="1" ht="19.5" customHeight="1">
      <c r="A13" s="190"/>
      <c r="B13" s="65" t="s">
        <v>117</v>
      </c>
      <c r="C13" s="17">
        <v>276750</v>
      </c>
      <c r="D13" s="17"/>
      <c r="E13" s="17"/>
      <c r="F13" s="17">
        <v>616000</v>
      </c>
      <c r="G13" s="17">
        <v>960151</v>
      </c>
      <c r="H13" s="17">
        <v>401500</v>
      </c>
      <c r="I13" s="17">
        <v>604500</v>
      </c>
      <c r="J13" s="17"/>
      <c r="K13" s="17">
        <v>10246246</v>
      </c>
      <c r="L13" s="17">
        <v>1065750</v>
      </c>
      <c r="M13" s="17">
        <v>81410</v>
      </c>
      <c r="N13" s="17">
        <v>213598</v>
      </c>
      <c r="O13" s="56">
        <f t="shared" si="0"/>
        <v>14465905</v>
      </c>
    </row>
    <row r="14" spans="1:15" s="4" customFormat="1" ht="19.5" customHeight="1">
      <c r="A14" s="190"/>
      <c r="B14" s="65" t="s">
        <v>143</v>
      </c>
      <c r="C14" s="17">
        <v>923952</v>
      </c>
      <c r="D14" s="17">
        <v>1190968</v>
      </c>
      <c r="E14" s="17"/>
      <c r="F14" s="17">
        <v>1058300</v>
      </c>
      <c r="G14" s="17">
        <v>1188700</v>
      </c>
      <c r="H14" s="17">
        <v>214600</v>
      </c>
      <c r="I14" s="17"/>
      <c r="J14" s="17">
        <v>1547171</v>
      </c>
      <c r="K14" s="17">
        <v>2200347</v>
      </c>
      <c r="L14" s="17">
        <v>176676</v>
      </c>
      <c r="M14" s="17"/>
      <c r="N14" s="17">
        <v>342202</v>
      </c>
      <c r="O14" s="56">
        <f t="shared" si="0"/>
        <v>8842916</v>
      </c>
    </row>
    <row r="15" spans="1:15" s="4" customFormat="1" ht="19.5" customHeight="1">
      <c r="A15" s="190"/>
      <c r="B15" s="65" t="s">
        <v>146</v>
      </c>
      <c r="C15" s="17">
        <v>800000</v>
      </c>
      <c r="D15" s="17">
        <v>60000</v>
      </c>
      <c r="E15" s="17">
        <v>79790</v>
      </c>
      <c r="F15" s="17">
        <v>849525</v>
      </c>
      <c r="G15" s="17">
        <v>1179500</v>
      </c>
      <c r="H15" s="17">
        <v>1857700</v>
      </c>
      <c r="I15" s="17">
        <v>438400</v>
      </c>
      <c r="J15" s="17">
        <v>45225</v>
      </c>
      <c r="K15" s="17">
        <v>5326500</v>
      </c>
      <c r="L15" s="17">
        <v>277725</v>
      </c>
      <c r="M15" s="17">
        <v>309125</v>
      </c>
      <c r="N15" s="17"/>
      <c r="O15" s="56">
        <f t="shared" si="0"/>
        <v>11223490</v>
      </c>
    </row>
    <row r="16" spans="1:15" s="4" customFormat="1" ht="19.5" customHeight="1">
      <c r="A16" s="190"/>
      <c r="B16" s="65" t="s">
        <v>147</v>
      </c>
      <c r="C16" s="17">
        <v>650000</v>
      </c>
      <c r="D16" s="17"/>
      <c r="E16" s="17"/>
      <c r="F16" s="17">
        <v>1000566</v>
      </c>
      <c r="G16" s="17">
        <v>563825</v>
      </c>
      <c r="H16" s="17">
        <v>100200</v>
      </c>
      <c r="I16" s="17">
        <v>226106</v>
      </c>
      <c r="J16" s="17"/>
      <c r="K16" s="17"/>
      <c r="L16" s="17">
        <v>2636100</v>
      </c>
      <c r="M16" s="17"/>
      <c r="N16" s="17">
        <v>51150</v>
      </c>
      <c r="O16" s="56">
        <f t="shared" si="0"/>
        <v>5227947</v>
      </c>
    </row>
    <row r="17" spans="1:15" s="4" customFormat="1" ht="19.5" customHeight="1">
      <c r="A17" s="190"/>
      <c r="B17" s="65" t="s">
        <v>126</v>
      </c>
      <c r="C17" s="17">
        <v>1263140</v>
      </c>
      <c r="D17" s="17"/>
      <c r="E17" s="17"/>
      <c r="F17" s="17">
        <v>28147</v>
      </c>
      <c r="G17" s="17">
        <v>676535</v>
      </c>
      <c r="H17" s="17">
        <v>194186</v>
      </c>
      <c r="I17" s="17">
        <v>206431</v>
      </c>
      <c r="J17" s="17">
        <v>1143764</v>
      </c>
      <c r="K17" s="17"/>
      <c r="L17" s="17">
        <v>104363</v>
      </c>
      <c r="M17" s="17">
        <v>36780</v>
      </c>
      <c r="N17" s="17">
        <v>498735</v>
      </c>
      <c r="O17" s="56">
        <f t="shared" si="0"/>
        <v>4152081</v>
      </c>
    </row>
    <row r="18" spans="1:15" s="4" customFormat="1" ht="19.5" customHeight="1">
      <c r="A18" s="190"/>
      <c r="B18" s="65" t="s">
        <v>150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v>1126020</v>
      </c>
      <c r="M18" s="17"/>
      <c r="N18" s="17"/>
      <c r="O18" s="56">
        <f t="shared" si="0"/>
        <v>1126020</v>
      </c>
    </row>
    <row r="19" spans="1:15" s="4" customFormat="1" ht="19.5" customHeight="1">
      <c r="A19" s="190"/>
      <c r="B19" s="65" t="s">
        <v>14</v>
      </c>
      <c r="C19" s="17">
        <v>764275</v>
      </c>
      <c r="D19" s="17">
        <v>54000</v>
      </c>
      <c r="E19" s="17"/>
      <c r="F19" s="17">
        <v>201200</v>
      </c>
      <c r="G19" s="17">
        <v>546100</v>
      </c>
      <c r="H19" s="17">
        <v>1009858</v>
      </c>
      <c r="I19" s="17"/>
      <c r="J19" s="17">
        <v>51600</v>
      </c>
      <c r="K19" s="17"/>
      <c r="L19" s="17"/>
      <c r="M19" s="17">
        <v>509600</v>
      </c>
      <c r="N19" s="17">
        <v>1072750</v>
      </c>
      <c r="O19" s="56">
        <f t="shared" si="0"/>
        <v>4209383</v>
      </c>
    </row>
    <row r="20" spans="1:15" s="4" customFormat="1" ht="19.5" customHeight="1">
      <c r="A20" s="190"/>
      <c r="B20" s="65" t="s">
        <v>121</v>
      </c>
      <c r="C20" s="17">
        <v>2944148</v>
      </c>
      <c r="D20" s="17">
        <v>349800</v>
      </c>
      <c r="E20" s="17">
        <v>1039638</v>
      </c>
      <c r="F20" s="17"/>
      <c r="G20" s="17">
        <v>516460</v>
      </c>
      <c r="H20" s="145">
        <v>234625</v>
      </c>
      <c r="I20" s="17">
        <v>10280</v>
      </c>
      <c r="J20" s="17">
        <v>113080</v>
      </c>
      <c r="K20" s="17">
        <v>377016</v>
      </c>
      <c r="L20" s="17">
        <v>186384</v>
      </c>
      <c r="M20" s="17">
        <v>205570</v>
      </c>
      <c r="N20" s="17">
        <v>55125</v>
      </c>
      <c r="O20" s="56">
        <f t="shared" si="0"/>
        <v>6032126</v>
      </c>
    </row>
    <row r="21" spans="1:15" s="4" customFormat="1" ht="19.5" customHeight="1">
      <c r="A21" s="190"/>
      <c r="B21" s="65" t="s">
        <v>144</v>
      </c>
      <c r="C21" s="17"/>
      <c r="D21" s="17">
        <v>774378</v>
      </c>
      <c r="E21" s="17">
        <v>538597</v>
      </c>
      <c r="F21" s="17"/>
      <c r="G21" s="17">
        <v>1139073.8</v>
      </c>
      <c r="H21" s="17">
        <v>156100</v>
      </c>
      <c r="I21" s="17">
        <v>208430</v>
      </c>
      <c r="J21" s="17">
        <v>61590</v>
      </c>
      <c r="K21" s="17">
        <v>118220</v>
      </c>
      <c r="L21" s="17">
        <v>61800</v>
      </c>
      <c r="M21" s="17"/>
      <c r="N21" s="17">
        <v>7770</v>
      </c>
      <c r="O21" s="56">
        <f t="shared" si="0"/>
        <v>3065958.8</v>
      </c>
    </row>
    <row r="22" spans="1:15" s="4" customFormat="1" ht="19.5" customHeight="1">
      <c r="A22" s="190"/>
      <c r="B22" s="65" t="s">
        <v>5</v>
      </c>
      <c r="C22" s="17">
        <v>1142376</v>
      </c>
      <c r="D22" s="17">
        <v>3458855</v>
      </c>
      <c r="E22" s="17">
        <v>5073915</v>
      </c>
      <c r="F22" s="17">
        <v>867651</v>
      </c>
      <c r="G22" s="17">
        <v>2510686.11</v>
      </c>
      <c r="H22" s="17">
        <v>1734969</v>
      </c>
      <c r="I22" s="17">
        <v>3786497</v>
      </c>
      <c r="J22" s="17">
        <v>430985</v>
      </c>
      <c r="K22" s="17">
        <v>2493101</v>
      </c>
      <c r="L22" s="17">
        <v>1277955</v>
      </c>
      <c r="M22" s="17">
        <v>878246</v>
      </c>
      <c r="N22" s="17">
        <v>1690016</v>
      </c>
      <c r="O22" s="56">
        <f t="shared" si="0"/>
        <v>25345252.11</v>
      </c>
    </row>
    <row r="23" spans="1:15" s="4" customFormat="1" ht="19.5" customHeight="1">
      <c r="A23" s="190"/>
      <c r="B23" s="65" t="s">
        <v>11</v>
      </c>
      <c r="C23" s="17">
        <v>594661</v>
      </c>
      <c r="D23" s="17"/>
      <c r="E23" s="17"/>
      <c r="F23" s="17">
        <v>232875</v>
      </c>
      <c r="G23" s="17">
        <v>5224800</v>
      </c>
      <c r="H23" s="17">
        <v>4364289</v>
      </c>
      <c r="I23" s="17">
        <v>1106071</v>
      </c>
      <c r="J23" s="17">
        <v>1281888</v>
      </c>
      <c r="K23" s="17">
        <v>470234</v>
      </c>
      <c r="L23" s="17">
        <v>1399321</v>
      </c>
      <c r="M23" s="17">
        <v>611566</v>
      </c>
      <c r="N23" s="17">
        <v>1530</v>
      </c>
      <c r="O23" s="56">
        <f t="shared" si="0"/>
        <v>15287235</v>
      </c>
    </row>
    <row r="24" spans="1:15" s="4" customFormat="1" ht="19.5" customHeight="1">
      <c r="A24" s="190"/>
      <c r="B24" s="65" t="s">
        <v>13</v>
      </c>
      <c r="C24" s="17">
        <v>3045</v>
      </c>
      <c r="D24" s="17"/>
      <c r="E24" s="17">
        <v>626324</v>
      </c>
      <c r="F24" s="17"/>
      <c r="G24" s="17">
        <v>2634966.5</v>
      </c>
      <c r="H24" s="17">
        <v>1554066</v>
      </c>
      <c r="I24" s="17">
        <v>1415153</v>
      </c>
      <c r="J24" s="17">
        <v>728761</v>
      </c>
      <c r="K24" s="17">
        <v>785793</v>
      </c>
      <c r="L24" s="17">
        <v>1501885</v>
      </c>
      <c r="M24" s="17">
        <v>916966</v>
      </c>
      <c r="N24" s="17">
        <v>224120</v>
      </c>
      <c r="O24" s="56">
        <f t="shared" si="0"/>
        <v>10391079.5</v>
      </c>
    </row>
    <row r="25" spans="1:15" s="4" customFormat="1" ht="19.5" customHeight="1">
      <c r="A25" s="190"/>
      <c r="B25" s="65" t="s">
        <v>6</v>
      </c>
      <c r="C25" s="17">
        <v>25671</v>
      </c>
      <c r="D25" s="17"/>
      <c r="E25" s="17"/>
      <c r="F25" s="17"/>
      <c r="G25" s="17">
        <v>9100</v>
      </c>
      <c r="H25" s="17"/>
      <c r="I25" s="17"/>
      <c r="J25" s="17">
        <v>3518393</v>
      </c>
      <c r="K25" s="17"/>
      <c r="L25" s="17">
        <v>8650</v>
      </c>
      <c r="M25" s="17"/>
      <c r="N25" s="17">
        <v>142402</v>
      </c>
      <c r="O25" s="56">
        <f t="shared" si="0"/>
        <v>3704216</v>
      </c>
    </row>
    <row r="26" spans="1:15" s="4" customFormat="1" ht="19.5" customHeight="1">
      <c r="A26" s="190"/>
      <c r="B26" s="65" t="s">
        <v>7</v>
      </c>
      <c r="C26" s="17"/>
      <c r="D26" s="17">
        <v>5000</v>
      </c>
      <c r="E26" s="17">
        <v>110000</v>
      </c>
      <c r="F26" s="17"/>
      <c r="G26" s="17"/>
      <c r="H26" s="17"/>
      <c r="I26" s="17"/>
      <c r="J26" s="17"/>
      <c r="K26" s="17"/>
      <c r="L26" s="17"/>
      <c r="M26" s="17"/>
      <c r="N26" s="17"/>
      <c r="O26" s="56">
        <f t="shared" si="0"/>
        <v>115000</v>
      </c>
    </row>
    <row r="27" spans="1:15" s="4" customFormat="1" ht="19.5" customHeight="1">
      <c r="A27" s="190"/>
      <c r="B27" s="65" t="s">
        <v>148</v>
      </c>
      <c r="C27" s="17"/>
      <c r="D27" s="17"/>
      <c r="E27" s="17">
        <v>768100</v>
      </c>
      <c r="F27" s="17">
        <v>346125</v>
      </c>
      <c r="G27" s="17">
        <v>875000</v>
      </c>
      <c r="H27" s="17">
        <v>202000</v>
      </c>
      <c r="I27" s="17">
        <v>302400</v>
      </c>
      <c r="J27" s="17">
        <v>1253950</v>
      </c>
      <c r="K27" s="17">
        <v>50600</v>
      </c>
      <c r="L27" s="17"/>
      <c r="M27" s="17">
        <v>1030400</v>
      </c>
      <c r="N27" s="17">
        <v>400000</v>
      </c>
      <c r="O27" s="56">
        <f t="shared" si="0"/>
        <v>5228575</v>
      </c>
    </row>
    <row r="28" spans="1:15" s="4" customFormat="1" ht="19.5" customHeight="1">
      <c r="A28" s="190"/>
      <c r="B28" s="65" t="s">
        <v>8</v>
      </c>
      <c r="C28" s="17">
        <v>3031020</v>
      </c>
      <c r="D28" s="17">
        <v>6250178</v>
      </c>
      <c r="E28" s="17">
        <v>365521</v>
      </c>
      <c r="F28" s="17">
        <v>2704014</v>
      </c>
      <c r="G28" s="17">
        <v>1177980.22</v>
      </c>
      <c r="H28" s="17">
        <v>3881901</v>
      </c>
      <c r="I28" s="17">
        <v>287730</v>
      </c>
      <c r="J28" s="17">
        <v>1203115</v>
      </c>
      <c r="K28" s="17">
        <v>676508</v>
      </c>
      <c r="L28" s="17">
        <v>429022</v>
      </c>
      <c r="M28" s="17">
        <v>199417</v>
      </c>
      <c r="N28" s="17">
        <v>508572</v>
      </c>
      <c r="O28" s="56">
        <f t="shared" si="0"/>
        <v>20714978.22</v>
      </c>
    </row>
    <row r="29" spans="1:15" s="4" customFormat="1" ht="19.5" customHeight="1">
      <c r="A29" s="190"/>
      <c r="B29" s="65" t="s">
        <v>9</v>
      </c>
      <c r="C29" s="17">
        <v>636493</v>
      </c>
      <c r="D29" s="17">
        <v>17598287</v>
      </c>
      <c r="E29" s="17">
        <v>87600</v>
      </c>
      <c r="F29" s="17">
        <v>479695</v>
      </c>
      <c r="G29" s="17">
        <v>1115031.9</v>
      </c>
      <c r="H29" s="17">
        <v>4687373</v>
      </c>
      <c r="I29" s="17">
        <v>357595</v>
      </c>
      <c r="J29" s="17">
        <v>1089203</v>
      </c>
      <c r="K29" s="17">
        <v>2414813</v>
      </c>
      <c r="L29" s="17">
        <v>3680186</v>
      </c>
      <c r="M29" s="17">
        <v>1124212</v>
      </c>
      <c r="N29" s="17">
        <v>4280469</v>
      </c>
      <c r="O29" s="56">
        <f t="shared" si="0"/>
        <v>37550957.9</v>
      </c>
    </row>
    <row r="30" spans="1:15" s="4" customFormat="1" ht="19.5" customHeight="1" thickBot="1">
      <c r="A30" s="191"/>
      <c r="B30" s="64" t="s">
        <v>122</v>
      </c>
      <c r="C30" s="18">
        <v>1088546</v>
      </c>
      <c r="D30" s="18"/>
      <c r="E30" s="18">
        <v>396829</v>
      </c>
      <c r="F30" s="18">
        <v>327181</v>
      </c>
      <c r="G30" s="18">
        <v>449680.05</v>
      </c>
      <c r="H30" s="18">
        <v>817518</v>
      </c>
      <c r="I30" s="18">
        <v>391088</v>
      </c>
      <c r="J30" s="18">
        <v>25500</v>
      </c>
      <c r="K30" s="18">
        <v>7650</v>
      </c>
      <c r="L30" s="18">
        <v>649740</v>
      </c>
      <c r="M30" s="18">
        <v>55396</v>
      </c>
      <c r="N30" s="18">
        <v>470638</v>
      </c>
      <c r="O30" s="25">
        <f t="shared" si="0"/>
        <v>4679766.05</v>
      </c>
    </row>
    <row r="31" spans="1:15" s="4" customFormat="1" ht="19.5" customHeight="1">
      <c r="A31" s="186" t="s">
        <v>47</v>
      </c>
      <c r="B31" s="60" t="s">
        <v>45</v>
      </c>
      <c r="C31" s="16"/>
      <c r="D31" s="16"/>
      <c r="E31" s="16"/>
      <c r="F31" s="16"/>
      <c r="G31" s="16"/>
      <c r="H31" s="16">
        <v>51476</v>
      </c>
      <c r="I31" s="16">
        <v>265365</v>
      </c>
      <c r="J31" s="16">
        <v>128014</v>
      </c>
      <c r="K31" s="16">
        <v>9914</v>
      </c>
      <c r="L31" s="16"/>
      <c r="M31" s="16"/>
      <c r="N31" s="16">
        <v>92330</v>
      </c>
      <c r="O31" s="24">
        <f aca="true" t="shared" si="1" ref="O31:O36">SUM(C31:N31)</f>
        <v>547099</v>
      </c>
    </row>
    <row r="32" spans="1:15" s="4" customFormat="1" ht="19.5" customHeight="1">
      <c r="A32" s="192"/>
      <c r="B32" s="61" t="s">
        <v>10</v>
      </c>
      <c r="C32" s="17">
        <v>50983</v>
      </c>
      <c r="D32" s="17">
        <v>33832</v>
      </c>
      <c r="E32" s="17">
        <v>40139</v>
      </c>
      <c r="F32" s="17">
        <v>23304</v>
      </c>
      <c r="G32" s="17">
        <v>6171.6</v>
      </c>
      <c r="H32" s="17">
        <v>18260</v>
      </c>
      <c r="I32" s="17">
        <v>34015</v>
      </c>
      <c r="J32" s="17">
        <v>206518</v>
      </c>
      <c r="K32" s="17">
        <v>247853</v>
      </c>
      <c r="L32" s="17">
        <v>41334</v>
      </c>
      <c r="M32" s="17">
        <v>25742</v>
      </c>
      <c r="N32" s="17">
        <v>58690</v>
      </c>
      <c r="O32" s="56">
        <f t="shared" si="1"/>
        <v>786841.6</v>
      </c>
    </row>
    <row r="33" spans="1:15" s="4" customFormat="1" ht="11.25">
      <c r="A33" s="192"/>
      <c r="B33" s="61" t="s">
        <v>78</v>
      </c>
      <c r="C33" s="17"/>
      <c r="D33" s="17"/>
      <c r="E33" s="17"/>
      <c r="F33" s="17"/>
      <c r="G33" s="17"/>
      <c r="H33" s="17"/>
      <c r="I33" s="17"/>
      <c r="J33" s="17">
        <v>14350</v>
      </c>
      <c r="K33" s="17">
        <v>24318</v>
      </c>
      <c r="L33" s="17"/>
      <c r="M33" s="17">
        <v>7500</v>
      </c>
      <c r="N33" s="17"/>
      <c r="O33" s="56">
        <f t="shared" si="1"/>
        <v>46168</v>
      </c>
    </row>
    <row r="34" spans="1:15" s="4" customFormat="1" ht="12" thickBot="1">
      <c r="A34" s="193"/>
      <c r="B34" s="62" t="s">
        <v>73</v>
      </c>
      <c r="C34" s="142"/>
      <c r="D34" s="142">
        <v>21000</v>
      </c>
      <c r="E34" s="142">
        <v>16011</v>
      </c>
      <c r="F34" s="142"/>
      <c r="G34" s="142"/>
      <c r="H34" s="142"/>
      <c r="I34" s="142"/>
      <c r="J34" s="142"/>
      <c r="K34" s="142"/>
      <c r="L34" s="142"/>
      <c r="M34" s="142"/>
      <c r="N34" s="142"/>
      <c r="O34" s="25">
        <f t="shared" si="1"/>
        <v>37011</v>
      </c>
    </row>
    <row r="35" spans="1:15" s="4" customFormat="1" ht="54.75" customHeight="1" thickBot="1">
      <c r="A35" s="80" t="s">
        <v>46</v>
      </c>
      <c r="B35" s="127" t="s">
        <v>89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07">
        <f t="shared" si="1"/>
        <v>0</v>
      </c>
    </row>
    <row r="36" spans="1:15" s="4" customFormat="1" ht="54.75" customHeight="1" thickBot="1">
      <c r="A36" s="117" t="s">
        <v>125</v>
      </c>
      <c r="B36" s="128" t="s">
        <v>12</v>
      </c>
      <c r="C36" s="129"/>
      <c r="D36" s="129"/>
      <c r="E36" s="129"/>
      <c r="F36" s="129"/>
      <c r="G36" s="129">
        <v>2800</v>
      </c>
      <c r="H36" s="129"/>
      <c r="I36" s="129"/>
      <c r="J36" s="129">
        <v>13875</v>
      </c>
      <c r="K36" s="129">
        <v>15750</v>
      </c>
      <c r="L36" s="129">
        <v>15410</v>
      </c>
      <c r="M36" s="129">
        <v>15200</v>
      </c>
      <c r="N36" s="129"/>
      <c r="O36" s="23">
        <f t="shared" si="1"/>
        <v>63035</v>
      </c>
    </row>
    <row r="37" spans="1:15" ht="13.5" thickBot="1">
      <c r="A37" s="197" t="s">
        <v>114</v>
      </c>
      <c r="B37" s="185"/>
      <c r="C37" s="102">
        <f>SUM(C5:C36)</f>
        <v>33310731</v>
      </c>
      <c r="D37" s="102">
        <f aca="true" t="shared" si="2" ref="D37:N37">SUM(D5:D36)</f>
        <v>43140999</v>
      </c>
      <c r="E37" s="102">
        <f t="shared" si="2"/>
        <v>42927320</v>
      </c>
      <c r="F37" s="102">
        <f t="shared" si="2"/>
        <v>17838998</v>
      </c>
      <c r="G37" s="102">
        <f t="shared" si="2"/>
        <v>32279807.11</v>
      </c>
      <c r="H37" s="102">
        <f t="shared" si="2"/>
        <v>57889844</v>
      </c>
      <c r="I37" s="102">
        <f t="shared" si="2"/>
        <v>19622208</v>
      </c>
      <c r="J37" s="102">
        <f t="shared" si="2"/>
        <v>42076300</v>
      </c>
      <c r="K37" s="102">
        <f t="shared" si="2"/>
        <v>228108322</v>
      </c>
      <c r="L37" s="102">
        <f t="shared" si="2"/>
        <v>49602807</v>
      </c>
      <c r="M37" s="102">
        <f t="shared" si="2"/>
        <v>25146029</v>
      </c>
      <c r="N37" s="102">
        <f t="shared" si="2"/>
        <v>69469521</v>
      </c>
      <c r="O37" s="23">
        <f>SUM(O5:O36)</f>
        <v>661412886.11</v>
      </c>
    </row>
    <row r="38" spans="1:10" ht="13.5" customHeight="1">
      <c r="A38" s="14" t="s">
        <v>24</v>
      </c>
      <c r="J38" s="3" t="s">
        <v>25</v>
      </c>
    </row>
    <row r="39" ht="12.75">
      <c r="C39" s="108"/>
    </row>
    <row r="40" ht="12.75">
      <c r="O40" s="105"/>
    </row>
  </sheetData>
  <sheetProtection/>
  <mergeCells count="5">
    <mergeCell ref="C3:O3"/>
    <mergeCell ref="A5:A6"/>
    <mergeCell ref="A37:B37"/>
    <mergeCell ref="A7:A30"/>
    <mergeCell ref="A31:A3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3" customWidth="1"/>
    <col min="2" max="2" width="5.8515625" style="11" customWidth="1"/>
    <col min="3" max="3" width="30.28125" style="59" customWidth="1"/>
    <col min="4" max="4" width="6.28125" style="13" customWidth="1"/>
    <col min="5" max="5" width="6.7109375" style="13" customWidth="1"/>
    <col min="6" max="6" width="5.421875" style="54" customWidth="1"/>
    <col min="7" max="8" width="5.7109375" style="13" customWidth="1"/>
    <col min="9" max="9" width="6.00390625" style="13" customWidth="1"/>
    <col min="10" max="11" width="5.57421875" style="13" customWidth="1"/>
    <col min="12" max="12" width="6.8515625" style="13" customWidth="1"/>
    <col min="13" max="14" width="5.8515625" style="13" customWidth="1"/>
    <col min="15" max="15" width="5.8515625" style="13" bestFit="1" customWidth="1"/>
    <col min="16" max="16384" width="9.140625" style="13" customWidth="1"/>
  </cols>
  <sheetData>
    <row r="1" spans="1:15" ht="19.5" customHeight="1">
      <c r="A1" s="57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2:3" s="3" customFormat="1" ht="6.75" customHeight="1" thickBot="1">
      <c r="B2" s="10"/>
      <c r="C2" s="59"/>
    </row>
    <row r="3" spans="2:15" s="3" customFormat="1" ht="13.5" customHeight="1" thickBot="1">
      <c r="B3" s="10"/>
      <c r="C3" s="59"/>
      <c r="D3" s="198">
        <v>2014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s="3" customFormat="1" ht="13.5" customHeight="1" thickBot="1">
      <c r="A4" s="5"/>
      <c r="B4" s="20" t="s">
        <v>55</v>
      </c>
      <c r="C4" s="72" t="s">
        <v>56</v>
      </c>
      <c r="D4" s="70" t="s">
        <v>79</v>
      </c>
      <c r="E4" s="70" t="s">
        <v>80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32</v>
      </c>
      <c r="K4" s="70" t="s">
        <v>81</v>
      </c>
      <c r="L4" s="70" t="s">
        <v>82</v>
      </c>
      <c r="M4" s="70" t="s">
        <v>83</v>
      </c>
      <c r="N4" s="70" t="s">
        <v>84</v>
      </c>
      <c r="O4" s="70" t="s">
        <v>85</v>
      </c>
    </row>
    <row r="5" spans="1:15" ht="33.75" customHeight="1">
      <c r="A5" s="200" t="s">
        <v>88</v>
      </c>
      <c r="B5" s="186" t="s">
        <v>38</v>
      </c>
      <c r="C5" s="63" t="s">
        <v>39</v>
      </c>
      <c r="D5" s="35">
        <v>1327</v>
      </c>
      <c r="E5" s="35">
        <v>1355</v>
      </c>
      <c r="F5" s="16">
        <v>1250</v>
      </c>
      <c r="G5" s="35">
        <v>1290</v>
      </c>
      <c r="H5" s="35">
        <v>1375</v>
      </c>
      <c r="I5" s="35">
        <v>1339</v>
      </c>
      <c r="J5" s="35">
        <v>1236</v>
      </c>
      <c r="K5" s="35">
        <v>1262</v>
      </c>
      <c r="L5" s="35">
        <v>1199</v>
      </c>
      <c r="M5" s="35">
        <v>1139</v>
      </c>
      <c r="N5" s="35">
        <v>1165</v>
      </c>
      <c r="O5" s="35">
        <v>1132</v>
      </c>
    </row>
    <row r="6" spans="1:15" s="2" customFormat="1" ht="33.75" customHeight="1" thickBot="1">
      <c r="A6" s="201"/>
      <c r="B6" s="187"/>
      <c r="C6" s="64" t="s">
        <v>40</v>
      </c>
      <c r="D6" s="36">
        <v>852</v>
      </c>
      <c r="E6" s="36">
        <v>870</v>
      </c>
      <c r="F6" s="18">
        <v>813</v>
      </c>
      <c r="G6" s="36">
        <v>939</v>
      </c>
      <c r="H6" s="36">
        <v>878</v>
      </c>
      <c r="I6" s="36">
        <v>878</v>
      </c>
      <c r="J6" s="36">
        <v>808</v>
      </c>
      <c r="K6" s="36">
        <v>814</v>
      </c>
      <c r="L6" s="36">
        <v>780</v>
      </c>
      <c r="M6" s="36">
        <v>740</v>
      </c>
      <c r="N6" s="36">
        <v>762</v>
      </c>
      <c r="O6" s="36">
        <v>737</v>
      </c>
    </row>
    <row r="7" spans="1:15" s="2" customFormat="1" ht="15.75" customHeight="1">
      <c r="A7" s="201"/>
      <c r="B7" s="189" t="s">
        <v>44</v>
      </c>
      <c r="C7" s="63" t="s">
        <v>1</v>
      </c>
      <c r="D7" s="16">
        <v>94</v>
      </c>
      <c r="E7" s="16">
        <v>94</v>
      </c>
      <c r="F7" s="16">
        <v>94</v>
      </c>
      <c r="G7" s="16">
        <v>94</v>
      </c>
      <c r="H7" s="16">
        <v>102</v>
      </c>
      <c r="I7" s="16">
        <v>102</v>
      </c>
      <c r="J7" s="16">
        <v>92</v>
      </c>
      <c r="K7" s="16">
        <v>87</v>
      </c>
      <c r="L7" s="16">
        <v>87</v>
      </c>
      <c r="M7" s="16">
        <v>87</v>
      </c>
      <c r="N7" s="16">
        <v>87</v>
      </c>
      <c r="O7" s="16">
        <v>87</v>
      </c>
    </row>
    <row r="8" spans="1:15" s="2" customFormat="1" ht="15.75" customHeight="1">
      <c r="A8" s="201"/>
      <c r="B8" s="190"/>
      <c r="C8" s="65" t="s">
        <v>141</v>
      </c>
      <c r="D8" s="17">
        <v>40</v>
      </c>
      <c r="E8" s="17">
        <v>40</v>
      </c>
      <c r="F8" s="17">
        <v>41</v>
      </c>
      <c r="G8" s="17">
        <v>41</v>
      </c>
      <c r="H8" s="17">
        <v>41</v>
      </c>
      <c r="I8" s="17">
        <v>41</v>
      </c>
      <c r="J8" s="17">
        <v>40</v>
      </c>
      <c r="K8" s="17">
        <v>40</v>
      </c>
      <c r="L8" s="17">
        <v>41</v>
      </c>
      <c r="M8" s="17">
        <v>41</v>
      </c>
      <c r="N8" s="17">
        <v>41</v>
      </c>
      <c r="O8" s="17">
        <v>41</v>
      </c>
    </row>
    <row r="9" spans="1:15" s="2" customFormat="1" ht="15.75" customHeight="1">
      <c r="A9" s="201"/>
      <c r="B9" s="190"/>
      <c r="C9" s="65" t="s">
        <v>142</v>
      </c>
      <c r="D9" s="17">
        <v>55</v>
      </c>
      <c r="E9" s="17">
        <v>55</v>
      </c>
      <c r="F9" s="17">
        <v>55</v>
      </c>
      <c r="G9" s="17">
        <v>55</v>
      </c>
      <c r="H9" s="17">
        <v>55</v>
      </c>
      <c r="I9" s="17">
        <v>55</v>
      </c>
      <c r="J9" s="17">
        <v>55</v>
      </c>
      <c r="K9" s="17">
        <v>55</v>
      </c>
      <c r="L9" s="17">
        <v>55</v>
      </c>
      <c r="M9" s="17">
        <v>55</v>
      </c>
      <c r="N9" s="17">
        <v>55</v>
      </c>
      <c r="O9" s="17">
        <v>55</v>
      </c>
    </row>
    <row r="10" spans="1:15" s="2" customFormat="1" ht="15.75" customHeight="1">
      <c r="A10" s="201"/>
      <c r="B10" s="190"/>
      <c r="C10" s="65" t="s">
        <v>145</v>
      </c>
      <c r="D10" s="17">
        <v>35</v>
      </c>
      <c r="E10" s="17">
        <v>35</v>
      </c>
      <c r="F10" s="17">
        <v>35</v>
      </c>
      <c r="G10" s="17">
        <v>35</v>
      </c>
      <c r="H10" s="17">
        <v>35</v>
      </c>
      <c r="I10" s="17">
        <v>35</v>
      </c>
      <c r="J10" s="17">
        <v>35</v>
      </c>
      <c r="K10" s="17">
        <v>35</v>
      </c>
      <c r="L10" s="17">
        <v>35</v>
      </c>
      <c r="M10" s="17">
        <v>35</v>
      </c>
      <c r="N10" s="17">
        <v>35</v>
      </c>
      <c r="O10" s="17">
        <v>35</v>
      </c>
    </row>
    <row r="11" spans="1:15" s="2" customFormat="1" ht="15.75" customHeight="1">
      <c r="A11" s="201"/>
      <c r="B11" s="190"/>
      <c r="C11" s="65" t="s">
        <v>2</v>
      </c>
      <c r="D11" s="17">
        <v>2238</v>
      </c>
      <c r="E11" s="17">
        <v>2273</v>
      </c>
      <c r="F11" s="17">
        <v>2242</v>
      </c>
      <c r="G11" s="17">
        <v>2116</v>
      </c>
      <c r="H11" s="17">
        <v>2179</v>
      </c>
      <c r="I11" s="17">
        <v>2238</v>
      </c>
      <c r="J11" s="17">
        <v>2221</v>
      </c>
      <c r="K11" s="17">
        <v>2193</v>
      </c>
      <c r="L11" s="17">
        <v>2398</v>
      </c>
      <c r="M11" s="17">
        <v>2550</v>
      </c>
      <c r="N11" s="17">
        <v>2534</v>
      </c>
      <c r="O11" s="17">
        <v>2398</v>
      </c>
    </row>
    <row r="12" spans="1:15" s="2" customFormat="1" ht="15.75" customHeight="1">
      <c r="A12" s="201"/>
      <c r="B12" s="190"/>
      <c r="C12" s="65" t="s">
        <v>3</v>
      </c>
      <c r="D12" s="17">
        <v>659</v>
      </c>
      <c r="E12" s="17">
        <v>676</v>
      </c>
      <c r="F12" s="17">
        <v>661</v>
      </c>
      <c r="G12" s="17">
        <v>635</v>
      </c>
      <c r="H12" s="17">
        <v>672</v>
      </c>
      <c r="I12" s="17">
        <v>676</v>
      </c>
      <c r="J12" s="17">
        <v>636</v>
      </c>
      <c r="K12" s="17">
        <v>646</v>
      </c>
      <c r="L12" s="17">
        <v>635</v>
      </c>
      <c r="M12" s="17">
        <v>665</v>
      </c>
      <c r="N12" s="17">
        <v>651</v>
      </c>
      <c r="O12" s="17">
        <v>761</v>
      </c>
    </row>
    <row r="13" spans="1:15" s="2" customFormat="1" ht="15.75" customHeight="1">
      <c r="A13" s="201"/>
      <c r="B13" s="190"/>
      <c r="C13" s="65" t="s">
        <v>117</v>
      </c>
      <c r="D13" s="17">
        <v>128</v>
      </c>
      <c r="E13" s="17">
        <v>125</v>
      </c>
      <c r="F13" s="17">
        <v>128</v>
      </c>
      <c r="G13" s="17">
        <v>125</v>
      </c>
      <c r="H13" s="17">
        <v>125</v>
      </c>
      <c r="I13" s="17">
        <v>125</v>
      </c>
      <c r="J13" s="17">
        <v>126</v>
      </c>
      <c r="K13" s="17">
        <v>126</v>
      </c>
      <c r="L13" s="17">
        <v>127</v>
      </c>
      <c r="M13" s="17">
        <v>127</v>
      </c>
      <c r="N13" s="17">
        <v>128</v>
      </c>
      <c r="O13" s="17">
        <v>128</v>
      </c>
    </row>
    <row r="14" spans="1:15" s="2" customFormat="1" ht="15.75" customHeight="1">
      <c r="A14" s="201"/>
      <c r="B14" s="190"/>
      <c r="C14" s="65" t="s">
        <v>143</v>
      </c>
      <c r="D14" s="17">
        <v>153</v>
      </c>
      <c r="E14" s="17">
        <v>154</v>
      </c>
      <c r="F14" s="17">
        <v>154</v>
      </c>
      <c r="G14" s="17">
        <v>150</v>
      </c>
      <c r="H14" s="17">
        <v>150</v>
      </c>
      <c r="I14" s="17">
        <v>150</v>
      </c>
      <c r="J14" s="17">
        <v>150</v>
      </c>
      <c r="K14" s="17">
        <v>151</v>
      </c>
      <c r="L14" s="17">
        <v>151</v>
      </c>
      <c r="M14" s="17">
        <v>152</v>
      </c>
      <c r="N14" s="17">
        <v>152</v>
      </c>
      <c r="O14" s="17">
        <v>153</v>
      </c>
    </row>
    <row r="15" spans="1:15" s="2" customFormat="1" ht="15.75" customHeight="1">
      <c r="A15" s="201"/>
      <c r="B15" s="190"/>
      <c r="C15" s="65" t="s">
        <v>146</v>
      </c>
      <c r="D15" s="17">
        <v>150</v>
      </c>
      <c r="E15" s="17">
        <v>150</v>
      </c>
      <c r="F15" s="17">
        <v>149</v>
      </c>
      <c r="G15" s="17">
        <v>150</v>
      </c>
      <c r="H15" s="17">
        <v>150</v>
      </c>
      <c r="I15" s="17">
        <v>150</v>
      </c>
      <c r="J15" s="17">
        <v>150</v>
      </c>
      <c r="K15" s="17">
        <v>151</v>
      </c>
      <c r="L15" s="17">
        <v>151</v>
      </c>
      <c r="M15" s="17">
        <v>152</v>
      </c>
      <c r="N15" s="17">
        <v>152</v>
      </c>
      <c r="O15" s="17">
        <v>152</v>
      </c>
    </row>
    <row r="16" spans="1:15" s="2" customFormat="1" ht="15.75" customHeight="1">
      <c r="A16" s="201"/>
      <c r="B16" s="190"/>
      <c r="C16" s="65" t="s">
        <v>147</v>
      </c>
      <c r="D16" s="17">
        <v>75</v>
      </c>
      <c r="E16" s="17">
        <v>75</v>
      </c>
      <c r="F16" s="17">
        <v>75</v>
      </c>
      <c r="G16" s="17">
        <v>75</v>
      </c>
      <c r="H16" s="17">
        <v>75</v>
      </c>
      <c r="I16" s="17">
        <v>75</v>
      </c>
      <c r="J16" s="17">
        <v>75</v>
      </c>
      <c r="K16" s="17">
        <v>75</v>
      </c>
      <c r="L16" s="17">
        <v>75</v>
      </c>
      <c r="M16" s="17">
        <v>76</v>
      </c>
      <c r="N16" s="17">
        <v>76</v>
      </c>
      <c r="O16" s="17">
        <v>77</v>
      </c>
    </row>
    <row r="17" spans="1:15" s="2" customFormat="1" ht="15.75" customHeight="1">
      <c r="A17" s="201"/>
      <c r="B17" s="190"/>
      <c r="C17" s="65" t="s">
        <v>126</v>
      </c>
      <c r="D17" s="17">
        <v>320</v>
      </c>
      <c r="E17" s="17">
        <v>320</v>
      </c>
      <c r="F17" s="17">
        <v>320</v>
      </c>
      <c r="G17" s="17">
        <v>320</v>
      </c>
      <c r="H17" s="17">
        <v>320</v>
      </c>
      <c r="I17" s="17">
        <v>320</v>
      </c>
      <c r="J17" s="17">
        <v>320</v>
      </c>
      <c r="K17" s="17">
        <v>309</v>
      </c>
      <c r="L17" s="17">
        <v>309</v>
      </c>
      <c r="M17" s="17">
        <v>309</v>
      </c>
      <c r="N17" s="17">
        <v>309</v>
      </c>
      <c r="O17" s="17">
        <v>310</v>
      </c>
    </row>
    <row r="18" spans="1:15" s="2" customFormat="1" ht="15.75" customHeight="1">
      <c r="A18" s="201"/>
      <c r="B18" s="190"/>
      <c r="C18" s="65" t="s">
        <v>150</v>
      </c>
      <c r="D18" s="17"/>
      <c r="E18" s="17"/>
      <c r="F18" s="17"/>
      <c r="G18" s="17"/>
      <c r="H18" s="17"/>
      <c r="I18" s="17"/>
      <c r="J18" s="17"/>
      <c r="K18" s="17"/>
      <c r="L18" s="17"/>
      <c r="M18" s="17">
        <v>100</v>
      </c>
      <c r="N18" s="17">
        <v>100</v>
      </c>
      <c r="O18" s="17">
        <v>100</v>
      </c>
    </row>
    <row r="19" spans="1:15" s="2" customFormat="1" ht="15.75" customHeight="1">
      <c r="A19" s="201"/>
      <c r="B19" s="190"/>
      <c r="C19" s="65" t="s">
        <v>14</v>
      </c>
      <c r="D19" s="17">
        <v>64</v>
      </c>
      <c r="E19" s="17">
        <v>65</v>
      </c>
      <c r="F19" s="17">
        <v>65</v>
      </c>
      <c r="G19" s="17">
        <v>60</v>
      </c>
      <c r="H19" s="17">
        <v>61</v>
      </c>
      <c r="I19" s="17">
        <v>61</v>
      </c>
      <c r="J19" s="17">
        <v>61</v>
      </c>
      <c r="K19" s="17">
        <v>62</v>
      </c>
      <c r="L19" s="17">
        <v>62</v>
      </c>
      <c r="M19" s="17">
        <v>62</v>
      </c>
      <c r="N19" s="17">
        <v>62</v>
      </c>
      <c r="O19" s="17">
        <v>63</v>
      </c>
    </row>
    <row r="20" spans="1:15" s="2" customFormat="1" ht="15.75" customHeight="1">
      <c r="A20" s="201"/>
      <c r="B20" s="190"/>
      <c r="C20" s="65" t="s">
        <v>121</v>
      </c>
      <c r="D20" s="17">
        <v>140</v>
      </c>
      <c r="E20" s="17">
        <v>143</v>
      </c>
      <c r="F20" s="17">
        <v>145</v>
      </c>
      <c r="G20" s="17">
        <v>145</v>
      </c>
      <c r="H20" s="17">
        <v>138</v>
      </c>
      <c r="I20" s="17">
        <v>138</v>
      </c>
      <c r="J20" s="17">
        <v>139</v>
      </c>
      <c r="K20" s="17">
        <v>139</v>
      </c>
      <c r="L20" s="17">
        <v>139</v>
      </c>
      <c r="M20" s="17">
        <v>140</v>
      </c>
      <c r="N20" s="17">
        <v>140</v>
      </c>
      <c r="O20" s="17">
        <v>142</v>
      </c>
    </row>
    <row r="21" spans="1:15" s="2" customFormat="1" ht="15.75" customHeight="1">
      <c r="A21" s="201"/>
      <c r="B21" s="190"/>
      <c r="C21" s="65" t="s">
        <v>144</v>
      </c>
      <c r="D21" s="17">
        <v>129</v>
      </c>
      <c r="E21" s="17">
        <v>133</v>
      </c>
      <c r="F21" s="17">
        <v>132</v>
      </c>
      <c r="G21" s="17">
        <v>132</v>
      </c>
      <c r="H21" s="17">
        <v>128</v>
      </c>
      <c r="I21" s="17">
        <v>128</v>
      </c>
      <c r="J21" s="17">
        <v>129</v>
      </c>
      <c r="K21" s="17">
        <v>128</v>
      </c>
      <c r="L21" s="17">
        <v>129</v>
      </c>
      <c r="M21" s="17">
        <v>129</v>
      </c>
      <c r="N21" s="17">
        <v>129</v>
      </c>
      <c r="O21" s="17">
        <v>130</v>
      </c>
    </row>
    <row r="22" spans="1:15" s="2" customFormat="1" ht="15.75" customHeight="1">
      <c r="A22" s="201"/>
      <c r="B22" s="190"/>
      <c r="C22" s="65" t="s">
        <v>5</v>
      </c>
      <c r="D22" s="17">
        <v>927</v>
      </c>
      <c r="E22" s="17">
        <v>944</v>
      </c>
      <c r="F22" s="17">
        <v>961</v>
      </c>
      <c r="G22" s="17">
        <v>956</v>
      </c>
      <c r="H22" s="17">
        <v>905</v>
      </c>
      <c r="I22" s="17">
        <v>905</v>
      </c>
      <c r="J22" s="17">
        <v>916</v>
      </c>
      <c r="K22" s="17">
        <v>916</v>
      </c>
      <c r="L22" s="17">
        <v>922</v>
      </c>
      <c r="M22" s="17">
        <v>927</v>
      </c>
      <c r="N22" s="17">
        <v>916</v>
      </c>
      <c r="O22" s="17">
        <v>905</v>
      </c>
    </row>
    <row r="23" spans="1:15" s="2" customFormat="1" ht="15.75" customHeight="1">
      <c r="A23" s="201"/>
      <c r="B23" s="190"/>
      <c r="C23" s="65" t="s">
        <v>11</v>
      </c>
      <c r="D23" s="17">
        <v>203</v>
      </c>
      <c r="E23" s="17">
        <v>203</v>
      </c>
      <c r="F23" s="17">
        <v>203</v>
      </c>
      <c r="G23" s="17">
        <v>207</v>
      </c>
      <c r="H23" s="17">
        <v>200</v>
      </c>
      <c r="I23" s="17">
        <v>201</v>
      </c>
      <c r="J23" s="17">
        <v>201</v>
      </c>
      <c r="K23" s="17">
        <v>202</v>
      </c>
      <c r="L23" s="17">
        <v>201</v>
      </c>
      <c r="M23" s="17">
        <v>202</v>
      </c>
      <c r="N23" s="17">
        <v>203</v>
      </c>
      <c r="O23" s="17">
        <v>204</v>
      </c>
    </row>
    <row r="24" spans="1:15" s="2" customFormat="1" ht="15.75" customHeight="1">
      <c r="A24" s="201"/>
      <c r="B24" s="190"/>
      <c r="C24" s="65" t="s">
        <v>13</v>
      </c>
      <c r="D24" s="17">
        <v>203</v>
      </c>
      <c r="E24" s="17">
        <v>203</v>
      </c>
      <c r="F24" s="17">
        <v>206</v>
      </c>
      <c r="G24" s="17">
        <v>206</v>
      </c>
      <c r="H24" s="17">
        <v>200</v>
      </c>
      <c r="I24" s="17">
        <v>201</v>
      </c>
      <c r="J24" s="17">
        <v>200</v>
      </c>
      <c r="K24" s="17">
        <v>201</v>
      </c>
      <c r="L24" s="17">
        <v>201</v>
      </c>
      <c r="M24" s="17">
        <v>203</v>
      </c>
      <c r="N24" s="17">
        <v>206</v>
      </c>
      <c r="O24" s="17">
        <v>204</v>
      </c>
    </row>
    <row r="25" spans="1:15" ht="15.75" customHeight="1">
      <c r="A25" s="201"/>
      <c r="B25" s="190"/>
      <c r="C25" s="65" t="s">
        <v>6</v>
      </c>
      <c r="D25" s="17">
        <v>94</v>
      </c>
      <c r="E25" s="17">
        <v>94</v>
      </c>
      <c r="F25" s="17">
        <v>94</v>
      </c>
      <c r="G25" s="17">
        <v>94</v>
      </c>
      <c r="H25" s="17">
        <v>94</v>
      </c>
      <c r="I25" s="17">
        <v>94</v>
      </c>
      <c r="J25" s="17">
        <v>94</v>
      </c>
      <c r="K25" s="17">
        <v>90</v>
      </c>
      <c r="L25" s="17">
        <v>90</v>
      </c>
      <c r="M25" s="17">
        <v>89</v>
      </c>
      <c r="N25" s="17">
        <v>89</v>
      </c>
      <c r="O25" s="17">
        <v>90</v>
      </c>
    </row>
    <row r="26" spans="1:15" ht="15.75" customHeight="1">
      <c r="A26" s="201"/>
      <c r="B26" s="190"/>
      <c r="C26" s="65" t="s">
        <v>7</v>
      </c>
      <c r="D26" s="17">
        <v>20</v>
      </c>
      <c r="E26" s="17">
        <v>20</v>
      </c>
      <c r="F26" s="17">
        <v>20</v>
      </c>
      <c r="G26" s="17">
        <v>20</v>
      </c>
      <c r="H26" s="17">
        <v>20</v>
      </c>
      <c r="I26" s="17">
        <v>20</v>
      </c>
      <c r="J26" s="17">
        <v>20</v>
      </c>
      <c r="K26" s="17"/>
      <c r="L26" s="17"/>
      <c r="M26" s="17"/>
      <c r="N26" s="17"/>
      <c r="O26" s="17"/>
    </row>
    <row r="27" spans="1:15" ht="15.75" customHeight="1">
      <c r="A27" s="201"/>
      <c r="B27" s="190"/>
      <c r="C27" s="65" t="s">
        <v>148</v>
      </c>
      <c r="D27" s="17"/>
      <c r="E27" s="17"/>
      <c r="F27" s="17">
        <v>35</v>
      </c>
      <c r="G27" s="17">
        <v>35</v>
      </c>
      <c r="H27" s="17">
        <v>35</v>
      </c>
      <c r="I27" s="17">
        <v>35</v>
      </c>
      <c r="J27" s="17">
        <v>35</v>
      </c>
      <c r="K27" s="17">
        <v>35</v>
      </c>
      <c r="L27" s="17">
        <v>35</v>
      </c>
      <c r="M27" s="17">
        <v>35</v>
      </c>
      <c r="N27" s="17">
        <v>36</v>
      </c>
      <c r="O27" s="17">
        <v>35</v>
      </c>
    </row>
    <row r="28" spans="1:15" ht="15.75" customHeight="1">
      <c r="A28" s="201"/>
      <c r="B28" s="190"/>
      <c r="C28" s="65" t="s">
        <v>8</v>
      </c>
      <c r="D28" s="17">
        <v>654</v>
      </c>
      <c r="E28" s="17">
        <v>675</v>
      </c>
      <c r="F28" s="17">
        <v>680</v>
      </c>
      <c r="G28" s="17">
        <v>680</v>
      </c>
      <c r="H28" s="17">
        <v>687</v>
      </c>
      <c r="I28" s="17">
        <v>693</v>
      </c>
      <c r="J28" s="17">
        <v>691</v>
      </c>
      <c r="K28" s="17">
        <v>691</v>
      </c>
      <c r="L28" s="17">
        <v>698</v>
      </c>
      <c r="M28" s="17">
        <v>691</v>
      </c>
      <c r="N28" s="17">
        <v>709</v>
      </c>
      <c r="O28" s="17">
        <v>724</v>
      </c>
    </row>
    <row r="29" spans="1:15" ht="15.75" customHeight="1">
      <c r="A29" s="201"/>
      <c r="B29" s="190"/>
      <c r="C29" s="65" t="s">
        <v>9</v>
      </c>
      <c r="D29" s="17">
        <v>1828</v>
      </c>
      <c r="E29" s="17">
        <v>1935</v>
      </c>
      <c r="F29" s="17">
        <v>1946</v>
      </c>
      <c r="G29" s="17">
        <v>1924</v>
      </c>
      <c r="H29" s="17">
        <v>1914</v>
      </c>
      <c r="I29" s="17">
        <v>1892</v>
      </c>
      <c r="J29" s="17">
        <v>1881</v>
      </c>
      <c r="K29" s="17">
        <v>1881</v>
      </c>
      <c r="L29" s="17">
        <v>1894</v>
      </c>
      <c r="M29" s="17">
        <v>1892</v>
      </c>
      <c r="N29" s="17">
        <v>1892</v>
      </c>
      <c r="O29" s="17">
        <v>1892</v>
      </c>
    </row>
    <row r="30" spans="1:15" ht="15.75" customHeight="1" thickBot="1">
      <c r="A30" s="201"/>
      <c r="B30" s="191"/>
      <c r="C30" s="141" t="s">
        <v>122</v>
      </c>
      <c r="D30" s="139">
        <v>203</v>
      </c>
      <c r="E30" s="139">
        <v>203</v>
      </c>
      <c r="F30" s="139">
        <v>204</v>
      </c>
      <c r="G30" s="139">
        <v>204</v>
      </c>
      <c r="H30" s="139">
        <v>205</v>
      </c>
      <c r="I30" s="139">
        <v>204</v>
      </c>
      <c r="J30" s="139">
        <v>204</v>
      </c>
      <c r="K30" s="139">
        <v>204</v>
      </c>
      <c r="L30" s="139">
        <v>204</v>
      </c>
      <c r="M30" s="139">
        <v>204</v>
      </c>
      <c r="N30" s="139">
        <v>204</v>
      </c>
      <c r="O30" s="139">
        <v>204</v>
      </c>
    </row>
    <row r="31" spans="1:15" ht="15.75" customHeight="1">
      <c r="A31" s="201"/>
      <c r="B31" s="186" t="s">
        <v>47</v>
      </c>
      <c r="C31" s="60" t="s">
        <v>45</v>
      </c>
      <c r="D31" s="16">
        <v>38</v>
      </c>
      <c r="E31" s="16">
        <v>38</v>
      </c>
      <c r="F31" s="16">
        <v>38</v>
      </c>
      <c r="G31" s="16">
        <v>38</v>
      </c>
      <c r="H31" s="16">
        <v>38</v>
      </c>
      <c r="I31" s="16">
        <v>29</v>
      </c>
      <c r="J31" s="16">
        <v>35</v>
      </c>
      <c r="K31" s="16">
        <v>37</v>
      </c>
      <c r="L31" s="16">
        <v>36</v>
      </c>
      <c r="M31" s="16">
        <v>36</v>
      </c>
      <c r="N31" s="16">
        <v>36</v>
      </c>
      <c r="O31" s="16">
        <v>35</v>
      </c>
    </row>
    <row r="32" spans="1:15" ht="15.75" customHeight="1">
      <c r="A32" s="201"/>
      <c r="B32" s="192"/>
      <c r="C32" s="61" t="s">
        <v>10</v>
      </c>
      <c r="D32" s="17">
        <v>293</v>
      </c>
      <c r="E32" s="17">
        <v>291</v>
      </c>
      <c r="F32" s="17">
        <v>264</v>
      </c>
      <c r="G32" s="17">
        <v>302</v>
      </c>
      <c r="H32" s="17">
        <v>289</v>
      </c>
      <c r="I32" s="17">
        <v>305</v>
      </c>
      <c r="J32" s="17">
        <v>269</v>
      </c>
      <c r="K32" s="17">
        <v>293</v>
      </c>
      <c r="L32" s="17">
        <v>293</v>
      </c>
      <c r="M32" s="17">
        <v>302</v>
      </c>
      <c r="N32" s="17">
        <v>293</v>
      </c>
      <c r="O32" s="17">
        <v>298</v>
      </c>
    </row>
    <row r="33" spans="1:15" ht="15.75" customHeight="1">
      <c r="A33" s="201"/>
      <c r="B33" s="192"/>
      <c r="C33" s="61" t="s">
        <v>78</v>
      </c>
      <c r="D33" s="17">
        <v>21</v>
      </c>
      <c r="E33" s="17">
        <v>21</v>
      </c>
      <c r="F33" s="17">
        <v>21</v>
      </c>
      <c r="G33" s="17">
        <v>21</v>
      </c>
      <c r="H33" s="17">
        <v>21</v>
      </c>
      <c r="I33" s="17">
        <v>21</v>
      </c>
      <c r="J33" s="17">
        <v>21</v>
      </c>
      <c r="K33" s="17">
        <v>21</v>
      </c>
      <c r="L33" s="17">
        <v>21</v>
      </c>
      <c r="M33" s="17">
        <v>21</v>
      </c>
      <c r="N33" s="17">
        <v>23</v>
      </c>
      <c r="O33" s="17">
        <v>23</v>
      </c>
    </row>
    <row r="34" spans="1:15" ht="13.5" thickBot="1">
      <c r="A34" s="201"/>
      <c r="B34" s="193"/>
      <c r="C34" s="62" t="s">
        <v>73</v>
      </c>
      <c r="D34" s="142">
        <v>10</v>
      </c>
      <c r="E34" s="142">
        <v>9</v>
      </c>
      <c r="F34" s="142">
        <v>8</v>
      </c>
      <c r="G34" s="142">
        <v>8</v>
      </c>
      <c r="H34" s="142">
        <v>8</v>
      </c>
      <c r="I34" s="142">
        <v>8</v>
      </c>
      <c r="J34" s="142">
        <v>8</v>
      </c>
      <c r="K34" s="142">
        <v>8</v>
      </c>
      <c r="L34" s="142">
        <v>8</v>
      </c>
      <c r="M34" s="142">
        <v>8</v>
      </c>
      <c r="N34" s="142">
        <v>8</v>
      </c>
      <c r="O34" s="142">
        <v>8</v>
      </c>
    </row>
    <row r="35" spans="1:15" ht="45" customHeight="1" thickBot="1">
      <c r="A35" s="201"/>
      <c r="B35" s="80" t="s">
        <v>46</v>
      </c>
      <c r="C35" s="127" t="s">
        <v>89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</row>
    <row r="36" spans="1:15" ht="42" customHeight="1" thickBot="1">
      <c r="A36" s="202"/>
      <c r="B36" s="117" t="s">
        <v>125</v>
      </c>
      <c r="C36" s="128" t="s">
        <v>12</v>
      </c>
      <c r="D36" s="129">
        <v>96</v>
      </c>
      <c r="E36" s="129">
        <v>95</v>
      </c>
      <c r="F36" s="129">
        <v>96</v>
      </c>
      <c r="G36" s="129">
        <v>96</v>
      </c>
      <c r="H36" s="129">
        <v>92</v>
      </c>
      <c r="I36" s="129">
        <v>92</v>
      </c>
      <c r="J36" s="129">
        <v>92</v>
      </c>
      <c r="K36" s="129">
        <v>98</v>
      </c>
      <c r="L36" s="129">
        <v>98</v>
      </c>
      <c r="M36" s="129">
        <v>101</v>
      </c>
      <c r="N36" s="129">
        <v>99</v>
      </c>
      <c r="O36" s="129">
        <v>99</v>
      </c>
    </row>
    <row r="37" spans="1:15" ht="33.75" customHeight="1" thickBot="1">
      <c r="A37" s="185" t="s">
        <v>88</v>
      </c>
      <c r="B37" s="199"/>
      <c r="C37" s="199"/>
      <c r="D37" s="76">
        <f>D5+D6+D7+D8+D9+D11+D12+D13+D14+D19+D20+D21+D22+D23+D24+D25+D26+D28+D29+D30+D31+D32+D33+D34+D35</f>
        <v>10373</v>
      </c>
      <c r="E37" s="76">
        <f aca="true" t="shared" si="0" ref="E37:O37">E5+E6+E7+E8+E9+E11+E12+E13+E14+E19+E20+E21+E22+E23+E24+E25+E26+E28+E29+E30+E31+E32+E33+E34+E35</f>
        <v>10619</v>
      </c>
      <c r="F37" s="76">
        <f t="shared" si="0"/>
        <v>10425</v>
      </c>
      <c r="G37" s="76">
        <f t="shared" si="0"/>
        <v>10442</v>
      </c>
      <c r="H37" s="76">
        <f t="shared" si="0"/>
        <v>10485</v>
      </c>
      <c r="I37" s="76">
        <f t="shared" si="0"/>
        <v>10504</v>
      </c>
      <c r="J37" s="76">
        <f t="shared" si="0"/>
        <v>10233</v>
      </c>
      <c r="K37" s="76">
        <f t="shared" si="0"/>
        <v>10247</v>
      </c>
      <c r="L37" s="76">
        <f t="shared" si="0"/>
        <v>10371</v>
      </c>
      <c r="M37" s="76">
        <f t="shared" si="0"/>
        <v>10462</v>
      </c>
      <c r="N37" s="76">
        <f t="shared" si="0"/>
        <v>10485</v>
      </c>
      <c r="O37" s="76">
        <f t="shared" si="0"/>
        <v>10414</v>
      </c>
    </row>
    <row r="38" spans="1:11" s="3" customFormat="1" ht="13.5" customHeight="1">
      <c r="A38" s="14" t="s">
        <v>24</v>
      </c>
      <c r="B38" s="10"/>
      <c r="C38" s="59"/>
      <c r="K38" s="3" t="s">
        <v>25</v>
      </c>
    </row>
  </sheetData>
  <sheetProtection/>
  <mergeCells count="6">
    <mergeCell ref="D3:O3"/>
    <mergeCell ref="A37:C37"/>
    <mergeCell ref="B5:B6"/>
    <mergeCell ref="B7:B30"/>
    <mergeCell ref="B31:B34"/>
    <mergeCell ref="A5:A36"/>
  </mergeCells>
  <printOptions horizont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114" customWidth="1"/>
    <col min="2" max="9" width="15.7109375" style="115" customWidth="1"/>
    <col min="10" max="16384" width="9.140625" style="109" customWidth="1"/>
  </cols>
  <sheetData>
    <row r="1" spans="1:9" ht="19.5" customHeight="1">
      <c r="A1" s="57" t="s">
        <v>94</v>
      </c>
      <c r="B1" s="82"/>
      <c r="C1" s="82"/>
      <c r="D1" s="82"/>
      <c r="E1" s="82"/>
      <c r="F1" s="82"/>
      <c r="G1" s="82"/>
      <c r="H1" s="82"/>
      <c r="I1" s="85"/>
    </row>
    <row r="2" spans="1:9" ht="6.75" customHeight="1" thickBot="1">
      <c r="A2" s="110"/>
      <c r="B2" s="84"/>
      <c r="C2" s="91"/>
      <c r="D2" s="85"/>
      <c r="E2" s="85"/>
      <c r="F2" s="85"/>
      <c r="G2" s="85"/>
      <c r="H2" s="85"/>
      <c r="I2" s="85"/>
    </row>
    <row r="3" spans="1:9" ht="13.5" customHeight="1" thickBot="1">
      <c r="A3" s="206" t="s">
        <v>139</v>
      </c>
      <c r="B3" s="206"/>
      <c r="C3" s="206"/>
      <c r="D3" s="206"/>
      <c r="E3" s="206"/>
      <c r="F3" s="206"/>
      <c r="G3" s="206"/>
      <c r="H3" s="206"/>
      <c r="I3" s="206"/>
    </row>
    <row r="4" spans="1:9" ht="32.25" thickBot="1">
      <c r="A4" s="71" t="s">
        <v>110</v>
      </c>
      <c r="B4" s="86" t="s">
        <v>48</v>
      </c>
      <c r="C4" s="86" t="s">
        <v>112</v>
      </c>
      <c r="D4" s="86" t="s">
        <v>88</v>
      </c>
      <c r="E4" s="86" t="s">
        <v>49</v>
      </c>
      <c r="F4" s="86" t="s">
        <v>50</v>
      </c>
      <c r="G4" s="86" t="s">
        <v>51</v>
      </c>
      <c r="H4" s="86" t="s">
        <v>52</v>
      </c>
      <c r="I4" s="86" t="s">
        <v>53</v>
      </c>
    </row>
    <row r="5" spans="1:9" ht="15.75" customHeight="1">
      <c r="A5" s="73" t="s">
        <v>26</v>
      </c>
      <c r="B5" s="37">
        <v>3299497</v>
      </c>
      <c r="C5" s="37">
        <v>33310730</v>
      </c>
      <c r="D5" s="35">
        <v>11049.33</v>
      </c>
      <c r="E5" s="37">
        <v>10</v>
      </c>
      <c r="F5" s="37">
        <v>29</v>
      </c>
      <c r="G5" s="37">
        <v>20</v>
      </c>
      <c r="H5" s="37">
        <v>17</v>
      </c>
      <c r="I5" s="111">
        <v>1478</v>
      </c>
    </row>
    <row r="6" spans="1:9" ht="15.75" customHeight="1">
      <c r="A6" s="74" t="s">
        <v>27</v>
      </c>
      <c r="B6" s="38">
        <v>6037763</v>
      </c>
      <c r="C6" s="38">
        <v>43140999</v>
      </c>
      <c r="D6" s="106">
        <v>11299.54</v>
      </c>
      <c r="E6" s="38">
        <v>10</v>
      </c>
      <c r="F6" s="38">
        <v>29</v>
      </c>
      <c r="G6" s="38">
        <v>19</v>
      </c>
      <c r="H6" s="38">
        <v>17</v>
      </c>
      <c r="I6" s="112">
        <v>957</v>
      </c>
    </row>
    <row r="7" spans="1:9" ht="15.75" customHeight="1">
      <c r="A7" s="74" t="s">
        <v>28</v>
      </c>
      <c r="B7" s="38">
        <v>8071585</v>
      </c>
      <c r="C7" s="38">
        <v>42927320</v>
      </c>
      <c r="D7" s="106">
        <v>11134.44</v>
      </c>
      <c r="E7" s="38">
        <v>10</v>
      </c>
      <c r="F7" s="38">
        <v>30</v>
      </c>
      <c r="G7" s="38">
        <v>20</v>
      </c>
      <c r="H7" s="38">
        <v>17</v>
      </c>
      <c r="I7" s="112">
        <v>692</v>
      </c>
    </row>
    <row r="8" spans="1:9" ht="15.75" customHeight="1">
      <c r="A8" s="74" t="s">
        <v>29</v>
      </c>
      <c r="B8" s="38">
        <v>1817870</v>
      </c>
      <c r="C8" s="38">
        <v>17838999</v>
      </c>
      <c r="D8" s="106">
        <v>11053.15</v>
      </c>
      <c r="E8" s="38">
        <v>10</v>
      </c>
      <c r="F8" s="38">
        <v>30</v>
      </c>
      <c r="G8" s="38">
        <v>20</v>
      </c>
      <c r="H8" s="38">
        <v>17</v>
      </c>
      <c r="I8" s="112">
        <v>674</v>
      </c>
    </row>
    <row r="9" spans="1:9" ht="15.75" customHeight="1">
      <c r="A9" s="74" t="s">
        <v>30</v>
      </c>
      <c r="B9" s="38">
        <v>3204699</v>
      </c>
      <c r="C9" s="38">
        <v>32279807</v>
      </c>
      <c r="D9" s="106">
        <v>11190.83</v>
      </c>
      <c r="E9" s="38">
        <v>10</v>
      </c>
      <c r="F9" s="38">
        <v>30</v>
      </c>
      <c r="G9" s="38">
        <v>21</v>
      </c>
      <c r="H9" s="38">
        <v>17</v>
      </c>
      <c r="I9" s="112">
        <v>1116</v>
      </c>
    </row>
    <row r="10" spans="1:9" ht="15.75" customHeight="1">
      <c r="A10" s="74" t="s">
        <v>31</v>
      </c>
      <c r="B10" s="38">
        <v>7410380</v>
      </c>
      <c r="C10" s="38">
        <v>57889844</v>
      </c>
      <c r="D10" s="106">
        <v>11210.41</v>
      </c>
      <c r="E10" s="38">
        <v>10</v>
      </c>
      <c r="F10" s="38">
        <v>30</v>
      </c>
      <c r="G10" s="38">
        <v>21</v>
      </c>
      <c r="H10" s="38">
        <v>17</v>
      </c>
      <c r="I10" s="112">
        <v>982</v>
      </c>
    </row>
    <row r="11" spans="1:9" ht="15.75" customHeight="1">
      <c r="A11" s="74" t="s">
        <v>32</v>
      </c>
      <c r="B11" s="38">
        <v>3616820</v>
      </c>
      <c r="C11" s="38">
        <v>19622207</v>
      </c>
      <c r="D11" s="106">
        <v>10938.84</v>
      </c>
      <c r="E11" s="38">
        <v>10</v>
      </c>
      <c r="F11" s="38">
        <v>30</v>
      </c>
      <c r="G11" s="38">
        <v>20</v>
      </c>
      <c r="H11" s="38">
        <v>17</v>
      </c>
      <c r="I11" s="112">
        <v>735</v>
      </c>
    </row>
    <row r="12" spans="1:9" ht="15.75" customHeight="1">
      <c r="A12" s="74" t="s">
        <v>33</v>
      </c>
      <c r="B12" s="38">
        <v>6941456</v>
      </c>
      <c r="C12" s="38">
        <v>42076299</v>
      </c>
      <c r="D12" s="106">
        <v>10949.3</v>
      </c>
      <c r="E12" s="38">
        <v>10</v>
      </c>
      <c r="F12" s="38">
        <v>29</v>
      </c>
      <c r="G12" s="38">
        <v>20</v>
      </c>
      <c r="H12" s="38">
        <v>17</v>
      </c>
      <c r="I12" s="112">
        <v>1016</v>
      </c>
    </row>
    <row r="13" spans="1:9" ht="15.75" customHeight="1">
      <c r="A13" s="74" t="s">
        <v>34</v>
      </c>
      <c r="B13" s="38">
        <v>35353319</v>
      </c>
      <c r="C13" s="38">
        <v>228108320</v>
      </c>
      <c r="D13" s="106">
        <v>11074.94</v>
      </c>
      <c r="E13" s="38">
        <v>10</v>
      </c>
      <c r="F13" s="38">
        <v>29</v>
      </c>
      <c r="G13" s="38">
        <v>22</v>
      </c>
      <c r="H13" s="38">
        <v>17</v>
      </c>
      <c r="I13" s="112">
        <v>914</v>
      </c>
    </row>
    <row r="14" spans="1:9" ht="15.75" customHeight="1">
      <c r="A14" s="74" t="s">
        <v>35</v>
      </c>
      <c r="B14" s="38">
        <v>6765726</v>
      </c>
      <c r="C14" s="38">
        <v>49602806</v>
      </c>
      <c r="D14" s="106">
        <v>11269.37</v>
      </c>
      <c r="E14" s="38">
        <v>10</v>
      </c>
      <c r="F14" s="38">
        <v>30</v>
      </c>
      <c r="G14" s="38">
        <v>22</v>
      </c>
      <c r="H14" s="38">
        <v>17</v>
      </c>
      <c r="I14" s="112">
        <v>744</v>
      </c>
    </row>
    <row r="15" spans="1:9" ht="15.75" customHeight="1">
      <c r="A15" s="74" t="s">
        <v>36</v>
      </c>
      <c r="B15" s="38">
        <v>3438292</v>
      </c>
      <c r="C15" s="38">
        <v>25146027</v>
      </c>
      <c r="D15" s="106">
        <v>11292.43</v>
      </c>
      <c r="E15" s="38">
        <v>10</v>
      </c>
      <c r="F15" s="38">
        <v>30</v>
      </c>
      <c r="G15" s="38">
        <v>19</v>
      </c>
      <c r="H15" s="38">
        <v>17</v>
      </c>
      <c r="I15" s="112">
        <v>636</v>
      </c>
    </row>
    <row r="16" spans="1:9" ht="15.75" customHeight="1" thickBot="1">
      <c r="A16" s="75" t="s">
        <v>37</v>
      </c>
      <c r="B16" s="39">
        <v>10832896</v>
      </c>
      <c r="C16" s="39">
        <v>69469519</v>
      </c>
      <c r="D16" s="36">
        <v>11221.9</v>
      </c>
      <c r="E16" s="39">
        <v>10</v>
      </c>
      <c r="F16" s="39">
        <v>30</v>
      </c>
      <c r="G16" s="39">
        <v>21</v>
      </c>
      <c r="H16" s="39">
        <v>16</v>
      </c>
      <c r="I16" s="113">
        <v>861</v>
      </c>
    </row>
    <row r="17" spans="1:9" ht="15.75" customHeight="1" thickBot="1">
      <c r="A17" s="22" t="s">
        <v>137</v>
      </c>
      <c r="B17" s="77">
        <f>SUM(B5:B16)</f>
        <v>96790303</v>
      </c>
      <c r="C17" s="77">
        <f>SUM(C5:C16)</f>
        <v>661412877</v>
      </c>
      <c r="D17" s="78"/>
      <c r="E17" s="78"/>
      <c r="F17" s="78"/>
      <c r="G17" s="77">
        <f>SUM(G5:G16)</f>
        <v>245</v>
      </c>
      <c r="H17" s="78"/>
      <c r="I17" s="77">
        <f>SUM(I5:I16)</f>
        <v>10805</v>
      </c>
    </row>
    <row r="18" spans="1:9" ht="15.75" customHeight="1">
      <c r="A18" s="110"/>
      <c r="B18" s="203" t="s">
        <v>90</v>
      </c>
      <c r="C18" s="203"/>
      <c r="D18" s="203"/>
      <c r="E18" s="203"/>
      <c r="F18" s="203"/>
      <c r="G18" s="203"/>
      <c r="H18" s="203"/>
      <c r="I18" s="92">
        <f>B17/G17</f>
        <v>395062.4612244898</v>
      </c>
    </row>
    <row r="19" spans="1:9" ht="15.75" customHeight="1">
      <c r="A19" s="110"/>
      <c r="B19" s="204" t="s">
        <v>91</v>
      </c>
      <c r="C19" s="204"/>
      <c r="D19" s="204"/>
      <c r="E19" s="204"/>
      <c r="F19" s="204"/>
      <c r="G19" s="204"/>
      <c r="H19" s="204"/>
      <c r="I19" s="93">
        <f>C17/G17</f>
        <v>2699644.3959183674</v>
      </c>
    </row>
    <row r="20" spans="1:9" ht="15.75" customHeight="1" thickBot="1">
      <c r="A20" s="110"/>
      <c r="B20" s="205" t="s">
        <v>92</v>
      </c>
      <c r="C20" s="205"/>
      <c r="D20" s="205"/>
      <c r="E20" s="205"/>
      <c r="F20" s="205"/>
      <c r="G20" s="205"/>
      <c r="H20" s="205"/>
      <c r="I20" s="94">
        <f>I17/G17</f>
        <v>44.10204081632653</v>
      </c>
    </row>
    <row r="21" spans="1:9" ht="13.5" customHeight="1">
      <c r="A21" s="7" t="s">
        <v>54</v>
      </c>
      <c r="B21" s="85"/>
      <c r="C21" s="85"/>
      <c r="D21" s="85"/>
      <c r="E21" s="85"/>
      <c r="F21" s="85"/>
      <c r="G21" s="85"/>
      <c r="H21" s="85"/>
      <c r="I21" s="85"/>
    </row>
  </sheetData>
  <sheetProtection/>
  <mergeCells count="4">
    <mergeCell ref="B18:H18"/>
    <mergeCell ref="B19:H19"/>
    <mergeCell ref="B20:H20"/>
    <mergeCell ref="A3:I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3" customWidth="1"/>
    <col min="2" max="2" width="26.140625" style="59" customWidth="1"/>
    <col min="3" max="3" width="18.421875" style="6" customWidth="1"/>
    <col min="4" max="4" width="13.7109375" style="83" customWidth="1"/>
    <col min="5" max="6" width="12.28125" style="85" customWidth="1"/>
    <col min="7" max="7" width="11.8515625" style="85" customWidth="1"/>
    <col min="8" max="8" width="11.57421875" style="85" customWidth="1"/>
    <col min="9" max="9" width="11.7109375" style="85" customWidth="1"/>
    <col min="10" max="11" width="11.8515625" style="85" customWidth="1"/>
    <col min="12" max="12" width="12.28125" style="1" customWidth="1"/>
    <col min="13" max="15" width="9.140625" style="1" customWidth="1"/>
    <col min="16" max="16384" width="9.140625" style="3" customWidth="1"/>
  </cols>
  <sheetData>
    <row r="1" spans="1:12" ht="19.5" customHeight="1">
      <c r="A1" s="57" t="s">
        <v>93</v>
      </c>
      <c r="B1" s="57"/>
      <c r="C1" s="57"/>
      <c r="D1" s="82"/>
      <c r="E1" s="82"/>
      <c r="F1" s="82"/>
      <c r="G1" s="82"/>
      <c r="H1" s="82"/>
      <c r="I1" s="82"/>
      <c r="J1" s="82"/>
      <c r="K1" s="82"/>
      <c r="L1" s="57"/>
    </row>
    <row r="2" ht="10.5" customHeight="1" thickBot="1"/>
    <row r="3" spans="4:11" ht="13.5" customHeight="1" thickBot="1">
      <c r="D3" s="206">
        <v>2014</v>
      </c>
      <c r="E3" s="206"/>
      <c r="F3" s="206"/>
      <c r="G3" s="206"/>
      <c r="H3" s="206"/>
      <c r="I3" s="206"/>
      <c r="J3" s="206"/>
      <c r="K3" s="206"/>
    </row>
    <row r="4" spans="1:15" ht="27.75" customHeight="1" thickBot="1">
      <c r="A4" s="22" t="s">
        <v>55</v>
      </c>
      <c r="B4" s="72" t="s">
        <v>56</v>
      </c>
      <c r="C4" s="55" t="s">
        <v>57</v>
      </c>
      <c r="D4" s="86" t="s">
        <v>119</v>
      </c>
      <c r="E4" s="86" t="s">
        <v>120</v>
      </c>
      <c r="F4" s="86" t="s">
        <v>95</v>
      </c>
      <c r="G4" s="86" t="s">
        <v>58</v>
      </c>
      <c r="H4" s="86" t="s">
        <v>59</v>
      </c>
      <c r="I4" s="86" t="s">
        <v>60</v>
      </c>
      <c r="J4" s="86" t="s">
        <v>61</v>
      </c>
      <c r="K4" s="86" t="s">
        <v>62</v>
      </c>
      <c r="O4" s="3"/>
    </row>
    <row r="5" spans="1:15" ht="34.5" customHeight="1">
      <c r="A5" s="186" t="s">
        <v>38</v>
      </c>
      <c r="B5" s="63" t="s">
        <v>39</v>
      </c>
      <c r="C5" s="41" t="s">
        <v>0</v>
      </c>
      <c r="D5" s="34">
        <v>4963884</v>
      </c>
      <c r="E5" s="87">
        <v>62398155</v>
      </c>
      <c r="F5" s="34">
        <v>5296</v>
      </c>
      <c r="G5" s="42">
        <v>11.04</v>
      </c>
      <c r="H5" s="42">
        <v>14.14</v>
      </c>
      <c r="I5" s="42">
        <v>11</v>
      </c>
      <c r="J5" s="42">
        <v>11.32</v>
      </c>
      <c r="K5" s="34">
        <v>245</v>
      </c>
      <c r="O5" s="3"/>
    </row>
    <row r="6" spans="1:11" s="8" customFormat="1" ht="34.5" customHeight="1" thickBot="1">
      <c r="A6" s="193"/>
      <c r="B6" s="64" t="s">
        <v>40</v>
      </c>
      <c r="C6" s="43" t="s">
        <v>0</v>
      </c>
      <c r="D6" s="32">
        <v>2252333</v>
      </c>
      <c r="E6" s="88">
        <v>28375136</v>
      </c>
      <c r="F6" s="32">
        <v>2658</v>
      </c>
      <c r="G6" s="44">
        <v>10.95</v>
      </c>
      <c r="H6" s="44">
        <v>13.99</v>
      </c>
      <c r="I6" s="44">
        <v>10.95</v>
      </c>
      <c r="J6" s="44">
        <v>11.34</v>
      </c>
      <c r="K6" s="32">
        <v>240</v>
      </c>
    </row>
    <row r="7" spans="1:11" s="4" customFormat="1" ht="12" customHeight="1">
      <c r="A7" s="189" t="s">
        <v>44</v>
      </c>
      <c r="B7" s="63" t="s">
        <v>1</v>
      </c>
      <c r="C7" s="41" t="s">
        <v>0</v>
      </c>
      <c r="D7" s="31">
        <v>2822</v>
      </c>
      <c r="E7" s="87">
        <v>5280</v>
      </c>
      <c r="F7" s="31">
        <v>7</v>
      </c>
      <c r="G7" s="45">
        <v>1.95</v>
      </c>
      <c r="H7" s="45">
        <v>2</v>
      </c>
      <c r="I7" s="45">
        <v>1.7</v>
      </c>
      <c r="J7" s="45">
        <v>1.7</v>
      </c>
      <c r="K7" s="31">
        <v>5</v>
      </c>
    </row>
    <row r="8" spans="1:11" s="4" customFormat="1" ht="12" customHeight="1">
      <c r="A8" s="190"/>
      <c r="B8" s="81" t="s">
        <v>141</v>
      </c>
      <c r="C8" s="46" t="s">
        <v>0</v>
      </c>
      <c r="D8" s="33">
        <v>6000</v>
      </c>
      <c r="E8" s="89">
        <v>608200</v>
      </c>
      <c r="F8" s="33">
        <v>16</v>
      </c>
      <c r="G8" s="47">
        <v>101</v>
      </c>
      <c r="H8" s="47">
        <v>103</v>
      </c>
      <c r="I8" s="47">
        <v>100</v>
      </c>
      <c r="J8" s="47">
        <v>103</v>
      </c>
      <c r="K8" s="33">
        <v>8</v>
      </c>
    </row>
    <row r="9" spans="1:11" s="4" customFormat="1" ht="12" customHeight="1">
      <c r="A9" s="190"/>
      <c r="B9" s="81" t="s">
        <v>142</v>
      </c>
      <c r="C9" s="46" t="s">
        <v>0</v>
      </c>
      <c r="D9" s="33">
        <v>10050</v>
      </c>
      <c r="E9" s="89">
        <v>1007750</v>
      </c>
      <c r="F9" s="33">
        <v>12</v>
      </c>
      <c r="G9" s="47">
        <v>101</v>
      </c>
      <c r="H9" s="47">
        <v>101</v>
      </c>
      <c r="I9" s="47">
        <v>100</v>
      </c>
      <c r="J9" s="47">
        <v>100</v>
      </c>
      <c r="K9" s="33">
        <v>10</v>
      </c>
    </row>
    <row r="10" spans="1:11" s="4" customFormat="1" ht="12" customHeight="1">
      <c r="A10" s="190"/>
      <c r="B10" s="81" t="s">
        <v>145</v>
      </c>
      <c r="C10" s="46" t="s">
        <v>0</v>
      </c>
      <c r="D10" s="33">
        <v>9100</v>
      </c>
      <c r="E10" s="89">
        <v>911500</v>
      </c>
      <c r="F10" s="33">
        <v>17</v>
      </c>
      <c r="G10" s="47">
        <v>100.5</v>
      </c>
      <c r="H10" s="47">
        <v>100.5</v>
      </c>
      <c r="I10" s="47">
        <v>100</v>
      </c>
      <c r="J10" s="47">
        <v>100</v>
      </c>
      <c r="K10" s="33">
        <v>8</v>
      </c>
    </row>
    <row r="11" spans="1:11" s="4" customFormat="1" ht="12" customHeight="1">
      <c r="A11" s="190"/>
      <c r="B11" s="65" t="s">
        <v>2</v>
      </c>
      <c r="C11" s="46" t="s">
        <v>0</v>
      </c>
      <c r="D11" s="33">
        <v>58951781</v>
      </c>
      <c r="E11" s="89">
        <v>359839204</v>
      </c>
      <c r="F11" s="33">
        <v>567</v>
      </c>
      <c r="G11" s="47">
        <v>6.3</v>
      </c>
      <c r="H11" s="47">
        <v>6.51</v>
      </c>
      <c r="I11" s="47">
        <v>5.8</v>
      </c>
      <c r="J11" s="47">
        <v>6</v>
      </c>
      <c r="K11" s="33">
        <v>154</v>
      </c>
    </row>
    <row r="12" spans="1:11" s="4" customFormat="1" ht="12" customHeight="1">
      <c r="A12" s="190"/>
      <c r="B12" s="65" t="s">
        <v>3</v>
      </c>
      <c r="C12" s="46" t="s">
        <v>0</v>
      </c>
      <c r="D12" s="33">
        <v>4120956</v>
      </c>
      <c r="E12" s="89">
        <v>25424618</v>
      </c>
      <c r="F12" s="33">
        <v>219</v>
      </c>
      <c r="G12" s="47">
        <v>6.6</v>
      </c>
      <c r="H12" s="47">
        <v>7.4</v>
      </c>
      <c r="I12" s="47">
        <v>6</v>
      </c>
      <c r="J12" s="47">
        <v>6.59</v>
      </c>
      <c r="K12" s="33">
        <v>80</v>
      </c>
    </row>
    <row r="13" spans="1:11" s="4" customFormat="1" ht="12" customHeight="1">
      <c r="A13" s="190"/>
      <c r="B13" s="65" t="s">
        <v>117</v>
      </c>
      <c r="C13" s="46" t="s">
        <v>0</v>
      </c>
      <c r="D13" s="33">
        <v>143761</v>
      </c>
      <c r="E13" s="89">
        <v>14465905</v>
      </c>
      <c r="F13" s="33">
        <v>40</v>
      </c>
      <c r="G13" s="47">
        <v>102.5</v>
      </c>
      <c r="H13" s="47">
        <v>102.5</v>
      </c>
      <c r="I13" s="47">
        <v>100</v>
      </c>
      <c r="J13" s="47">
        <v>102.2</v>
      </c>
      <c r="K13" s="33">
        <v>30</v>
      </c>
    </row>
    <row r="14" spans="1:11" s="4" customFormat="1" ht="12" customHeight="1">
      <c r="A14" s="190"/>
      <c r="B14" s="65" t="s">
        <v>143</v>
      </c>
      <c r="C14" s="46" t="s">
        <v>0</v>
      </c>
      <c r="D14" s="33">
        <v>87718</v>
      </c>
      <c r="E14" s="89">
        <v>8842915</v>
      </c>
      <c r="F14" s="33">
        <v>68</v>
      </c>
      <c r="G14" s="47">
        <v>102.5</v>
      </c>
      <c r="H14" s="47">
        <v>102.5</v>
      </c>
      <c r="I14" s="47">
        <v>100</v>
      </c>
      <c r="J14" s="47">
        <v>102.2</v>
      </c>
      <c r="K14" s="33">
        <v>35</v>
      </c>
    </row>
    <row r="15" spans="1:11" s="4" customFormat="1" ht="12" customHeight="1">
      <c r="A15" s="190"/>
      <c r="B15" s="65" t="s">
        <v>146</v>
      </c>
      <c r="C15" s="46" t="s">
        <v>0</v>
      </c>
      <c r="D15" s="33">
        <v>111911</v>
      </c>
      <c r="E15" s="89">
        <v>11223490</v>
      </c>
      <c r="F15" s="33">
        <v>74</v>
      </c>
      <c r="G15" s="47">
        <v>100</v>
      </c>
      <c r="H15" s="47">
        <v>101.5</v>
      </c>
      <c r="I15" s="47">
        <v>99</v>
      </c>
      <c r="J15" s="47">
        <v>101.5</v>
      </c>
      <c r="K15" s="33">
        <v>45</v>
      </c>
    </row>
    <row r="16" spans="1:11" s="4" customFormat="1" ht="12" customHeight="1">
      <c r="A16" s="190"/>
      <c r="B16" s="65" t="s">
        <v>147</v>
      </c>
      <c r="C16" s="46" t="s">
        <v>0</v>
      </c>
      <c r="D16" s="33">
        <v>51985</v>
      </c>
      <c r="E16" s="89">
        <v>5227947</v>
      </c>
      <c r="F16" s="33">
        <v>29</v>
      </c>
      <c r="G16" s="47">
        <v>100</v>
      </c>
      <c r="H16" s="47">
        <v>102.3</v>
      </c>
      <c r="I16" s="47">
        <v>100</v>
      </c>
      <c r="J16" s="47">
        <v>102.3</v>
      </c>
      <c r="K16" s="33">
        <v>21</v>
      </c>
    </row>
    <row r="17" spans="1:11" s="4" customFormat="1" ht="12" customHeight="1">
      <c r="A17" s="190"/>
      <c r="B17" s="65" t="s">
        <v>151</v>
      </c>
      <c r="C17" s="46" t="s">
        <v>0</v>
      </c>
      <c r="D17" s="33">
        <v>225962</v>
      </c>
      <c r="E17" s="89">
        <v>4152081</v>
      </c>
      <c r="F17" s="33">
        <v>72</v>
      </c>
      <c r="G17" s="47">
        <v>19</v>
      </c>
      <c r="H17" s="47">
        <v>19</v>
      </c>
      <c r="I17" s="47">
        <v>18.1</v>
      </c>
      <c r="J17" s="47">
        <v>18.4</v>
      </c>
      <c r="K17" s="33">
        <v>27</v>
      </c>
    </row>
    <row r="18" spans="1:11" s="4" customFormat="1" ht="12" customHeight="1">
      <c r="A18" s="190"/>
      <c r="B18" s="65" t="s">
        <v>152</v>
      </c>
      <c r="C18" s="46" t="s">
        <v>0</v>
      </c>
      <c r="D18" s="33">
        <v>53620</v>
      </c>
      <c r="E18" s="89">
        <v>1126020</v>
      </c>
      <c r="F18" s="33">
        <v>3</v>
      </c>
      <c r="G18" s="47">
        <v>21</v>
      </c>
      <c r="H18" s="47">
        <v>21</v>
      </c>
      <c r="I18" s="47">
        <v>21</v>
      </c>
      <c r="J18" s="47">
        <v>21</v>
      </c>
      <c r="K18" s="33">
        <v>2</v>
      </c>
    </row>
    <row r="19" spans="1:11" s="4" customFormat="1" ht="12" customHeight="1">
      <c r="A19" s="190"/>
      <c r="B19" s="65" t="s">
        <v>14</v>
      </c>
      <c r="C19" s="46" t="s">
        <v>0</v>
      </c>
      <c r="D19" s="33">
        <v>162295</v>
      </c>
      <c r="E19" s="89">
        <v>4209383</v>
      </c>
      <c r="F19" s="33">
        <v>25</v>
      </c>
      <c r="G19" s="47">
        <v>26.1</v>
      </c>
      <c r="H19" s="47">
        <v>27</v>
      </c>
      <c r="I19" s="47">
        <v>25.15</v>
      </c>
      <c r="J19" s="47">
        <v>26.25</v>
      </c>
      <c r="K19" s="33">
        <v>20</v>
      </c>
    </row>
    <row r="20" spans="1:11" s="4" customFormat="1" ht="12" customHeight="1">
      <c r="A20" s="190"/>
      <c r="B20" s="65" t="s">
        <v>121</v>
      </c>
      <c r="C20" s="46" t="s">
        <v>0</v>
      </c>
      <c r="D20" s="33">
        <v>232208</v>
      </c>
      <c r="E20" s="89">
        <v>6032126</v>
      </c>
      <c r="F20" s="33">
        <v>60</v>
      </c>
      <c r="G20" s="47">
        <v>25.9</v>
      </c>
      <c r="H20" s="47">
        <v>27</v>
      </c>
      <c r="I20" s="47">
        <v>25.05</v>
      </c>
      <c r="J20" s="47">
        <v>26.25</v>
      </c>
      <c r="K20" s="33">
        <v>42</v>
      </c>
    </row>
    <row r="21" spans="1:11" s="4" customFormat="1" ht="12" customHeight="1">
      <c r="A21" s="190"/>
      <c r="B21" s="65" t="s">
        <v>144</v>
      </c>
      <c r="C21" s="46" t="s">
        <v>0</v>
      </c>
      <c r="D21" s="33">
        <v>118500</v>
      </c>
      <c r="E21" s="89">
        <v>3065959</v>
      </c>
      <c r="F21" s="33">
        <v>53</v>
      </c>
      <c r="G21" s="47">
        <v>26.5</v>
      </c>
      <c r="H21" s="47">
        <v>26.6</v>
      </c>
      <c r="I21" s="47">
        <v>25</v>
      </c>
      <c r="J21" s="47">
        <v>25.9</v>
      </c>
      <c r="K21" s="33">
        <v>25</v>
      </c>
    </row>
    <row r="22" spans="1:11" s="4" customFormat="1" ht="12" customHeight="1">
      <c r="A22" s="190"/>
      <c r="B22" s="65" t="s">
        <v>5</v>
      </c>
      <c r="C22" s="46" t="s">
        <v>0</v>
      </c>
      <c r="D22" s="33">
        <v>15562335</v>
      </c>
      <c r="E22" s="89">
        <v>25345251</v>
      </c>
      <c r="F22" s="33">
        <v>453</v>
      </c>
      <c r="G22" s="47">
        <v>1.57</v>
      </c>
      <c r="H22" s="47">
        <v>1.7</v>
      </c>
      <c r="I22" s="47">
        <v>1.55</v>
      </c>
      <c r="J22" s="47">
        <v>1.6</v>
      </c>
      <c r="K22" s="33">
        <v>153</v>
      </c>
    </row>
    <row r="23" spans="1:11" s="4" customFormat="1" ht="12" customHeight="1">
      <c r="A23" s="190"/>
      <c r="B23" s="65" t="s">
        <v>11</v>
      </c>
      <c r="C23" s="46" t="s">
        <v>0</v>
      </c>
      <c r="D23" s="33">
        <v>152182</v>
      </c>
      <c r="E23" s="89">
        <v>15287234</v>
      </c>
      <c r="F23" s="33">
        <v>210</v>
      </c>
      <c r="G23" s="47">
        <v>101</v>
      </c>
      <c r="H23" s="47">
        <v>103.5</v>
      </c>
      <c r="I23" s="47">
        <v>100</v>
      </c>
      <c r="J23" s="47">
        <v>102</v>
      </c>
      <c r="K23" s="33">
        <v>78</v>
      </c>
    </row>
    <row r="24" spans="1:11" s="4" customFormat="1" ht="12" customHeight="1">
      <c r="A24" s="190"/>
      <c r="B24" s="65" t="s">
        <v>13</v>
      </c>
      <c r="C24" s="46" t="s">
        <v>0</v>
      </c>
      <c r="D24" s="33">
        <v>103271</v>
      </c>
      <c r="E24" s="89">
        <v>10391079</v>
      </c>
      <c r="F24" s="33">
        <v>151</v>
      </c>
      <c r="G24" s="47">
        <v>101.5</v>
      </c>
      <c r="H24" s="47">
        <v>103.2</v>
      </c>
      <c r="I24" s="47">
        <v>100</v>
      </c>
      <c r="J24" s="47">
        <v>102.1</v>
      </c>
      <c r="K24" s="33">
        <v>59</v>
      </c>
    </row>
    <row r="25" spans="1:11" s="4" customFormat="1" ht="12" customHeight="1">
      <c r="A25" s="190"/>
      <c r="B25" s="128" t="s">
        <v>12</v>
      </c>
      <c r="C25" s="46" t="s">
        <v>0</v>
      </c>
      <c r="D25" s="33">
        <v>835</v>
      </c>
      <c r="E25" s="89">
        <v>63035</v>
      </c>
      <c r="F25" s="33">
        <v>5</v>
      </c>
      <c r="G25" s="47">
        <v>70</v>
      </c>
      <c r="H25" s="47">
        <v>77.05</v>
      </c>
      <c r="I25" s="47">
        <v>70</v>
      </c>
      <c r="J25" s="47">
        <v>76</v>
      </c>
      <c r="K25" s="33">
        <v>5</v>
      </c>
    </row>
    <row r="26" spans="1:11" s="4" customFormat="1" ht="12" customHeight="1">
      <c r="A26" s="190"/>
      <c r="B26" s="65" t="s">
        <v>6</v>
      </c>
      <c r="C26" s="46" t="s">
        <v>0</v>
      </c>
      <c r="D26" s="33">
        <v>2124615</v>
      </c>
      <c r="E26" s="89">
        <v>3704216</v>
      </c>
      <c r="F26" s="33">
        <v>15</v>
      </c>
      <c r="G26" s="47">
        <v>1.82</v>
      </c>
      <c r="H26" s="47">
        <v>1.82</v>
      </c>
      <c r="I26" s="47">
        <v>1.5</v>
      </c>
      <c r="J26" s="47">
        <v>1.75</v>
      </c>
      <c r="K26" s="33">
        <v>6</v>
      </c>
    </row>
    <row r="27" spans="1:11" s="4" customFormat="1" ht="12" customHeight="1">
      <c r="A27" s="190"/>
      <c r="B27" s="65" t="s">
        <v>7</v>
      </c>
      <c r="C27" s="46" t="s">
        <v>0</v>
      </c>
      <c r="D27" s="33">
        <v>1150</v>
      </c>
      <c r="E27" s="89">
        <v>115000</v>
      </c>
      <c r="F27" s="33">
        <v>3</v>
      </c>
      <c r="G27" s="47">
        <v>100</v>
      </c>
      <c r="H27" s="47">
        <v>100</v>
      </c>
      <c r="I27" s="47">
        <v>100</v>
      </c>
      <c r="J27" s="47" t="s">
        <v>153</v>
      </c>
      <c r="K27" s="33">
        <v>3</v>
      </c>
    </row>
    <row r="28" spans="1:11" s="4" customFormat="1" ht="12" customHeight="1">
      <c r="A28" s="190"/>
      <c r="B28" s="65" t="s">
        <v>148</v>
      </c>
      <c r="C28" s="46" t="s">
        <v>0</v>
      </c>
      <c r="D28" s="33">
        <v>52000</v>
      </c>
      <c r="E28" s="89">
        <v>5228575</v>
      </c>
      <c r="F28" s="33">
        <v>54</v>
      </c>
      <c r="G28" s="47">
        <v>101.6</v>
      </c>
      <c r="H28" s="47">
        <v>101.6</v>
      </c>
      <c r="I28" s="47">
        <v>100</v>
      </c>
      <c r="J28" s="47">
        <v>100</v>
      </c>
      <c r="K28" s="33">
        <v>31</v>
      </c>
    </row>
    <row r="29" spans="1:11" s="4" customFormat="1" ht="12" customHeight="1">
      <c r="A29" s="190"/>
      <c r="B29" s="65" t="s">
        <v>8</v>
      </c>
      <c r="C29" s="46" t="s">
        <v>0</v>
      </c>
      <c r="D29" s="33">
        <v>2272117</v>
      </c>
      <c r="E29" s="89">
        <v>20714976</v>
      </c>
      <c r="F29" s="33">
        <v>299</v>
      </c>
      <c r="G29" s="47">
        <v>8.65</v>
      </c>
      <c r="H29" s="47">
        <v>9.84</v>
      </c>
      <c r="I29" s="47">
        <v>8.6</v>
      </c>
      <c r="J29" s="47">
        <v>9.8</v>
      </c>
      <c r="K29" s="33">
        <v>113</v>
      </c>
    </row>
    <row r="30" spans="1:11" s="4" customFormat="1" ht="12" customHeight="1">
      <c r="A30" s="190"/>
      <c r="B30" s="65" t="s">
        <v>9</v>
      </c>
      <c r="C30" s="46" t="s">
        <v>0</v>
      </c>
      <c r="D30" s="33">
        <v>4307646</v>
      </c>
      <c r="E30" s="89">
        <v>37550957</v>
      </c>
      <c r="F30" s="33">
        <v>245</v>
      </c>
      <c r="G30" s="47">
        <v>8.25</v>
      </c>
      <c r="H30" s="47">
        <v>9.05</v>
      </c>
      <c r="I30" s="47">
        <v>8.25</v>
      </c>
      <c r="J30" s="47">
        <v>8.8</v>
      </c>
      <c r="K30" s="33">
        <v>103</v>
      </c>
    </row>
    <row r="31" spans="1:11" s="4" customFormat="1" ht="12" customHeight="1" thickBot="1">
      <c r="A31" s="191"/>
      <c r="B31" s="127" t="s">
        <v>122</v>
      </c>
      <c r="C31" s="121" t="s">
        <v>0</v>
      </c>
      <c r="D31" s="122">
        <v>459123</v>
      </c>
      <c r="E31" s="123">
        <v>4679768</v>
      </c>
      <c r="F31" s="122">
        <v>51</v>
      </c>
      <c r="G31" s="124">
        <v>10.17</v>
      </c>
      <c r="H31" s="124">
        <v>10.25</v>
      </c>
      <c r="I31" s="124">
        <v>10.17</v>
      </c>
      <c r="J31" s="124">
        <v>10.2</v>
      </c>
      <c r="K31" s="122">
        <v>30</v>
      </c>
    </row>
    <row r="32" spans="1:11" s="4" customFormat="1" ht="30.75" customHeight="1">
      <c r="A32" s="186" t="s">
        <v>42</v>
      </c>
      <c r="B32" s="60" t="s">
        <v>45</v>
      </c>
      <c r="C32" s="41" t="s">
        <v>0</v>
      </c>
      <c r="D32" s="31">
        <v>171007</v>
      </c>
      <c r="E32" s="87">
        <v>547099</v>
      </c>
      <c r="F32" s="31">
        <v>16</v>
      </c>
      <c r="G32" s="45">
        <v>2.69</v>
      </c>
      <c r="H32" s="45">
        <v>3.5</v>
      </c>
      <c r="I32" s="45">
        <v>2.69</v>
      </c>
      <c r="J32" s="45">
        <v>3.23</v>
      </c>
      <c r="K32" s="31">
        <v>8</v>
      </c>
    </row>
    <row r="33" spans="1:11" s="4" customFormat="1" ht="30.75" customHeight="1">
      <c r="A33" s="192"/>
      <c r="B33" s="61" t="s">
        <v>10</v>
      </c>
      <c r="C33" s="46" t="s">
        <v>0</v>
      </c>
      <c r="D33" s="33">
        <v>53266</v>
      </c>
      <c r="E33" s="89">
        <v>786842</v>
      </c>
      <c r="F33" s="33">
        <v>81</v>
      </c>
      <c r="G33" s="47">
        <v>15.65</v>
      </c>
      <c r="H33" s="47">
        <v>16.3</v>
      </c>
      <c r="I33" s="47">
        <v>13.35</v>
      </c>
      <c r="J33" s="47">
        <v>15.25</v>
      </c>
      <c r="K33" s="33">
        <v>55</v>
      </c>
    </row>
    <row r="34" spans="1:11" s="4" customFormat="1" ht="30.75" customHeight="1">
      <c r="A34" s="192"/>
      <c r="B34" s="61" t="s">
        <v>78</v>
      </c>
      <c r="C34" s="46" t="s">
        <v>0</v>
      </c>
      <c r="D34" s="33">
        <v>13048</v>
      </c>
      <c r="E34" s="89">
        <v>46168</v>
      </c>
      <c r="F34" s="33">
        <v>4</v>
      </c>
      <c r="G34" s="47">
        <v>3.5</v>
      </c>
      <c r="H34" s="47">
        <v>3.75</v>
      </c>
      <c r="I34" s="47">
        <v>3.5</v>
      </c>
      <c r="J34" s="47">
        <v>3.75</v>
      </c>
      <c r="K34" s="33">
        <v>4</v>
      </c>
    </row>
    <row r="35" spans="1:11" s="4" customFormat="1" ht="30.75" customHeight="1" thickBot="1">
      <c r="A35" s="80"/>
      <c r="B35" s="62" t="s">
        <v>73</v>
      </c>
      <c r="C35" s="159" t="s">
        <v>0</v>
      </c>
      <c r="D35" s="118">
        <v>12822</v>
      </c>
      <c r="E35" s="119">
        <v>37011</v>
      </c>
      <c r="F35" s="118">
        <v>2</v>
      </c>
      <c r="G35" s="120">
        <v>3</v>
      </c>
      <c r="H35" s="120">
        <v>3</v>
      </c>
      <c r="I35" s="120">
        <v>2.75</v>
      </c>
      <c r="J35" s="120">
        <v>2.75</v>
      </c>
      <c r="K35" s="118">
        <v>2</v>
      </c>
    </row>
    <row r="36" spans="1:15" ht="16.5" customHeight="1" thickBot="1">
      <c r="A36" s="185" t="s">
        <v>114</v>
      </c>
      <c r="B36" s="185"/>
      <c r="C36" s="48" t="s">
        <v>0</v>
      </c>
      <c r="D36" s="90">
        <f>SUM(D5:D35)</f>
        <v>96790303</v>
      </c>
      <c r="E36" s="90">
        <f>SUM(E5:E35)</f>
        <v>661412880</v>
      </c>
      <c r="F36" s="90">
        <f>SUM(F5:F35)</f>
        <v>10805</v>
      </c>
      <c r="G36" s="125"/>
      <c r="H36" s="125"/>
      <c r="I36" s="125"/>
      <c r="J36" s="125"/>
      <c r="K36" s="125"/>
      <c r="O36" s="3"/>
    </row>
    <row r="37" ht="13.5" customHeight="1">
      <c r="A37" s="7" t="s">
        <v>54</v>
      </c>
    </row>
  </sheetData>
  <sheetProtection/>
  <mergeCells count="5">
    <mergeCell ref="D3:K3"/>
    <mergeCell ref="A5:A6"/>
    <mergeCell ref="A32:A34"/>
    <mergeCell ref="A36:B36"/>
    <mergeCell ref="A7:A31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W3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.28125" style="3" customWidth="1"/>
    <col min="2" max="2" width="26.140625" style="59" customWidth="1"/>
    <col min="3" max="3" width="7.8515625" style="6" customWidth="1"/>
    <col min="4" max="14" width="8.7109375" style="85" customWidth="1"/>
    <col min="15" max="15" width="8.7109375" style="84" customWidth="1"/>
    <col min="16" max="16384" width="9.140625" style="3" customWidth="1"/>
  </cols>
  <sheetData>
    <row r="1" spans="1:23" ht="19.5" customHeight="1">
      <c r="A1" s="57" t="s">
        <v>96</v>
      </c>
      <c r="B1" s="57"/>
      <c r="C1" s="57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2"/>
      <c r="Q1" s="12"/>
      <c r="R1" s="12"/>
      <c r="S1" s="12"/>
      <c r="T1" s="12"/>
      <c r="U1" s="12"/>
      <c r="V1" s="12"/>
      <c r="W1" s="12"/>
    </row>
    <row r="2" spans="13:23" ht="6.75" customHeight="1" thickBot="1">
      <c r="M2" s="91"/>
      <c r="N2" s="83"/>
      <c r="O2" s="83"/>
      <c r="P2" s="1"/>
      <c r="Q2" s="1"/>
      <c r="R2" s="1"/>
      <c r="S2" s="1"/>
      <c r="T2" s="1"/>
      <c r="U2" s="1"/>
      <c r="V2" s="1"/>
      <c r="W2" s="1"/>
    </row>
    <row r="3" spans="3:23" ht="13.5" thickBot="1">
      <c r="C3" s="198">
        <v>2014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"/>
      <c r="Q3" s="1"/>
      <c r="R3" s="1"/>
      <c r="S3" s="1"/>
      <c r="T3" s="1"/>
      <c r="U3" s="1"/>
      <c r="V3" s="1"/>
      <c r="W3" s="1"/>
    </row>
    <row r="4" spans="1:15" ht="21.75" thickBot="1">
      <c r="A4" s="22" t="s">
        <v>55</v>
      </c>
      <c r="B4" s="72" t="s">
        <v>56</v>
      </c>
      <c r="C4" s="55" t="s">
        <v>57</v>
      </c>
      <c r="D4" s="70" t="s">
        <v>79</v>
      </c>
      <c r="E4" s="70" t="s">
        <v>80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32</v>
      </c>
      <c r="K4" s="70" t="s">
        <v>81</v>
      </c>
      <c r="L4" s="70" t="s">
        <v>82</v>
      </c>
      <c r="M4" s="70" t="s">
        <v>83</v>
      </c>
      <c r="N4" s="70" t="s">
        <v>84</v>
      </c>
      <c r="O4" s="70" t="s">
        <v>85</v>
      </c>
    </row>
    <row r="5" spans="1:15" ht="33.75" customHeight="1">
      <c r="A5" s="186" t="s">
        <v>38</v>
      </c>
      <c r="B5" s="63" t="s">
        <v>39</v>
      </c>
      <c r="C5" s="41" t="s">
        <v>0</v>
      </c>
      <c r="D5" s="152">
        <v>13.27</v>
      </c>
      <c r="E5" s="151">
        <v>13.55</v>
      </c>
      <c r="F5" s="152">
        <v>12.5</v>
      </c>
      <c r="G5" s="152">
        <v>12.9</v>
      </c>
      <c r="H5" s="152">
        <v>13.75</v>
      </c>
      <c r="I5" s="152">
        <v>13.39</v>
      </c>
      <c r="J5" s="152">
        <v>12.36</v>
      </c>
      <c r="K5" s="152">
        <v>12.62</v>
      </c>
      <c r="L5" s="151">
        <v>11.99</v>
      </c>
      <c r="M5" s="151">
        <v>11.39</v>
      </c>
      <c r="N5" s="151">
        <v>11.65</v>
      </c>
      <c r="O5" s="151">
        <v>11.32</v>
      </c>
    </row>
    <row r="6" spans="1:15" s="8" customFormat="1" ht="33.75" customHeight="1" thickBot="1">
      <c r="A6" s="193"/>
      <c r="B6" s="64" t="s">
        <v>40</v>
      </c>
      <c r="C6" s="43" t="s">
        <v>0</v>
      </c>
      <c r="D6" s="153">
        <v>13.1</v>
      </c>
      <c r="E6" s="150">
        <v>13.39</v>
      </c>
      <c r="F6" s="153">
        <v>12.5</v>
      </c>
      <c r="G6" s="153">
        <v>12.9</v>
      </c>
      <c r="H6" s="153">
        <v>13.5</v>
      </c>
      <c r="I6" s="153">
        <v>13.5</v>
      </c>
      <c r="J6" s="153">
        <v>12.43</v>
      </c>
      <c r="K6" s="153">
        <v>12.52</v>
      </c>
      <c r="L6" s="150">
        <v>12</v>
      </c>
      <c r="M6" s="150">
        <v>11.39</v>
      </c>
      <c r="N6" s="150">
        <v>11.73</v>
      </c>
      <c r="O6" s="150">
        <v>11.34</v>
      </c>
    </row>
    <row r="7" spans="1:15" s="4" customFormat="1" ht="12" customHeight="1">
      <c r="A7" s="189" t="s">
        <v>44</v>
      </c>
      <c r="B7" s="63" t="s">
        <v>1</v>
      </c>
      <c r="C7" s="41" t="s">
        <v>0</v>
      </c>
      <c r="D7" s="152">
        <v>1.85</v>
      </c>
      <c r="E7" s="151">
        <v>1.85</v>
      </c>
      <c r="F7" s="152">
        <v>1.85</v>
      </c>
      <c r="G7" s="152">
        <v>1.85</v>
      </c>
      <c r="H7" s="152">
        <v>2</v>
      </c>
      <c r="I7" s="152">
        <v>2</v>
      </c>
      <c r="J7" s="152">
        <v>1.8</v>
      </c>
      <c r="K7" s="152">
        <v>1.7</v>
      </c>
      <c r="L7" s="152">
        <v>1.7</v>
      </c>
      <c r="M7" s="151">
        <v>1.7</v>
      </c>
      <c r="N7" s="151">
        <v>1.7</v>
      </c>
      <c r="O7" s="151">
        <v>1.7</v>
      </c>
    </row>
    <row r="8" spans="1:15" s="4" customFormat="1" ht="12" customHeight="1">
      <c r="A8" s="190"/>
      <c r="B8" s="81" t="s">
        <v>141</v>
      </c>
      <c r="C8" s="46" t="s">
        <v>0</v>
      </c>
      <c r="D8" s="154">
        <v>100</v>
      </c>
      <c r="E8" s="146">
        <v>101</v>
      </c>
      <c r="F8" s="154">
        <v>103</v>
      </c>
      <c r="G8" s="154">
        <v>103</v>
      </c>
      <c r="H8" s="154">
        <v>103</v>
      </c>
      <c r="I8" s="154">
        <v>103</v>
      </c>
      <c r="J8" s="154">
        <v>100</v>
      </c>
      <c r="K8" s="154">
        <v>100</v>
      </c>
      <c r="L8" s="146">
        <v>101.4</v>
      </c>
      <c r="M8" s="146">
        <v>101.4</v>
      </c>
      <c r="N8" s="146">
        <v>103</v>
      </c>
      <c r="O8" s="146">
        <v>103</v>
      </c>
    </row>
    <row r="9" spans="1:15" s="4" customFormat="1" ht="12" customHeight="1">
      <c r="A9" s="190"/>
      <c r="B9" s="81" t="s">
        <v>142</v>
      </c>
      <c r="C9" s="46" t="s">
        <v>0</v>
      </c>
      <c r="D9" s="154">
        <v>101</v>
      </c>
      <c r="E9" s="146">
        <v>100</v>
      </c>
      <c r="F9" s="154">
        <v>100</v>
      </c>
      <c r="G9" s="154">
        <v>100</v>
      </c>
      <c r="H9" s="154">
        <v>100</v>
      </c>
      <c r="I9" s="154">
        <v>100</v>
      </c>
      <c r="J9" s="154">
        <v>100</v>
      </c>
      <c r="K9" s="154">
        <v>100</v>
      </c>
      <c r="L9" s="146">
        <v>100</v>
      </c>
      <c r="M9" s="146">
        <v>100.5</v>
      </c>
      <c r="N9" s="146">
        <v>100</v>
      </c>
      <c r="O9" s="146">
        <v>100</v>
      </c>
    </row>
    <row r="10" spans="1:15" s="4" customFormat="1" ht="12" customHeight="1">
      <c r="A10" s="190"/>
      <c r="B10" s="81" t="s">
        <v>145</v>
      </c>
      <c r="C10" s="46" t="s">
        <v>0</v>
      </c>
      <c r="D10" s="154">
        <v>100</v>
      </c>
      <c r="E10" s="146">
        <v>100</v>
      </c>
      <c r="F10" s="146">
        <v>100.5</v>
      </c>
      <c r="G10" s="146">
        <v>100.5</v>
      </c>
      <c r="H10" s="154">
        <v>100.5</v>
      </c>
      <c r="I10" s="154">
        <v>100</v>
      </c>
      <c r="J10" s="154">
        <v>100</v>
      </c>
      <c r="K10" s="154">
        <v>100</v>
      </c>
      <c r="L10" s="154">
        <v>100</v>
      </c>
      <c r="M10" s="154">
        <v>100</v>
      </c>
      <c r="N10" s="154">
        <v>100</v>
      </c>
      <c r="O10" s="154">
        <v>100</v>
      </c>
    </row>
    <row r="11" spans="1:15" s="4" customFormat="1" ht="12" customHeight="1">
      <c r="A11" s="190"/>
      <c r="B11" s="65" t="s">
        <v>2</v>
      </c>
      <c r="C11" s="46" t="s">
        <v>0</v>
      </c>
      <c r="D11" s="154">
        <v>6.4</v>
      </c>
      <c r="E11" s="146">
        <v>6.5</v>
      </c>
      <c r="F11" s="154">
        <v>6.41</v>
      </c>
      <c r="G11" s="154">
        <v>6.05</v>
      </c>
      <c r="H11" s="154">
        <v>6.23</v>
      </c>
      <c r="I11" s="154">
        <v>6.4</v>
      </c>
      <c r="J11" s="154">
        <v>6.35</v>
      </c>
      <c r="K11" s="154">
        <v>6.27</v>
      </c>
      <c r="L11" s="146">
        <v>6</v>
      </c>
      <c r="M11" s="146">
        <v>6.38</v>
      </c>
      <c r="N11" s="146">
        <v>6.34</v>
      </c>
      <c r="O11" s="146">
        <v>6</v>
      </c>
    </row>
    <row r="12" spans="1:15" s="4" customFormat="1" ht="12" customHeight="1">
      <c r="A12" s="190"/>
      <c r="B12" s="65" t="s">
        <v>3</v>
      </c>
      <c r="C12" s="46" t="s">
        <v>0</v>
      </c>
      <c r="D12" s="154">
        <v>6.43</v>
      </c>
      <c r="E12" s="146">
        <v>6.6</v>
      </c>
      <c r="F12" s="154">
        <v>6.45</v>
      </c>
      <c r="G12" s="154">
        <v>6.2</v>
      </c>
      <c r="H12" s="154">
        <v>6.56</v>
      </c>
      <c r="I12" s="154">
        <v>6.6</v>
      </c>
      <c r="J12" s="154">
        <v>6.21</v>
      </c>
      <c r="K12" s="154">
        <v>6.3</v>
      </c>
      <c r="L12" s="146">
        <v>6.2</v>
      </c>
      <c r="M12" s="146">
        <v>6.49</v>
      </c>
      <c r="N12" s="146">
        <v>6.35</v>
      </c>
      <c r="O12" s="146">
        <v>6.59</v>
      </c>
    </row>
    <row r="13" spans="1:15" s="4" customFormat="1" ht="12" customHeight="1">
      <c r="A13" s="190"/>
      <c r="B13" s="65" t="s">
        <v>117</v>
      </c>
      <c r="C13" s="46" t="s">
        <v>0</v>
      </c>
      <c r="D13" s="154">
        <v>102.5</v>
      </c>
      <c r="E13" s="146">
        <v>102.5</v>
      </c>
      <c r="F13" s="154">
        <v>102.5</v>
      </c>
      <c r="G13" s="154">
        <v>100</v>
      </c>
      <c r="H13" s="154">
        <v>100</v>
      </c>
      <c r="I13" s="154">
        <v>100</v>
      </c>
      <c r="J13" s="154">
        <v>100.7</v>
      </c>
      <c r="K13" s="154">
        <v>100.7</v>
      </c>
      <c r="L13" s="154">
        <v>101.5</v>
      </c>
      <c r="M13" s="154">
        <v>101.5</v>
      </c>
      <c r="N13" s="154">
        <v>102.2</v>
      </c>
      <c r="O13" s="146">
        <v>102.2</v>
      </c>
    </row>
    <row r="14" spans="1:15" s="4" customFormat="1" ht="12" customHeight="1">
      <c r="A14" s="190"/>
      <c r="B14" s="65" t="s">
        <v>143</v>
      </c>
      <c r="C14" s="46" t="s">
        <v>0</v>
      </c>
      <c r="D14" s="154">
        <v>102</v>
      </c>
      <c r="E14" s="154">
        <v>102.5</v>
      </c>
      <c r="F14" s="154">
        <v>102.5</v>
      </c>
      <c r="G14" s="154">
        <v>100</v>
      </c>
      <c r="H14" s="154">
        <v>100</v>
      </c>
      <c r="I14" s="154">
        <v>100</v>
      </c>
      <c r="J14" s="154">
        <v>100</v>
      </c>
      <c r="K14" s="154">
        <v>100.5</v>
      </c>
      <c r="L14" s="146">
        <v>100.5</v>
      </c>
      <c r="M14" s="146">
        <v>101</v>
      </c>
      <c r="N14" s="146">
        <v>101</v>
      </c>
      <c r="O14" s="146">
        <v>102.2</v>
      </c>
    </row>
    <row r="15" spans="1:15" s="4" customFormat="1" ht="12" customHeight="1">
      <c r="A15" s="190"/>
      <c r="B15" s="65" t="s">
        <v>146</v>
      </c>
      <c r="C15" s="46" t="s">
        <v>0</v>
      </c>
      <c r="D15" s="154">
        <v>100</v>
      </c>
      <c r="E15" s="146">
        <v>100</v>
      </c>
      <c r="F15" s="154">
        <v>99.3</v>
      </c>
      <c r="G15" s="154">
        <v>100</v>
      </c>
      <c r="H15" s="154">
        <v>100</v>
      </c>
      <c r="I15" s="154">
        <v>100</v>
      </c>
      <c r="J15" s="154">
        <v>100</v>
      </c>
      <c r="K15" s="154">
        <v>100.5</v>
      </c>
      <c r="L15" s="146">
        <v>100.5</v>
      </c>
      <c r="M15" s="146">
        <v>101</v>
      </c>
      <c r="N15" s="146">
        <v>101.5</v>
      </c>
      <c r="O15" s="146">
        <v>101.5</v>
      </c>
    </row>
    <row r="16" spans="1:15" s="4" customFormat="1" ht="12" customHeight="1">
      <c r="A16" s="190"/>
      <c r="B16" s="65" t="s">
        <v>147</v>
      </c>
      <c r="C16" s="46" t="s">
        <v>0</v>
      </c>
      <c r="D16" s="154">
        <v>100</v>
      </c>
      <c r="E16" s="146">
        <v>100</v>
      </c>
      <c r="F16" s="154">
        <v>100</v>
      </c>
      <c r="G16" s="154">
        <v>100</v>
      </c>
      <c r="H16" s="154">
        <v>100.1</v>
      </c>
      <c r="I16" s="154">
        <v>100</v>
      </c>
      <c r="J16" s="154">
        <v>100</v>
      </c>
      <c r="K16" s="154">
        <v>100</v>
      </c>
      <c r="L16" s="146">
        <v>100</v>
      </c>
      <c r="M16" s="146">
        <v>101</v>
      </c>
      <c r="N16" s="146">
        <v>101</v>
      </c>
      <c r="O16" s="146">
        <v>102.3</v>
      </c>
    </row>
    <row r="17" spans="1:15" s="4" customFormat="1" ht="12" customHeight="1">
      <c r="A17" s="190"/>
      <c r="B17" s="65" t="s">
        <v>151</v>
      </c>
      <c r="C17" s="46" t="s">
        <v>0</v>
      </c>
      <c r="D17" s="154">
        <v>19</v>
      </c>
      <c r="E17" s="146">
        <v>19</v>
      </c>
      <c r="F17" s="154">
        <v>19</v>
      </c>
      <c r="G17" s="154">
        <v>19</v>
      </c>
      <c r="H17" s="154">
        <v>19</v>
      </c>
      <c r="I17" s="154">
        <v>19</v>
      </c>
      <c r="J17" s="154">
        <v>19</v>
      </c>
      <c r="K17" s="154">
        <v>18.39</v>
      </c>
      <c r="L17" s="154">
        <v>18.39</v>
      </c>
      <c r="M17" s="154">
        <v>18.39</v>
      </c>
      <c r="N17" s="154">
        <v>18.39</v>
      </c>
      <c r="O17" s="154">
        <v>18.4</v>
      </c>
    </row>
    <row r="18" spans="1:15" s="4" customFormat="1" ht="12" customHeight="1">
      <c r="A18" s="190"/>
      <c r="B18" s="65" t="s">
        <v>152</v>
      </c>
      <c r="C18" s="46" t="s">
        <v>0</v>
      </c>
      <c r="D18" s="154"/>
      <c r="E18" s="146"/>
      <c r="F18" s="154"/>
      <c r="G18" s="154"/>
      <c r="H18" s="154"/>
      <c r="I18" s="154"/>
      <c r="J18" s="154"/>
      <c r="K18" s="154"/>
      <c r="L18" s="146"/>
      <c r="M18" s="146">
        <v>21</v>
      </c>
      <c r="N18" s="146">
        <v>21</v>
      </c>
      <c r="O18" s="146">
        <v>21</v>
      </c>
    </row>
    <row r="19" spans="1:15" s="4" customFormat="1" ht="12" customHeight="1">
      <c r="A19" s="190"/>
      <c r="B19" s="65" t="s">
        <v>14</v>
      </c>
      <c r="C19" s="46" t="s">
        <v>0</v>
      </c>
      <c r="D19" s="154">
        <v>26.7</v>
      </c>
      <c r="E19" s="146">
        <v>27</v>
      </c>
      <c r="F19" s="154">
        <v>27</v>
      </c>
      <c r="G19" s="154">
        <v>25.15</v>
      </c>
      <c r="H19" s="154">
        <v>25.6</v>
      </c>
      <c r="I19" s="154">
        <v>25.5</v>
      </c>
      <c r="J19" s="154">
        <v>25.5</v>
      </c>
      <c r="K19" s="154">
        <v>25.8</v>
      </c>
      <c r="L19" s="146">
        <v>25.8</v>
      </c>
      <c r="M19" s="146">
        <v>25.8</v>
      </c>
      <c r="N19" s="146">
        <v>26</v>
      </c>
      <c r="O19" s="146">
        <v>26.25</v>
      </c>
    </row>
    <row r="20" spans="1:15" s="4" customFormat="1" ht="12" customHeight="1">
      <c r="A20" s="190"/>
      <c r="B20" s="65" t="s">
        <v>121</v>
      </c>
      <c r="C20" s="46" t="s">
        <v>0</v>
      </c>
      <c r="D20" s="154">
        <v>26</v>
      </c>
      <c r="E20" s="146">
        <v>26.5</v>
      </c>
      <c r="F20" s="154">
        <v>26.84</v>
      </c>
      <c r="G20" s="154">
        <v>26.84</v>
      </c>
      <c r="H20" s="154">
        <v>25.5</v>
      </c>
      <c r="I20" s="154">
        <v>25.5</v>
      </c>
      <c r="J20" s="154">
        <v>25.7</v>
      </c>
      <c r="K20" s="154">
        <v>25.7</v>
      </c>
      <c r="L20" s="146">
        <v>25.75</v>
      </c>
      <c r="M20" s="146">
        <v>25.85</v>
      </c>
      <c r="N20" s="146">
        <v>26</v>
      </c>
      <c r="O20" s="146">
        <v>26.25</v>
      </c>
    </row>
    <row r="21" spans="1:15" s="4" customFormat="1" ht="12" customHeight="1">
      <c r="A21" s="190"/>
      <c r="B21" s="65" t="s">
        <v>144</v>
      </c>
      <c r="C21" s="46" t="s">
        <v>0</v>
      </c>
      <c r="D21" s="154">
        <v>25.8</v>
      </c>
      <c r="E21" s="146">
        <v>26.6</v>
      </c>
      <c r="F21" s="154">
        <v>26.4</v>
      </c>
      <c r="G21" s="154">
        <v>26.4</v>
      </c>
      <c r="H21" s="154">
        <v>25.5</v>
      </c>
      <c r="I21" s="154">
        <v>25.5</v>
      </c>
      <c r="J21" s="154">
        <v>25.75</v>
      </c>
      <c r="K21" s="154">
        <v>25.6</v>
      </c>
      <c r="L21" s="146">
        <v>25.7</v>
      </c>
      <c r="M21" s="146">
        <v>25.75</v>
      </c>
      <c r="N21" s="146">
        <v>25.75</v>
      </c>
      <c r="O21" s="146">
        <v>25.9</v>
      </c>
    </row>
    <row r="22" spans="1:15" s="4" customFormat="1" ht="12" customHeight="1">
      <c r="A22" s="190"/>
      <c r="B22" s="65" t="s">
        <v>5</v>
      </c>
      <c r="C22" s="46" t="s">
        <v>0</v>
      </c>
      <c r="D22" s="154">
        <v>1.64</v>
      </c>
      <c r="E22" s="146">
        <v>1.67</v>
      </c>
      <c r="F22" s="154">
        <v>1.7</v>
      </c>
      <c r="G22" s="154">
        <v>1.69</v>
      </c>
      <c r="H22" s="154">
        <v>1.6</v>
      </c>
      <c r="I22" s="154">
        <v>1.6</v>
      </c>
      <c r="J22" s="154">
        <v>1.62</v>
      </c>
      <c r="K22" s="154">
        <v>1.62</v>
      </c>
      <c r="L22" s="146">
        <v>1.63</v>
      </c>
      <c r="M22" s="146">
        <v>1.64</v>
      </c>
      <c r="N22" s="146">
        <v>1.62</v>
      </c>
      <c r="O22" s="146">
        <v>1.6</v>
      </c>
    </row>
    <row r="23" spans="1:15" s="4" customFormat="1" ht="12" customHeight="1">
      <c r="A23" s="190"/>
      <c r="B23" s="65" t="s">
        <v>11</v>
      </c>
      <c r="C23" s="46" t="s">
        <v>0</v>
      </c>
      <c r="D23" s="154">
        <v>101.5</v>
      </c>
      <c r="E23" s="154">
        <v>101.5</v>
      </c>
      <c r="F23" s="154">
        <v>101.5</v>
      </c>
      <c r="G23" s="154">
        <v>103.5</v>
      </c>
      <c r="H23" s="154">
        <v>100</v>
      </c>
      <c r="I23" s="154">
        <v>100.3</v>
      </c>
      <c r="J23" s="154">
        <v>100.5</v>
      </c>
      <c r="K23" s="154">
        <v>101</v>
      </c>
      <c r="L23" s="146">
        <v>100.7</v>
      </c>
      <c r="M23" s="146">
        <v>100.8</v>
      </c>
      <c r="N23" s="146">
        <v>101.3</v>
      </c>
      <c r="O23" s="146">
        <v>102</v>
      </c>
    </row>
    <row r="24" spans="1:15" s="4" customFormat="1" ht="12" customHeight="1">
      <c r="A24" s="190"/>
      <c r="B24" s="65" t="s">
        <v>13</v>
      </c>
      <c r="C24" s="46" t="s">
        <v>0</v>
      </c>
      <c r="D24" s="154">
        <v>101.5</v>
      </c>
      <c r="E24" s="146">
        <v>101.5</v>
      </c>
      <c r="F24" s="154">
        <v>103.1</v>
      </c>
      <c r="G24" s="154">
        <v>103.1</v>
      </c>
      <c r="H24" s="154">
        <v>100.1</v>
      </c>
      <c r="I24" s="154">
        <v>100.4</v>
      </c>
      <c r="J24" s="154">
        <v>100</v>
      </c>
      <c r="K24" s="154">
        <v>100.5</v>
      </c>
      <c r="L24" s="146">
        <v>100.5</v>
      </c>
      <c r="M24" s="146">
        <v>101.3</v>
      </c>
      <c r="N24" s="146">
        <v>103</v>
      </c>
      <c r="O24" s="146">
        <v>102.1</v>
      </c>
    </row>
    <row r="25" spans="1:15" s="4" customFormat="1" ht="12" customHeight="1">
      <c r="A25" s="190"/>
      <c r="B25" s="128" t="s">
        <v>12</v>
      </c>
      <c r="C25" s="46" t="s">
        <v>0</v>
      </c>
      <c r="D25" s="154">
        <v>73</v>
      </c>
      <c r="E25" s="146">
        <v>73</v>
      </c>
      <c r="F25" s="154">
        <v>73</v>
      </c>
      <c r="G25" s="154">
        <v>73</v>
      </c>
      <c r="H25" s="154">
        <v>70</v>
      </c>
      <c r="I25" s="154">
        <v>70</v>
      </c>
      <c r="J25" s="154">
        <v>70</v>
      </c>
      <c r="K25" s="154">
        <v>75</v>
      </c>
      <c r="L25" s="146">
        <v>75</v>
      </c>
      <c r="M25" s="146">
        <v>77.05</v>
      </c>
      <c r="N25" s="146">
        <v>76</v>
      </c>
      <c r="O25" s="146">
        <v>76</v>
      </c>
    </row>
    <row r="26" spans="1:15" s="4" customFormat="1" ht="12" customHeight="1">
      <c r="A26" s="190"/>
      <c r="B26" s="65" t="s">
        <v>6</v>
      </c>
      <c r="C26" s="46" t="s">
        <v>0</v>
      </c>
      <c r="D26" s="154">
        <v>1.82</v>
      </c>
      <c r="E26" s="154">
        <v>1.82</v>
      </c>
      <c r="F26" s="154">
        <v>1.82</v>
      </c>
      <c r="G26" s="154">
        <v>1.82</v>
      </c>
      <c r="H26" s="154">
        <v>1.82</v>
      </c>
      <c r="I26" s="154">
        <v>1.82</v>
      </c>
      <c r="J26" s="154">
        <v>1.82</v>
      </c>
      <c r="K26" s="154">
        <v>1.75</v>
      </c>
      <c r="L26" s="146">
        <v>1.75</v>
      </c>
      <c r="M26" s="146">
        <v>1.73</v>
      </c>
      <c r="N26" s="146">
        <v>1.73</v>
      </c>
      <c r="O26" s="146">
        <v>1.75</v>
      </c>
    </row>
    <row r="27" spans="1:15" s="4" customFormat="1" ht="12" customHeight="1">
      <c r="A27" s="190"/>
      <c r="B27" s="65" t="s">
        <v>7</v>
      </c>
      <c r="C27" s="46" t="s">
        <v>0</v>
      </c>
      <c r="D27" s="154">
        <v>100.3</v>
      </c>
      <c r="E27" s="154">
        <v>100</v>
      </c>
      <c r="F27" s="154">
        <v>100</v>
      </c>
      <c r="G27" s="154">
        <v>100</v>
      </c>
      <c r="H27" s="154">
        <v>100</v>
      </c>
      <c r="I27" s="154">
        <v>100</v>
      </c>
      <c r="J27" s="154">
        <v>100</v>
      </c>
      <c r="K27" s="154"/>
      <c r="L27" s="154"/>
      <c r="M27" s="146"/>
      <c r="N27" s="146"/>
      <c r="O27" s="146"/>
    </row>
    <row r="28" spans="1:15" s="4" customFormat="1" ht="12.75" customHeight="1">
      <c r="A28" s="190"/>
      <c r="B28" s="65" t="s">
        <v>148</v>
      </c>
      <c r="C28" s="46" t="s">
        <v>0</v>
      </c>
      <c r="D28" s="154"/>
      <c r="E28" s="154"/>
      <c r="F28" s="154">
        <v>100</v>
      </c>
      <c r="G28" s="154">
        <v>100</v>
      </c>
      <c r="H28" s="154">
        <v>100</v>
      </c>
      <c r="I28" s="154">
        <v>101</v>
      </c>
      <c r="J28" s="154">
        <v>100.8</v>
      </c>
      <c r="K28" s="154">
        <v>100.3</v>
      </c>
      <c r="L28" s="146">
        <v>101.2</v>
      </c>
      <c r="M28" s="146">
        <v>101.2</v>
      </c>
      <c r="N28" s="146">
        <v>100.9</v>
      </c>
      <c r="O28" s="146">
        <v>100</v>
      </c>
    </row>
    <row r="29" spans="1:15" s="4" customFormat="1" ht="12.75" customHeight="1">
      <c r="A29" s="190"/>
      <c r="B29" s="65" t="s">
        <v>8</v>
      </c>
      <c r="C29" s="46" t="s">
        <v>0</v>
      </c>
      <c r="D29" s="154">
        <v>8.85</v>
      </c>
      <c r="E29" s="146">
        <v>9.14</v>
      </c>
      <c r="F29" s="154">
        <v>9.2</v>
      </c>
      <c r="G29" s="154">
        <v>9.2</v>
      </c>
      <c r="H29" s="154">
        <v>9.3</v>
      </c>
      <c r="I29" s="154">
        <v>9.38</v>
      </c>
      <c r="J29" s="154">
        <v>9.35</v>
      </c>
      <c r="K29" s="154">
        <v>9.35</v>
      </c>
      <c r="L29" s="146">
        <v>9.45</v>
      </c>
      <c r="M29" s="146">
        <v>9.35</v>
      </c>
      <c r="N29" s="146">
        <v>9.6</v>
      </c>
      <c r="O29" s="146">
        <v>9.8</v>
      </c>
    </row>
    <row r="30" spans="1:15" s="4" customFormat="1" ht="12.75" customHeight="1">
      <c r="A30" s="190"/>
      <c r="B30" s="65" t="s">
        <v>9</v>
      </c>
      <c r="C30" s="46" t="s">
        <v>0</v>
      </c>
      <c r="D30" s="154">
        <v>8.5</v>
      </c>
      <c r="E30" s="154">
        <v>9</v>
      </c>
      <c r="F30" s="154">
        <v>9.05</v>
      </c>
      <c r="G30" s="154">
        <v>8.95</v>
      </c>
      <c r="H30" s="154">
        <v>8.9</v>
      </c>
      <c r="I30" s="154">
        <v>8.8</v>
      </c>
      <c r="J30" s="154">
        <v>8.75</v>
      </c>
      <c r="K30" s="154">
        <v>8.75</v>
      </c>
      <c r="L30" s="154">
        <v>8.81</v>
      </c>
      <c r="M30" s="154">
        <v>8.8</v>
      </c>
      <c r="N30" s="154">
        <v>8.8</v>
      </c>
      <c r="O30" s="154">
        <v>8.8</v>
      </c>
    </row>
    <row r="31" spans="1:15" s="4" customFormat="1" ht="12.75" customHeight="1" thickBot="1">
      <c r="A31" s="191"/>
      <c r="B31" s="127" t="s">
        <v>122</v>
      </c>
      <c r="C31" s="43" t="s">
        <v>0</v>
      </c>
      <c r="D31" s="153">
        <v>10.17</v>
      </c>
      <c r="E31" s="153">
        <v>10.17</v>
      </c>
      <c r="F31" s="153">
        <v>10.19</v>
      </c>
      <c r="G31" s="153">
        <v>10.18</v>
      </c>
      <c r="H31" s="153">
        <v>10.25</v>
      </c>
      <c r="I31" s="153">
        <v>10.2</v>
      </c>
      <c r="J31" s="153">
        <v>10.2</v>
      </c>
      <c r="K31" s="153">
        <v>10.2</v>
      </c>
      <c r="L31" s="153">
        <v>10.2</v>
      </c>
      <c r="M31" s="153">
        <v>10.2</v>
      </c>
      <c r="N31" s="153">
        <v>10.2</v>
      </c>
      <c r="O31" s="153">
        <v>10.2</v>
      </c>
    </row>
    <row r="32" spans="1:15" s="4" customFormat="1" ht="11.25" customHeight="1">
      <c r="A32" s="186" t="s">
        <v>42</v>
      </c>
      <c r="B32" s="60" t="s">
        <v>45</v>
      </c>
      <c r="C32" s="41" t="s">
        <v>0</v>
      </c>
      <c r="D32" s="156">
        <v>3.5</v>
      </c>
      <c r="E32" s="157">
        <v>3.5</v>
      </c>
      <c r="F32" s="157">
        <v>3.5</v>
      </c>
      <c r="G32" s="157">
        <v>3.5</v>
      </c>
      <c r="H32" s="157">
        <v>3.5</v>
      </c>
      <c r="I32" s="156">
        <v>2.69</v>
      </c>
      <c r="J32" s="156">
        <v>3.19</v>
      </c>
      <c r="K32" s="156">
        <v>3.4</v>
      </c>
      <c r="L32" s="157">
        <v>3.32</v>
      </c>
      <c r="M32" s="157">
        <v>3.32</v>
      </c>
      <c r="N32" s="157">
        <v>3.32</v>
      </c>
      <c r="O32" s="157">
        <v>3.23</v>
      </c>
    </row>
    <row r="33" spans="1:15" ht="12.75" customHeight="1">
      <c r="A33" s="192"/>
      <c r="B33" s="61" t="s">
        <v>10</v>
      </c>
      <c r="C33" s="46" t="s">
        <v>0</v>
      </c>
      <c r="D33" s="154">
        <v>15</v>
      </c>
      <c r="E33" s="154">
        <v>14.89</v>
      </c>
      <c r="F33" s="154">
        <v>13.55</v>
      </c>
      <c r="G33" s="154">
        <v>15.49</v>
      </c>
      <c r="H33" s="154">
        <v>14.8</v>
      </c>
      <c r="I33" s="154">
        <v>15.64</v>
      </c>
      <c r="J33" s="154">
        <v>13.76</v>
      </c>
      <c r="K33" s="154">
        <v>15</v>
      </c>
      <c r="L33" s="154">
        <v>15</v>
      </c>
      <c r="M33" s="154">
        <v>15.49</v>
      </c>
      <c r="N33" s="154">
        <v>15</v>
      </c>
      <c r="O33" s="154">
        <v>15.25</v>
      </c>
    </row>
    <row r="34" spans="1:23" ht="13.5" customHeight="1">
      <c r="A34" s="192"/>
      <c r="B34" s="61" t="s">
        <v>78</v>
      </c>
      <c r="C34" s="46" t="s">
        <v>0</v>
      </c>
      <c r="D34" s="148">
        <v>3.5</v>
      </c>
      <c r="E34" s="148">
        <v>3.5</v>
      </c>
      <c r="F34" s="148">
        <v>3.5</v>
      </c>
      <c r="G34" s="148">
        <v>3.5</v>
      </c>
      <c r="H34" s="148">
        <v>3.5</v>
      </c>
      <c r="I34" s="148">
        <v>3.5</v>
      </c>
      <c r="J34" s="148">
        <v>3.5</v>
      </c>
      <c r="K34" s="148">
        <v>3.5</v>
      </c>
      <c r="L34" s="148">
        <v>3.5</v>
      </c>
      <c r="M34" s="146">
        <v>3.5</v>
      </c>
      <c r="N34" s="146">
        <v>3.75</v>
      </c>
      <c r="O34" s="146">
        <v>3.75</v>
      </c>
      <c r="P34" s="1"/>
      <c r="Q34" s="1"/>
      <c r="R34" s="1"/>
      <c r="S34" s="1"/>
      <c r="T34" s="1"/>
      <c r="U34" s="1"/>
      <c r="V34" s="1"/>
      <c r="W34" s="1"/>
    </row>
    <row r="35" spans="1:15" ht="13.5" thickBot="1">
      <c r="A35" s="193"/>
      <c r="B35" s="62" t="s">
        <v>73</v>
      </c>
      <c r="C35" s="43" t="s">
        <v>0</v>
      </c>
      <c r="D35" s="149">
        <v>3.24</v>
      </c>
      <c r="E35" s="149">
        <v>3</v>
      </c>
      <c r="F35" s="149">
        <v>2.75</v>
      </c>
      <c r="G35" s="149">
        <v>2.75</v>
      </c>
      <c r="H35" s="149">
        <v>2.75</v>
      </c>
      <c r="I35" s="149">
        <v>2.75</v>
      </c>
      <c r="J35" s="149">
        <v>2.75</v>
      </c>
      <c r="K35" s="149">
        <v>2.75</v>
      </c>
      <c r="L35" s="149">
        <v>2.75</v>
      </c>
      <c r="M35" s="149">
        <v>2.75</v>
      </c>
      <c r="N35" s="149">
        <v>2.75</v>
      </c>
      <c r="O35" s="150">
        <v>2.75</v>
      </c>
    </row>
    <row r="36" spans="1:15" ht="13.5" customHeight="1" thickBot="1">
      <c r="A36" s="185" t="s">
        <v>154</v>
      </c>
      <c r="B36" s="185"/>
      <c r="C36" s="185"/>
      <c r="D36" s="147">
        <v>1507.5</v>
      </c>
      <c r="E36" s="147">
        <v>1507.5</v>
      </c>
      <c r="F36" s="147">
        <v>1507.5</v>
      </c>
      <c r="G36" s="155">
        <v>1507.5</v>
      </c>
      <c r="H36" s="155">
        <v>1507.5</v>
      </c>
      <c r="I36" s="155">
        <v>1507.5</v>
      </c>
      <c r="J36" s="147">
        <v>1507.5</v>
      </c>
      <c r="K36" s="147">
        <v>1507.5</v>
      </c>
      <c r="L36" s="147">
        <v>1507.5</v>
      </c>
      <c r="M36" s="147">
        <v>1507.5</v>
      </c>
      <c r="N36" s="147">
        <v>1507.5</v>
      </c>
      <c r="O36" s="147">
        <v>1507.5</v>
      </c>
    </row>
    <row r="37" ht="12.75">
      <c r="A37" s="7" t="s">
        <v>54</v>
      </c>
    </row>
  </sheetData>
  <sheetProtection/>
  <mergeCells count="5">
    <mergeCell ref="A32:A35"/>
    <mergeCell ref="C3:O3"/>
    <mergeCell ref="A5:A6"/>
    <mergeCell ref="A7:A31"/>
    <mergeCell ref="A36:C3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16.7109375" style="84" customWidth="1"/>
    <col min="3" max="3" width="16.7109375" style="91" customWidth="1"/>
    <col min="4" max="8" width="16.7109375" style="85" customWidth="1"/>
    <col min="9" max="16384" width="9.140625" style="1" customWidth="1"/>
  </cols>
  <sheetData>
    <row r="1" spans="1:8" ht="19.5" customHeight="1">
      <c r="A1" s="57" t="s">
        <v>100</v>
      </c>
      <c r="B1" s="82"/>
      <c r="C1" s="82"/>
      <c r="D1" s="82"/>
      <c r="E1" s="82"/>
      <c r="F1" s="82"/>
      <c r="G1" s="82"/>
      <c r="H1" s="82"/>
    </row>
    <row r="2" spans="1:3" ht="6.75" customHeight="1" thickBot="1">
      <c r="A2" s="11"/>
      <c r="B2" s="85"/>
      <c r="C2" s="85"/>
    </row>
    <row r="3" spans="1:8" ht="13.5" customHeight="1" thickBot="1">
      <c r="A3" s="11"/>
      <c r="B3" s="198" t="s">
        <v>139</v>
      </c>
      <c r="C3" s="198"/>
      <c r="D3" s="198"/>
      <c r="E3" s="198"/>
      <c r="F3" s="198"/>
      <c r="G3" s="198"/>
      <c r="H3" s="198"/>
    </row>
    <row r="4" spans="2:8" ht="13.5" thickBot="1">
      <c r="B4" s="207" t="s">
        <v>63</v>
      </c>
      <c r="C4" s="207"/>
      <c r="D4" s="207"/>
      <c r="E4" s="208" t="s">
        <v>64</v>
      </c>
      <c r="F4" s="208" t="s">
        <v>97</v>
      </c>
      <c r="G4" s="208" t="s">
        <v>98</v>
      </c>
      <c r="H4" s="208" t="s">
        <v>99</v>
      </c>
    </row>
    <row r="5" spans="1:8" ht="21.75" thickBot="1">
      <c r="A5" s="71" t="s">
        <v>110</v>
      </c>
      <c r="B5" s="86" t="s">
        <v>97</v>
      </c>
      <c r="C5" s="86" t="s">
        <v>98</v>
      </c>
      <c r="D5" s="86" t="s">
        <v>53</v>
      </c>
      <c r="E5" s="209"/>
      <c r="F5" s="209"/>
      <c r="G5" s="209"/>
      <c r="H5" s="209"/>
    </row>
    <row r="6" spans="1:8" ht="30" customHeight="1">
      <c r="A6" s="73" t="s">
        <v>26</v>
      </c>
      <c r="B6" s="26">
        <v>1666</v>
      </c>
      <c r="C6" s="26">
        <v>165</v>
      </c>
      <c r="D6" s="26">
        <v>74</v>
      </c>
      <c r="E6" s="37">
        <v>20</v>
      </c>
      <c r="F6" s="37">
        <v>33311</v>
      </c>
      <c r="G6" s="37">
        <v>3299</v>
      </c>
      <c r="H6" s="111">
        <v>1478</v>
      </c>
    </row>
    <row r="7" spans="1:8" s="126" customFormat="1" ht="30" customHeight="1">
      <c r="A7" s="74" t="s">
        <v>27</v>
      </c>
      <c r="B7" s="30">
        <v>2271</v>
      </c>
      <c r="C7" s="30">
        <v>318</v>
      </c>
      <c r="D7" s="30">
        <v>50</v>
      </c>
      <c r="E7" s="38">
        <v>19</v>
      </c>
      <c r="F7" s="38">
        <v>43141</v>
      </c>
      <c r="G7" s="38">
        <v>6038</v>
      </c>
      <c r="H7" s="112">
        <v>957</v>
      </c>
    </row>
    <row r="8" spans="1:8" s="126" customFormat="1" ht="30" customHeight="1">
      <c r="A8" s="74" t="s">
        <v>28</v>
      </c>
      <c r="B8" s="30">
        <v>2146</v>
      </c>
      <c r="C8" s="30">
        <v>404</v>
      </c>
      <c r="D8" s="30">
        <v>35</v>
      </c>
      <c r="E8" s="38">
        <v>20</v>
      </c>
      <c r="F8" s="38">
        <v>42927</v>
      </c>
      <c r="G8" s="38">
        <v>8072</v>
      </c>
      <c r="H8" s="112">
        <v>692</v>
      </c>
    </row>
    <row r="9" spans="1:8" s="126" customFormat="1" ht="30" customHeight="1">
      <c r="A9" s="74" t="s">
        <v>29</v>
      </c>
      <c r="B9" s="30">
        <v>892</v>
      </c>
      <c r="C9" s="30">
        <v>91</v>
      </c>
      <c r="D9" s="30">
        <v>34</v>
      </c>
      <c r="E9" s="38">
        <v>20</v>
      </c>
      <c r="F9" s="38">
        <v>17839</v>
      </c>
      <c r="G9" s="38">
        <v>1818</v>
      </c>
      <c r="H9" s="112">
        <v>674</v>
      </c>
    </row>
    <row r="10" spans="1:8" s="126" customFormat="1" ht="30" customHeight="1">
      <c r="A10" s="74" t="s">
        <v>30</v>
      </c>
      <c r="B10" s="30">
        <v>1537</v>
      </c>
      <c r="C10" s="30">
        <v>153</v>
      </c>
      <c r="D10" s="30">
        <v>53</v>
      </c>
      <c r="E10" s="38">
        <v>21</v>
      </c>
      <c r="F10" s="38">
        <v>32280</v>
      </c>
      <c r="G10" s="38">
        <v>3205</v>
      </c>
      <c r="H10" s="112">
        <v>1116</v>
      </c>
    </row>
    <row r="11" spans="1:8" s="126" customFormat="1" ht="30" customHeight="1">
      <c r="A11" s="74" t="s">
        <v>31</v>
      </c>
      <c r="B11" s="30">
        <v>2757</v>
      </c>
      <c r="C11" s="30">
        <v>353</v>
      </c>
      <c r="D11" s="30">
        <v>47</v>
      </c>
      <c r="E11" s="38">
        <v>21</v>
      </c>
      <c r="F11" s="38">
        <v>57890</v>
      </c>
      <c r="G11" s="38">
        <v>7410</v>
      </c>
      <c r="H11" s="112">
        <v>982</v>
      </c>
    </row>
    <row r="12" spans="1:8" s="126" customFormat="1" ht="30" customHeight="1">
      <c r="A12" s="74" t="s">
        <v>32</v>
      </c>
      <c r="B12" s="30">
        <v>981</v>
      </c>
      <c r="C12" s="30">
        <v>181</v>
      </c>
      <c r="D12" s="30">
        <v>37</v>
      </c>
      <c r="E12" s="38">
        <v>20</v>
      </c>
      <c r="F12" s="38">
        <v>19622</v>
      </c>
      <c r="G12" s="38">
        <v>3617</v>
      </c>
      <c r="H12" s="112">
        <v>735</v>
      </c>
    </row>
    <row r="13" spans="1:8" s="126" customFormat="1" ht="30" customHeight="1">
      <c r="A13" s="74" t="s">
        <v>33</v>
      </c>
      <c r="B13" s="30">
        <v>2104</v>
      </c>
      <c r="C13" s="30">
        <v>347</v>
      </c>
      <c r="D13" s="30">
        <v>51</v>
      </c>
      <c r="E13" s="38">
        <v>20</v>
      </c>
      <c r="F13" s="38">
        <v>42076</v>
      </c>
      <c r="G13" s="38">
        <v>6941</v>
      </c>
      <c r="H13" s="112">
        <v>1016</v>
      </c>
    </row>
    <row r="14" spans="1:8" s="126" customFormat="1" ht="30" customHeight="1">
      <c r="A14" s="74" t="s">
        <v>34</v>
      </c>
      <c r="B14" s="30">
        <v>10369</v>
      </c>
      <c r="C14" s="30">
        <v>1607</v>
      </c>
      <c r="D14" s="30">
        <v>42</v>
      </c>
      <c r="E14" s="38">
        <v>22</v>
      </c>
      <c r="F14" s="38">
        <v>228108</v>
      </c>
      <c r="G14" s="38">
        <v>35353</v>
      </c>
      <c r="H14" s="112">
        <v>914</v>
      </c>
    </row>
    <row r="15" spans="1:8" s="126" customFormat="1" ht="30" customHeight="1">
      <c r="A15" s="74" t="s">
        <v>35</v>
      </c>
      <c r="B15" s="30">
        <v>2255</v>
      </c>
      <c r="C15" s="30">
        <v>308</v>
      </c>
      <c r="D15" s="30">
        <v>34</v>
      </c>
      <c r="E15" s="38">
        <v>22</v>
      </c>
      <c r="F15" s="38">
        <v>49603</v>
      </c>
      <c r="G15" s="38">
        <v>6766</v>
      </c>
      <c r="H15" s="112">
        <v>744</v>
      </c>
    </row>
    <row r="16" spans="1:8" s="126" customFormat="1" ht="30" customHeight="1">
      <c r="A16" s="74" t="s">
        <v>36</v>
      </c>
      <c r="B16" s="30">
        <v>1323</v>
      </c>
      <c r="C16" s="30">
        <v>181</v>
      </c>
      <c r="D16" s="30">
        <v>33</v>
      </c>
      <c r="E16" s="38">
        <v>19</v>
      </c>
      <c r="F16" s="38">
        <v>25146</v>
      </c>
      <c r="G16" s="38">
        <v>3438</v>
      </c>
      <c r="H16" s="112">
        <v>636</v>
      </c>
    </row>
    <row r="17" spans="1:8" s="126" customFormat="1" ht="30" customHeight="1" thickBot="1">
      <c r="A17" s="75" t="s">
        <v>37</v>
      </c>
      <c r="B17" s="29">
        <v>3308</v>
      </c>
      <c r="C17" s="29">
        <v>516</v>
      </c>
      <c r="D17" s="29">
        <v>41</v>
      </c>
      <c r="E17" s="39">
        <v>21</v>
      </c>
      <c r="F17" s="39">
        <v>69470</v>
      </c>
      <c r="G17" s="39">
        <v>10833</v>
      </c>
      <c r="H17" s="113">
        <v>861</v>
      </c>
    </row>
    <row r="18" spans="1:8" s="126" customFormat="1" ht="30" customHeight="1" thickBot="1">
      <c r="A18" s="22" t="s">
        <v>138</v>
      </c>
      <c r="B18" s="95">
        <f>F18/E18</f>
        <v>2699.6448979591837</v>
      </c>
      <c r="C18" s="95">
        <f>G18/E18</f>
        <v>395.0612244897959</v>
      </c>
      <c r="D18" s="95">
        <f>SUM(D6:D17)/12</f>
        <v>44.25</v>
      </c>
      <c r="E18" s="95">
        <f>SUM(E6:E17)</f>
        <v>245</v>
      </c>
      <c r="F18" s="95">
        <f>SUM(F6:F17)</f>
        <v>661413</v>
      </c>
      <c r="G18" s="95">
        <f>SUM(G6:G17)</f>
        <v>96790</v>
      </c>
      <c r="H18" s="95">
        <f>SUM(H6:H17)</f>
        <v>10805</v>
      </c>
    </row>
    <row r="19" spans="1:3" ht="13.5" customHeight="1">
      <c r="A19" s="7" t="s">
        <v>24</v>
      </c>
      <c r="B19" s="85"/>
      <c r="C19" s="85"/>
    </row>
  </sheetData>
  <sheetProtection/>
  <mergeCells count="6">
    <mergeCell ref="B3:H3"/>
    <mergeCell ref="B4:D4"/>
    <mergeCell ref="E4:E5"/>
    <mergeCell ref="F4:F5"/>
    <mergeCell ref="G4:G5"/>
    <mergeCell ref="H4:H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W69"/>
  <sheetViews>
    <sheetView zoomScale="140" zoomScaleNormal="140" zoomScalePageLayoutView="0" workbookViewId="0" topLeftCell="B1">
      <selection activeCell="B1" sqref="B1"/>
    </sheetView>
  </sheetViews>
  <sheetFormatPr defaultColWidth="9.140625" defaultRowHeight="12.75"/>
  <cols>
    <col min="1" max="1" width="7.140625" style="10" customWidth="1"/>
    <col min="2" max="2" width="20.57421875" style="59" customWidth="1"/>
    <col min="3" max="3" width="8.140625" style="6" bestFit="1" customWidth="1"/>
    <col min="4" max="4" width="8.140625" style="3" customWidth="1"/>
    <col min="5" max="5" width="7.8515625" style="3" customWidth="1"/>
    <col min="6" max="6" width="7.57421875" style="3" customWidth="1"/>
    <col min="7" max="7" width="7.8515625" style="3" customWidth="1"/>
    <col min="8" max="8" width="8.140625" style="3" customWidth="1"/>
    <col min="9" max="9" width="8.7109375" style="3" customWidth="1"/>
    <col min="10" max="10" width="8.421875" style="3" customWidth="1"/>
    <col min="11" max="11" width="7.8515625" style="3" customWidth="1"/>
    <col min="12" max="12" width="8.140625" style="3" customWidth="1"/>
    <col min="13" max="14" width="8.7109375" style="3" customWidth="1"/>
    <col min="15" max="15" width="8.140625" style="3" bestFit="1" customWidth="1"/>
    <col min="16" max="16" width="9.7109375" style="9" bestFit="1" customWidth="1"/>
    <col min="17" max="16384" width="9.140625" style="3" customWidth="1"/>
  </cols>
  <sheetData>
    <row r="1" spans="1:23" ht="19.5" customHeight="1">
      <c r="A1" s="57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2"/>
      <c r="R1" s="12"/>
      <c r="S1" s="12"/>
      <c r="T1" s="12"/>
      <c r="U1" s="12"/>
      <c r="V1" s="12"/>
      <c r="W1" s="12"/>
    </row>
    <row r="2" spans="1:15" ht="6.75" customHeight="1" thickBot="1">
      <c r="A2" s="14"/>
      <c r="M2" s="10"/>
      <c r="N2" s="6"/>
      <c r="O2" s="6"/>
    </row>
    <row r="3" spans="1:16" ht="13.5" customHeight="1" thickBot="1">
      <c r="A3" s="14"/>
      <c r="C3" s="206">
        <v>2014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ht="13.5" customHeight="1" thickBot="1">
      <c r="A4" s="22" t="s">
        <v>55</v>
      </c>
      <c r="B4" s="22" t="s">
        <v>56</v>
      </c>
      <c r="C4" s="55" t="s">
        <v>57</v>
      </c>
      <c r="D4" s="70" t="s">
        <v>79</v>
      </c>
      <c r="E4" s="70" t="s">
        <v>80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32</v>
      </c>
      <c r="K4" s="70" t="s">
        <v>81</v>
      </c>
      <c r="L4" s="70" t="s">
        <v>82</v>
      </c>
      <c r="M4" s="70" t="s">
        <v>83</v>
      </c>
      <c r="N4" s="70" t="s">
        <v>84</v>
      </c>
      <c r="O4" s="70" t="s">
        <v>85</v>
      </c>
      <c r="P4" s="70" t="s">
        <v>138</v>
      </c>
    </row>
    <row r="5" spans="1:16" ht="16.5" customHeight="1">
      <c r="A5" s="186" t="s">
        <v>38</v>
      </c>
      <c r="B5" s="212" t="s">
        <v>39</v>
      </c>
      <c r="C5" s="41" t="s">
        <v>0</v>
      </c>
      <c r="D5" s="50">
        <v>9999.51</v>
      </c>
      <c r="E5" s="27">
        <v>7129.9</v>
      </c>
      <c r="F5" s="50">
        <v>3268.64</v>
      </c>
      <c r="G5" s="50">
        <v>4894.33</v>
      </c>
      <c r="H5" s="50">
        <v>5924.44</v>
      </c>
      <c r="I5" s="50">
        <v>3384.53</v>
      </c>
      <c r="J5" s="50">
        <v>3448.35</v>
      </c>
      <c r="K5" s="50">
        <v>4505.6</v>
      </c>
      <c r="L5" s="27">
        <v>4988.93</v>
      </c>
      <c r="M5" s="27">
        <v>4223.34</v>
      </c>
      <c r="N5" s="27">
        <v>4620.69</v>
      </c>
      <c r="O5" s="27">
        <v>6009.89</v>
      </c>
      <c r="P5" s="158">
        <f>SUM(D5:O5)</f>
        <v>62398.149999999994</v>
      </c>
    </row>
    <row r="6" spans="1:16" ht="16.5" customHeight="1" thickBot="1">
      <c r="A6" s="192"/>
      <c r="B6" s="213"/>
      <c r="C6" s="43" t="s">
        <v>65</v>
      </c>
      <c r="D6" s="164">
        <f aca="true" t="shared" si="0" ref="D6:P6">D5*100/D$67</f>
        <v>30.018885806465356</v>
      </c>
      <c r="E6" s="164">
        <f t="shared" si="0"/>
        <v>16.526962042158484</v>
      </c>
      <c r="F6" s="164">
        <f t="shared" si="0"/>
        <v>7.614356634805845</v>
      </c>
      <c r="G6" s="164">
        <f t="shared" si="0"/>
        <v>27.43610772122444</v>
      </c>
      <c r="H6" s="164">
        <f t="shared" si="0"/>
        <v>18.353386109340143</v>
      </c>
      <c r="I6" s="164">
        <f t="shared" si="0"/>
        <v>5.8464988514396135</v>
      </c>
      <c r="J6" s="164">
        <f t="shared" si="0"/>
        <v>17.573672743951377</v>
      </c>
      <c r="K6" s="164">
        <f t="shared" si="0"/>
        <v>10.708165879604435</v>
      </c>
      <c r="L6" s="164">
        <f t="shared" si="0"/>
        <v>2.1870881342688415</v>
      </c>
      <c r="M6" s="164">
        <f t="shared" si="0"/>
        <v>8.5143160236285</v>
      </c>
      <c r="N6" s="164">
        <f t="shared" si="0"/>
        <v>18.375410849815378</v>
      </c>
      <c r="O6" s="164">
        <f t="shared" si="0"/>
        <v>8.651115294559315</v>
      </c>
      <c r="P6" s="164">
        <f t="shared" si="0"/>
        <v>9.434067099735438</v>
      </c>
    </row>
    <row r="7" spans="1:16" ht="16.5" customHeight="1">
      <c r="A7" s="192"/>
      <c r="B7" s="210" t="s">
        <v>40</v>
      </c>
      <c r="C7" s="41" t="s">
        <v>0</v>
      </c>
      <c r="D7" s="50">
        <v>4441.03</v>
      </c>
      <c r="E7" s="27">
        <v>3110.75</v>
      </c>
      <c r="F7" s="50">
        <v>1189.23</v>
      </c>
      <c r="G7" s="50">
        <v>2156.8</v>
      </c>
      <c r="H7" s="50">
        <v>3042.97</v>
      </c>
      <c r="I7" s="50">
        <v>2433.86</v>
      </c>
      <c r="J7" s="50">
        <v>3667.18</v>
      </c>
      <c r="K7" s="50">
        <v>1520.29</v>
      </c>
      <c r="L7" s="27">
        <v>1003.43</v>
      </c>
      <c r="M7" s="27">
        <v>1130.95</v>
      </c>
      <c r="N7" s="27">
        <v>1296.41</v>
      </c>
      <c r="O7" s="27">
        <v>3382.23</v>
      </c>
      <c r="P7" s="158">
        <f>SUM(D7:O7)</f>
        <v>28375.13</v>
      </c>
    </row>
    <row r="8" spans="1:16" s="8" customFormat="1" ht="16.5" customHeight="1" thickBot="1">
      <c r="A8" s="193"/>
      <c r="B8" s="211"/>
      <c r="C8" s="43" t="s">
        <v>65</v>
      </c>
      <c r="D8" s="164">
        <f aca="true" t="shared" si="1" ref="D8:P8">D7*100/D$67</f>
        <v>13.332130517704051</v>
      </c>
      <c r="E8" s="164">
        <f t="shared" si="1"/>
        <v>7.210654731853813</v>
      </c>
      <c r="F8" s="164">
        <f t="shared" si="1"/>
        <v>2.770333025603968</v>
      </c>
      <c r="G8" s="164">
        <f t="shared" si="1"/>
        <v>12.090357032144723</v>
      </c>
      <c r="H8" s="164">
        <f t="shared" si="1"/>
        <v>9.426849344265243</v>
      </c>
      <c r="I8" s="164">
        <f t="shared" si="1"/>
        <v>4.204294154451229</v>
      </c>
      <c r="J8" s="164">
        <f t="shared" si="1"/>
        <v>18.688886340761123</v>
      </c>
      <c r="K8" s="164">
        <f t="shared" si="1"/>
        <v>3.613174162176808</v>
      </c>
      <c r="L8" s="164">
        <f t="shared" si="1"/>
        <v>0.4398918899582443</v>
      </c>
      <c r="M8" s="164">
        <f t="shared" si="1"/>
        <v>2.280011958999903</v>
      </c>
      <c r="N8" s="164">
        <f t="shared" si="1"/>
        <v>5.155521443725755</v>
      </c>
      <c r="O8" s="164">
        <f t="shared" si="1"/>
        <v>4.868651786092149</v>
      </c>
      <c r="P8" s="164">
        <f t="shared" si="1"/>
        <v>4.2900771959379576</v>
      </c>
    </row>
    <row r="9" spans="1:16" s="4" customFormat="1" ht="9.75" customHeight="1">
      <c r="A9" s="189" t="s">
        <v>44</v>
      </c>
      <c r="B9" s="210" t="s">
        <v>1</v>
      </c>
      <c r="C9" s="41" t="s">
        <v>0</v>
      </c>
      <c r="D9" s="50">
        <v>0.03</v>
      </c>
      <c r="E9" s="27"/>
      <c r="F9" s="50"/>
      <c r="G9" s="50"/>
      <c r="H9" s="50">
        <v>2</v>
      </c>
      <c r="I9" s="50"/>
      <c r="J9" s="50">
        <v>3.23</v>
      </c>
      <c r="K9" s="50">
        <v>0.02</v>
      </c>
      <c r="L9" s="50"/>
      <c r="M9" s="27"/>
      <c r="N9" s="27"/>
      <c r="O9" s="27"/>
      <c r="P9" s="158">
        <f>SUM(D9:O9)</f>
        <v>5.279999999999999</v>
      </c>
    </row>
    <row r="10" spans="1:16" s="4" customFormat="1" ht="9.75" customHeight="1" thickBot="1">
      <c r="A10" s="190"/>
      <c r="B10" s="211"/>
      <c r="C10" s="43" t="s">
        <v>65</v>
      </c>
      <c r="D10" s="164">
        <f aca="true" t="shared" si="2" ref="D10:P10">D9*100/D$67</f>
        <v>9.006107041184624E-05</v>
      </c>
      <c r="E10" s="164">
        <f t="shared" si="2"/>
        <v>0</v>
      </c>
      <c r="F10" s="164">
        <f t="shared" si="2"/>
        <v>0</v>
      </c>
      <c r="G10" s="164">
        <f t="shared" si="2"/>
        <v>0</v>
      </c>
      <c r="H10" s="164">
        <f t="shared" si="2"/>
        <v>0.006195821414121889</v>
      </c>
      <c r="I10" s="164">
        <f t="shared" si="2"/>
        <v>0</v>
      </c>
      <c r="J10" s="164">
        <f t="shared" si="2"/>
        <v>0.016460905349794237</v>
      </c>
      <c r="K10" s="164">
        <f t="shared" si="2"/>
        <v>4.7532696553641845E-05</v>
      </c>
      <c r="L10" s="164">
        <f t="shared" si="2"/>
        <v>0</v>
      </c>
      <c r="M10" s="164">
        <f t="shared" si="2"/>
        <v>0</v>
      </c>
      <c r="N10" s="164">
        <f t="shared" si="2"/>
        <v>0</v>
      </c>
      <c r="O10" s="164">
        <f t="shared" si="2"/>
        <v>0</v>
      </c>
      <c r="P10" s="164">
        <f t="shared" si="2"/>
        <v>0.0007982908834092535</v>
      </c>
    </row>
    <row r="11" spans="1:16" s="4" customFormat="1" ht="9.75" customHeight="1">
      <c r="A11" s="190"/>
      <c r="B11" s="210" t="s">
        <v>141</v>
      </c>
      <c r="C11" s="41" t="s">
        <v>0</v>
      </c>
      <c r="D11" s="50">
        <v>151</v>
      </c>
      <c r="E11" s="27">
        <v>202</v>
      </c>
      <c r="F11" s="50">
        <v>103</v>
      </c>
      <c r="G11" s="50"/>
      <c r="H11" s="50"/>
      <c r="I11" s="50"/>
      <c r="J11" s="50">
        <v>30</v>
      </c>
      <c r="K11" s="50">
        <v>20</v>
      </c>
      <c r="L11" s="50">
        <v>50.7</v>
      </c>
      <c r="M11" s="27"/>
      <c r="N11" s="27">
        <v>51.5</v>
      </c>
      <c r="O11" s="27"/>
      <c r="P11" s="158">
        <f>SUM(D11:O11)</f>
        <v>608.2</v>
      </c>
    </row>
    <row r="12" spans="1:16" s="4" customFormat="1" ht="9.75" customHeight="1" thickBot="1">
      <c r="A12" s="190"/>
      <c r="B12" s="211"/>
      <c r="C12" s="43" t="s">
        <v>65</v>
      </c>
      <c r="D12" s="164">
        <f aca="true" t="shared" si="3" ref="D12:P12">D11*100/D$67</f>
        <v>0.4533073877396261</v>
      </c>
      <c r="E12" s="164">
        <f t="shared" si="3"/>
        <v>0.4682318591447304</v>
      </c>
      <c r="F12" s="164">
        <f t="shared" si="3"/>
        <v>0.2399403829681464</v>
      </c>
      <c r="G12" s="164">
        <f t="shared" si="3"/>
        <v>0</v>
      </c>
      <c r="H12" s="164">
        <f t="shared" si="3"/>
        <v>0</v>
      </c>
      <c r="I12" s="164">
        <f t="shared" si="3"/>
        <v>0</v>
      </c>
      <c r="J12" s="164">
        <f t="shared" si="3"/>
        <v>0.15288766578756255</v>
      </c>
      <c r="K12" s="164">
        <f t="shared" si="3"/>
        <v>0.04753269655364184</v>
      </c>
      <c r="L12" s="164">
        <f t="shared" si="3"/>
        <v>0.022226282671320357</v>
      </c>
      <c r="M12" s="164">
        <f t="shared" si="3"/>
        <v>0</v>
      </c>
      <c r="N12" s="164">
        <f t="shared" si="3"/>
        <v>0.20480353773256635</v>
      </c>
      <c r="O12" s="164">
        <f t="shared" si="3"/>
        <v>0</v>
      </c>
      <c r="P12" s="164">
        <f t="shared" si="3"/>
        <v>0.09195464304725534</v>
      </c>
    </row>
    <row r="13" spans="1:16" s="4" customFormat="1" ht="9.75" customHeight="1">
      <c r="A13" s="190"/>
      <c r="B13" s="210" t="s">
        <v>142</v>
      </c>
      <c r="C13" s="41" t="s">
        <v>0</v>
      </c>
      <c r="D13" s="50">
        <v>252.5</v>
      </c>
      <c r="E13" s="27">
        <v>350</v>
      </c>
      <c r="F13" s="50"/>
      <c r="G13" s="50"/>
      <c r="H13" s="50">
        <v>160</v>
      </c>
      <c r="I13" s="50">
        <v>100</v>
      </c>
      <c r="J13" s="50">
        <v>20</v>
      </c>
      <c r="K13" s="50">
        <v>50</v>
      </c>
      <c r="L13" s="50"/>
      <c r="M13" s="27">
        <v>50.25</v>
      </c>
      <c r="N13" s="27">
        <v>25</v>
      </c>
      <c r="O13" s="27"/>
      <c r="P13" s="158">
        <f>SUM(D13:O13)</f>
        <v>1007.75</v>
      </c>
    </row>
    <row r="14" spans="1:16" s="4" customFormat="1" ht="9.75" customHeight="1" thickBot="1">
      <c r="A14" s="190"/>
      <c r="B14" s="211"/>
      <c r="C14" s="43" t="s">
        <v>65</v>
      </c>
      <c r="D14" s="164">
        <f aca="true" t="shared" si="4" ref="D14:P14">D13*100/D$67</f>
        <v>0.7580140092997059</v>
      </c>
      <c r="E14" s="164">
        <f t="shared" si="4"/>
        <v>0.8112928252507705</v>
      </c>
      <c r="F14" s="164">
        <f t="shared" si="4"/>
        <v>0</v>
      </c>
      <c r="G14" s="164">
        <f t="shared" si="4"/>
        <v>0</v>
      </c>
      <c r="H14" s="164">
        <f t="shared" si="4"/>
        <v>0.49566571312975116</v>
      </c>
      <c r="I14" s="164">
        <f t="shared" si="4"/>
        <v>0.17274182387036346</v>
      </c>
      <c r="J14" s="164">
        <f t="shared" si="4"/>
        <v>0.1019251105250417</v>
      </c>
      <c r="K14" s="164">
        <f t="shared" si="4"/>
        <v>0.1188317413841046</v>
      </c>
      <c r="L14" s="164">
        <f t="shared" si="4"/>
        <v>0</v>
      </c>
      <c r="M14" s="164">
        <f t="shared" si="4"/>
        <v>0.10130474463039492</v>
      </c>
      <c r="N14" s="164">
        <f t="shared" si="4"/>
        <v>0.09941919307406134</v>
      </c>
      <c r="O14" s="164">
        <f t="shared" si="4"/>
        <v>0</v>
      </c>
      <c r="P14" s="164">
        <f t="shared" si="4"/>
        <v>0.15236318896887793</v>
      </c>
    </row>
    <row r="15" spans="1:16" s="4" customFormat="1" ht="9.75" customHeight="1">
      <c r="A15" s="190"/>
      <c r="B15" s="210" t="s">
        <v>145</v>
      </c>
      <c r="C15" s="41" t="s">
        <v>0</v>
      </c>
      <c r="D15" s="50">
        <v>0</v>
      </c>
      <c r="E15" s="27">
        <v>0</v>
      </c>
      <c r="F15" s="50">
        <v>301.5</v>
      </c>
      <c r="G15" s="50"/>
      <c r="H15" s="50"/>
      <c r="I15" s="50">
        <v>70</v>
      </c>
      <c r="J15" s="50"/>
      <c r="K15" s="50">
        <v>100</v>
      </c>
      <c r="L15" s="50">
        <v>30</v>
      </c>
      <c r="M15" s="27">
        <v>410</v>
      </c>
      <c r="N15" s="27"/>
      <c r="O15" s="27"/>
      <c r="P15" s="158">
        <f>SUM(D15:O15)</f>
        <v>911.5</v>
      </c>
    </row>
    <row r="16" spans="1:16" s="4" customFormat="1" ht="9.75" customHeight="1" thickBot="1">
      <c r="A16" s="190"/>
      <c r="B16" s="211"/>
      <c r="C16" s="43" t="s">
        <v>65</v>
      </c>
      <c r="D16" s="164">
        <f aca="true" t="shared" si="5" ref="D16:P16">D15*100/D$67</f>
        <v>0</v>
      </c>
      <c r="E16" s="164">
        <f t="shared" si="5"/>
        <v>0</v>
      </c>
      <c r="F16" s="164">
        <f t="shared" si="5"/>
        <v>0.7023497617951081</v>
      </c>
      <c r="G16" s="164">
        <f t="shared" si="5"/>
        <v>0</v>
      </c>
      <c r="H16" s="164">
        <f t="shared" si="5"/>
        <v>0</v>
      </c>
      <c r="I16" s="164">
        <f t="shared" si="5"/>
        <v>0.12091927670925444</v>
      </c>
      <c r="J16" s="164">
        <f t="shared" si="5"/>
        <v>0</v>
      </c>
      <c r="K16" s="164">
        <f t="shared" si="5"/>
        <v>0.2376634827682092</v>
      </c>
      <c r="L16" s="164">
        <f t="shared" si="5"/>
        <v>0.013151646551077133</v>
      </c>
      <c r="M16" s="164">
        <f t="shared" si="5"/>
        <v>0.8265660755912819</v>
      </c>
      <c r="N16" s="164">
        <f t="shared" si="5"/>
        <v>0</v>
      </c>
      <c r="O16" s="164">
        <f t="shared" si="5"/>
        <v>0</v>
      </c>
      <c r="P16" s="164">
        <f t="shared" si="5"/>
        <v>0.13781101140673008</v>
      </c>
    </row>
    <row r="17" spans="1:16" s="4" customFormat="1" ht="9.75" customHeight="1">
      <c r="A17" s="190"/>
      <c r="B17" s="210" t="s">
        <v>2</v>
      </c>
      <c r="C17" s="41" t="s">
        <v>0</v>
      </c>
      <c r="D17" s="50">
        <v>3710.82</v>
      </c>
      <c r="E17" s="27">
        <v>2256.29</v>
      </c>
      <c r="F17" s="50">
        <v>28694.33</v>
      </c>
      <c r="G17" s="50">
        <v>708.1</v>
      </c>
      <c r="H17" s="50">
        <v>1970.85</v>
      </c>
      <c r="I17" s="50">
        <v>29506.74</v>
      </c>
      <c r="J17" s="50">
        <v>2649.74</v>
      </c>
      <c r="K17" s="50">
        <v>22547.07</v>
      </c>
      <c r="L17" s="27">
        <v>196296.92</v>
      </c>
      <c r="M17" s="27">
        <v>25963.54</v>
      </c>
      <c r="N17" s="27">
        <v>3321.25</v>
      </c>
      <c r="O17" s="27">
        <v>42213.58</v>
      </c>
      <c r="P17" s="158">
        <f>SUM(D17:O17)</f>
        <v>359839.23</v>
      </c>
    </row>
    <row r="18" spans="1:16" s="4" customFormat="1" ht="9.75" customHeight="1" thickBot="1">
      <c r="A18" s="190"/>
      <c r="B18" s="211"/>
      <c r="C18" s="43" t="s">
        <v>65</v>
      </c>
      <c r="D18" s="164">
        <f aca="true" t="shared" si="6" ref="D18:P18">D17*100/D$67</f>
        <v>11.140014043522909</v>
      </c>
      <c r="E18" s="164">
        <f t="shared" si="6"/>
        <v>5.230033967671603</v>
      </c>
      <c r="F18" s="164">
        <f t="shared" si="6"/>
        <v>66.84396630305216</v>
      </c>
      <c r="G18" s="164">
        <f t="shared" si="6"/>
        <v>3.96939067807014</v>
      </c>
      <c r="H18" s="164">
        <f t="shared" si="6"/>
        <v>6.105517317011063</v>
      </c>
      <c r="I18" s="164">
        <f t="shared" si="6"/>
        <v>50.970480840686086</v>
      </c>
      <c r="J18" s="164">
        <f t="shared" si="6"/>
        <v>13.503752118131201</v>
      </c>
      <c r="K18" s="164">
        <f t="shared" si="6"/>
        <v>53.58615182418607</v>
      </c>
      <c r="L18" s="164">
        <f t="shared" si="6"/>
        <v>86.0542570301688</v>
      </c>
      <c r="M18" s="164">
        <f t="shared" si="6"/>
        <v>52.3428813811153</v>
      </c>
      <c r="N18" s="164">
        <f t="shared" si="6"/>
        <v>13.207839799889049</v>
      </c>
      <c r="O18" s="164">
        <f t="shared" si="6"/>
        <v>60.76559597199003</v>
      </c>
      <c r="P18" s="164">
        <f t="shared" si="6"/>
        <v>54.40461681856167</v>
      </c>
    </row>
    <row r="19" spans="1:16" s="4" customFormat="1" ht="9.75" customHeight="1">
      <c r="A19" s="190"/>
      <c r="B19" s="210" t="s">
        <v>3</v>
      </c>
      <c r="C19" s="41" t="s">
        <v>0</v>
      </c>
      <c r="D19" s="50">
        <v>560.77</v>
      </c>
      <c r="E19" s="27">
        <v>295.77</v>
      </c>
      <c r="F19" s="50">
        <v>228.16</v>
      </c>
      <c r="G19" s="50">
        <v>1345.18</v>
      </c>
      <c r="H19" s="50">
        <v>402.99</v>
      </c>
      <c r="I19" s="50">
        <v>914.09</v>
      </c>
      <c r="J19" s="50">
        <v>163.67</v>
      </c>
      <c r="K19" s="50">
        <v>476.33</v>
      </c>
      <c r="L19" s="27">
        <v>273.48</v>
      </c>
      <c r="M19" s="27">
        <v>3186.4</v>
      </c>
      <c r="N19" s="27">
        <v>9824.05</v>
      </c>
      <c r="O19" s="27">
        <v>7753.73</v>
      </c>
      <c r="P19" s="158">
        <f>SUM(D19:O19)</f>
        <v>25424.62</v>
      </c>
    </row>
    <row r="20" spans="1:16" s="4" customFormat="1" ht="9.75" customHeight="1" thickBot="1">
      <c r="A20" s="190"/>
      <c r="B20" s="211"/>
      <c r="C20" s="43" t="s">
        <v>65</v>
      </c>
      <c r="D20" s="164">
        <f aca="true" t="shared" si="7" ref="D20:P20">D19*100/D$67</f>
        <v>1.6834515484950339</v>
      </c>
      <c r="E20" s="164">
        <f t="shared" si="7"/>
        <v>0.6855887969269154</v>
      </c>
      <c r="F20" s="164">
        <f t="shared" si="7"/>
        <v>0.5315028910486629</v>
      </c>
      <c r="G20" s="164">
        <f t="shared" si="7"/>
        <v>7.540665092961998</v>
      </c>
      <c r="H20" s="164">
        <f t="shared" si="7"/>
        <v>1.2484270358384901</v>
      </c>
      <c r="I20" s="164">
        <f t="shared" si="7"/>
        <v>1.5790157378166054</v>
      </c>
      <c r="J20" s="164">
        <f t="shared" si="7"/>
        <v>0.8341041419816787</v>
      </c>
      <c r="K20" s="164">
        <f t="shared" si="7"/>
        <v>1.132062467469811</v>
      </c>
      <c r="L20" s="164">
        <f t="shared" si="7"/>
        <v>0.11989040995961915</v>
      </c>
      <c r="M20" s="164">
        <f t="shared" si="7"/>
        <v>6.423829617717222</v>
      </c>
      <c r="N20" s="164">
        <f t="shared" si="7"/>
        <v>39.06796494876929</v>
      </c>
      <c r="O20" s="164">
        <f t="shared" si="7"/>
        <v>11.161337760405496</v>
      </c>
      <c r="P20" s="164">
        <f t="shared" si="7"/>
        <v>3.8439852954819282</v>
      </c>
    </row>
    <row r="21" spans="1:16" s="4" customFormat="1" ht="9.75" customHeight="1">
      <c r="A21" s="190"/>
      <c r="B21" s="210" t="s">
        <v>117</v>
      </c>
      <c r="C21" s="41" t="s">
        <v>0</v>
      </c>
      <c r="D21" s="50">
        <v>276.75</v>
      </c>
      <c r="E21" s="27"/>
      <c r="F21" s="50"/>
      <c r="G21" s="50">
        <v>616</v>
      </c>
      <c r="H21" s="50">
        <v>960.15</v>
      </c>
      <c r="I21" s="50">
        <v>401.5</v>
      </c>
      <c r="J21" s="50">
        <v>604.5</v>
      </c>
      <c r="K21" s="50"/>
      <c r="L21" s="27">
        <v>10246.25</v>
      </c>
      <c r="M21" s="27">
        <v>1065.75</v>
      </c>
      <c r="N21" s="27">
        <v>81.41</v>
      </c>
      <c r="O21" s="27">
        <v>213.6</v>
      </c>
      <c r="P21" s="158">
        <f>SUM(D21:O21)</f>
        <v>14465.91</v>
      </c>
    </row>
    <row r="22" spans="1:16" s="4" customFormat="1" ht="9.75" customHeight="1" thickBot="1">
      <c r="A22" s="190"/>
      <c r="B22" s="211"/>
      <c r="C22" s="43" t="s">
        <v>65</v>
      </c>
      <c r="D22" s="164">
        <f aca="true" t="shared" si="8" ref="D22:P22">D21*100/D$67</f>
        <v>0.8308133745492816</v>
      </c>
      <c r="E22" s="164">
        <f t="shared" si="8"/>
        <v>0</v>
      </c>
      <c r="F22" s="164">
        <f t="shared" si="8"/>
        <v>0</v>
      </c>
      <c r="G22" s="164">
        <f t="shared" si="8"/>
        <v>3.4531064223855474</v>
      </c>
      <c r="H22" s="164">
        <f t="shared" si="8"/>
        <v>2.974458965384566</v>
      </c>
      <c r="I22" s="164">
        <f t="shared" si="8"/>
        <v>0.6935584228395094</v>
      </c>
      <c r="J22" s="164">
        <f t="shared" si="8"/>
        <v>3.0806864656193857</v>
      </c>
      <c r="K22" s="164">
        <f t="shared" si="8"/>
        <v>0</v>
      </c>
      <c r="L22" s="164">
        <f t="shared" si="8"/>
        <v>4.491835282465803</v>
      </c>
      <c r="M22" s="164">
        <f t="shared" si="8"/>
        <v>2.1485677928327043</v>
      </c>
      <c r="N22" s="164">
        <f t="shared" si="8"/>
        <v>0.32374866032637334</v>
      </c>
      <c r="O22" s="164">
        <f t="shared" si="8"/>
        <v>0.30747288667810385</v>
      </c>
      <c r="P22" s="164">
        <f t="shared" si="8"/>
        <v>2.1871219835641584</v>
      </c>
    </row>
    <row r="23" spans="1:16" s="4" customFormat="1" ht="9.75" customHeight="1">
      <c r="A23" s="190"/>
      <c r="B23" s="212" t="s">
        <v>143</v>
      </c>
      <c r="C23" s="41" t="s">
        <v>0</v>
      </c>
      <c r="D23" s="50">
        <v>923.95</v>
      </c>
      <c r="E23" s="27">
        <v>1190.97</v>
      </c>
      <c r="F23" s="27"/>
      <c r="G23" s="27">
        <v>1058.3</v>
      </c>
      <c r="H23" s="27">
        <v>1188.7</v>
      </c>
      <c r="I23" s="27">
        <v>214.6</v>
      </c>
      <c r="J23" s="50"/>
      <c r="K23" s="50">
        <v>1547.17</v>
      </c>
      <c r="L23" s="27">
        <v>2200.35</v>
      </c>
      <c r="M23" s="27">
        <v>176.68</v>
      </c>
      <c r="N23" s="27"/>
      <c r="O23" s="27">
        <v>342.2</v>
      </c>
      <c r="P23" s="160">
        <f>SUM(D23:O23)</f>
        <v>8842.920000000002</v>
      </c>
    </row>
    <row r="24" spans="1:16" s="4" customFormat="1" ht="9.75" customHeight="1" thickBot="1">
      <c r="A24" s="190"/>
      <c r="B24" s="213"/>
      <c r="C24" s="43" t="s">
        <v>65</v>
      </c>
      <c r="D24" s="165">
        <f aca="true" t="shared" si="9" ref="D24:P24">D23*100/D$67</f>
        <v>2.7737308669008445</v>
      </c>
      <c r="E24" s="165">
        <f t="shared" si="9"/>
        <v>2.760644045968315</v>
      </c>
      <c r="F24" s="165">
        <f t="shared" si="9"/>
        <v>0</v>
      </c>
      <c r="G24" s="165">
        <f t="shared" si="9"/>
        <v>5.9325041019653</v>
      </c>
      <c r="H24" s="165">
        <f t="shared" si="9"/>
        <v>3.682486457483345</v>
      </c>
      <c r="I24" s="165">
        <f t="shared" si="9"/>
        <v>0.37070395402580003</v>
      </c>
      <c r="J24" s="165">
        <f t="shared" si="9"/>
        <v>0</v>
      </c>
      <c r="K24" s="165">
        <f t="shared" si="9"/>
        <v>3.6770581063449024</v>
      </c>
      <c r="L24" s="165">
        <f t="shared" si="9"/>
        <v>0.9646075162887524</v>
      </c>
      <c r="M24" s="165">
        <f t="shared" si="9"/>
        <v>0.35618949813528705</v>
      </c>
      <c r="N24" s="165">
        <f t="shared" si="9"/>
        <v>0</v>
      </c>
      <c r="O24" s="165">
        <f t="shared" si="9"/>
        <v>0.49258998979984614</v>
      </c>
      <c r="P24" s="165">
        <f t="shared" si="9"/>
        <v>1.3369739429388938</v>
      </c>
    </row>
    <row r="25" spans="1:16" s="4" customFormat="1" ht="9.75" customHeight="1">
      <c r="A25" s="190"/>
      <c r="B25" s="212" t="s">
        <v>146</v>
      </c>
      <c r="C25" s="41" t="s">
        <v>0</v>
      </c>
      <c r="D25" s="50">
        <v>800</v>
      </c>
      <c r="E25" s="27">
        <v>60</v>
      </c>
      <c r="F25" s="27">
        <v>79.79</v>
      </c>
      <c r="G25" s="27">
        <v>849.53</v>
      </c>
      <c r="H25" s="27">
        <v>1179.5</v>
      </c>
      <c r="I25" s="27">
        <v>1857.7</v>
      </c>
      <c r="J25" s="50">
        <v>438.4</v>
      </c>
      <c r="K25" s="50">
        <v>45.23</v>
      </c>
      <c r="L25" s="27">
        <v>5326.5</v>
      </c>
      <c r="M25" s="27">
        <v>277.73</v>
      </c>
      <c r="N25" s="27">
        <v>309.13</v>
      </c>
      <c r="O25" s="27"/>
      <c r="P25" s="160">
        <f>SUM(D25:O25)</f>
        <v>11223.509999999997</v>
      </c>
    </row>
    <row r="26" spans="1:16" s="4" customFormat="1" ht="9.75" customHeight="1" thickBot="1">
      <c r="A26" s="190"/>
      <c r="B26" s="213"/>
      <c r="C26" s="43" t="s">
        <v>65</v>
      </c>
      <c r="D26" s="165">
        <f aca="true" t="shared" si="10" ref="D26:P26">D25*100/D$67</f>
        <v>2.4016285443159</v>
      </c>
      <c r="E26" s="165">
        <f t="shared" si="10"/>
        <v>0.13907877004298924</v>
      </c>
      <c r="F26" s="165">
        <f t="shared" si="10"/>
        <v>0.18587226366046994</v>
      </c>
      <c r="G26" s="165">
        <f t="shared" si="10"/>
        <v>4.762203732157783</v>
      </c>
      <c r="H26" s="165">
        <f t="shared" si="10"/>
        <v>3.653985678978384</v>
      </c>
      <c r="I26" s="165">
        <f t="shared" si="10"/>
        <v>3.209024862039742</v>
      </c>
      <c r="J26" s="165">
        <f t="shared" si="10"/>
        <v>2.2341984227089142</v>
      </c>
      <c r="K26" s="165">
        <f t="shared" si="10"/>
        <v>0.10749519325606102</v>
      </c>
      <c r="L26" s="165">
        <f t="shared" si="10"/>
        <v>2.335074845143745</v>
      </c>
      <c r="M26" s="165">
        <f t="shared" si="10"/>
        <v>0.5599077955462604</v>
      </c>
      <c r="N26" s="165">
        <f t="shared" si="10"/>
        <v>1.2293382061993832</v>
      </c>
      <c r="O26" s="165">
        <f t="shared" si="10"/>
        <v>0</v>
      </c>
      <c r="P26" s="165">
        <f t="shared" si="10"/>
        <v>1.6968988092523847</v>
      </c>
    </row>
    <row r="27" spans="1:16" s="4" customFormat="1" ht="9.75" customHeight="1">
      <c r="A27" s="190"/>
      <c r="B27" s="212" t="s">
        <v>147</v>
      </c>
      <c r="C27" s="41" t="s">
        <v>0</v>
      </c>
      <c r="D27" s="50">
        <v>650</v>
      </c>
      <c r="E27" s="27"/>
      <c r="F27" s="27"/>
      <c r="G27" s="27">
        <v>1000.57</v>
      </c>
      <c r="H27" s="27">
        <v>563.83</v>
      </c>
      <c r="I27" s="27">
        <v>100.2</v>
      </c>
      <c r="J27" s="50">
        <v>226.11</v>
      </c>
      <c r="K27" s="50"/>
      <c r="L27" s="27"/>
      <c r="M27" s="27">
        <v>2636.1</v>
      </c>
      <c r="N27" s="27"/>
      <c r="O27" s="27">
        <v>51.15</v>
      </c>
      <c r="P27" s="160">
        <f>SUM(D27:O27)</f>
        <v>5227.959999999999</v>
      </c>
    </row>
    <row r="28" spans="1:16" s="4" customFormat="1" ht="9.75" customHeight="1" thickBot="1">
      <c r="A28" s="190"/>
      <c r="B28" s="213"/>
      <c r="C28" s="43" t="s">
        <v>65</v>
      </c>
      <c r="D28" s="165">
        <f aca="true" t="shared" si="11" ref="D28:P28">D27*100/D$67</f>
        <v>1.9513231922566687</v>
      </c>
      <c r="E28" s="165">
        <f t="shared" si="11"/>
        <v>0</v>
      </c>
      <c r="F28" s="165">
        <f t="shared" si="11"/>
        <v>0</v>
      </c>
      <c r="G28" s="165">
        <f t="shared" si="11"/>
        <v>5.608887488711538</v>
      </c>
      <c r="H28" s="165">
        <f t="shared" si="11"/>
        <v>1.7466949939621728</v>
      </c>
      <c r="I28" s="165">
        <f t="shared" si="11"/>
        <v>0.1730873075181042</v>
      </c>
      <c r="J28" s="165">
        <f t="shared" si="11"/>
        <v>1.152314337040859</v>
      </c>
      <c r="K28" s="165">
        <f t="shared" si="11"/>
        <v>0</v>
      </c>
      <c r="L28" s="165">
        <f t="shared" si="11"/>
        <v>0</v>
      </c>
      <c r="M28" s="165">
        <f t="shared" si="11"/>
        <v>5.31441666308824</v>
      </c>
      <c r="N28" s="165">
        <f t="shared" si="11"/>
        <v>0</v>
      </c>
      <c r="O28" s="165">
        <f t="shared" si="11"/>
        <v>0.07362939210479874</v>
      </c>
      <c r="P28" s="165">
        <f t="shared" si="11"/>
        <v>0.7904228800811063</v>
      </c>
    </row>
    <row r="29" spans="1:16" s="4" customFormat="1" ht="9.75" customHeight="1">
      <c r="A29" s="190"/>
      <c r="B29" s="210" t="s">
        <v>4</v>
      </c>
      <c r="C29" s="41" t="s">
        <v>0</v>
      </c>
      <c r="D29" s="50">
        <v>1263.14</v>
      </c>
      <c r="E29" s="27"/>
      <c r="F29" s="27"/>
      <c r="G29" s="27">
        <v>28.15</v>
      </c>
      <c r="H29" s="27">
        <v>676.54</v>
      </c>
      <c r="I29" s="27">
        <v>194.19</v>
      </c>
      <c r="J29" s="50">
        <v>206.43</v>
      </c>
      <c r="K29" s="50">
        <v>1143.76</v>
      </c>
      <c r="L29" s="27"/>
      <c r="M29" s="27">
        <v>104.36</v>
      </c>
      <c r="N29" s="27">
        <v>36.78</v>
      </c>
      <c r="O29" s="27">
        <v>498.74</v>
      </c>
      <c r="P29" s="158">
        <f>SUM(D29:O29)</f>
        <v>4152.09</v>
      </c>
    </row>
    <row r="30" spans="1:16" s="4" customFormat="1" ht="9.75" customHeight="1" thickBot="1">
      <c r="A30" s="190"/>
      <c r="B30" s="211"/>
      <c r="C30" s="43" t="s">
        <v>65</v>
      </c>
      <c r="D30" s="164">
        <f aca="true" t="shared" si="12" ref="D30:P30">D29*100/D$67</f>
        <v>3.7919913493339825</v>
      </c>
      <c r="E30" s="164">
        <f t="shared" si="12"/>
        <v>0</v>
      </c>
      <c r="F30" s="164">
        <f t="shared" si="12"/>
        <v>0</v>
      </c>
      <c r="G30" s="164">
        <f t="shared" si="12"/>
        <v>0.15780023667232657</v>
      </c>
      <c r="H30" s="164">
        <f t="shared" si="12"/>
        <v>2.0958605097550116</v>
      </c>
      <c r="I30" s="164">
        <f t="shared" si="12"/>
        <v>0.3354473477738588</v>
      </c>
      <c r="J30" s="164">
        <f t="shared" si="12"/>
        <v>1.052020028284218</v>
      </c>
      <c r="K30" s="164">
        <f t="shared" si="12"/>
        <v>2.71829985050967</v>
      </c>
      <c r="L30" s="164">
        <f t="shared" si="12"/>
        <v>0</v>
      </c>
      <c r="M30" s="164">
        <f t="shared" si="12"/>
        <v>0.210391306460259</v>
      </c>
      <c r="N30" s="164">
        <f t="shared" si="12"/>
        <v>0.14626551685055905</v>
      </c>
      <c r="O30" s="164">
        <f t="shared" si="12"/>
        <v>0.7179261587164677</v>
      </c>
      <c r="P30" s="164">
        <f t="shared" si="12"/>
        <v>0.6277605291846077</v>
      </c>
    </row>
    <row r="31" spans="1:16" s="4" customFormat="1" ht="14.25" customHeight="1">
      <c r="A31" s="190"/>
      <c r="B31" s="210" t="s">
        <v>152</v>
      </c>
      <c r="C31" s="41" t="s">
        <v>0</v>
      </c>
      <c r="D31" s="50"/>
      <c r="E31" s="27"/>
      <c r="F31" s="27"/>
      <c r="G31" s="50"/>
      <c r="H31" s="50"/>
      <c r="I31" s="50"/>
      <c r="J31" s="50"/>
      <c r="K31" s="50"/>
      <c r="L31" s="27"/>
      <c r="M31" s="27">
        <v>1126.02</v>
      </c>
      <c r="N31" s="27"/>
      <c r="O31" s="27"/>
      <c r="P31" s="158">
        <f>SUM(D31:O31)</f>
        <v>1126.02</v>
      </c>
    </row>
    <row r="32" spans="1:16" s="4" customFormat="1" ht="14.25" customHeight="1" thickBot="1">
      <c r="A32" s="190"/>
      <c r="B32" s="211"/>
      <c r="C32" s="43" t="s">
        <v>65</v>
      </c>
      <c r="D32" s="164">
        <f aca="true" t="shared" si="13" ref="D32:P32">D31*100/D$67</f>
        <v>0</v>
      </c>
      <c r="E32" s="164">
        <f t="shared" si="13"/>
        <v>0</v>
      </c>
      <c r="F32" s="164">
        <f t="shared" si="13"/>
        <v>0</v>
      </c>
      <c r="G32" s="164">
        <f t="shared" si="13"/>
        <v>0</v>
      </c>
      <c r="H32" s="164">
        <f t="shared" si="13"/>
        <v>0</v>
      </c>
      <c r="I32" s="164">
        <f t="shared" si="13"/>
        <v>0</v>
      </c>
      <c r="J32" s="164">
        <f t="shared" si="13"/>
        <v>0</v>
      </c>
      <c r="K32" s="164">
        <f t="shared" si="13"/>
        <v>0</v>
      </c>
      <c r="L32" s="164">
        <f t="shared" si="13"/>
        <v>0</v>
      </c>
      <c r="M32" s="164">
        <f t="shared" si="13"/>
        <v>2.2700730059446226</v>
      </c>
      <c r="N32" s="164">
        <f t="shared" si="13"/>
        <v>0</v>
      </c>
      <c r="O32" s="164">
        <f t="shared" si="13"/>
        <v>0</v>
      </c>
      <c r="P32" s="164">
        <f t="shared" si="13"/>
        <v>0.17024460237433484</v>
      </c>
    </row>
    <row r="33" spans="1:16" s="4" customFormat="1" ht="9.75" customHeight="1">
      <c r="A33" s="190"/>
      <c r="B33" s="210" t="s">
        <v>14</v>
      </c>
      <c r="C33" s="41" t="s">
        <v>0</v>
      </c>
      <c r="D33" s="50">
        <v>764.28</v>
      </c>
      <c r="E33" s="27">
        <v>54</v>
      </c>
      <c r="F33" s="27"/>
      <c r="G33" s="50">
        <v>201.2</v>
      </c>
      <c r="H33" s="50">
        <v>546.1</v>
      </c>
      <c r="I33" s="50">
        <v>1009.86</v>
      </c>
      <c r="J33" s="50"/>
      <c r="K33" s="50">
        <v>51.6</v>
      </c>
      <c r="L33" s="27"/>
      <c r="M33" s="27"/>
      <c r="N33" s="27">
        <v>509.6</v>
      </c>
      <c r="O33" s="27">
        <v>1072.75</v>
      </c>
      <c r="P33" s="158">
        <f>SUM(D33:O33)</f>
        <v>4209.389999999999</v>
      </c>
    </row>
    <row r="34" spans="1:16" s="4" customFormat="1" ht="9.75" customHeight="1" thickBot="1">
      <c r="A34" s="190"/>
      <c r="B34" s="211"/>
      <c r="C34" s="43" t="s">
        <v>65</v>
      </c>
      <c r="D34" s="164">
        <f aca="true" t="shared" si="14" ref="D34:P34">D33*100/D$67</f>
        <v>2.294395829812195</v>
      </c>
      <c r="E34" s="164">
        <f t="shared" si="14"/>
        <v>0.1251708930386903</v>
      </c>
      <c r="F34" s="164">
        <f t="shared" si="14"/>
        <v>0</v>
      </c>
      <c r="G34" s="164">
        <f t="shared" si="14"/>
        <v>1.1278652795194353</v>
      </c>
      <c r="H34" s="164">
        <f t="shared" si="14"/>
        <v>1.691769037125982</v>
      </c>
      <c r="I34" s="164">
        <f t="shared" si="14"/>
        <v>1.7444505825372527</v>
      </c>
      <c r="J34" s="164">
        <f t="shared" si="14"/>
        <v>0</v>
      </c>
      <c r="K34" s="164">
        <f t="shared" si="14"/>
        <v>0.12263435710839594</v>
      </c>
      <c r="L34" s="164">
        <f t="shared" si="14"/>
        <v>0</v>
      </c>
      <c r="M34" s="164">
        <f t="shared" si="14"/>
        <v>0</v>
      </c>
      <c r="N34" s="164">
        <f t="shared" si="14"/>
        <v>2.026560831621666</v>
      </c>
      <c r="O34" s="164">
        <f t="shared" si="14"/>
        <v>1.54420196247161</v>
      </c>
      <c r="P34" s="164">
        <f t="shared" si="14"/>
        <v>0.6364237995670602</v>
      </c>
    </row>
    <row r="35" spans="1:16" s="4" customFormat="1" ht="9.75" customHeight="1">
      <c r="A35" s="190"/>
      <c r="B35" s="212" t="s">
        <v>121</v>
      </c>
      <c r="C35" s="41" t="s">
        <v>0</v>
      </c>
      <c r="D35" s="161">
        <v>2944.15</v>
      </c>
      <c r="E35" s="161">
        <v>349.8</v>
      </c>
      <c r="F35" s="161">
        <v>1039.64</v>
      </c>
      <c r="G35" s="161"/>
      <c r="H35" s="161">
        <v>516.46</v>
      </c>
      <c r="I35" s="161">
        <v>234.63</v>
      </c>
      <c r="J35" s="161">
        <v>10.28</v>
      </c>
      <c r="K35" s="161">
        <v>113.08</v>
      </c>
      <c r="L35" s="161">
        <v>377.02</v>
      </c>
      <c r="M35" s="161">
        <v>186.38</v>
      </c>
      <c r="N35" s="161">
        <v>205.57</v>
      </c>
      <c r="O35" s="161">
        <v>55.13</v>
      </c>
      <c r="P35" s="160">
        <f>SUM(D35:O35)</f>
        <v>6032.139999999999</v>
      </c>
    </row>
    <row r="36" spans="1:16" s="4" customFormat="1" ht="9.75" customHeight="1" thickBot="1">
      <c r="A36" s="190"/>
      <c r="B36" s="213"/>
      <c r="C36" s="43" t="s">
        <v>65</v>
      </c>
      <c r="D36" s="165">
        <f aca="true" t="shared" si="15" ref="D36:P36">D35*100/D$67</f>
        <v>8.83844334843457</v>
      </c>
      <c r="E36" s="165">
        <f t="shared" si="15"/>
        <v>0.8108292293506273</v>
      </c>
      <c r="F36" s="165">
        <f t="shared" si="15"/>
        <v>2.421860385912658</v>
      </c>
      <c r="G36" s="165">
        <f t="shared" si="15"/>
        <v>0</v>
      </c>
      <c r="H36" s="165">
        <f t="shared" si="15"/>
        <v>1.5999469637686954</v>
      </c>
      <c r="I36" s="165">
        <f t="shared" si="15"/>
        <v>0.40530414134703385</v>
      </c>
      <c r="J36" s="165">
        <f t="shared" si="15"/>
        <v>0.052389506809871436</v>
      </c>
      <c r="K36" s="165">
        <f t="shared" si="15"/>
        <v>0.268749866314291</v>
      </c>
      <c r="L36" s="165">
        <f t="shared" si="15"/>
        <v>0.16528112608957002</v>
      </c>
      <c r="M36" s="165">
        <f t="shared" si="15"/>
        <v>0.37574484187488566</v>
      </c>
      <c r="N36" s="165">
        <f t="shared" si="15"/>
        <v>0.8175041408093916</v>
      </c>
      <c r="O36" s="165">
        <f t="shared" si="15"/>
        <v>0.07935852173484956</v>
      </c>
      <c r="P36" s="165">
        <f t="shared" si="15"/>
        <v>0.9120080245167227</v>
      </c>
    </row>
    <row r="37" spans="1:16" s="4" customFormat="1" ht="9.75" customHeight="1">
      <c r="A37" s="190"/>
      <c r="B37" s="212" t="s">
        <v>144</v>
      </c>
      <c r="C37" s="41" t="s">
        <v>0</v>
      </c>
      <c r="D37" s="161">
        <v>0</v>
      </c>
      <c r="E37" s="161">
        <v>774.38</v>
      </c>
      <c r="F37" s="161">
        <v>538.6</v>
      </c>
      <c r="G37" s="161">
        <v>0</v>
      </c>
      <c r="H37" s="161">
        <v>1139.07</v>
      </c>
      <c r="I37" s="161">
        <v>156.1</v>
      </c>
      <c r="J37" s="161">
        <v>208.43</v>
      </c>
      <c r="K37" s="161">
        <v>61.59</v>
      </c>
      <c r="L37" s="161">
        <v>118.22</v>
      </c>
      <c r="M37" s="161">
        <v>61.8</v>
      </c>
      <c r="N37" s="161"/>
      <c r="O37" s="161">
        <v>7.77</v>
      </c>
      <c r="P37" s="160">
        <f>SUM(D37:O37)</f>
        <v>3065.96</v>
      </c>
    </row>
    <row r="38" spans="1:16" s="4" customFormat="1" ht="9.75" customHeight="1" thickBot="1">
      <c r="A38" s="190"/>
      <c r="B38" s="213"/>
      <c r="C38" s="43" t="s">
        <v>65</v>
      </c>
      <c r="D38" s="165">
        <f aca="true" t="shared" si="16" ref="D38:P38">D37*100/D$67</f>
        <v>0</v>
      </c>
      <c r="E38" s="165">
        <f t="shared" si="16"/>
        <v>1.7949969657648335</v>
      </c>
      <c r="F38" s="165">
        <f t="shared" si="16"/>
        <v>1.2546785462780936</v>
      </c>
      <c r="G38" s="165">
        <f t="shared" si="16"/>
        <v>0</v>
      </c>
      <c r="H38" s="165">
        <f t="shared" si="16"/>
        <v>3.5287371490919104</v>
      </c>
      <c r="I38" s="165">
        <f t="shared" si="16"/>
        <v>0.2696499870616374</v>
      </c>
      <c r="J38" s="165">
        <f t="shared" si="16"/>
        <v>1.062212539336722</v>
      </c>
      <c r="K38" s="165">
        <f t="shared" si="16"/>
        <v>0.14637693903694005</v>
      </c>
      <c r="L38" s="165">
        <f t="shared" si="16"/>
        <v>0.05182625517561129</v>
      </c>
      <c r="M38" s="165">
        <f t="shared" si="16"/>
        <v>0.1245897157842469</v>
      </c>
      <c r="N38" s="165">
        <f t="shared" si="16"/>
        <v>0</v>
      </c>
      <c r="O38" s="165">
        <f t="shared" si="16"/>
        <v>0.011184758096857992</v>
      </c>
      <c r="P38" s="165">
        <f t="shared" si="16"/>
        <v>0.4635469539578476</v>
      </c>
    </row>
    <row r="39" spans="1:16" s="4" customFormat="1" ht="9.75" customHeight="1">
      <c r="A39" s="190"/>
      <c r="B39" s="210" t="s">
        <v>5</v>
      </c>
      <c r="C39" s="41" t="s">
        <v>0</v>
      </c>
      <c r="D39" s="50">
        <v>1142.38</v>
      </c>
      <c r="E39" s="27">
        <v>3458.86</v>
      </c>
      <c r="F39" s="50">
        <v>5073.92</v>
      </c>
      <c r="G39" s="50">
        <v>867.65</v>
      </c>
      <c r="H39" s="50">
        <v>2510.69</v>
      </c>
      <c r="I39" s="50">
        <v>1734.97</v>
      </c>
      <c r="J39" s="50">
        <v>3786.5</v>
      </c>
      <c r="K39" s="50">
        <v>430.99</v>
      </c>
      <c r="L39" s="27">
        <v>2493.1</v>
      </c>
      <c r="M39" s="27">
        <v>1277.96</v>
      </c>
      <c r="N39" s="27">
        <v>878.25</v>
      </c>
      <c r="O39" s="27">
        <v>1690.02</v>
      </c>
      <c r="P39" s="158">
        <f>SUM(D39:O39)</f>
        <v>25345.29</v>
      </c>
    </row>
    <row r="40" spans="1:16" s="4" customFormat="1" ht="9.75" customHeight="1" thickBot="1">
      <c r="A40" s="190"/>
      <c r="B40" s="211"/>
      <c r="C40" s="43" t="s">
        <v>65</v>
      </c>
      <c r="D40" s="164">
        <f aca="true" t="shared" si="17" ref="D40:P40">D39*100/D$67</f>
        <v>3.4294655205694977</v>
      </c>
      <c r="E40" s="164">
        <f t="shared" si="17"/>
        <v>8.017566575848228</v>
      </c>
      <c r="F40" s="164">
        <f t="shared" si="17"/>
        <v>11.819789397570265</v>
      </c>
      <c r="G40" s="164">
        <f t="shared" si="17"/>
        <v>4.8637788756214615</v>
      </c>
      <c r="H40" s="164">
        <f t="shared" si="17"/>
        <v>7.777893433110843</v>
      </c>
      <c r="I40" s="164">
        <f t="shared" si="17"/>
        <v>2.9970188216036453</v>
      </c>
      <c r="J40" s="164">
        <f t="shared" si="17"/>
        <v>19.296971550153522</v>
      </c>
      <c r="K40" s="164">
        <f t="shared" si="17"/>
        <v>1.0243058443827049</v>
      </c>
      <c r="L40" s="164">
        <f t="shared" si="17"/>
        <v>1.0929456672163467</v>
      </c>
      <c r="M40" s="164">
        <f t="shared" si="17"/>
        <v>2.5763862974698406</v>
      </c>
      <c r="N40" s="164">
        <f t="shared" si="17"/>
        <v>3.492596252691775</v>
      </c>
      <c r="O40" s="164">
        <f t="shared" si="17"/>
        <v>2.4327496626579075</v>
      </c>
      <c r="P40" s="164">
        <f t="shared" si="17"/>
        <v>3.8319912773416145</v>
      </c>
    </row>
    <row r="41" spans="1:16" s="4" customFormat="1" ht="9.75" customHeight="1">
      <c r="A41" s="190"/>
      <c r="B41" s="210" t="s">
        <v>11</v>
      </c>
      <c r="C41" s="41" t="s">
        <v>0</v>
      </c>
      <c r="D41" s="50">
        <v>594.66</v>
      </c>
      <c r="E41" s="27"/>
      <c r="F41" s="50"/>
      <c r="G41" s="50">
        <v>232.88</v>
      </c>
      <c r="H41" s="50">
        <v>5224.8</v>
      </c>
      <c r="I41" s="50">
        <v>4364.29</v>
      </c>
      <c r="J41" s="50">
        <v>1106.07</v>
      </c>
      <c r="K41" s="50">
        <v>1281.89</v>
      </c>
      <c r="L41" s="27">
        <v>470.23</v>
      </c>
      <c r="M41" s="27">
        <v>1399.32</v>
      </c>
      <c r="N41" s="27">
        <v>611.57</v>
      </c>
      <c r="O41" s="27">
        <v>1.53</v>
      </c>
      <c r="P41" s="158">
        <f>SUM(D41:O41)</f>
        <v>15287.24</v>
      </c>
    </row>
    <row r="42" spans="1:16" s="4" customFormat="1" ht="9.75" customHeight="1" thickBot="1">
      <c r="A42" s="190"/>
      <c r="B42" s="211"/>
      <c r="C42" s="43" t="s">
        <v>65</v>
      </c>
      <c r="D42" s="164">
        <f aca="true" t="shared" si="18" ref="D42:P42">D41*100/D$67</f>
        <v>1.7851905377036164</v>
      </c>
      <c r="E42" s="164">
        <f t="shared" si="18"/>
        <v>0</v>
      </c>
      <c r="F42" s="164">
        <f t="shared" si="18"/>
        <v>0</v>
      </c>
      <c r="G42" s="164">
        <f t="shared" si="18"/>
        <v>1.3054536098135492</v>
      </c>
      <c r="H42" s="164">
        <f t="shared" si="18"/>
        <v>16.185963862252024</v>
      </c>
      <c r="I42" s="164">
        <f t="shared" si="18"/>
        <v>7.538954144991886</v>
      </c>
      <c r="J42" s="164">
        <f t="shared" si="18"/>
        <v>5.636815349921644</v>
      </c>
      <c r="K42" s="164">
        <f t="shared" si="18"/>
        <v>3.0465844192573974</v>
      </c>
      <c r="L42" s="164">
        <f t="shared" si="18"/>
        <v>0.20614329192376668</v>
      </c>
      <c r="M42" s="164">
        <f t="shared" si="18"/>
        <v>2.8210498558448602</v>
      </c>
      <c r="N42" s="164">
        <f t="shared" si="18"/>
        <v>2.432071836332148</v>
      </c>
      <c r="O42" s="164">
        <f t="shared" si="18"/>
        <v>0.0022024041040145078</v>
      </c>
      <c r="P42" s="164">
        <f t="shared" si="18"/>
        <v>2.311300061456303</v>
      </c>
    </row>
    <row r="43" spans="1:16" s="4" customFormat="1" ht="9.75" customHeight="1">
      <c r="A43" s="190"/>
      <c r="B43" s="210" t="s">
        <v>13</v>
      </c>
      <c r="C43" s="41" t="s">
        <v>0</v>
      </c>
      <c r="D43" s="50">
        <v>3.05</v>
      </c>
      <c r="E43" s="27"/>
      <c r="F43" s="50">
        <v>626.32</v>
      </c>
      <c r="G43" s="50"/>
      <c r="H43" s="50">
        <v>2634.97</v>
      </c>
      <c r="I43" s="50">
        <v>1554.07</v>
      </c>
      <c r="J43" s="50">
        <v>1415.15</v>
      </c>
      <c r="K43" s="50">
        <v>728.76</v>
      </c>
      <c r="L43" s="27">
        <v>785.79</v>
      </c>
      <c r="M43" s="27">
        <v>1501.89</v>
      </c>
      <c r="N43" s="27">
        <v>916.97</v>
      </c>
      <c r="O43" s="27">
        <v>224.12</v>
      </c>
      <c r="P43" s="158">
        <f>SUM(D43:O43)</f>
        <v>10391.09</v>
      </c>
    </row>
    <row r="44" spans="1:16" s="4" customFormat="1" ht="9.75" customHeight="1" thickBot="1">
      <c r="A44" s="190"/>
      <c r="B44" s="211"/>
      <c r="C44" s="43" t="s">
        <v>65</v>
      </c>
      <c r="D44" s="164">
        <f aca="true" t="shared" si="19" ref="D44:P44">D43*100/D$67</f>
        <v>0.009156208825204367</v>
      </c>
      <c r="E44" s="164">
        <f t="shared" si="19"/>
        <v>0</v>
      </c>
      <c r="F44" s="164">
        <f t="shared" si="19"/>
        <v>1.4590238899088297</v>
      </c>
      <c r="G44" s="164">
        <f t="shared" si="19"/>
        <v>0</v>
      </c>
      <c r="H44" s="164">
        <f t="shared" si="19"/>
        <v>8.162901775784377</v>
      </c>
      <c r="I44" s="164">
        <f t="shared" si="19"/>
        <v>2.684528862222158</v>
      </c>
      <c r="J44" s="164">
        <f t="shared" si="19"/>
        <v>7.211966007975638</v>
      </c>
      <c r="K44" s="164">
        <f t="shared" si="19"/>
        <v>1.7319963970216015</v>
      </c>
      <c r="L44" s="164">
        <f t="shared" si="19"/>
        <v>0.34448107811236334</v>
      </c>
      <c r="M44" s="164">
        <f t="shared" si="19"/>
        <v>3.0278324957799767</v>
      </c>
      <c r="N44" s="164">
        <f t="shared" si="19"/>
        <v>3.646576698924881</v>
      </c>
      <c r="O44" s="164">
        <f t="shared" si="19"/>
        <v>0.3226162142429618</v>
      </c>
      <c r="P44" s="164">
        <f t="shared" si="19"/>
        <v>1.5710440181221708</v>
      </c>
    </row>
    <row r="45" spans="1:16" s="4" customFormat="1" ht="9.75" customHeight="1">
      <c r="A45" s="190"/>
      <c r="B45" s="210" t="s">
        <v>12</v>
      </c>
      <c r="C45" s="41" t="s">
        <v>0</v>
      </c>
      <c r="D45" s="162"/>
      <c r="E45" s="162"/>
      <c r="F45" s="162"/>
      <c r="G45" s="162"/>
      <c r="H45" s="162">
        <v>2.8</v>
      </c>
      <c r="I45" s="162"/>
      <c r="J45" s="162"/>
      <c r="K45" s="162">
        <v>13.88</v>
      </c>
      <c r="L45" s="162">
        <v>15.75</v>
      </c>
      <c r="M45" s="162">
        <v>15.41</v>
      </c>
      <c r="N45" s="162">
        <v>15.2</v>
      </c>
      <c r="O45" s="162"/>
      <c r="P45" s="158">
        <f>SUM(D45:O45)</f>
        <v>63.040000000000006</v>
      </c>
    </row>
    <row r="46" spans="1:16" s="4" customFormat="1" ht="9.75" customHeight="1" thickBot="1">
      <c r="A46" s="190"/>
      <c r="B46" s="211"/>
      <c r="C46" s="43" t="s">
        <v>65</v>
      </c>
      <c r="D46" s="164">
        <f aca="true" t="shared" si="20" ref="D46:P46">D45*100/D$67</f>
        <v>0</v>
      </c>
      <c r="E46" s="164">
        <f t="shared" si="20"/>
        <v>0</v>
      </c>
      <c r="F46" s="164">
        <f t="shared" si="20"/>
        <v>0</v>
      </c>
      <c r="G46" s="164">
        <f t="shared" si="20"/>
        <v>0</v>
      </c>
      <c r="H46" s="164">
        <f t="shared" si="20"/>
        <v>0.008674149979770646</v>
      </c>
      <c r="I46" s="164">
        <f t="shared" si="20"/>
        <v>0</v>
      </c>
      <c r="J46" s="164">
        <f t="shared" si="20"/>
        <v>0</v>
      </c>
      <c r="K46" s="164">
        <f t="shared" si="20"/>
        <v>0.03298769140822744</v>
      </c>
      <c r="L46" s="164">
        <f t="shared" si="20"/>
        <v>0.006904614439315495</v>
      </c>
      <c r="M46" s="164">
        <f t="shared" si="20"/>
        <v>0.03106678835332111</v>
      </c>
      <c r="N46" s="164">
        <f t="shared" si="20"/>
        <v>0.060446869389029295</v>
      </c>
      <c r="O46" s="164">
        <f t="shared" si="20"/>
        <v>0</v>
      </c>
      <c r="P46" s="164">
        <f t="shared" si="20"/>
        <v>0.00953110933524988</v>
      </c>
    </row>
    <row r="47" spans="1:16" s="4" customFormat="1" ht="9.75" customHeight="1">
      <c r="A47" s="190"/>
      <c r="B47" s="210" t="s">
        <v>6</v>
      </c>
      <c r="C47" s="41" t="s">
        <v>0</v>
      </c>
      <c r="D47" s="50">
        <v>25.67</v>
      </c>
      <c r="E47" s="27"/>
      <c r="F47" s="50"/>
      <c r="G47" s="50"/>
      <c r="H47" s="50">
        <v>9.1</v>
      </c>
      <c r="I47" s="50"/>
      <c r="J47" s="50"/>
      <c r="K47" s="50">
        <v>3518.39</v>
      </c>
      <c r="L47" s="27"/>
      <c r="M47" s="27">
        <v>8.65</v>
      </c>
      <c r="N47" s="27"/>
      <c r="O47" s="27">
        <v>142.4</v>
      </c>
      <c r="P47" s="158">
        <f>SUM(D47:O47)</f>
        <v>3704.21</v>
      </c>
    </row>
    <row r="48" spans="1:16" s="4" customFormat="1" ht="9.75" customHeight="1" thickBot="1">
      <c r="A48" s="190"/>
      <c r="B48" s="211"/>
      <c r="C48" s="43" t="s">
        <v>65</v>
      </c>
      <c r="D48" s="164">
        <f aca="true" t="shared" si="21" ref="D48:P48">D47*100/D$67</f>
        <v>0.07706225591573644</v>
      </c>
      <c r="E48" s="164">
        <f t="shared" si="21"/>
        <v>0</v>
      </c>
      <c r="F48" s="164">
        <f t="shared" si="21"/>
        <v>0</v>
      </c>
      <c r="G48" s="164">
        <f t="shared" si="21"/>
        <v>0</v>
      </c>
      <c r="H48" s="164">
        <f t="shared" si="21"/>
        <v>0.028190987434254598</v>
      </c>
      <c r="I48" s="164">
        <f t="shared" si="21"/>
        <v>0</v>
      </c>
      <c r="J48" s="164">
        <f t="shared" si="21"/>
        <v>0</v>
      </c>
      <c r="K48" s="164">
        <f t="shared" si="21"/>
        <v>8.361928211368395</v>
      </c>
      <c r="L48" s="164">
        <f t="shared" si="21"/>
        <v>0</v>
      </c>
      <c r="M48" s="164">
        <f t="shared" si="21"/>
        <v>0.017438528180157533</v>
      </c>
      <c r="N48" s="164">
        <f t="shared" si="21"/>
        <v>0</v>
      </c>
      <c r="O48" s="164">
        <f t="shared" si="21"/>
        <v>0.20498192445206923</v>
      </c>
      <c r="P48" s="164">
        <f t="shared" si="21"/>
        <v>0.5600449002335969</v>
      </c>
    </row>
    <row r="49" spans="1:16" s="4" customFormat="1" ht="9.75" customHeight="1">
      <c r="A49" s="190"/>
      <c r="B49" s="210" t="s">
        <v>7</v>
      </c>
      <c r="C49" s="41" t="s">
        <v>0</v>
      </c>
      <c r="D49" s="50"/>
      <c r="E49" s="50">
        <v>5</v>
      </c>
      <c r="F49" s="50">
        <v>110</v>
      </c>
      <c r="G49" s="50"/>
      <c r="H49" s="50"/>
      <c r="I49" s="50"/>
      <c r="J49" s="50"/>
      <c r="K49" s="50"/>
      <c r="L49" s="27"/>
      <c r="M49" s="27"/>
      <c r="N49" s="27"/>
      <c r="O49" s="27"/>
      <c r="P49" s="158">
        <f>SUM(D49:O49)</f>
        <v>115</v>
      </c>
    </row>
    <row r="50" spans="1:16" s="4" customFormat="1" ht="9.75" customHeight="1" thickBot="1">
      <c r="A50" s="190"/>
      <c r="B50" s="211"/>
      <c r="C50" s="43" t="s">
        <v>65</v>
      </c>
      <c r="D50" s="164">
        <f aca="true" t="shared" si="22" ref="D50:P50">D49*100/D$67</f>
        <v>0</v>
      </c>
      <c r="E50" s="164">
        <f t="shared" si="22"/>
        <v>0.011589897503582436</v>
      </c>
      <c r="F50" s="164">
        <f t="shared" si="22"/>
        <v>0.25624701093685537</v>
      </c>
      <c r="G50" s="164">
        <f t="shared" si="22"/>
        <v>0</v>
      </c>
      <c r="H50" s="164">
        <f t="shared" si="22"/>
        <v>0</v>
      </c>
      <c r="I50" s="164">
        <f t="shared" si="22"/>
        <v>0</v>
      </c>
      <c r="J50" s="164">
        <f t="shared" si="22"/>
        <v>0</v>
      </c>
      <c r="K50" s="164">
        <f t="shared" si="22"/>
        <v>0</v>
      </c>
      <c r="L50" s="164">
        <f t="shared" si="22"/>
        <v>0</v>
      </c>
      <c r="M50" s="164">
        <f t="shared" si="22"/>
        <v>0</v>
      </c>
      <c r="N50" s="164">
        <f t="shared" si="22"/>
        <v>0</v>
      </c>
      <c r="O50" s="164">
        <f t="shared" si="22"/>
        <v>0</v>
      </c>
      <c r="P50" s="164">
        <f t="shared" si="22"/>
        <v>0.01738701734698185</v>
      </c>
    </row>
    <row r="51" spans="1:16" s="4" customFormat="1" ht="9.75" customHeight="1">
      <c r="A51" s="190"/>
      <c r="B51" s="210" t="s">
        <v>148</v>
      </c>
      <c r="C51" s="41" t="s">
        <v>0</v>
      </c>
      <c r="D51" s="50"/>
      <c r="E51" s="50"/>
      <c r="F51" s="50">
        <v>768.1</v>
      </c>
      <c r="G51" s="50">
        <v>346.13</v>
      </c>
      <c r="H51" s="50">
        <v>875</v>
      </c>
      <c r="I51" s="50">
        <v>202</v>
      </c>
      <c r="J51" s="50">
        <v>302.4</v>
      </c>
      <c r="K51" s="50">
        <v>1253.95</v>
      </c>
      <c r="L51" s="27">
        <v>50.6</v>
      </c>
      <c r="M51" s="27"/>
      <c r="N51" s="27">
        <v>1030.4</v>
      </c>
      <c r="O51" s="27">
        <v>400</v>
      </c>
      <c r="P51" s="158">
        <f>SUM(D51:O51)</f>
        <v>5228.58</v>
      </c>
    </row>
    <row r="52" spans="1:16" s="4" customFormat="1" ht="9.75" customHeight="1" thickBot="1">
      <c r="A52" s="190"/>
      <c r="B52" s="211"/>
      <c r="C52" s="43" t="s">
        <v>65</v>
      </c>
      <c r="D52" s="164">
        <f aca="true" t="shared" si="23" ref="D52:P52">D51*100/D$67</f>
        <v>0</v>
      </c>
      <c r="E52" s="164">
        <f t="shared" si="23"/>
        <v>0</v>
      </c>
      <c r="F52" s="164">
        <f t="shared" si="23"/>
        <v>1.7893029918236236</v>
      </c>
      <c r="G52" s="164">
        <f t="shared" si="23"/>
        <v>1.9402982564615414</v>
      </c>
      <c r="H52" s="164">
        <f t="shared" si="23"/>
        <v>2.7106718686783267</v>
      </c>
      <c r="I52" s="164">
        <f t="shared" si="23"/>
        <v>0.3489384842181342</v>
      </c>
      <c r="J52" s="164">
        <f t="shared" si="23"/>
        <v>1.5411076711386305</v>
      </c>
      <c r="K52" s="164">
        <f t="shared" si="23"/>
        <v>2.9801812421719593</v>
      </c>
      <c r="L52" s="164">
        <f t="shared" si="23"/>
        <v>0.02218244384948343</v>
      </c>
      <c r="M52" s="164">
        <f t="shared" si="23"/>
        <v>0</v>
      </c>
      <c r="N52" s="164">
        <f t="shared" si="23"/>
        <v>4.097661461740513</v>
      </c>
      <c r="O52" s="164">
        <f t="shared" si="23"/>
        <v>0.575791922618172</v>
      </c>
      <c r="P52" s="164">
        <f t="shared" si="23"/>
        <v>0.7905166187833249</v>
      </c>
    </row>
    <row r="53" spans="1:16" s="4" customFormat="1" ht="9.75" customHeight="1">
      <c r="A53" s="190"/>
      <c r="B53" s="210" t="s">
        <v>8</v>
      </c>
      <c r="C53" s="41" t="s">
        <v>0</v>
      </c>
      <c r="D53" s="50">
        <v>3031.02</v>
      </c>
      <c r="E53" s="27">
        <v>6250.18</v>
      </c>
      <c r="F53" s="50">
        <v>365.52</v>
      </c>
      <c r="G53" s="50">
        <v>2704.01</v>
      </c>
      <c r="H53" s="50">
        <v>1177.98</v>
      </c>
      <c r="I53" s="50">
        <v>3881.9</v>
      </c>
      <c r="J53" s="50">
        <v>287.73</v>
      </c>
      <c r="K53" s="50">
        <v>1203.12</v>
      </c>
      <c r="L53" s="27">
        <v>676.51</v>
      </c>
      <c r="M53" s="27">
        <v>429.02</v>
      </c>
      <c r="N53" s="27">
        <v>199.42</v>
      </c>
      <c r="O53" s="27">
        <v>508.57</v>
      </c>
      <c r="P53" s="158">
        <f>SUM(D53:O53)</f>
        <v>20714.979999999996</v>
      </c>
    </row>
    <row r="54" spans="1:16" s="4" customFormat="1" ht="9.75" customHeight="1" thickBot="1">
      <c r="A54" s="190"/>
      <c r="B54" s="211"/>
      <c r="C54" s="43" t="s">
        <v>65</v>
      </c>
      <c r="D54" s="164">
        <f aca="true" t="shared" si="24" ref="D54:P54">D53*100/D$67</f>
        <v>9.099230187990473</v>
      </c>
      <c r="E54" s="164">
        <f t="shared" si="24"/>
        <v>14.487789115788175</v>
      </c>
      <c r="F54" s="164">
        <f t="shared" si="24"/>
        <v>0.851485522160358</v>
      </c>
      <c r="G54" s="164">
        <f t="shared" si="24"/>
        <v>15.157847885056404</v>
      </c>
      <c r="H54" s="164">
        <f t="shared" si="24"/>
        <v>3.649276854703652</v>
      </c>
      <c r="I54" s="164">
        <f t="shared" si="24"/>
        <v>6.7056648608236396</v>
      </c>
      <c r="J54" s="164">
        <f t="shared" si="24"/>
        <v>1.4663456025685124</v>
      </c>
      <c r="K54" s="164">
        <f t="shared" si="24"/>
        <v>2.8593768938808783</v>
      </c>
      <c r="L54" s="164">
        <f t="shared" si="24"/>
        <v>0.29657401360897306</v>
      </c>
      <c r="M54" s="164">
        <f t="shared" si="24"/>
        <v>0.8649106774394434</v>
      </c>
      <c r="N54" s="164">
        <f t="shared" si="24"/>
        <v>0.7930470193131725</v>
      </c>
      <c r="O54" s="164">
        <f t="shared" si="24"/>
        <v>0.7320762452148093</v>
      </c>
      <c r="P54" s="164">
        <f t="shared" si="24"/>
        <v>3.131927970455496</v>
      </c>
    </row>
    <row r="55" spans="1:16" s="4" customFormat="1" ht="9.75" customHeight="1">
      <c r="A55" s="190"/>
      <c r="B55" s="210" t="s">
        <v>9</v>
      </c>
      <c r="C55" s="41" t="s">
        <v>0</v>
      </c>
      <c r="D55" s="50">
        <v>636.49</v>
      </c>
      <c r="E55" s="27">
        <v>17598.29</v>
      </c>
      <c r="F55" s="50">
        <v>87.6</v>
      </c>
      <c r="G55" s="50">
        <v>479.7</v>
      </c>
      <c r="H55" s="50">
        <v>1115.03</v>
      </c>
      <c r="I55" s="50">
        <v>4687.37</v>
      </c>
      <c r="J55" s="50">
        <v>357.6</v>
      </c>
      <c r="K55" s="50">
        <v>1089.2</v>
      </c>
      <c r="L55" s="27">
        <v>2414.81</v>
      </c>
      <c r="M55" s="27">
        <v>3680.19</v>
      </c>
      <c r="N55" s="27">
        <v>1124.21</v>
      </c>
      <c r="O55" s="27">
        <v>4280.47</v>
      </c>
      <c r="P55" s="158">
        <f>SUM(D55:O55)</f>
        <v>37550.96</v>
      </c>
    </row>
    <row r="56" spans="1:16" s="4" customFormat="1" ht="9.75" customHeight="1" thickBot="1">
      <c r="A56" s="190"/>
      <c r="B56" s="211"/>
      <c r="C56" s="43" t="s">
        <v>65</v>
      </c>
      <c r="D56" s="164">
        <f aca="true" t="shared" si="25" ref="D56:P56">D55*100/D$67</f>
        <v>1.9107656902145338</v>
      </c>
      <c r="E56" s="164">
        <f t="shared" si="25"/>
        <v>40.79247546766395</v>
      </c>
      <c r="F56" s="164">
        <f t="shared" si="25"/>
        <v>0.20406580143698663</v>
      </c>
      <c r="G56" s="164">
        <f t="shared" si="25"/>
        <v>2.6890505695103037</v>
      </c>
      <c r="H56" s="164">
        <f t="shared" si="25"/>
        <v>3.454263375694165</v>
      </c>
      <c r="I56" s="164">
        <f t="shared" si="25"/>
        <v>8.097048429552256</v>
      </c>
      <c r="J56" s="164">
        <f t="shared" si="25"/>
        <v>1.8224209761877457</v>
      </c>
      <c r="K56" s="164">
        <f t="shared" si="25"/>
        <v>2.5886306543113347</v>
      </c>
      <c r="L56" s="164">
        <f t="shared" si="25"/>
        <v>1.058624253600219</v>
      </c>
      <c r="M56" s="164">
        <f t="shared" si="25"/>
        <v>7.4193175749519025</v>
      </c>
      <c r="N56" s="164">
        <f t="shared" si="25"/>
        <v>4.470722041831619</v>
      </c>
      <c r="O56" s="164">
        <f t="shared" si="25"/>
        <v>6.161650127523517</v>
      </c>
      <c r="P56" s="164">
        <f t="shared" si="25"/>
        <v>5.677384286224536</v>
      </c>
    </row>
    <row r="57" spans="1:16" s="4" customFormat="1" ht="9.75" customHeight="1">
      <c r="A57" s="190"/>
      <c r="B57" s="210" t="s">
        <v>122</v>
      </c>
      <c r="C57" s="41" t="s">
        <v>0</v>
      </c>
      <c r="D57" s="50">
        <v>1088.55</v>
      </c>
      <c r="E57" s="27"/>
      <c r="F57" s="50">
        <v>396.83</v>
      </c>
      <c r="G57" s="50">
        <v>327.18</v>
      </c>
      <c r="H57" s="50">
        <v>449.68</v>
      </c>
      <c r="I57" s="50">
        <v>817.52</v>
      </c>
      <c r="J57" s="50">
        <v>391.09</v>
      </c>
      <c r="K57" s="50">
        <v>25.5</v>
      </c>
      <c r="L57" s="27">
        <v>7.65</v>
      </c>
      <c r="M57" s="27">
        <v>649.74</v>
      </c>
      <c r="N57" s="27">
        <v>55.4</v>
      </c>
      <c r="O57" s="27">
        <v>470.64</v>
      </c>
      <c r="P57" s="158">
        <f>SUM(D57:O57)</f>
        <v>4679.78</v>
      </c>
    </row>
    <row r="58" spans="1:16" s="4" customFormat="1" ht="9.75" customHeight="1" thickBot="1">
      <c r="A58" s="191"/>
      <c r="B58" s="211"/>
      <c r="C58" s="43" t="s">
        <v>65</v>
      </c>
      <c r="D58" s="164">
        <f aca="true" t="shared" si="26" ref="D58:P58">D57*100/D$67</f>
        <v>3.267865939893841</v>
      </c>
      <c r="E58" s="164">
        <f t="shared" si="26"/>
        <v>0</v>
      </c>
      <c r="F58" s="164">
        <f t="shared" si="26"/>
        <v>0.924422739546112</v>
      </c>
      <c r="G58" s="164">
        <f t="shared" si="26"/>
        <v>1.8340703884352327</v>
      </c>
      <c r="H58" s="164">
        <f t="shared" si="26"/>
        <v>1.3930684867511656</v>
      </c>
      <c r="I58" s="164">
        <f t="shared" si="26"/>
        <v>1.4121989585049954</v>
      </c>
      <c r="J58" s="164">
        <f t="shared" si="26"/>
        <v>1.9930945737619281</v>
      </c>
      <c r="K58" s="164">
        <f t="shared" si="26"/>
        <v>0.060604188105893346</v>
      </c>
      <c r="L58" s="164">
        <f t="shared" si="26"/>
        <v>0.003353669870524669</v>
      </c>
      <c r="M58" s="164">
        <f t="shared" si="26"/>
        <v>1.3098854681821452</v>
      </c>
      <c r="N58" s="164">
        <f t="shared" si="26"/>
        <v>0.22031293185211992</v>
      </c>
      <c r="O58" s="164">
        <f t="shared" si="26"/>
        <v>0.6774767761525412</v>
      </c>
      <c r="P58" s="164">
        <f t="shared" si="26"/>
        <v>0.7075427481744238</v>
      </c>
    </row>
    <row r="59" spans="1:16" s="4" customFormat="1" ht="12" customHeight="1">
      <c r="A59" s="186" t="s">
        <v>42</v>
      </c>
      <c r="B59" s="210" t="s">
        <v>45</v>
      </c>
      <c r="C59" s="41" t="s">
        <v>0</v>
      </c>
      <c r="D59" s="50"/>
      <c r="E59" s="27"/>
      <c r="F59" s="27"/>
      <c r="G59" s="27"/>
      <c r="H59" s="27"/>
      <c r="I59" s="50">
        <v>51.48</v>
      </c>
      <c r="J59" s="50">
        <v>265.37</v>
      </c>
      <c r="K59" s="50">
        <v>128.01</v>
      </c>
      <c r="L59" s="27">
        <v>9.91</v>
      </c>
      <c r="M59" s="27"/>
      <c r="N59" s="27"/>
      <c r="O59" s="27">
        <v>92.33</v>
      </c>
      <c r="P59" s="158">
        <f>SUM(D59:O59)</f>
        <v>547.1</v>
      </c>
    </row>
    <row r="60" spans="1:16" s="4" customFormat="1" ht="12" customHeight="1" thickBot="1">
      <c r="A60" s="192"/>
      <c r="B60" s="211"/>
      <c r="C60" s="43" t="s">
        <v>65</v>
      </c>
      <c r="D60" s="164">
        <f aca="true" t="shared" si="27" ref="D60:P60">D59*100/D$67</f>
        <v>0</v>
      </c>
      <c r="E60" s="164">
        <f t="shared" si="27"/>
        <v>0</v>
      </c>
      <c r="F60" s="164">
        <f t="shared" si="27"/>
        <v>0</v>
      </c>
      <c r="G60" s="164">
        <f t="shared" si="27"/>
        <v>0</v>
      </c>
      <c r="H60" s="164">
        <f t="shared" si="27"/>
        <v>0</v>
      </c>
      <c r="I60" s="164">
        <f t="shared" si="27"/>
        <v>0.08892749092846312</v>
      </c>
      <c r="J60" s="164">
        <f t="shared" si="27"/>
        <v>1.352393329001516</v>
      </c>
      <c r="K60" s="164">
        <f t="shared" si="27"/>
        <v>0.3042330242915846</v>
      </c>
      <c r="L60" s="164">
        <f t="shared" si="27"/>
        <v>0.004344427244039146</v>
      </c>
      <c r="M60" s="164">
        <f t="shared" si="27"/>
        <v>0</v>
      </c>
      <c r="N60" s="164">
        <f t="shared" si="27"/>
        <v>0</v>
      </c>
      <c r="O60" s="164">
        <f t="shared" si="27"/>
        <v>0.13290717053833956</v>
      </c>
      <c r="P60" s="164">
        <f t="shared" si="27"/>
        <v>0.08271684513507627</v>
      </c>
    </row>
    <row r="61" spans="1:16" s="4" customFormat="1" ht="12" customHeight="1">
      <c r="A61" s="192"/>
      <c r="B61" s="210" t="s">
        <v>156</v>
      </c>
      <c r="C61" s="41" t="s">
        <v>0</v>
      </c>
      <c r="D61" s="50">
        <v>50.98</v>
      </c>
      <c r="E61" s="27">
        <v>33.83</v>
      </c>
      <c r="F61" s="50">
        <v>40.14</v>
      </c>
      <c r="G61" s="50">
        <v>23.3</v>
      </c>
      <c r="H61" s="50">
        <v>6.17</v>
      </c>
      <c r="I61" s="50">
        <v>18.26</v>
      </c>
      <c r="J61" s="50">
        <v>34.02</v>
      </c>
      <c r="K61" s="50">
        <v>206.52</v>
      </c>
      <c r="L61" s="27">
        <v>247.85</v>
      </c>
      <c r="M61" s="27">
        <v>41.33</v>
      </c>
      <c r="N61" s="27">
        <v>25.74</v>
      </c>
      <c r="O61" s="27">
        <v>58.69</v>
      </c>
      <c r="P61" s="158">
        <f>SUM(D61:O61)</f>
        <v>786.8300000000002</v>
      </c>
    </row>
    <row r="62" spans="1:16" s="4" customFormat="1" ht="12" customHeight="1" thickBot="1">
      <c r="A62" s="192"/>
      <c r="B62" s="211"/>
      <c r="C62" s="43" t="s">
        <v>65</v>
      </c>
      <c r="D62" s="164">
        <f aca="true" t="shared" si="28" ref="D62:P62">D61*100/D$67</f>
        <v>0.1530437789865307</v>
      </c>
      <c r="E62" s="164">
        <f t="shared" si="28"/>
        <v>0.07841724650923876</v>
      </c>
      <c r="F62" s="164">
        <f t="shared" si="28"/>
        <v>0.09350686380913976</v>
      </c>
      <c r="G62" s="164">
        <f t="shared" si="28"/>
        <v>0.13061262928828452</v>
      </c>
      <c r="H62" s="164">
        <f t="shared" si="28"/>
        <v>0.01911410906256603</v>
      </c>
      <c r="I62" s="164">
        <f t="shared" si="28"/>
        <v>0.031542657038728376</v>
      </c>
      <c r="J62" s="164">
        <f t="shared" si="28"/>
        <v>0.17337461300309598</v>
      </c>
      <c r="K62" s="164">
        <f t="shared" si="28"/>
        <v>0.49082262461290566</v>
      </c>
      <c r="L62" s="164">
        <f t="shared" si="28"/>
        <v>0.10865451992281558</v>
      </c>
      <c r="M62" s="164">
        <f t="shared" si="28"/>
        <v>0.08332189244923825</v>
      </c>
      <c r="N62" s="164">
        <f t="shared" si="28"/>
        <v>0.10236200118905356</v>
      </c>
      <c r="O62" s="164">
        <f t="shared" si="28"/>
        <v>0.08448306984615128</v>
      </c>
      <c r="P62" s="164">
        <f t="shared" si="28"/>
        <v>0.11896197268804985</v>
      </c>
    </row>
    <row r="63" spans="1:16" s="4" customFormat="1" ht="12" customHeight="1">
      <c r="A63" s="192"/>
      <c r="B63" s="210" t="s">
        <v>78</v>
      </c>
      <c r="C63" s="41" t="s">
        <v>0</v>
      </c>
      <c r="D63" s="50"/>
      <c r="E63" s="50"/>
      <c r="F63" s="50"/>
      <c r="G63" s="50"/>
      <c r="H63" s="50"/>
      <c r="I63" s="50"/>
      <c r="J63" s="50"/>
      <c r="K63" s="50">
        <v>14.35</v>
      </c>
      <c r="L63" s="50">
        <v>24.32</v>
      </c>
      <c r="M63" s="50"/>
      <c r="N63" s="50">
        <v>7.5</v>
      </c>
      <c r="O63" s="27"/>
      <c r="P63" s="158">
        <f>SUM(D63:O63)</f>
        <v>46.17</v>
      </c>
    </row>
    <row r="64" spans="1:16" s="4" customFormat="1" ht="12" customHeight="1" thickBot="1">
      <c r="A64" s="192"/>
      <c r="B64" s="211"/>
      <c r="C64" s="43" t="s">
        <v>65</v>
      </c>
      <c r="D64" s="164">
        <f aca="true" t="shared" si="29" ref="D64:P64">D63*100/D$67</f>
        <v>0</v>
      </c>
      <c r="E64" s="164">
        <f t="shared" si="29"/>
        <v>0</v>
      </c>
      <c r="F64" s="164">
        <f t="shared" si="29"/>
        <v>0</v>
      </c>
      <c r="G64" s="164">
        <f t="shared" si="29"/>
        <v>0</v>
      </c>
      <c r="H64" s="164">
        <f t="shared" si="29"/>
        <v>0</v>
      </c>
      <c r="I64" s="164">
        <f t="shared" si="29"/>
        <v>0</v>
      </c>
      <c r="J64" s="164">
        <f t="shared" si="29"/>
        <v>0</v>
      </c>
      <c r="K64" s="164">
        <f t="shared" si="29"/>
        <v>0.03410470977723802</v>
      </c>
      <c r="L64" s="164">
        <f t="shared" si="29"/>
        <v>0.010661601470739863</v>
      </c>
      <c r="M64" s="164">
        <f t="shared" si="29"/>
        <v>0</v>
      </c>
      <c r="N64" s="164">
        <f t="shared" si="29"/>
        <v>0.0298257579222184</v>
      </c>
      <c r="O64" s="164">
        <f t="shared" si="29"/>
        <v>0</v>
      </c>
      <c r="P64" s="164">
        <f t="shared" si="29"/>
        <v>0.006980509486175236</v>
      </c>
    </row>
    <row r="65" spans="1:16" s="4" customFormat="1" ht="12" customHeight="1">
      <c r="A65" s="192"/>
      <c r="B65" s="210" t="s">
        <v>123</v>
      </c>
      <c r="C65" s="41" t="s">
        <v>0</v>
      </c>
      <c r="D65" s="50"/>
      <c r="E65" s="50">
        <v>21</v>
      </c>
      <c r="F65" s="50">
        <v>16.01</v>
      </c>
      <c r="G65" s="50"/>
      <c r="H65" s="50"/>
      <c r="I65" s="50"/>
      <c r="J65" s="50"/>
      <c r="K65" s="50"/>
      <c r="L65" s="50"/>
      <c r="M65" s="50"/>
      <c r="N65" s="50"/>
      <c r="O65" s="27"/>
      <c r="P65" s="158">
        <f>SUM(D65:O65)</f>
        <v>37.010000000000005</v>
      </c>
    </row>
    <row r="66" spans="1:16" s="4" customFormat="1" ht="12" customHeight="1" thickBot="1">
      <c r="A66" s="193"/>
      <c r="B66" s="211"/>
      <c r="C66" s="43" t="s">
        <v>65</v>
      </c>
      <c r="D66" s="164">
        <f aca="true" t="shared" si="30" ref="D66:P66">D65*100/D$67</f>
        <v>0</v>
      </c>
      <c r="E66" s="164">
        <f t="shared" si="30"/>
        <v>0.04867756951504623</v>
      </c>
      <c r="F66" s="164">
        <f t="shared" si="30"/>
        <v>0.037295587682718685</v>
      </c>
      <c r="G66" s="164">
        <f t="shared" si="30"/>
        <v>0</v>
      </c>
      <c r="H66" s="164">
        <f t="shared" si="30"/>
        <v>0</v>
      </c>
      <c r="I66" s="164">
        <f t="shared" si="30"/>
        <v>0</v>
      </c>
      <c r="J66" s="164">
        <f t="shared" si="30"/>
        <v>0</v>
      </c>
      <c r="K66" s="164">
        <f t="shared" si="30"/>
        <v>0</v>
      </c>
      <c r="L66" s="164">
        <f t="shared" si="30"/>
        <v>0</v>
      </c>
      <c r="M66" s="164">
        <f t="shared" si="30"/>
        <v>0</v>
      </c>
      <c r="N66" s="164">
        <f t="shared" si="30"/>
        <v>0</v>
      </c>
      <c r="O66" s="164">
        <f t="shared" si="30"/>
        <v>0</v>
      </c>
      <c r="P66" s="164">
        <f t="shared" si="30"/>
        <v>0.005595595756624334</v>
      </c>
    </row>
    <row r="67" spans="1:16" ht="12" customHeight="1" thickBot="1">
      <c r="A67" s="185" t="s">
        <v>102</v>
      </c>
      <c r="B67" s="185"/>
      <c r="C67" s="185"/>
      <c r="D67" s="163">
        <f>D5+D7+D9+D11+D13+D15+D17+D19+D21+D23+D25+D27+D29+D31+D33+D35+D37+D39+D41+D43+D45+D47+D49+D51+D53+D55+D57+D59+D61+D63+D65</f>
        <v>33310.73000000001</v>
      </c>
      <c r="E67" s="163">
        <f aca="true" t="shared" si="31" ref="E67:P67">E5+E7+E9+E11+E13+E15+E17+E19+E21+E23+E25+E27+E29+E31+E33+E35+E37+E39+E41+E43+E45+E47+E49+E51+E53+E55+E57+E59+E61+E63+E65</f>
        <v>43141.020000000004</v>
      </c>
      <c r="F67" s="163">
        <f t="shared" si="31"/>
        <v>42927.33</v>
      </c>
      <c r="G67" s="163">
        <f t="shared" si="31"/>
        <v>17839.01</v>
      </c>
      <c r="H67" s="163">
        <f t="shared" si="31"/>
        <v>32279.819999999992</v>
      </c>
      <c r="I67" s="163">
        <f t="shared" si="31"/>
        <v>57889.86</v>
      </c>
      <c r="J67" s="163">
        <f t="shared" si="31"/>
        <v>19622.250000000004</v>
      </c>
      <c r="K67" s="163">
        <f t="shared" si="31"/>
        <v>42076.299999999996</v>
      </c>
      <c r="L67" s="163">
        <f t="shared" si="31"/>
        <v>228108.32000000007</v>
      </c>
      <c r="M67" s="163">
        <f t="shared" si="31"/>
        <v>49602.810000000005</v>
      </c>
      <c r="N67" s="163">
        <f t="shared" si="31"/>
        <v>25146.05</v>
      </c>
      <c r="O67" s="163">
        <f t="shared" si="31"/>
        <v>69469.54</v>
      </c>
      <c r="P67" s="163">
        <f t="shared" si="31"/>
        <v>661413.0399999999</v>
      </c>
    </row>
    <row r="68" spans="1:16" ht="12" customHeight="1" thickBot="1">
      <c r="A68" s="214" t="s">
        <v>65</v>
      </c>
      <c r="B68" s="214"/>
      <c r="C68" s="214"/>
      <c r="D68" s="163">
        <f>D6+D8+D10+D12+D14+D16+D18+D20+D22+D24+D26+D28+D30+D32+D34+D36+D38+D40+D42+D44+D46+D48+D50+D52+D54+D56+D58+D60+D62+D64+D66</f>
        <v>99.99999999999994</v>
      </c>
      <c r="E68" s="163">
        <f aca="true" t="shared" si="32" ref="E68:P68">E6+E8+E10+E12+E14+E16+E18+E20+E22+E24+E26+E28+E30+E32+E34+E36+E38+E40+E42+E44+E46+E48+E50+E52+E54+E56+E58+E60+E62+E64+E66</f>
        <v>99.99999999999999</v>
      </c>
      <c r="F68" s="163">
        <f t="shared" si="32"/>
        <v>100</v>
      </c>
      <c r="G68" s="163">
        <f t="shared" si="32"/>
        <v>100.00000000000003</v>
      </c>
      <c r="H68" s="163">
        <f t="shared" si="32"/>
        <v>100.00000000000003</v>
      </c>
      <c r="I68" s="163">
        <f t="shared" si="32"/>
        <v>100.00000000000003</v>
      </c>
      <c r="J68" s="163">
        <f t="shared" si="32"/>
        <v>99.99999999999997</v>
      </c>
      <c r="K68" s="163">
        <f t="shared" si="32"/>
        <v>100.00000000000001</v>
      </c>
      <c r="L68" s="163">
        <f t="shared" si="32"/>
        <v>99.99999999999999</v>
      </c>
      <c r="M68" s="163">
        <f t="shared" si="32"/>
        <v>99.99999999999999</v>
      </c>
      <c r="N68" s="163">
        <f t="shared" si="32"/>
        <v>100</v>
      </c>
      <c r="O68" s="163">
        <f t="shared" si="32"/>
        <v>100</v>
      </c>
      <c r="P68" s="163">
        <f t="shared" si="32"/>
        <v>100.00000000000001</v>
      </c>
    </row>
    <row r="69" spans="1:15" ht="13.5" customHeight="1">
      <c r="A69" s="14" t="s">
        <v>24</v>
      </c>
      <c r="M69" s="10"/>
      <c r="N69" s="6"/>
      <c r="O69" s="6"/>
    </row>
  </sheetData>
  <sheetProtection/>
  <mergeCells count="37">
    <mergeCell ref="B31:B32"/>
    <mergeCell ref="B51:B52"/>
    <mergeCell ref="A5:A8"/>
    <mergeCell ref="B5:B6"/>
    <mergeCell ref="B7:B8"/>
    <mergeCell ref="B9:B10"/>
    <mergeCell ref="B17:B18"/>
    <mergeCell ref="B19:B20"/>
    <mergeCell ref="B11:B12"/>
    <mergeCell ref="A67:C67"/>
    <mergeCell ref="A68:C68"/>
    <mergeCell ref="B41:B42"/>
    <mergeCell ref="B43:B44"/>
    <mergeCell ref="B47:B48"/>
    <mergeCell ref="B49:B50"/>
    <mergeCell ref="B55:B56"/>
    <mergeCell ref="B53:B54"/>
    <mergeCell ref="A9:A58"/>
    <mergeCell ref="B65:B66"/>
    <mergeCell ref="A59:A66"/>
    <mergeCell ref="B23:B24"/>
    <mergeCell ref="B35:B36"/>
    <mergeCell ref="B61:B62"/>
    <mergeCell ref="B59:B60"/>
    <mergeCell ref="B25:B26"/>
    <mergeCell ref="B13:B14"/>
    <mergeCell ref="B15:B16"/>
    <mergeCell ref="C3:P3"/>
    <mergeCell ref="B45:B46"/>
    <mergeCell ref="B33:B34"/>
    <mergeCell ref="B39:B40"/>
    <mergeCell ref="B63:B64"/>
    <mergeCell ref="B37:B38"/>
    <mergeCell ref="B57:B58"/>
    <mergeCell ref="B29:B30"/>
    <mergeCell ref="B21:B22"/>
    <mergeCell ref="B27:B2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ghamamy</cp:lastModifiedBy>
  <cp:lastPrinted>2012-09-29T09:35:37Z</cp:lastPrinted>
  <dcterms:created xsi:type="dcterms:W3CDTF">2006-02-24T09:38:25Z</dcterms:created>
  <dcterms:modified xsi:type="dcterms:W3CDTF">2015-04-14T10:52:00Z</dcterms:modified>
  <cp:category/>
  <cp:version/>
  <cp:contentType/>
  <cp:contentStatus/>
</cp:coreProperties>
</file>