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05" windowHeight="6105" tabRatio="601" activeTab="1"/>
  </bookViews>
  <sheets>
    <sheet name="Part II" sheetId="1" r:id="rId1"/>
    <sheet name="2.1" sheetId="2" r:id="rId2"/>
  </sheets>
  <definedNames/>
  <calcPr fullCalcOnLoad="1"/>
</workbook>
</file>

<file path=xl/sharedStrings.xml><?xml version="1.0" encoding="utf-8"?>
<sst xmlns="http://schemas.openxmlformats.org/spreadsheetml/2006/main" count="77" uniqueCount="38">
  <si>
    <t>Table 2.1 - Weather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</si>
  <si>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</si>
  <si>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</si>
  <si>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</si>
  <si>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</si>
  <si>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</si>
  <si>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</si>
  <si>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</si>
  <si>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</si>
  <si>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</si>
  <si>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</si>
  <si>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</si>
  <si>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</si>
  <si>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Source: General Directorate of Civil Aviation, Climatology Service</t>
  </si>
  <si>
    <t>Rafic Hariri International Airport</t>
  </si>
  <si>
    <t>Temperature</t>
  </si>
  <si>
    <t>Degrees C</t>
  </si>
  <si>
    <t>Rain &amp; Humidity</t>
  </si>
  <si>
    <t>(% &amp; mm)</t>
  </si>
  <si>
    <t>Beirut Golf</t>
  </si>
  <si>
    <t>Maximum Temperature</t>
  </si>
  <si>
    <t>Minimum Temperature</t>
  </si>
  <si>
    <t>Mm of rain</t>
  </si>
  <si>
    <t>Maximum relative Humidity (%)</t>
  </si>
  <si>
    <t>Minimum relative Humidity (%)</t>
  </si>
  <si>
    <t>Wind maximum power (m/sec)</t>
  </si>
  <si>
    <t>Wind mean power (m/sec)</t>
  </si>
  <si>
    <t>Mean Temperature</t>
  </si>
  <si>
    <t>Mean relative Humidity (%)</t>
  </si>
  <si>
    <t>Maximum wind direction (degrees)</t>
  </si>
  <si>
    <t>Zahleh (Bekaa)</t>
  </si>
  <si>
    <t>Tripoli (North Lebanon)</t>
  </si>
  <si>
    <t>(degrees C)</t>
  </si>
  <si>
    <t xml:space="preserve"> Wind maximum power (m/sec)</t>
  </si>
  <si>
    <t xml:space="preserve"> Maximum relative Humidity (%)</t>
  </si>
  <si>
    <t>PART II - ENVIRONMENT AND AGRICULTURE</t>
  </si>
  <si>
    <t>Missing data from the source</t>
  </si>
  <si>
    <t>Total / Average 2011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</si>
</sst>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</numFmts>
  <fonts count="50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vertical="center" readingOrder="1"/>
    </xf>
    <xf numFmtId="0" fontId="6" fillId="0" borderId="10" xfId="62" applyFont="1" applyFill="1" applyBorder="1" applyAlignment="1">
      <alignment horizontal="center" vertical="center" wrapText="1" readingOrder="1"/>
      <protection/>
    </xf>
    <xf numFmtId="0" fontId="6" fillId="0" borderId="11" xfId="62" applyFont="1" applyFill="1" applyBorder="1" applyAlignment="1">
      <alignment horizontal="center" vertical="center" wrapText="1" readingOrder="1"/>
      <protection/>
    </xf>
    <xf numFmtId="0" fontId="6" fillId="0" borderId="12" xfId="62" applyFont="1" applyFill="1" applyBorder="1" applyAlignment="1">
      <alignment horizontal="center" vertical="center" wrapText="1" readingOrder="1"/>
      <protection/>
    </xf>
    <xf numFmtId="0" fontId="6" fillId="0" borderId="10" xfId="0" applyFont="1" applyFill="1" applyBorder="1" applyAlignment="1">
      <alignment horizontal="center" vertical="center" wrapText="1" readingOrder="1"/>
    </xf>
    <xf numFmtId="172" fontId="14" fillId="0" borderId="10" xfId="0" applyNumberFormat="1" applyFont="1" applyFill="1" applyBorder="1" applyAlignment="1">
      <alignment horizontal="right" vertical="center" readingOrder="1"/>
    </xf>
    <xf numFmtId="172" fontId="14" fillId="0" borderId="11" xfId="0" applyNumberFormat="1" applyFont="1" applyFill="1" applyBorder="1" applyAlignment="1">
      <alignment horizontal="right" vertical="center" readingOrder="1"/>
    </xf>
    <xf numFmtId="172" fontId="14" fillId="0" borderId="12" xfId="0" applyNumberFormat="1" applyFont="1" applyFill="1" applyBorder="1" applyAlignment="1">
      <alignment horizontal="right" vertical="center" readingOrder="1"/>
    </xf>
    <xf numFmtId="172" fontId="14" fillId="0" borderId="10" xfId="0" applyNumberFormat="1" applyFont="1" applyBorder="1" applyAlignment="1">
      <alignment horizontal="right" vertical="center" readingOrder="1"/>
    </xf>
    <xf numFmtId="172" fontId="14" fillId="0" borderId="11" xfId="0" applyNumberFormat="1" applyFont="1" applyBorder="1" applyAlignment="1">
      <alignment horizontal="right" vertical="center" readingOrder="1"/>
    </xf>
    <xf numFmtId="172" fontId="14" fillId="0" borderId="12" xfId="0" applyNumberFormat="1" applyFont="1" applyBorder="1" applyAlignment="1">
      <alignment horizontal="right" vertical="center" readingOrder="1"/>
    </xf>
    <xf numFmtId="1" fontId="14" fillId="0" borderId="11" xfId="0" applyNumberFormat="1" applyFont="1" applyBorder="1" applyAlignment="1">
      <alignment horizontal="right" vertical="center" readingOrder="1"/>
    </xf>
    <xf numFmtId="0" fontId="13" fillId="0" borderId="13" xfId="0" applyFont="1" applyBorder="1" applyAlignment="1">
      <alignment horizontal="right" vertical="center" wrapText="1"/>
    </xf>
    <xf numFmtId="0" fontId="5" fillId="33" borderId="0" xfId="0" applyFont="1" applyFill="1" applyBorder="1" applyAlignment="1">
      <alignment vertical="center" readingOrder="1"/>
    </xf>
    <xf numFmtId="0" fontId="15" fillId="33" borderId="0" xfId="0" applyFont="1" applyFill="1" applyBorder="1" applyAlignment="1">
      <alignment vertical="center" readingOrder="1"/>
    </xf>
    <xf numFmtId="1" fontId="9" fillId="0" borderId="11" xfId="0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0" fontId="13" fillId="0" borderId="13" xfId="0" applyFont="1" applyFill="1" applyBorder="1" applyAlignment="1">
      <alignment horizontal="right" vertical="center" wrapText="1" readingOrder="1"/>
    </xf>
    <xf numFmtId="172" fontId="9" fillId="0" borderId="10" xfId="0" applyNumberFormat="1" applyFont="1" applyBorder="1" applyAlignment="1">
      <alignment horizontal="right" vertical="center" readingOrder="1"/>
    </xf>
    <xf numFmtId="172" fontId="9" fillId="0" borderId="11" xfId="0" applyNumberFormat="1" applyFont="1" applyFill="1" applyBorder="1" applyAlignment="1">
      <alignment horizontal="right" vertical="center" readingOrder="1"/>
    </xf>
    <xf numFmtId="172" fontId="9" fillId="0" borderId="12" xfId="0" applyNumberFormat="1" applyFont="1" applyFill="1" applyBorder="1" applyAlignment="1">
      <alignment horizontal="right" vertical="center" readingOrder="1"/>
    </xf>
    <xf numFmtId="0" fontId="9" fillId="0" borderId="10" xfId="0" applyFont="1" applyBorder="1" applyAlignment="1">
      <alignment horizontal="right" vertical="center" readingOrder="1"/>
    </xf>
    <xf numFmtId="1" fontId="9" fillId="0" borderId="11" xfId="0" applyNumberFormat="1" applyFont="1" applyBorder="1" applyAlignment="1">
      <alignment horizontal="right" vertical="center" readingOrder="1"/>
    </xf>
    <xf numFmtId="0" fontId="9" fillId="0" borderId="11" xfId="0" applyFont="1" applyBorder="1" applyAlignment="1">
      <alignment horizontal="right" vertical="center" readingOrder="1"/>
    </xf>
    <xf numFmtId="172" fontId="9" fillId="0" borderId="11" xfId="0" applyNumberFormat="1" applyFont="1" applyBorder="1" applyAlignment="1">
      <alignment horizontal="right" vertical="center" readingOrder="1"/>
    </xf>
    <xf numFmtId="172" fontId="9" fillId="0" borderId="12" xfId="0" applyNumberFormat="1" applyFont="1" applyBorder="1" applyAlignment="1">
      <alignment horizontal="right" vertical="center" readingOrder="1"/>
    </xf>
    <xf numFmtId="0" fontId="9" fillId="0" borderId="11" xfId="0" applyFont="1" applyFill="1" applyBorder="1" applyAlignment="1">
      <alignment horizontal="right" vertical="center" readingOrder="1"/>
    </xf>
    <xf numFmtId="0" fontId="9" fillId="0" borderId="11" xfId="62" applyFont="1" applyFill="1" applyBorder="1" applyAlignment="1">
      <alignment horizontal="right" vertical="center" wrapText="1" readingOrder="1"/>
      <protection/>
    </xf>
    <xf numFmtId="172" fontId="9" fillId="0" borderId="11" xfId="62" applyNumberFormat="1" applyFont="1" applyFill="1" applyBorder="1" applyAlignment="1">
      <alignment horizontal="right" vertical="center" wrapText="1" readingOrder="1"/>
      <protection/>
    </xf>
    <xf numFmtId="0" fontId="9" fillId="0" borderId="12" xfId="0" applyFont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right" vertical="center" readingOrder="1"/>
    </xf>
    <xf numFmtId="0" fontId="9" fillId="0" borderId="12" xfId="0" applyFont="1" applyFill="1" applyBorder="1" applyAlignment="1">
      <alignment horizontal="right" vertical="center" wrapText="1" readingOrder="1"/>
    </xf>
    <xf numFmtId="172" fontId="9" fillId="0" borderId="12" xfId="0" applyNumberFormat="1" applyFont="1" applyFill="1" applyBorder="1" applyAlignment="1">
      <alignment horizontal="right" vertical="center" wrapText="1" readingOrder="1"/>
    </xf>
    <xf numFmtId="0" fontId="9" fillId="0" borderId="10" xfId="0" applyFont="1" applyFill="1" applyBorder="1" applyAlignment="1">
      <alignment horizontal="right" vertical="center" readingOrder="1"/>
    </xf>
    <xf numFmtId="172" fontId="9" fillId="0" borderId="10" xfId="0" applyNumberFormat="1" applyFont="1" applyFill="1" applyBorder="1" applyAlignment="1">
      <alignment horizontal="right" vertical="center" readingOrder="1"/>
    </xf>
    <xf numFmtId="172" fontId="9" fillId="0" borderId="10" xfId="0" applyNumberFormat="1" applyFont="1" applyFill="1" applyBorder="1" applyAlignment="1">
      <alignment horizontal="right" vertical="center" wrapText="1" readingOrder="1"/>
    </xf>
    <xf numFmtId="1" fontId="9" fillId="0" borderId="11" xfId="0" applyNumberFormat="1" applyFont="1" applyFill="1" applyBorder="1" applyAlignment="1">
      <alignment horizontal="right" vertical="center" wrapText="1" readingOrder="1"/>
    </xf>
    <xf numFmtId="172" fontId="9" fillId="0" borderId="11" xfId="0" applyNumberFormat="1" applyFont="1" applyFill="1" applyBorder="1" applyAlignment="1">
      <alignment horizontal="right" vertical="center" wrapText="1" readingOrder="1"/>
    </xf>
    <xf numFmtId="0" fontId="9" fillId="0" borderId="11" xfId="0" applyFont="1" applyFill="1" applyBorder="1" applyAlignment="1">
      <alignment horizontal="right" vertical="center" wrapText="1" readingOrder="1"/>
    </xf>
    <xf numFmtId="0" fontId="5" fillId="33" borderId="0" xfId="0" applyFont="1" applyFill="1" applyAlignment="1">
      <alignment horizontal="right" vertical="center" readingOrder="1"/>
    </xf>
    <xf numFmtId="0" fontId="5" fillId="0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right" vertical="center" readingOrder="1"/>
    </xf>
    <xf numFmtId="0" fontId="8" fillId="0" borderId="0" xfId="0" applyFont="1" applyAlignment="1">
      <alignment horizontal="right" vertical="center" readingOrder="1"/>
    </xf>
    <xf numFmtId="172" fontId="9" fillId="34" borderId="11" xfId="0" applyNumberFormat="1" applyFont="1" applyFill="1" applyBorder="1" applyAlignment="1">
      <alignment horizontal="right" vertical="center" readingOrder="1"/>
    </xf>
    <xf numFmtId="172" fontId="9" fillId="34" borderId="11" xfId="0" applyNumberFormat="1" applyFont="1" applyFill="1" applyBorder="1" applyAlignment="1">
      <alignment horizontal="right" vertical="center" wrapText="1" readingOrder="1"/>
    </xf>
    <xf numFmtId="0" fontId="11" fillId="0" borderId="14" xfId="0" applyFont="1" applyBorder="1" applyAlignment="1">
      <alignment horizontal="center" vertical="center" wrapText="1" readingOrder="1"/>
    </xf>
    <xf numFmtId="0" fontId="11" fillId="0" borderId="13" xfId="0" applyFont="1" applyBorder="1" applyAlignment="1">
      <alignment horizontal="center" vertical="center" wrapText="1" readingOrder="1"/>
    </xf>
    <xf numFmtId="0" fontId="11" fillId="0" borderId="15" xfId="0" applyFont="1" applyBorder="1" applyAlignment="1">
      <alignment horizontal="center" vertical="center" wrapText="1" readingOrder="1"/>
    </xf>
    <xf numFmtId="0" fontId="5" fillId="0" borderId="16" xfId="0" applyFont="1" applyFill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readingOrder="1"/>
    </xf>
    <xf numFmtId="0" fontId="8" fillId="0" borderId="13" xfId="0" applyFont="1" applyFill="1" applyBorder="1" applyAlignment="1">
      <alignment horizontal="center" vertical="center" readingOrder="1"/>
    </xf>
    <xf numFmtId="0" fontId="12" fillId="0" borderId="17" xfId="0" applyFont="1" applyFill="1" applyBorder="1" applyAlignment="1">
      <alignment horizontal="center" vertical="center" textRotation="90" wrapText="1" readingOrder="1"/>
    </xf>
    <xf numFmtId="0" fontId="12" fillId="0" borderId="18" xfId="0" applyFont="1" applyFill="1" applyBorder="1" applyAlignment="1">
      <alignment horizontal="center" vertical="center" textRotation="90" wrapText="1" readingOrder="1"/>
    </xf>
    <xf numFmtId="0" fontId="8" fillId="0" borderId="19" xfId="0" applyFont="1" applyFill="1" applyBorder="1" applyAlignment="1">
      <alignment horizontal="center" vertical="center" textRotation="90" wrapText="1" readingOrder="1"/>
    </xf>
    <xf numFmtId="0" fontId="8" fillId="0" borderId="20" xfId="0" applyFont="1" applyFill="1" applyBorder="1" applyAlignment="1">
      <alignment horizontal="center" vertical="center" textRotation="90" wrapText="1" readingOrder="1"/>
    </xf>
    <xf numFmtId="0" fontId="8" fillId="0" borderId="21" xfId="0" applyFont="1" applyFill="1" applyBorder="1" applyAlignment="1">
      <alignment horizontal="center" vertical="center" textRotation="90" wrapText="1" readingOrder="1"/>
    </xf>
    <xf numFmtId="0" fontId="8" fillId="0" borderId="17" xfId="0" applyFont="1" applyFill="1" applyBorder="1" applyAlignment="1">
      <alignment horizontal="center" vertical="center" textRotation="90" wrapText="1" readingOrder="1"/>
    </xf>
    <xf numFmtId="0" fontId="8" fillId="0" borderId="18" xfId="0" applyFont="1" applyFill="1" applyBorder="1" applyAlignment="1">
      <alignment horizontal="center" vertical="center" textRotation="90" wrapText="1" readingOrder="1"/>
    </xf>
    <xf numFmtId="0" fontId="8" fillId="0" borderId="22" xfId="0" applyFont="1" applyFill="1" applyBorder="1" applyAlignment="1">
      <alignment horizontal="center" vertical="center" textRotation="90" wrapText="1" readingOrder="1"/>
    </xf>
    <xf numFmtId="0" fontId="12" fillId="0" borderId="22" xfId="0" applyFont="1" applyFill="1" applyBorder="1" applyAlignment="1">
      <alignment horizontal="center" vertical="center" textRotation="90" wrapText="1" readingOrder="1"/>
    </xf>
    <xf numFmtId="0" fontId="5" fillId="0" borderId="0" xfId="0" applyFont="1" applyBorder="1" applyAlignment="1">
      <alignment horizontal="left" vertical="center" readingOrder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6_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0.421875" style="1" bestFit="1" customWidth="1"/>
    <col min="2" max="16384" width="9.140625" style="1" customWidth="1"/>
  </cols>
  <sheetData>
    <row r="1" spans="1:10" ht="26.25" customHeight="1" thickBot="1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53"/>
    </row>
  </sheetData>
  <sheetProtection/>
  <mergeCells count="1">
    <mergeCell ref="A1:J1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Q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3.7109375" style="3" customWidth="1"/>
    <col min="4" max="4" width="20.7109375" style="5" customWidth="1"/>
    <col min="5" max="6" width="4.57421875" style="46" bestFit="1" customWidth="1"/>
    <col min="7" max="7" width="5.7109375" style="46" bestFit="1" customWidth="1"/>
    <col min="8" max="8" width="4.8515625" style="46" bestFit="1" customWidth="1"/>
    <col min="9" max="9" width="4.57421875" style="46" bestFit="1" customWidth="1"/>
    <col min="10" max="10" width="4.7109375" style="46" bestFit="1" customWidth="1"/>
    <col min="11" max="11" width="4.57421875" style="46" bestFit="1" customWidth="1"/>
    <col min="12" max="12" width="4.421875" style="46" bestFit="1" customWidth="1"/>
    <col min="13" max="14" width="4.140625" style="46" bestFit="1" customWidth="1"/>
    <col min="15" max="16" width="4.140625" style="47" bestFit="1" customWidth="1"/>
    <col min="17" max="17" width="7.57421875" style="48" customWidth="1"/>
    <col min="18" max="16384" width="9.140625" style="3" customWidth="1"/>
  </cols>
  <sheetData>
    <row r="1" spans="1:17" s="4" customFormat="1" ht="19.5" customHeight="1">
      <c r="A1" s="4" t="s">
        <v>0</v>
      </c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6.75" customHeight="1" thickBo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13.5" customHeight="1" thickBot="1">
      <c r="A3" s="56"/>
      <c r="B3" s="56"/>
      <c r="C3" s="56"/>
      <c r="D3" s="57"/>
      <c r="E3" s="58">
        <v>2011</v>
      </c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s="6" customFormat="1" ht="32.25" customHeight="1" thickBot="1">
      <c r="A4" s="54"/>
      <c r="B4" s="54"/>
      <c r="C4" s="54"/>
      <c r="D4" s="54"/>
      <c r="E4" s="18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18" t="s">
        <v>7</v>
      </c>
      <c r="L4" s="18" t="s">
        <v>8</v>
      </c>
      <c r="M4" s="18" t="s">
        <v>9</v>
      </c>
      <c r="N4" s="18" t="s">
        <v>10</v>
      </c>
      <c r="O4" s="18" t="s">
        <v>11</v>
      </c>
      <c r="P4" s="18" t="s">
        <v>12</v>
      </c>
      <c r="Q4" s="23" t="s">
        <v>37</v>
      </c>
    </row>
    <row r="5" spans="1:17" ht="25.5" customHeight="1">
      <c r="A5" s="59" t="s">
        <v>14</v>
      </c>
      <c r="B5" s="61" t="s">
        <v>15</v>
      </c>
      <c r="C5" s="64" t="s">
        <v>16</v>
      </c>
      <c r="D5" s="7" t="s">
        <v>27</v>
      </c>
      <c r="E5" s="24">
        <f>(E6+E7)/2</f>
        <v>15.850000000000001</v>
      </c>
      <c r="F5" s="24">
        <f aca="true" t="shared" si="0" ref="F5:P5">(F6+F7)/2</f>
        <v>15.25</v>
      </c>
      <c r="G5" s="24">
        <f t="shared" si="0"/>
        <v>16.35</v>
      </c>
      <c r="H5" s="24">
        <f t="shared" si="0"/>
        <v>25.25</v>
      </c>
      <c r="I5" s="24">
        <f t="shared" si="0"/>
        <v>22.65</v>
      </c>
      <c r="J5" s="24">
        <f t="shared" si="0"/>
        <v>25.3</v>
      </c>
      <c r="K5" s="24">
        <f t="shared" si="0"/>
        <v>28</v>
      </c>
      <c r="L5" s="24">
        <f t="shared" si="0"/>
        <v>28.1</v>
      </c>
      <c r="M5" s="24">
        <f t="shared" si="0"/>
        <v>26.5</v>
      </c>
      <c r="N5" s="24">
        <f t="shared" si="0"/>
        <v>25.349999999999998</v>
      </c>
      <c r="O5" s="24">
        <f t="shared" si="0"/>
        <v>18.25</v>
      </c>
      <c r="P5" s="24">
        <f t="shared" si="0"/>
        <v>17.8</v>
      </c>
      <c r="Q5" s="11">
        <f>SUM(E5:P5)/12</f>
        <v>22.054166666666664</v>
      </c>
    </row>
    <row r="6" spans="1:17" ht="25.5" customHeight="1">
      <c r="A6" s="60"/>
      <c r="B6" s="62"/>
      <c r="C6" s="65"/>
      <c r="D6" s="8" t="s">
        <v>20</v>
      </c>
      <c r="E6" s="25">
        <v>18.8</v>
      </c>
      <c r="F6" s="25">
        <v>18.3</v>
      </c>
      <c r="G6" s="25">
        <v>19.9</v>
      </c>
      <c r="H6" s="25">
        <v>38</v>
      </c>
      <c r="I6" s="25">
        <v>31.9</v>
      </c>
      <c r="J6" s="25">
        <v>30.3</v>
      </c>
      <c r="K6" s="25">
        <v>33.3</v>
      </c>
      <c r="L6" s="25">
        <v>31.8</v>
      </c>
      <c r="M6" s="25">
        <v>32.4</v>
      </c>
      <c r="N6" s="25">
        <v>33.8</v>
      </c>
      <c r="O6" s="25">
        <v>24.5</v>
      </c>
      <c r="P6" s="25">
        <v>25.3</v>
      </c>
      <c r="Q6" s="12">
        <f>SUM(E6:P6)/12</f>
        <v>28.191666666666666</v>
      </c>
    </row>
    <row r="7" spans="1:17" ht="25.5" customHeight="1" thickBot="1">
      <c r="A7" s="60"/>
      <c r="B7" s="63"/>
      <c r="C7" s="66"/>
      <c r="D7" s="9" t="s">
        <v>21</v>
      </c>
      <c r="E7" s="26">
        <v>12.9</v>
      </c>
      <c r="F7" s="26">
        <v>12.2</v>
      </c>
      <c r="G7" s="26">
        <v>12.8</v>
      </c>
      <c r="H7" s="26">
        <v>12.5</v>
      </c>
      <c r="I7" s="26">
        <v>13.4</v>
      </c>
      <c r="J7" s="26">
        <v>20.3</v>
      </c>
      <c r="K7" s="26">
        <v>22.7</v>
      </c>
      <c r="L7" s="26">
        <v>24.4</v>
      </c>
      <c r="M7" s="26">
        <v>20.6</v>
      </c>
      <c r="N7" s="26">
        <v>16.9</v>
      </c>
      <c r="O7" s="26">
        <v>12</v>
      </c>
      <c r="P7" s="26">
        <v>10.3</v>
      </c>
      <c r="Q7" s="13">
        <f>SUM(E7:P7)/12</f>
        <v>15.91666666666667</v>
      </c>
    </row>
    <row r="8" spans="1:17" ht="25.5" customHeight="1">
      <c r="A8" s="60"/>
      <c r="B8" s="61" t="s">
        <v>17</v>
      </c>
      <c r="C8" s="65" t="s">
        <v>18</v>
      </c>
      <c r="D8" s="10" t="s">
        <v>22</v>
      </c>
      <c r="E8" s="27">
        <v>142.2</v>
      </c>
      <c r="F8" s="27">
        <v>141.8</v>
      </c>
      <c r="G8" s="27">
        <v>92</v>
      </c>
      <c r="H8" s="27">
        <v>45.6</v>
      </c>
      <c r="I8" s="27">
        <v>47.2</v>
      </c>
      <c r="J8" s="27">
        <v>9</v>
      </c>
      <c r="K8" s="24">
        <v>0</v>
      </c>
      <c r="L8" s="24">
        <v>0.8</v>
      </c>
      <c r="M8" s="24">
        <v>17.2</v>
      </c>
      <c r="N8" s="24">
        <v>18.6</v>
      </c>
      <c r="O8" s="24">
        <v>149.8</v>
      </c>
      <c r="P8" s="24">
        <v>67.4</v>
      </c>
      <c r="Q8" s="14">
        <f>SUM(E8:P8)</f>
        <v>731.6</v>
      </c>
    </row>
    <row r="9" spans="1:17" ht="25.5" customHeight="1">
      <c r="A9" s="60"/>
      <c r="B9" s="62"/>
      <c r="C9" s="65"/>
      <c r="D9" s="8" t="s">
        <v>28</v>
      </c>
      <c r="E9" s="28">
        <f>(E10+E11)/2</f>
        <v>57</v>
      </c>
      <c r="F9" s="28">
        <f aca="true" t="shared" si="1" ref="F9:P9">(F10+F11)/2</f>
        <v>61</v>
      </c>
      <c r="G9" s="28">
        <f t="shared" si="1"/>
        <v>57.5</v>
      </c>
      <c r="H9" s="28">
        <f t="shared" si="1"/>
        <v>54</v>
      </c>
      <c r="I9" s="28">
        <f t="shared" si="1"/>
        <v>66</v>
      </c>
      <c r="J9" s="28">
        <f t="shared" si="1"/>
        <v>74</v>
      </c>
      <c r="K9" s="28">
        <f t="shared" si="1"/>
        <v>74.5</v>
      </c>
      <c r="L9" s="28">
        <f t="shared" si="1"/>
        <v>71.5</v>
      </c>
      <c r="M9" s="28">
        <f t="shared" si="1"/>
        <v>69.5</v>
      </c>
      <c r="N9" s="28">
        <f t="shared" si="1"/>
        <v>57</v>
      </c>
      <c r="O9" s="28">
        <f t="shared" si="1"/>
        <v>57.5</v>
      </c>
      <c r="P9" s="28">
        <f t="shared" si="1"/>
        <v>57.5</v>
      </c>
      <c r="Q9" s="12">
        <f>SUM(E9:P9)/12</f>
        <v>63.083333333333336</v>
      </c>
    </row>
    <row r="10" spans="1:17" ht="25.5" customHeight="1">
      <c r="A10" s="60"/>
      <c r="B10" s="62"/>
      <c r="C10" s="65"/>
      <c r="D10" s="8" t="s">
        <v>23</v>
      </c>
      <c r="E10" s="28">
        <v>72</v>
      </c>
      <c r="F10" s="28">
        <v>77</v>
      </c>
      <c r="G10" s="28">
        <v>73</v>
      </c>
      <c r="H10" s="28">
        <v>70</v>
      </c>
      <c r="I10" s="28">
        <v>88</v>
      </c>
      <c r="J10" s="28">
        <v>88</v>
      </c>
      <c r="K10" s="28">
        <v>89</v>
      </c>
      <c r="L10" s="28">
        <v>84</v>
      </c>
      <c r="M10" s="28">
        <v>83</v>
      </c>
      <c r="N10" s="28">
        <v>73</v>
      </c>
      <c r="O10" s="28">
        <v>74</v>
      </c>
      <c r="P10" s="28">
        <v>75</v>
      </c>
      <c r="Q10" s="12">
        <f>SUM(E10:P10)/12</f>
        <v>78.83333333333333</v>
      </c>
    </row>
    <row r="11" spans="1:17" ht="25.5" customHeight="1">
      <c r="A11" s="60"/>
      <c r="B11" s="62"/>
      <c r="C11" s="65"/>
      <c r="D11" s="8" t="s">
        <v>24</v>
      </c>
      <c r="E11" s="28">
        <v>42</v>
      </c>
      <c r="F11" s="28">
        <v>45</v>
      </c>
      <c r="G11" s="28">
        <v>42</v>
      </c>
      <c r="H11" s="28">
        <v>38</v>
      </c>
      <c r="I11" s="28">
        <v>44</v>
      </c>
      <c r="J11" s="28">
        <v>60</v>
      </c>
      <c r="K11" s="28">
        <v>60</v>
      </c>
      <c r="L11" s="28">
        <v>59</v>
      </c>
      <c r="M11" s="28">
        <v>56</v>
      </c>
      <c r="N11" s="28">
        <v>41</v>
      </c>
      <c r="O11" s="28">
        <v>41</v>
      </c>
      <c r="P11" s="28">
        <v>40</v>
      </c>
      <c r="Q11" s="12">
        <f>SUM(E11:P11)/12</f>
        <v>47.333333333333336</v>
      </c>
    </row>
    <row r="12" spans="1:17" ht="25.5" customHeight="1">
      <c r="A12" s="60"/>
      <c r="B12" s="62"/>
      <c r="C12" s="65"/>
      <c r="D12" s="8" t="s">
        <v>25</v>
      </c>
      <c r="E12" s="30">
        <v>22.8</v>
      </c>
      <c r="F12" s="30">
        <v>23.3</v>
      </c>
      <c r="G12" s="30">
        <v>26.1</v>
      </c>
      <c r="H12" s="30">
        <v>19.4</v>
      </c>
      <c r="I12" s="30">
        <v>14.1</v>
      </c>
      <c r="J12" s="30">
        <v>12.8</v>
      </c>
      <c r="K12" s="30">
        <v>12.4</v>
      </c>
      <c r="L12" s="30">
        <v>12.4</v>
      </c>
      <c r="M12" s="30">
        <v>13.3</v>
      </c>
      <c r="N12" s="30">
        <v>11.2</v>
      </c>
      <c r="O12" s="30">
        <v>20.9</v>
      </c>
      <c r="P12" s="30">
        <v>22.3</v>
      </c>
      <c r="Q12" s="12">
        <f>SUM(E12:P12)/12</f>
        <v>17.583333333333332</v>
      </c>
    </row>
    <row r="13" spans="1:17" ht="25.5" customHeight="1">
      <c r="A13" s="60"/>
      <c r="B13" s="62"/>
      <c r="C13" s="65"/>
      <c r="D13" s="8" t="s">
        <v>29</v>
      </c>
      <c r="E13" s="29">
        <v>220</v>
      </c>
      <c r="F13" s="29">
        <v>210</v>
      </c>
      <c r="G13" s="29">
        <v>260</v>
      </c>
      <c r="H13" s="29">
        <v>260</v>
      </c>
      <c r="I13" s="29">
        <v>220</v>
      </c>
      <c r="J13" s="29">
        <v>230</v>
      </c>
      <c r="K13" s="29">
        <v>220</v>
      </c>
      <c r="L13" s="28">
        <v>210</v>
      </c>
      <c r="M13" s="28">
        <v>240</v>
      </c>
      <c r="N13" s="28">
        <v>300</v>
      </c>
      <c r="O13" s="28">
        <v>210</v>
      </c>
      <c r="P13" s="28">
        <v>220</v>
      </c>
      <c r="Q13" s="12">
        <f>SUM(E13:P13)/12</f>
        <v>233.33333333333334</v>
      </c>
    </row>
    <row r="14" spans="1:17" ht="25.5" customHeight="1" thickBot="1">
      <c r="A14" s="60"/>
      <c r="B14" s="62"/>
      <c r="C14" s="65"/>
      <c r="D14" s="8" t="s">
        <v>26</v>
      </c>
      <c r="E14" s="49"/>
      <c r="F14" s="49"/>
      <c r="G14" s="49"/>
      <c r="H14" s="49"/>
      <c r="I14" s="30">
        <v>2.7</v>
      </c>
      <c r="J14" s="30">
        <v>3.1</v>
      </c>
      <c r="K14" s="30">
        <v>2.9</v>
      </c>
      <c r="L14" s="30">
        <v>2.9</v>
      </c>
      <c r="M14" s="30">
        <v>2.4</v>
      </c>
      <c r="N14" s="30">
        <v>2.63</v>
      </c>
      <c r="O14" s="30">
        <v>2.4</v>
      </c>
      <c r="P14" s="30">
        <v>2.7</v>
      </c>
      <c r="Q14" s="12">
        <f>SUM(E14:P14)/8</f>
        <v>2.71625</v>
      </c>
    </row>
    <row r="15" spans="1:17" ht="25.5" customHeight="1">
      <c r="A15" s="59" t="s">
        <v>19</v>
      </c>
      <c r="B15" s="61" t="s">
        <v>15</v>
      </c>
      <c r="C15" s="64" t="s">
        <v>16</v>
      </c>
      <c r="D15" s="7" t="s">
        <v>27</v>
      </c>
      <c r="E15" s="24">
        <f>(E16+E17)/2</f>
        <v>16.25</v>
      </c>
      <c r="F15" s="24">
        <f aca="true" t="shared" si="2" ref="F15:P15">(F16+F17)/2</f>
        <v>15.649999999999999</v>
      </c>
      <c r="G15" s="24">
        <f t="shared" si="2"/>
        <v>16.45</v>
      </c>
      <c r="H15" s="24">
        <f t="shared" si="2"/>
        <v>19.65</v>
      </c>
      <c r="I15" s="24">
        <f t="shared" si="2"/>
        <v>22.3</v>
      </c>
      <c r="J15" s="24">
        <f t="shared" si="2"/>
        <v>25.35</v>
      </c>
      <c r="K15" s="24">
        <f t="shared" si="2"/>
        <v>27.75</v>
      </c>
      <c r="L15" s="24">
        <f t="shared" si="2"/>
        <v>28.75</v>
      </c>
      <c r="M15" s="24">
        <f t="shared" si="2"/>
        <v>27.8</v>
      </c>
      <c r="N15" s="24">
        <f t="shared" si="2"/>
        <v>24.4</v>
      </c>
      <c r="O15" s="24">
        <f t="shared" si="2"/>
        <v>18.1</v>
      </c>
      <c r="P15" s="24">
        <f t="shared" si="2"/>
        <v>16.2</v>
      </c>
      <c r="Q15" s="14">
        <f>(E15+F15+G15+H15+I15+J15+K15+L15+M15+N15+O15+P15)/12</f>
        <v>21.55416666666667</v>
      </c>
    </row>
    <row r="16" spans="1:17" ht="25.5" customHeight="1">
      <c r="A16" s="60"/>
      <c r="B16" s="62"/>
      <c r="C16" s="65"/>
      <c r="D16" s="8" t="s">
        <v>20</v>
      </c>
      <c r="E16" s="30">
        <v>19.8</v>
      </c>
      <c r="F16" s="30">
        <v>19.2</v>
      </c>
      <c r="G16" s="30">
        <v>20.5</v>
      </c>
      <c r="H16" s="30">
        <v>23.9</v>
      </c>
      <c r="I16" s="30">
        <v>26.8</v>
      </c>
      <c r="J16" s="30">
        <v>29.4</v>
      </c>
      <c r="K16" s="30">
        <v>31.9</v>
      </c>
      <c r="L16" s="30">
        <v>32.6</v>
      </c>
      <c r="M16" s="30">
        <v>31.6</v>
      </c>
      <c r="N16" s="30">
        <v>28.3</v>
      </c>
      <c r="O16" s="30">
        <v>21.9</v>
      </c>
      <c r="P16" s="30">
        <v>20.2</v>
      </c>
      <c r="Q16" s="15">
        <f>(E16+F16+G16+H16+I16+J16+K16+L16+M16+N16+O16+P16)/12</f>
        <v>25.50833333333333</v>
      </c>
    </row>
    <row r="17" spans="1:17" ht="25.5" customHeight="1" thickBot="1">
      <c r="A17" s="60"/>
      <c r="B17" s="63"/>
      <c r="C17" s="66"/>
      <c r="D17" s="9" t="s">
        <v>21</v>
      </c>
      <c r="E17" s="31">
        <v>12.7</v>
      </c>
      <c r="F17" s="31">
        <v>12.1</v>
      </c>
      <c r="G17" s="31">
        <v>12.4</v>
      </c>
      <c r="H17" s="31">
        <v>15.4</v>
      </c>
      <c r="I17" s="31">
        <v>17.8</v>
      </c>
      <c r="J17" s="31">
        <v>21.3</v>
      </c>
      <c r="K17" s="31">
        <v>23.6</v>
      </c>
      <c r="L17" s="31">
        <v>24.9</v>
      </c>
      <c r="M17" s="31">
        <v>24</v>
      </c>
      <c r="N17" s="31">
        <v>20.5</v>
      </c>
      <c r="O17" s="31">
        <v>14.3</v>
      </c>
      <c r="P17" s="31">
        <v>12.2</v>
      </c>
      <c r="Q17" s="16">
        <f>(E17+F17+G17+H17+I17+J17+K17+L17+M17+N17+O17+P17)/12</f>
        <v>17.599999999999998</v>
      </c>
    </row>
    <row r="18" spans="1:17" ht="25.5" customHeight="1">
      <c r="A18" s="60"/>
      <c r="B18" s="61" t="s">
        <v>17</v>
      </c>
      <c r="C18" s="64" t="s">
        <v>18</v>
      </c>
      <c r="D18" s="10" t="s">
        <v>22</v>
      </c>
      <c r="E18" s="27">
        <v>170.8</v>
      </c>
      <c r="F18" s="27">
        <v>208.9</v>
      </c>
      <c r="G18" s="27">
        <v>125.1</v>
      </c>
      <c r="H18" s="24">
        <v>67.5</v>
      </c>
      <c r="I18" s="24">
        <v>40.4</v>
      </c>
      <c r="J18" s="24">
        <v>6.2</v>
      </c>
      <c r="K18" s="24">
        <v>0.4</v>
      </c>
      <c r="L18" s="24">
        <v>0.8</v>
      </c>
      <c r="M18" s="24">
        <v>42.1</v>
      </c>
      <c r="N18" s="24">
        <v>5</v>
      </c>
      <c r="O18" s="24">
        <v>196.4</v>
      </c>
      <c r="P18" s="24">
        <v>78.7</v>
      </c>
      <c r="Q18" s="14">
        <f>SUM(E18:P18)</f>
        <v>942.3000000000001</v>
      </c>
    </row>
    <row r="19" spans="1:17" ht="25.5" customHeight="1">
      <c r="A19" s="60"/>
      <c r="B19" s="62"/>
      <c r="C19" s="65"/>
      <c r="D19" s="8" t="s">
        <v>28</v>
      </c>
      <c r="E19" s="28">
        <f>(E20+E21)/2</f>
        <v>62.5</v>
      </c>
      <c r="F19" s="28">
        <f aca="true" t="shared" si="3" ref="F19:P19">(F20+F21)/2</f>
        <v>67.5</v>
      </c>
      <c r="G19" s="28">
        <f t="shared" si="3"/>
        <v>64.5</v>
      </c>
      <c r="H19" s="28">
        <f t="shared" si="3"/>
        <v>65</v>
      </c>
      <c r="I19" s="28">
        <f t="shared" si="3"/>
        <v>66</v>
      </c>
      <c r="J19" s="28">
        <f t="shared" si="3"/>
        <v>74</v>
      </c>
      <c r="K19" s="28">
        <f t="shared" si="3"/>
        <v>74.5</v>
      </c>
      <c r="L19" s="28">
        <f t="shared" si="3"/>
        <v>71.5</v>
      </c>
      <c r="M19" s="28">
        <f t="shared" si="3"/>
        <v>69.5</v>
      </c>
      <c r="N19" s="28">
        <f t="shared" si="3"/>
        <v>57</v>
      </c>
      <c r="O19" s="28">
        <f t="shared" si="3"/>
        <v>57.5</v>
      </c>
      <c r="P19" s="28">
        <f t="shared" si="3"/>
        <v>57.5</v>
      </c>
      <c r="Q19" s="15">
        <f aca="true" t="shared" si="4" ref="Q19:Q24">(E19+F19+G19+H19+I19+J19+K19+L19+M19+N19+O19+P19)/12</f>
        <v>65.58333333333333</v>
      </c>
    </row>
    <row r="20" spans="1:17" ht="25.5" customHeight="1">
      <c r="A20" s="60"/>
      <c r="B20" s="62"/>
      <c r="C20" s="65"/>
      <c r="D20" s="8" t="s">
        <v>23</v>
      </c>
      <c r="E20" s="28">
        <v>80</v>
      </c>
      <c r="F20" s="28">
        <v>86</v>
      </c>
      <c r="G20" s="28">
        <v>83</v>
      </c>
      <c r="H20" s="28">
        <v>82</v>
      </c>
      <c r="I20" s="28">
        <v>88</v>
      </c>
      <c r="J20" s="28">
        <v>88</v>
      </c>
      <c r="K20" s="28">
        <v>89</v>
      </c>
      <c r="L20" s="28">
        <v>84</v>
      </c>
      <c r="M20" s="28">
        <v>83</v>
      </c>
      <c r="N20" s="28">
        <v>73</v>
      </c>
      <c r="O20" s="28">
        <v>74</v>
      </c>
      <c r="P20" s="28">
        <v>75</v>
      </c>
      <c r="Q20" s="15">
        <f t="shared" si="4"/>
        <v>82.08333333333333</v>
      </c>
    </row>
    <row r="21" spans="1:17" ht="25.5" customHeight="1">
      <c r="A21" s="60"/>
      <c r="B21" s="62"/>
      <c r="C21" s="65"/>
      <c r="D21" s="8" t="s">
        <v>24</v>
      </c>
      <c r="E21" s="28">
        <v>45</v>
      </c>
      <c r="F21" s="28">
        <v>49</v>
      </c>
      <c r="G21" s="28">
        <v>46</v>
      </c>
      <c r="H21" s="28">
        <v>48</v>
      </c>
      <c r="I21" s="28">
        <v>44</v>
      </c>
      <c r="J21" s="28">
        <v>60</v>
      </c>
      <c r="K21" s="28">
        <v>60</v>
      </c>
      <c r="L21" s="28">
        <v>59</v>
      </c>
      <c r="M21" s="28">
        <v>56</v>
      </c>
      <c r="N21" s="28">
        <v>41</v>
      </c>
      <c r="O21" s="28">
        <v>41</v>
      </c>
      <c r="P21" s="28">
        <v>40</v>
      </c>
      <c r="Q21" s="15">
        <f t="shared" si="4"/>
        <v>49.083333333333336</v>
      </c>
    </row>
    <row r="22" spans="1:17" ht="25.5" customHeight="1">
      <c r="A22" s="60"/>
      <c r="B22" s="62"/>
      <c r="C22" s="65"/>
      <c r="D22" s="8" t="s">
        <v>25</v>
      </c>
      <c r="E22" s="30">
        <v>18.4</v>
      </c>
      <c r="F22" s="30">
        <v>20.2</v>
      </c>
      <c r="G22" s="30">
        <v>25.4</v>
      </c>
      <c r="H22" s="30">
        <v>17.3</v>
      </c>
      <c r="I22" s="30">
        <v>14.1</v>
      </c>
      <c r="J22" s="30">
        <v>12.8</v>
      </c>
      <c r="K22" s="30">
        <v>12.4</v>
      </c>
      <c r="L22" s="30">
        <v>12.4</v>
      </c>
      <c r="M22" s="30">
        <v>13.3</v>
      </c>
      <c r="N22" s="30">
        <v>11.2</v>
      </c>
      <c r="O22" s="30">
        <v>20.9</v>
      </c>
      <c r="P22" s="30">
        <v>22.3</v>
      </c>
      <c r="Q22" s="15">
        <f t="shared" si="4"/>
        <v>16.725</v>
      </c>
    </row>
    <row r="23" spans="1:17" ht="25.5" customHeight="1">
      <c r="A23" s="60"/>
      <c r="B23" s="62"/>
      <c r="C23" s="65"/>
      <c r="D23" s="8" t="s">
        <v>29</v>
      </c>
      <c r="E23" s="28">
        <v>230</v>
      </c>
      <c r="F23" s="28">
        <v>230</v>
      </c>
      <c r="G23" s="28">
        <v>240</v>
      </c>
      <c r="H23" s="28">
        <v>270</v>
      </c>
      <c r="I23" s="28">
        <v>220</v>
      </c>
      <c r="J23" s="28">
        <v>230</v>
      </c>
      <c r="K23" s="28">
        <v>220</v>
      </c>
      <c r="L23" s="28">
        <v>210</v>
      </c>
      <c r="M23" s="28">
        <v>240</v>
      </c>
      <c r="N23" s="28">
        <v>300</v>
      </c>
      <c r="O23" s="28">
        <v>210</v>
      </c>
      <c r="P23" s="28">
        <v>220</v>
      </c>
      <c r="Q23" s="17">
        <f t="shared" si="4"/>
        <v>235</v>
      </c>
    </row>
    <row r="24" spans="1:17" ht="25.5" customHeight="1" thickBot="1">
      <c r="A24" s="60"/>
      <c r="B24" s="62"/>
      <c r="C24" s="65"/>
      <c r="D24" s="8" t="s">
        <v>26</v>
      </c>
      <c r="E24" s="30">
        <v>2.67</v>
      </c>
      <c r="F24" s="30">
        <v>3.01</v>
      </c>
      <c r="G24" s="30">
        <v>3.01</v>
      </c>
      <c r="H24" s="30">
        <v>2.94</v>
      </c>
      <c r="I24" s="30">
        <v>2.75</v>
      </c>
      <c r="J24" s="30">
        <v>3.07</v>
      </c>
      <c r="K24" s="30">
        <v>2.86</v>
      </c>
      <c r="L24" s="30">
        <v>2.88</v>
      </c>
      <c r="M24" s="30">
        <v>2.35</v>
      </c>
      <c r="N24" s="30">
        <v>2.34</v>
      </c>
      <c r="O24" s="30">
        <v>2.42</v>
      </c>
      <c r="P24" s="30">
        <v>2.67</v>
      </c>
      <c r="Q24" s="15">
        <f t="shared" si="4"/>
        <v>2.7475</v>
      </c>
    </row>
    <row r="25" spans="1:17" s="2" customFormat="1" ht="25.5" customHeight="1">
      <c r="A25" s="59" t="s">
        <v>30</v>
      </c>
      <c r="B25" s="61" t="s">
        <v>15</v>
      </c>
      <c r="C25" s="64" t="s">
        <v>16</v>
      </c>
      <c r="D25" s="7" t="s">
        <v>27</v>
      </c>
      <c r="E25" s="24">
        <f aca="true" t="shared" si="5" ref="E25:P25">(E26+E27)/2</f>
        <v>8.5</v>
      </c>
      <c r="F25" s="24">
        <f t="shared" si="5"/>
        <v>8.4</v>
      </c>
      <c r="G25" s="24">
        <f t="shared" si="5"/>
        <v>11.25</v>
      </c>
      <c r="H25" s="24">
        <f t="shared" si="5"/>
        <v>14.35</v>
      </c>
      <c r="I25" s="24">
        <f t="shared" si="5"/>
        <v>18.2</v>
      </c>
      <c r="J25" s="24">
        <f t="shared" si="5"/>
        <v>22.700000000000003</v>
      </c>
      <c r="K25" s="24">
        <f t="shared" si="5"/>
        <v>26.6</v>
      </c>
      <c r="L25" s="24">
        <f t="shared" si="5"/>
        <v>25.75</v>
      </c>
      <c r="M25" s="24">
        <f t="shared" si="5"/>
        <v>23.6</v>
      </c>
      <c r="N25" s="24">
        <f t="shared" si="5"/>
        <v>18.25</v>
      </c>
      <c r="O25" s="24">
        <f t="shared" si="5"/>
        <v>10.25</v>
      </c>
      <c r="P25" s="24">
        <f t="shared" si="5"/>
        <v>8.4</v>
      </c>
      <c r="Q25" s="11">
        <f>(E25+F25+G25+H25+I25+J25+K25+L25+M25+N25+O25+P25)/12</f>
        <v>16.354166666666668</v>
      </c>
    </row>
    <row r="26" spans="1:17" s="2" customFormat="1" ht="25.5" customHeight="1">
      <c r="A26" s="60"/>
      <c r="B26" s="62"/>
      <c r="C26" s="65"/>
      <c r="D26" s="8" t="s">
        <v>20</v>
      </c>
      <c r="E26" s="29">
        <v>12.9</v>
      </c>
      <c r="F26" s="29">
        <v>12.3</v>
      </c>
      <c r="G26" s="32">
        <v>17</v>
      </c>
      <c r="H26" s="29">
        <v>19.9</v>
      </c>
      <c r="I26" s="29">
        <v>24.8</v>
      </c>
      <c r="J26" s="33">
        <v>30.1</v>
      </c>
      <c r="K26" s="33">
        <v>34.9</v>
      </c>
      <c r="L26" s="33">
        <v>33.6</v>
      </c>
      <c r="M26" s="34">
        <v>31.2</v>
      </c>
      <c r="N26" s="34">
        <v>25.3</v>
      </c>
      <c r="O26" s="34">
        <v>15.7</v>
      </c>
      <c r="P26" s="34">
        <v>15.2</v>
      </c>
      <c r="Q26" s="12">
        <f>(E26+F26+G26+H26+I26+J26+K26+L26+M26+N26+O26+P26)/12</f>
        <v>22.741666666666664</v>
      </c>
    </row>
    <row r="27" spans="1:17" s="2" customFormat="1" ht="25.5" customHeight="1" thickBot="1">
      <c r="A27" s="60"/>
      <c r="B27" s="62"/>
      <c r="C27" s="66"/>
      <c r="D27" s="9" t="s">
        <v>21</v>
      </c>
      <c r="E27" s="35">
        <v>4.1</v>
      </c>
      <c r="F27" s="35">
        <v>4.5</v>
      </c>
      <c r="G27" s="35">
        <v>5.5</v>
      </c>
      <c r="H27" s="35">
        <v>8.8</v>
      </c>
      <c r="I27" s="35">
        <v>11.6</v>
      </c>
      <c r="J27" s="36">
        <v>15.3</v>
      </c>
      <c r="K27" s="36">
        <v>18.3</v>
      </c>
      <c r="L27" s="37">
        <v>17.9</v>
      </c>
      <c r="M27" s="26">
        <v>16</v>
      </c>
      <c r="N27" s="38">
        <v>11.2</v>
      </c>
      <c r="O27" s="38">
        <v>4.8</v>
      </c>
      <c r="P27" s="26">
        <v>1.6</v>
      </c>
      <c r="Q27" s="13">
        <f>(E27+F27+G27+H27+I27+J27+K27+L27+M27+N27+O27+P27)/12</f>
        <v>9.966666666666667</v>
      </c>
    </row>
    <row r="28" spans="1:17" s="2" customFormat="1" ht="25.5" customHeight="1">
      <c r="A28" s="60"/>
      <c r="B28" s="61" t="s">
        <v>17</v>
      </c>
      <c r="C28" s="64" t="s">
        <v>18</v>
      </c>
      <c r="D28" s="10" t="s">
        <v>22</v>
      </c>
      <c r="E28" s="39">
        <v>101.6</v>
      </c>
      <c r="F28" s="39">
        <v>198</v>
      </c>
      <c r="G28" s="27">
        <v>99.5</v>
      </c>
      <c r="H28" s="27">
        <v>76.1</v>
      </c>
      <c r="I28" s="27">
        <v>38</v>
      </c>
      <c r="J28" s="39">
        <v>0.4</v>
      </c>
      <c r="K28" s="40">
        <v>0</v>
      </c>
      <c r="L28" s="41">
        <v>0</v>
      </c>
      <c r="M28" s="40">
        <v>10.2</v>
      </c>
      <c r="N28" s="41">
        <v>1.6</v>
      </c>
      <c r="O28" s="41">
        <v>112</v>
      </c>
      <c r="P28" s="40">
        <v>44.2</v>
      </c>
      <c r="Q28" s="11">
        <f>SUM(E28:P28)</f>
        <v>681.6000000000001</v>
      </c>
    </row>
    <row r="29" spans="1:17" s="2" customFormat="1" ht="25.5" customHeight="1">
      <c r="A29" s="60"/>
      <c r="B29" s="62"/>
      <c r="C29" s="65"/>
      <c r="D29" s="8" t="s">
        <v>28</v>
      </c>
      <c r="E29" s="28">
        <f aca="true" t="shared" si="6" ref="E29:P29">(E30+E31)/2</f>
        <v>73</v>
      </c>
      <c r="F29" s="28">
        <f t="shared" si="6"/>
        <v>73.5</v>
      </c>
      <c r="G29" s="28">
        <f t="shared" si="6"/>
        <v>61.5</v>
      </c>
      <c r="H29" s="28">
        <f t="shared" si="6"/>
        <v>61</v>
      </c>
      <c r="I29" s="28">
        <f t="shared" si="6"/>
        <v>57.5</v>
      </c>
      <c r="J29" s="28">
        <f t="shared" si="6"/>
        <v>50.5</v>
      </c>
      <c r="K29" s="28">
        <f t="shared" si="6"/>
        <v>42.5</v>
      </c>
      <c r="L29" s="28">
        <f t="shared" si="6"/>
        <v>50.5</v>
      </c>
      <c r="M29" s="28">
        <f t="shared" si="6"/>
        <v>51</v>
      </c>
      <c r="N29" s="28">
        <f t="shared" si="6"/>
        <v>56</v>
      </c>
      <c r="O29" s="28">
        <f t="shared" si="6"/>
        <v>65.5</v>
      </c>
      <c r="P29" s="28">
        <f t="shared" si="6"/>
        <v>61</v>
      </c>
      <c r="Q29" s="12">
        <f>(E29+F29+G29+H29+I29+J29+K29+L29+M29+N29+O29+P29)/12</f>
        <v>58.625</v>
      </c>
    </row>
    <row r="30" spans="1:17" s="2" customFormat="1" ht="25.5" customHeight="1">
      <c r="A30" s="60"/>
      <c r="B30" s="62"/>
      <c r="C30" s="65"/>
      <c r="D30" s="8" t="s">
        <v>23</v>
      </c>
      <c r="E30" s="21">
        <v>92</v>
      </c>
      <c r="F30" s="21">
        <v>92</v>
      </c>
      <c r="G30" s="28">
        <v>86</v>
      </c>
      <c r="H30" s="28">
        <v>84</v>
      </c>
      <c r="I30" s="28">
        <v>84</v>
      </c>
      <c r="J30" s="21">
        <v>78</v>
      </c>
      <c r="K30" s="21">
        <v>66</v>
      </c>
      <c r="L30" s="42">
        <v>79</v>
      </c>
      <c r="M30" s="21">
        <v>78</v>
      </c>
      <c r="N30" s="43">
        <v>82</v>
      </c>
      <c r="O30" s="43">
        <v>89</v>
      </c>
      <c r="P30" s="25">
        <v>87</v>
      </c>
      <c r="Q30" s="12">
        <f>(E30+F30+G30+H30+I30+J30+K30+L30+M30+N30+O30+P30)/12</f>
        <v>83.08333333333333</v>
      </c>
    </row>
    <row r="31" spans="1:17" s="2" customFormat="1" ht="25.5" customHeight="1">
      <c r="A31" s="60"/>
      <c r="B31" s="62"/>
      <c r="C31" s="65"/>
      <c r="D31" s="8" t="s">
        <v>24</v>
      </c>
      <c r="E31" s="21">
        <v>54</v>
      </c>
      <c r="F31" s="21">
        <v>55</v>
      </c>
      <c r="G31" s="28">
        <v>37</v>
      </c>
      <c r="H31" s="28">
        <v>38</v>
      </c>
      <c r="I31" s="28">
        <v>31</v>
      </c>
      <c r="J31" s="21">
        <v>23</v>
      </c>
      <c r="K31" s="21">
        <v>19</v>
      </c>
      <c r="L31" s="42">
        <v>22</v>
      </c>
      <c r="M31" s="21">
        <v>24</v>
      </c>
      <c r="N31" s="42">
        <v>30</v>
      </c>
      <c r="O31" s="42">
        <v>42</v>
      </c>
      <c r="P31" s="21">
        <v>35</v>
      </c>
      <c r="Q31" s="12">
        <f>(E31+F31+G31+H31+I31+J31+K31+L31+M31+N31+O31+P31)/12</f>
        <v>34.166666666666664</v>
      </c>
    </row>
    <row r="32" spans="1:17" s="2" customFormat="1" ht="25.5" customHeight="1">
      <c r="A32" s="60"/>
      <c r="B32" s="62"/>
      <c r="C32" s="65"/>
      <c r="D32" s="8" t="s">
        <v>25</v>
      </c>
      <c r="E32" s="32">
        <v>16.3</v>
      </c>
      <c r="F32" s="32">
        <v>18.3</v>
      </c>
      <c r="G32" s="29">
        <v>191.1</v>
      </c>
      <c r="H32" s="29">
        <v>19.9</v>
      </c>
      <c r="I32" s="29">
        <v>17.9</v>
      </c>
      <c r="J32" s="32">
        <v>14.7</v>
      </c>
      <c r="K32" s="32">
        <v>14.8</v>
      </c>
      <c r="L32" s="44">
        <v>15.5</v>
      </c>
      <c r="M32" s="25">
        <v>14.3</v>
      </c>
      <c r="N32" s="43">
        <v>13.7</v>
      </c>
      <c r="O32" s="43">
        <v>12.2</v>
      </c>
      <c r="P32" s="25">
        <v>21.8</v>
      </c>
      <c r="Q32" s="12">
        <f>(E32+F32+G32+H32+I32+J32+K32+L32+M32+N32+O32+P32)/12</f>
        <v>30.875</v>
      </c>
    </row>
    <row r="33" spans="1:17" s="2" customFormat="1" ht="25.5" customHeight="1">
      <c r="A33" s="60"/>
      <c r="B33" s="62"/>
      <c r="C33" s="65"/>
      <c r="D33" s="8" t="s">
        <v>29</v>
      </c>
      <c r="E33" s="32">
        <v>190</v>
      </c>
      <c r="F33" s="32">
        <v>270</v>
      </c>
      <c r="G33" s="29">
        <v>210</v>
      </c>
      <c r="H33" s="29">
        <v>290</v>
      </c>
      <c r="I33" s="29">
        <v>230</v>
      </c>
      <c r="J33" s="32">
        <v>260</v>
      </c>
      <c r="K33" s="32">
        <v>250</v>
      </c>
      <c r="L33" s="44">
        <v>290</v>
      </c>
      <c r="M33" s="21">
        <v>300</v>
      </c>
      <c r="N33" s="42">
        <v>270</v>
      </c>
      <c r="O33" s="42">
        <v>210</v>
      </c>
      <c r="P33" s="21">
        <v>210</v>
      </c>
      <c r="Q33" s="12">
        <f>(E33+F33+G33+H33+I33+J33+K33+L33+M33+N33+O33+P33)/12</f>
        <v>248.33333333333334</v>
      </c>
    </row>
    <row r="34" spans="1:17" s="2" customFormat="1" ht="25.5" customHeight="1" thickBot="1">
      <c r="A34" s="60"/>
      <c r="B34" s="62"/>
      <c r="C34" s="65"/>
      <c r="D34" s="8" t="s">
        <v>26</v>
      </c>
      <c r="E34" s="30">
        <v>2.2</v>
      </c>
      <c r="F34" s="30">
        <v>2.8</v>
      </c>
      <c r="G34" s="30">
        <v>2.5</v>
      </c>
      <c r="H34" s="30">
        <v>2.9</v>
      </c>
      <c r="I34" s="30">
        <v>2.4</v>
      </c>
      <c r="J34" s="25">
        <v>2.6</v>
      </c>
      <c r="K34" s="25">
        <v>2.1</v>
      </c>
      <c r="L34" s="43">
        <v>2.4</v>
      </c>
      <c r="M34" s="25">
        <v>1.8</v>
      </c>
      <c r="N34" s="50"/>
      <c r="O34" s="50"/>
      <c r="P34" s="49"/>
      <c r="Q34" s="12">
        <f>(E34+F34+G34+H34+I34+J34+K34+L34+M34+N34+O34+P34)/9</f>
        <v>2.411111111111111</v>
      </c>
    </row>
    <row r="35" spans="1:17" s="2" customFormat="1" ht="25.5" customHeight="1">
      <c r="A35" s="59" t="s">
        <v>31</v>
      </c>
      <c r="B35" s="61" t="s">
        <v>15</v>
      </c>
      <c r="C35" s="64" t="s">
        <v>32</v>
      </c>
      <c r="D35" s="7" t="s">
        <v>27</v>
      </c>
      <c r="E35" s="24">
        <f aca="true" t="shared" si="7" ref="E35:P35">(E36+E37)/2</f>
        <v>13.75</v>
      </c>
      <c r="F35" s="24">
        <f t="shared" si="7"/>
        <v>13.95</v>
      </c>
      <c r="G35" s="24">
        <f t="shared" si="7"/>
        <v>14.9</v>
      </c>
      <c r="H35" s="24">
        <f t="shared" si="7"/>
        <v>18</v>
      </c>
      <c r="I35" s="24">
        <f t="shared" si="7"/>
        <v>20.9</v>
      </c>
      <c r="J35" s="24">
        <f t="shared" si="7"/>
        <v>24.6</v>
      </c>
      <c r="K35" s="24">
        <f t="shared" si="7"/>
        <v>26.8</v>
      </c>
      <c r="L35" s="24">
        <f t="shared" si="7"/>
        <v>27.5</v>
      </c>
      <c r="M35" s="24">
        <f t="shared" si="7"/>
        <v>26.35</v>
      </c>
      <c r="N35" s="24">
        <f t="shared" si="7"/>
        <v>22.95</v>
      </c>
      <c r="O35" s="24">
        <f t="shared" si="7"/>
        <v>15.700000000000001</v>
      </c>
      <c r="P35" s="24">
        <f t="shared" si="7"/>
        <v>13.6</v>
      </c>
      <c r="Q35" s="11">
        <f>(E35+F35+G35+H35+I35+J35+K35+L35+M35+N35+O35+P35)/12</f>
        <v>19.916666666666664</v>
      </c>
    </row>
    <row r="36" spans="1:17" s="2" customFormat="1" ht="25.5" customHeight="1">
      <c r="A36" s="60"/>
      <c r="B36" s="62"/>
      <c r="C36" s="65"/>
      <c r="D36" s="8" t="s">
        <v>20</v>
      </c>
      <c r="E36" s="30">
        <v>18</v>
      </c>
      <c r="F36" s="30">
        <v>17.8</v>
      </c>
      <c r="G36" s="30">
        <v>19.5</v>
      </c>
      <c r="H36" s="30">
        <v>22.4</v>
      </c>
      <c r="I36" s="30">
        <v>25.5</v>
      </c>
      <c r="J36" s="25">
        <v>29</v>
      </c>
      <c r="K36" s="25">
        <v>31</v>
      </c>
      <c r="L36" s="43">
        <v>31.7</v>
      </c>
      <c r="M36" s="25">
        <v>30.9</v>
      </c>
      <c r="N36" s="43">
        <v>28</v>
      </c>
      <c r="O36" s="43">
        <v>20.6</v>
      </c>
      <c r="P36" s="25">
        <v>18.4</v>
      </c>
      <c r="Q36" s="12">
        <f>(E36+F36+G36+H36+I36+J36+K36+L36+M36+N36+O36+P36)/12</f>
        <v>24.399999999999995</v>
      </c>
    </row>
    <row r="37" spans="1:17" s="2" customFormat="1" ht="25.5" customHeight="1" thickBot="1">
      <c r="A37" s="60"/>
      <c r="B37" s="63"/>
      <c r="C37" s="66"/>
      <c r="D37" s="9" t="s">
        <v>21</v>
      </c>
      <c r="E37" s="31">
        <v>9.5</v>
      </c>
      <c r="F37" s="31">
        <v>10.1</v>
      </c>
      <c r="G37" s="31">
        <v>10.3</v>
      </c>
      <c r="H37" s="31">
        <v>13.6</v>
      </c>
      <c r="I37" s="31">
        <v>16.3</v>
      </c>
      <c r="J37" s="26">
        <v>20.2</v>
      </c>
      <c r="K37" s="26">
        <v>22.6</v>
      </c>
      <c r="L37" s="38">
        <v>23.3</v>
      </c>
      <c r="M37" s="26">
        <v>21.8</v>
      </c>
      <c r="N37" s="38">
        <v>17.9</v>
      </c>
      <c r="O37" s="38">
        <v>10.8</v>
      </c>
      <c r="P37" s="26">
        <v>8.8</v>
      </c>
      <c r="Q37" s="13">
        <f>(E37+F37+G37+H37+I37+J37+K37+L37+M37+N37+O37+P37)/12</f>
        <v>15.433333333333335</v>
      </c>
    </row>
    <row r="38" spans="1:17" s="2" customFormat="1" ht="25.5" customHeight="1">
      <c r="A38" s="60"/>
      <c r="B38" s="62" t="s">
        <v>17</v>
      </c>
      <c r="C38" s="64" t="s">
        <v>18</v>
      </c>
      <c r="D38" s="10" t="s">
        <v>22</v>
      </c>
      <c r="E38" s="24">
        <v>155.1</v>
      </c>
      <c r="F38" s="24">
        <v>183.9</v>
      </c>
      <c r="G38" s="24">
        <v>173.3</v>
      </c>
      <c r="H38" s="24">
        <v>49.1</v>
      </c>
      <c r="I38" s="24">
        <v>13.3</v>
      </c>
      <c r="J38" s="40">
        <v>25</v>
      </c>
      <c r="K38" s="40">
        <v>0</v>
      </c>
      <c r="L38" s="41">
        <v>2</v>
      </c>
      <c r="M38" s="40">
        <v>37.4</v>
      </c>
      <c r="N38" s="41">
        <v>30.7</v>
      </c>
      <c r="O38" s="41">
        <v>176.2</v>
      </c>
      <c r="P38" s="40">
        <v>156.9</v>
      </c>
      <c r="Q38" s="11">
        <f>SUM(E38:P38)</f>
        <v>1002.9</v>
      </c>
    </row>
    <row r="39" spans="1:17" s="2" customFormat="1" ht="25.5" customHeight="1">
      <c r="A39" s="60"/>
      <c r="B39" s="62"/>
      <c r="C39" s="65"/>
      <c r="D39" s="8" t="s">
        <v>28</v>
      </c>
      <c r="E39" s="28">
        <f aca="true" t="shared" si="8" ref="E39:P39">(E40+E41)/2</f>
        <v>67</v>
      </c>
      <c r="F39" s="28">
        <f t="shared" si="8"/>
        <v>68</v>
      </c>
      <c r="G39" s="28">
        <f t="shared" si="8"/>
        <v>68</v>
      </c>
      <c r="H39" s="28">
        <f t="shared" si="8"/>
        <v>65</v>
      </c>
      <c r="I39" s="28">
        <f t="shared" si="8"/>
        <v>67.5</v>
      </c>
      <c r="J39" s="28">
        <f t="shared" si="8"/>
        <v>69.5</v>
      </c>
      <c r="K39" s="28">
        <f t="shared" si="8"/>
        <v>71</v>
      </c>
      <c r="L39" s="28">
        <f t="shared" si="8"/>
        <v>67.5</v>
      </c>
      <c r="M39" s="28">
        <f t="shared" si="8"/>
        <v>66</v>
      </c>
      <c r="N39" s="28">
        <f t="shared" si="8"/>
        <v>56.5</v>
      </c>
      <c r="O39" s="28">
        <f t="shared" si="8"/>
        <v>63.5</v>
      </c>
      <c r="P39" s="28">
        <f t="shared" si="8"/>
        <v>64.5</v>
      </c>
      <c r="Q39" s="12">
        <f aca="true" t="shared" si="9" ref="Q39:Q44">(E39+F39+G39+H39+I39+J39+K39+L39+M39+N39+O39+P39)/12</f>
        <v>66.16666666666667</v>
      </c>
    </row>
    <row r="40" spans="1:17" s="2" customFormat="1" ht="25.5" customHeight="1">
      <c r="A40" s="60"/>
      <c r="B40" s="62"/>
      <c r="C40" s="65"/>
      <c r="D40" s="8" t="s">
        <v>34</v>
      </c>
      <c r="E40" s="28">
        <v>86</v>
      </c>
      <c r="F40" s="28">
        <v>87</v>
      </c>
      <c r="G40" s="28">
        <v>88</v>
      </c>
      <c r="H40" s="28">
        <v>83</v>
      </c>
      <c r="I40" s="21">
        <v>86</v>
      </c>
      <c r="J40" s="21">
        <v>86</v>
      </c>
      <c r="K40" s="42">
        <v>86</v>
      </c>
      <c r="L40" s="21">
        <v>83</v>
      </c>
      <c r="M40" s="21">
        <v>82</v>
      </c>
      <c r="N40" s="42">
        <v>76</v>
      </c>
      <c r="O40" s="42">
        <v>84</v>
      </c>
      <c r="P40" s="21">
        <v>84</v>
      </c>
      <c r="Q40" s="12">
        <f t="shared" si="9"/>
        <v>84.25</v>
      </c>
    </row>
    <row r="41" spans="1:17" s="2" customFormat="1" ht="25.5" customHeight="1">
      <c r="A41" s="60"/>
      <c r="B41" s="62"/>
      <c r="C41" s="65"/>
      <c r="D41" s="8" t="s">
        <v>24</v>
      </c>
      <c r="E41" s="21">
        <v>48</v>
      </c>
      <c r="F41" s="21">
        <v>49</v>
      </c>
      <c r="G41" s="21">
        <v>48</v>
      </c>
      <c r="H41" s="21">
        <v>47</v>
      </c>
      <c r="I41" s="21">
        <v>49</v>
      </c>
      <c r="J41" s="21">
        <v>53</v>
      </c>
      <c r="K41" s="42">
        <v>56</v>
      </c>
      <c r="L41" s="21">
        <v>52</v>
      </c>
      <c r="M41" s="21">
        <v>50</v>
      </c>
      <c r="N41" s="42">
        <v>37</v>
      </c>
      <c r="O41" s="42">
        <v>43</v>
      </c>
      <c r="P41" s="21">
        <v>45</v>
      </c>
      <c r="Q41" s="12">
        <f t="shared" si="9"/>
        <v>48.083333333333336</v>
      </c>
    </row>
    <row r="42" spans="1:17" s="2" customFormat="1" ht="25.5" customHeight="1">
      <c r="A42" s="60"/>
      <c r="B42" s="62"/>
      <c r="C42" s="65"/>
      <c r="D42" s="8" t="s">
        <v>33</v>
      </c>
      <c r="E42" s="25">
        <v>22.8</v>
      </c>
      <c r="F42" s="25">
        <v>16.7</v>
      </c>
      <c r="G42" s="25">
        <v>17.8</v>
      </c>
      <c r="H42" s="25">
        <v>18.3</v>
      </c>
      <c r="I42" s="25">
        <v>17.2</v>
      </c>
      <c r="J42" s="25">
        <v>16.7</v>
      </c>
      <c r="K42" s="43">
        <v>16.7</v>
      </c>
      <c r="L42" s="25">
        <v>14.4</v>
      </c>
      <c r="M42" s="25">
        <v>13.3</v>
      </c>
      <c r="N42" s="43">
        <v>13.9</v>
      </c>
      <c r="O42" s="43">
        <v>17.2</v>
      </c>
      <c r="P42" s="25">
        <v>22.2</v>
      </c>
      <c r="Q42" s="12">
        <f t="shared" si="9"/>
        <v>17.266666666666666</v>
      </c>
    </row>
    <row r="43" spans="1:17" s="2" customFormat="1" ht="25.5" customHeight="1">
      <c r="A43" s="60"/>
      <c r="B43" s="62"/>
      <c r="C43" s="65"/>
      <c r="D43" s="8" t="s">
        <v>29</v>
      </c>
      <c r="E43" s="21">
        <v>340</v>
      </c>
      <c r="F43" s="21">
        <v>300</v>
      </c>
      <c r="G43" s="21">
        <v>240</v>
      </c>
      <c r="H43" s="21">
        <v>280</v>
      </c>
      <c r="I43" s="21">
        <v>320</v>
      </c>
      <c r="J43" s="21">
        <v>340</v>
      </c>
      <c r="K43" s="42">
        <v>360</v>
      </c>
      <c r="L43" s="21">
        <v>340</v>
      </c>
      <c r="M43" s="21">
        <v>360</v>
      </c>
      <c r="N43" s="42">
        <v>340</v>
      </c>
      <c r="O43" s="42">
        <v>60</v>
      </c>
      <c r="P43" s="21">
        <v>340</v>
      </c>
      <c r="Q43" s="12">
        <f t="shared" si="9"/>
        <v>301.6666666666667</v>
      </c>
    </row>
    <row r="44" spans="1:17" s="2" customFormat="1" ht="25.5" customHeight="1" thickBot="1">
      <c r="A44" s="67"/>
      <c r="B44" s="63"/>
      <c r="C44" s="66"/>
      <c r="D44" s="9" t="s">
        <v>26</v>
      </c>
      <c r="E44" s="26">
        <v>1.83</v>
      </c>
      <c r="F44" s="26">
        <v>2.49</v>
      </c>
      <c r="G44" s="26">
        <v>2.03</v>
      </c>
      <c r="H44" s="26">
        <v>2.41</v>
      </c>
      <c r="I44" s="26">
        <v>2.1</v>
      </c>
      <c r="J44" s="26">
        <v>2.6</v>
      </c>
      <c r="K44" s="38">
        <v>2</v>
      </c>
      <c r="L44" s="26">
        <v>2.29</v>
      </c>
      <c r="M44" s="26">
        <v>1.78</v>
      </c>
      <c r="N44" s="38">
        <v>1.84</v>
      </c>
      <c r="O44" s="38">
        <v>1.8</v>
      </c>
      <c r="P44" s="26">
        <v>1.8</v>
      </c>
      <c r="Q44" s="13">
        <f t="shared" si="9"/>
        <v>2.0808333333333335</v>
      </c>
    </row>
    <row r="45" spans="1:17" s="6" customFormat="1" ht="13.5" customHeight="1">
      <c r="A45" s="68" t="s">
        <v>13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6" ht="13.5" customHeight="1">
      <c r="A46" s="19" t="s">
        <v>36</v>
      </c>
      <c r="B46" s="20"/>
      <c r="C46" s="20"/>
      <c r="D46" s="20"/>
      <c r="E46" s="45"/>
      <c r="F46" s="45"/>
    </row>
  </sheetData>
  <sheetProtection/>
  <mergeCells count="25">
    <mergeCell ref="A25:A34"/>
    <mergeCell ref="B28:B34"/>
    <mergeCell ref="C28:C34"/>
    <mergeCell ref="B25:B27"/>
    <mergeCell ref="C25:C27"/>
    <mergeCell ref="A15:A24"/>
    <mergeCell ref="B15:B17"/>
    <mergeCell ref="C15:C17"/>
    <mergeCell ref="B18:B24"/>
    <mergeCell ref="C18:C24"/>
    <mergeCell ref="A35:A44"/>
    <mergeCell ref="B35:B37"/>
    <mergeCell ref="C35:C37"/>
    <mergeCell ref="B38:B44"/>
    <mergeCell ref="C38:C44"/>
    <mergeCell ref="A45:Q45"/>
    <mergeCell ref="A4:D4"/>
    <mergeCell ref="A2:Q2"/>
    <mergeCell ref="A3:D3"/>
    <mergeCell ref="E3:Q3"/>
    <mergeCell ref="A5:A14"/>
    <mergeCell ref="B5:B7"/>
    <mergeCell ref="C5:C7"/>
    <mergeCell ref="B8:B14"/>
    <mergeCell ref="C8:C14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2013-02-22T08:18:11Z</cp:lastPrinted>
  <dcterms:created xsi:type="dcterms:W3CDTF">2006-02-24T09:38:25Z</dcterms:created>
  <dcterms:modified xsi:type="dcterms:W3CDTF">2014-06-17T08:42:18Z</dcterms:modified>
  <cp:category/>
  <cp:version/>
  <cp:contentType/>
  <cp:contentStatus/>
</cp:coreProperties>
</file>