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405" windowHeight="6105" tabRatio="601" activeTab="0"/>
  </bookViews>
  <sheets>
    <sheet name="Part II" sheetId="1" r:id="rId1"/>
    <sheet name="2.A " sheetId="2" r:id="rId2"/>
    <sheet name="2.1" sheetId="3" r:id="rId3"/>
  </sheets>
  <definedNames/>
  <calcPr fullCalcOnLoad="1"/>
</workbook>
</file>

<file path=xl/sharedStrings.xml><?xml version="1.0" encoding="utf-8"?>
<sst xmlns="http://schemas.openxmlformats.org/spreadsheetml/2006/main" count="87" uniqueCount="42">
  <si>
    <t>2. A. WEATHER</t>
  </si>
  <si>
    <t>Table 2.1 - Weather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</si>
  <si>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</si>
  <si>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</si>
  <si>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</si>
  <si>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</si>
  <si>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</si>
  <si>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</si>
  <si>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</si>
  <si>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</si>
  <si>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</si>
  <si>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</si>
  <si>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</si>
  <si>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</si>
  <si>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/ Average 2010</t>
  </si>
  <si>
    <t>Source: General Directorate of Civil Aviation, Climatology Service</t>
  </si>
  <si>
    <t>Rafic Hariri International Airport</t>
  </si>
  <si>
    <t>Temperature</t>
  </si>
  <si>
    <t>Degrees C</t>
  </si>
  <si>
    <t>Rain &amp; Humidity</t>
  </si>
  <si>
    <t>(% &amp; mm)</t>
  </si>
  <si>
    <t>Beirut Golf</t>
  </si>
  <si>
    <t>Maximum Temperature</t>
  </si>
  <si>
    <t>Minimum Temperature</t>
  </si>
  <si>
    <t>Mm of rain</t>
  </si>
  <si>
    <t>Maximum relative Humidity (%)</t>
  </si>
  <si>
    <t>Minimum relative Humidity (%)</t>
  </si>
  <si>
    <t>Wind maximum power (m/sec)</t>
  </si>
  <si>
    <t>Wind mean power (m/sec)</t>
  </si>
  <si>
    <t>Mean Temperature</t>
  </si>
  <si>
    <t>Mean relative Humidity (%)</t>
  </si>
  <si>
    <t>Rainy Days</t>
  </si>
  <si>
    <t>Days of calm sea</t>
  </si>
  <si>
    <t>Maximum wind direction (degrees)</t>
  </si>
  <si>
    <t>Zahleh (Bekaa)</t>
  </si>
  <si>
    <t>Tripoli (North Lebanon)</t>
  </si>
  <si>
    <t>(degrees C)</t>
  </si>
  <si>
    <t>Total evaporation (mm)</t>
  </si>
  <si>
    <t xml:space="preserve"> Wind maximum power (m/sec)</t>
  </si>
  <si>
    <t xml:space="preserve"> Maximum relative Humidity (%)</t>
  </si>
  <si>
    <t>PART II - ENVIRONMENT AND AGRICULTURE</t>
  </si>
  <si>
    <t>Missing data from the source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</si>
</sst>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</numFmts>
  <fonts count="50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readingOrder="1"/>
    </xf>
    <xf numFmtId="0" fontId="10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10" xfId="62" applyFont="1" applyFill="1" applyBorder="1" applyAlignment="1">
      <alignment horizontal="center" vertical="center" wrapText="1" readingOrder="1"/>
      <protection/>
    </xf>
    <xf numFmtId="0" fontId="6" fillId="0" borderId="11" xfId="62" applyFont="1" applyFill="1" applyBorder="1" applyAlignment="1">
      <alignment horizontal="center" vertical="center" wrapText="1" readingOrder="1"/>
      <protection/>
    </xf>
    <xf numFmtId="0" fontId="6" fillId="0" borderId="12" xfId="62" applyFont="1" applyFill="1" applyBorder="1" applyAlignment="1">
      <alignment horizontal="center" vertical="center" wrapText="1" readingOrder="1"/>
      <protection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172" fontId="14" fillId="0" borderId="10" xfId="0" applyNumberFormat="1" applyFont="1" applyFill="1" applyBorder="1" applyAlignment="1">
      <alignment horizontal="right" vertical="center" readingOrder="1"/>
    </xf>
    <xf numFmtId="172" fontId="14" fillId="0" borderId="11" xfId="0" applyNumberFormat="1" applyFont="1" applyFill="1" applyBorder="1" applyAlignment="1">
      <alignment horizontal="right" vertical="center" readingOrder="1"/>
    </xf>
    <xf numFmtId="172" fontId="14" fillId="0" borderId="12" xfId="0" applyNumberFormat="1" applyFont="1" applyFill="1" applyBorder="1" applyAlignment="1">
      <alignment horizontal="right" vertical="center" readingOrder="1"/>
    </xf>
    <xf numFmtId="172" fontId="14" fillId="0" borderId="10" xfId="0" applyNumberFormat="1" applyFont="1" applyBorder="1" applyAlignment="1">
      <alignment horizontal="right" vertical="center" readingOrder="1"/>
    </xf>
    <xf numFmtId="172" fontId="14" fillId="0" borderId="11" xfId="0" applyNumberFormat="1" applyFont="1" applyBorder="1" applyAlignment="1">
      <alignment horizontal="right" vertical="center" readingOrder="1"/>
    </xf>
    <xf numFmtId="172" fontId="14" fillId="0" borderId="12" xfId="0" applyNumberFormat="1" applyFont="1" applyBorder="1" applyAlignment="1">
      <alignment horizontal="right" vertical="center" readingOrder="1"/>
    </xf>
    <xf numFmtId="1" fontId="14" fillId="0" borderId="11" xfId="0" applyNumberFormat="1" applyFont="1" applyBorder="1" applyAlignment="1">
      <alignment horizontal="right" vertical="center" readingOrder="1"/>
    </xf>
    <xf numFmtId="1" fontId="14" fillId="0" borderId="11" xfId="0" applyNumberFormat="1" applyFont="1" applyFill="1" applyBorder="1" applyAlignment="1">
      <alignment horizontal="right" vertical="center" readingOrder="1"/>
    </xf>
    <xf numFmtId="0" fontId="13" fillId="0" borderId="13" xfId="0" applyFont="1" applyBorder="1" applyAlignment="1">
      <alignment horizontal="right" vertical="center" wrapText="1"/>
    </xf>
    <xf numFmtId="172" fontId="14" fillId="33" borderId="12" xfId="0" applyNumberFormat="1" applyFont="1" applyFill="1" applyBorder="1" applyAlignment="1">
      <alignment horizontal="right" vertical="center" readingOrder="1"/>
    </xf>
    <xf numFmtId="172" fontId="14" fillId="33" borderId="11" xfId="0" applyNumberFormat="1" applyFont="1" applyFill="1" applyBorder="1" applyAlignment="1">
      <alignment horizontal="right" vertical="center" readingOrder="1"/>
    </xf>
    <xf numFmtId="0" fontId="5" fillId="33" borderId="0" xfId="0" applyFont="1" applyFill="1" applyBorder="1" applyAlignment="1">
      <alignment vertical="center" readingOrder="1"/>
    </xf>
    <xf numFmtId="0" fontId="15" fillId="33" borderId="0" xfId="0" applyFont="1" applyFill="1" applyBorder="1" applyAlignment="1">
      <alignment vertical="center" readingOrder="1"/>
    </xf>
    <xf numFmtId="1" fontId="9" fillId="0" borderId="11" xfId="0" applyNumberFormat="1" applyFont="1" applyFill="1" applyBorder="1" applyAlignment="1">
      <alignment horizontal="right" vertical="center" readingOrder="1"/>
    </xf>
    <xf numFmtId="0" fontId="7" fillId="0" borderId="0" xfId="0" applyFont="1" applyFill="1" applyAlignment="1">
      <alignment horizontal="right" vertical="center" readingOrder="1"/>
    </xf>
    <xf numFmtId="0" fontId="13" fillId="0" borderId="13" xfId="0" applyFont="1" applyFill="1" applyBorder="1" applyAlignment="1">
      <alignment horizontal="right" vertical="center" wrapText="1" readingOrder="1"/>
    </xf>
    <xf numFmtId="172" fontId="9" fillId="0" borderId="10" xfId="0" applyNumberFormat="1" applyFont="1" applyBorder="1" applyAlignment="1">
      <alignment horizontal="right" vertical="center" readingOrder="1"/>
    </xf>
    <xf numFmtId="172" fontId="9" fillId="0" borderId="11" xfId="0" applyNumberFormat="1" applyFont="1" applyFill="1" applyBorder="1" applyAlignment="1">
      <alignment horizontal="right" vertical="center" readingOrder="1"/>
    </xf>
    <xf numFmtId="172" fontId="9" fillId="0" borderId="12" xfId="0" applyNumberFormat="1" applyFont="1" applyFill="1" applyBorder="1" applyAlignment="1">
      <alignment horizontal="right" vertical="center" readingOrder="1"/>
    </xf>
    <xf numFmtId="0" fontId="9" fillId="0" borderId="10" xfId="0" applyFont="1" applyBorder="1" applyAlignment="1">
      <alignment horizontal="right" vertical="center" readingOrder="1"/>
    </xf>
    <xf numFmtId="1" fontId="9" fillId="0" borderId="11" xfId="0" applyNumberFormat="1" applyFont="1" applyBorder="1" applyAlignment="1">
      <alignment horizontal="right" vertical="center" readingOrder="1"/>
    </xf>
    <xf numFmtId="0" fontId="9" fillId="0" borderId="11" xfId="0" applyFont="1" applyBorder="1" applyAlignment="1">
      <alignment horizontal="right" vertical="center" readingOrder="1"/>
    </xf>
    <xf numFmtId="1" fontId="9" fillId="33" borderId="12" xfId="0" applyNumberFormat="1" applyFont="1" applyFill="1" applyBorder="1" applyAlignment="1">
      <alignment horizontal="right" vertical="center" readingOrder="1"/>
    </xf>
    <xf numFmtId="172" fontId="9" fillId="0" borderId="11" xfId="0" applyNumberFormat="1" applyFont="1" applyBorder="1" applyAlignment="1">
      <alignment horizontal="right" vertical="center" readingOrder="1"/>
    </xf>
    <xf numFmtId="172" fontId="9" fillId="0" borderId="12" xfId="0" applyNumberFormat="1" applyFont="1" applyBorder="1" applyAlignment="1">
      <alignment horizontal="right" vertical="center" readingOrder="1"/>
    </xf>
    <xf numFmtId="0" fontId="9" fillId="0" borderId="11" xfId="0" applyFont="1" applyFill="1" applyBorder="1" applyAlignment="1">
      <alignment horizontal="right" vertical="center" readingOrder="1"/>
    </xf>
    <xf numFmtId="0" fontId="9" fillId="0" borderId="11" xfId="62" applyFont="1" applyFill="1" applyBorder="1" applyAlignment="1">
      <alignment horizontal="right" vertical="center" wrapText="1" readingOrder="1"/>
      <protection/>
    </xf>
    <xf numFmtId="172" fontId="9" fillId="0" borderId="11" xfId="62" applyNumberFormat="1" applyFont="1" applyFill="1" applyBorder="1" applyAlignment="1">
      <alignment horizontal="right" vertical="center" wrapText="1" readingOrder="1"/>
      <protection/>
    </xf>
    <xf numFmtId="0" fontId="9" fillId="0" borderId="12" xfId="0" applyFont="1" applyBorder="1" applyAlignment="1">
      <alignment horizontal="right" vertical="center" readingOrder="1"/>
    </xf>
    <xf numFmtId="0" fontId="9" fillId="0" borderId="12" xfId="0" applyFont="1" applyFill="1" applyBorder="1" applyAlignment="1">
      <alignment horizontal="right" vertical="center" readingOrder="1"/>
    </xf>
    <xf numFmtId="0" fontId="9" fillId="0" borderId="12" xfId="0" applyFont="1" applyFill="1" applyBorder="1" applyAlignment="1">
      <alignment horizontal="right" vertical="center" wrapText="1" readingOrder="1"/>
    </xf>
    <xf numFmtId="172" fontId="9" fillId="0" borderId="12" xfId="0" applyNumberFormat="1" applyFont="1" applyFill="1" applyBorder="1" applyAlignment="1">
      <alignment horizontal="right" vertical="center" wrapText="1" readingOrder="1"/>
    </xf>
    <xf numFmtId="0" fontId="9" fillId="0" borderId="10" xfId="0" applyFont="1" applyFill="1" applyBorder="1" applyAlignment="1">
      <alignment horizontal="right" vertical="center" readingOrder="1"/>
    </xf>
    <xf numFmtId="0" fontId="9" fillId="0" borderId="10" xfId="0" applyFont="1" applyFill="1" applyBorder="1" applyAlignment="1">
      <alignment horizontal="right" vertical="center" wrapText="1" readingOrder="1"/>
    </xf>
    <xf numFmtId="172" fontId="9" fillId="0" borderId="10" xfId="0" applyNumberFormat="1" applyFont="1" applyFill="1" applyBorder="1" applyAlignment="1">
      <alignment horizontal="right" vertical="center" readingOrder="1"/>
    </xf>
    <xf numFmtId="172" fontId="9" fillId="0" borderId="10" xfId="0" applyNumberFormat="1" applyFont="1" applyFill="1" applyBorder="1" applyAlignment="1">
      <alignment horizontal="right" vertical="center" wrapText="1" readingOrder="1"/>
    </xf>
    <xf numFmtId="1" fontId="9" fillId="0" borderId="11" xfId="0" applyNumberFormat="1" applyFont="1" applyFill="1" applyBorder="1" applyAlignment="1">
      <alignment horizontal="right" vertical="center" wrapText="1" readingOrder="1"/>
    </xf>
    <xf numFmtId="172" fontId="9" fillId="0" borderId="11" xfId="0" applyNumberFormat="1" applyFont="1" applyFill="1" applyBorder="1" applyAlignment="1">
      <alignment horizontal="right" vertical="center" wrapText="1" readingOrder="1"/>
    </xf>
    <xf numFmtId="0" fontId="9" fillId="0" borderId="11" xfId="0" applyFont="1" applyFill="1" applyBorder="1" applyAlignment="1">
      <alignment horizontal="right" vertical="center" wrapText="1" readingOrder="1"/>
    </xf>
    <xf numFmtId="172" fontId="9" fillId="33" borderId="11" xfId="0" applyNumberFormat="1" applyFont="1" applyFill="1" applyBorder="1" applyAlignment="1">
      <alignment horizontal="right" vertical="center" readingOrder="1"/>
    </xf>
    <xf numFmtId="172" fontId="9" fillId="33" borderId="11" xfId="0" applyNumberFormat="1" applyFont="1" applyFill="1" applyBorder="1" applyAlignment="1">
      <alignment horizontal="right" vertical="center" wrapText="1" readingOrder="1"/>
    </xf>
    <xf numFmtId="1" fontId="9" fillId="33" borderId="12" xfId="0" applyNumberFormat="1" applyFont="1" applyFill="1" applyBorder="1" applyAlignment="1">
      <alignment horizontal="right" vertical="center" wrapText="1" readingOrder="1"/>
    </xf>
    <xf numFmtId="172" fontId="9" fillId="33" borderId="12" xfId="0" applyNumberFormat="1" applyFont="1" applyFill="1" applyBorder="1" applyAlignment="1">
      <alignment horizontal="right" vertical="center" wrapText="1" readingOrder="1"/>
    </xf>
    <xf numFmtId="172" fontId="9" fillId="33" borderId="12" xfId="0" applyNumberFormat="1" applyFont="1" applyFill="1" applyBorder="1" applyAlignment="1">
      <alignment horizontal="right" vertical="center" readingOrder="1"/>
    </xf>
    <xf numFmtId="0" fontId="5" fillId="33" borderId="0" xfId="0" applyFont="1" applyFill="1" applyAlignment="1">
      <alignment horizontal="right" vertical="center" readingOrder="1"/>
    </xf>
    <xf numFmtId="0" fontId="5" fillId="0" borderId="0" xfId="0" applyFont="1" applyFill="1" applyAlignment="1">
      <alignment horizontal="right" vertical="center" readingOrder="1"/>
    </xf>
    <xf numFmtId="0" fontId="5" fillId="0" borderId="0" xfId="0" applyFont="1" applyAlignment="1">
      <alignment horizontal="right" vertical="center" readingOrder="1"/>
    </xf>
    <xf numFmtId="0" fontId="8" fillId="0" borderId="0" xfId="0" applyFont="1" applyAlignment="1">
      <alignment horizontal="right" vertical="center" readingOrder="1"/>
    </xf>
    <xf numFmtId="0" fontId="11" fillId="0" borderId="14" xfId="0" applyFont="1" applyBorder="1" applyAlignment="1">
      <alignment horizontal="center" vertical="center" wrapText="1" readingOrder="1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15" xfId="0" applyFont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 readingOrder="1"/>
    </xf>
    <xf numFmtId="0" fontId="11" fillId="0" borderId="13" xfId="0" applyFont="1" applyBorder="1" applyAlignment="1">
      <alignment horizontal="center" vertical="center" readingOrder="1"/>
    </xf>
    <xf numFmtId="0" fontId="11" fillId="0" borderId="15" xfId="0" applyFont="1" applyBorder="1" applyAlignment="1">
      <alignment horizontal="center" vertical="center" readingOrder="1"/>
    </xf>
    <xf numFmtId="0" fontId="12" fillId="0" borderId="16" xfId="0" applyFont="1" applyFill="1" applyBorder="1" applyAlignment="1">
      <alignment horizontal="center" vertical="center" textRotation="90" wrapText="1" readingOrder="1"/>
    </xf>
    <xf numFmtId="0" fontId="12" fillId="0" borderId="17" xfId="0" applyFont="1" applyFill="1" applyBorder="1" applyAlignment="1">
      <alignment horizontal="center" vertical="center" textRotation="90" wrapText="1" readingOrder="1"/>
    </xf>
    <xf numFmtId="0" fontId="12" fillId="0" borderId="18" xfId="0" applyFont="1" applyFill="1" applyBorder="1" applyAlignment="1">
      <alignment horizontal="center" vertical="center" textRotation="90" wrapText="1" readingOrder="1"/>
    </xf>
    <xf numFmtId="0" fontId="8" fillId="0" borderId="19" xfId="0" applyFont="1" applyFill="1" applyBorder="1" applyAlignment="1">
      <alignment horizontal="center" vertical="center" textRotation="90" wrapText="1" readingOrder="1"/>
    </xf>
    <xf numFmtId="0" fontId="8" fillId="0" borderId="20" xfId="0" applyFont="1" applyFill="1" applyBorder="1" applyAlignment="1">
      <alignment horizontal="center" vertical="center" textRotation="90" wrapText="1" readingOrder="1"/>
    </xf>
    <xf numFmtId="0" fontId="8" fillId="0" borderId="21" xfId="0" applyFont="1" applyFill="1" applyBorder="1" applyAlignment="1">
      <alignment horizontal="center" vertical="center" textRotation="90" wrapText="1" readingOrder="1"/>
    </xf>
    <xf numFmtId="0" fontId="8" fillId="0" borderId="16" xfId="0" applyFont="1" applyFill="1" applyBorder="1" applyAlignment="1">
      <alignment horizontal="center" vertical="center" textRotation="90" wrapText="1" readingOrder="1"/>
    </xf>
    <xf numFmtId="0" fontId="8" fillId="0" borderId="17" xfId="0" applyFont="1" applyFill="1" applyBorder="1" applyAlignment="1">
      <alignment horizontal="center" vertical="center" textRotation="90" wrapText="1" readingOrder="1"/>
    </xf>
    <xf numFmtId="0" fontId="8" fillId="0" borderId="18" xfId="0" applyFont="1" applyFill="1" applyBorder="1" applyAlignment="1">
      <alignment horizontal="center" vertical="center" textRotation="90" wrapText="1" readingOrder="1"/>
    </xf>
    <xf numFmtId="0" fontId="5" fillId="0" borderId="0" xfId="0" applyFont="1" applyBorder="1" applyAlignment="1">
      <alignment horizontal="left" vertical="center" readingOrder="1"/>
    </xf>
    <xf numFmtId="0" fontId="5" fillId="0" borderId="22" xfId="0" applyFont="1" applyFill="1" applyBorder="1" applyAlignment="1">
      <alignment horizontal="center" vertical="center" readingOrder="1"/>
    </xf>
    <xf numFmtId="0" fontId="5" fillId="0" borderId="0" xfId="0" applyFont="1" applyBorder="1" applyAlignment="1">
      <alignment horizontal="center"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8" fillId="0" borderId="13" xfId="0" applyFont="1" applyFill="1" applyBorder="1" applyAlignment="1">
      <alignment horizontal="center" vertical="center" readingOrder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6_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0.421875" style="1" bestFit="1" customWidth="1"/>
    <col min="2" max="16384" width="9.140625" style="1" customWidth="1"/>
  </cols>
  <sheetData>
    <row r="1" spans="1:10" ht="26.25" customHeight="1" thickBot="1">
      <c r="A1" s="62" t="s">
        <v>40</v>
      </c>
      <c r="B1" s="63"/>
      <c r="C1" s="63"/>
      <c r="D1" s="63"/>
      <c r="E1" s="63"/>
      <c r="F1" s="63"/>
      <c r="G1" s="63"/>
      <c r="H1" s="63"/>
      <c r="I1" s="63"/>
      <c r="J1" s="64"/>
    </row>
  </sheetData>
  <sheetProtection/>
  <mergeCells count="1">
    <mergeCell ref="A1:J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0.421875" style="1" bestFit="1" customWidth="1"/>
    <col min="2" max="16384" width="9.140625" style="1" customWidth="1"/>
  </cols>
  <sheetData>
    <row r="1" spans="1:10" ht="26.25" thickBo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7"/>
    </row>
  </sheetData>
  <sheetProtection/>
  <mergeCells count="1">
    <mergeCell ref="A1:J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.7109375" style="4" customWidth="1"/>
    <col min="4" max="4" width="20.7109375" style="6" customWidth="1"/>
    <col min="5" max="6" width="4.57421875" style="59" bestFit="1" customWidth="1"/>
    <col min="7" max="7" width="5.7109375" style="59" bestFit="1" customWidth="1"/>
    <col min="8" max="8" width="4.8515625" style="59" bestFit="1" customWidth="1"/>
    <col min="9" max="9" width="4.57421875" style="59" bestFit="1" customWidth="1"/>
    <col min="10" max="10" width="4.7109375" style="59" bestFit="1" customWidth="1"/>
    <col min="11" max="11" width="4.57421875" style="59" bestFit="1" customWidth="1"/>
    <col min="12" max="12" width="4.421875" style="59" bestFit="1" customWidth="1"/>
    <col min="13" max="14" width="4.140625" style="59" bestFit="1" customWidth="1"/>
    <col min="15" max="16" width="4.140625" style="60" bestFit="1" customWidth="1"/>
    <col min="17" max="17" width="7.57421875" style="61" customWidth="1"/>
    <col min="18" max="16384" width="9.140625" style="4" customWidth="1"/>
  </cols>
  <sheetData>
    <row r="1" spans="1:17" s="5" customFormat="1" ht="19.5" customHeight="1">
      <c r="A1" s="5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6.7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3.5" customHeight="1" thickBot="1">
      <c r="A3" s="80"/>
      <c r="B3" s="80"/>
      <c r="C3" s="80"/>
      <c r="D3" s="81"/>
      <c r="E3" s="82">
        <v>2010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7" customFormat="1" ht="32.25" customHeight="1" thickBot="1">
      <c r="A4" s="78"/>
      <c r="B4" s="78"/>
      <c r="C4" s="78"/>
      <c r="D4" s="78"/>
      <c r="E4" s="22" t="s">
        <v>2</v>
      </c>
      <c r="F4" s="22" t="s">
        <v>3</v>
      </c>
      <c r="G4" s="22" t="s">
        <v>4</v>
      </c>
      <c r="H4" s="22" t="s">
        <v>5</v>
      </c>
      <c r="I4" s="22" t="s">
        <v>6</v>
      </c>
      <c r="J4" s="22" t="s">
        <v>7</v>
      </c>
      <c r="K4" s="22" t="s">
        <v>8</v>
      </c>
      <c r="L4" s="22" t="s">
        <v>9</v>
      </c>
      <c r="M4" s="22" t="s">
        <v>10</v>
      </c>
      <c r="N4" s="22" t="s">
        <v>11</v>
      </c>
      <c r="O4" s="22" t="s">
        <v>12</v>
      </c>
      <c r="P4" s="22" t="s">
        <v>13</v>
      </c>
      <c r="Q4" s="29" t="s">
        <v>14</v>
      </c>
    </row>
    <row r="5" spans="1:17" ht="25.5" customHeight="1">
      <c r="A5" s="68" t="s">
        <v>16</v>
      </c>
      <c r="B5" s="71" t="s">
        <v>17</v>
      </c>
      <c r="C5" s="74" t="s">
        <v>18</v>
      </c>
      <c r="D5" s="8" t="s">
        <v>29</v>
      </c>
      <c r="E5" s="30">
        <f>(E6+E7)/2</f>
        <v>17.650000000000002</v>
      </c>
      <c r="F5" s="30">
        <f aca="true" t="shared" si="0" ref="F5:P5">(F6+F7)/2</f>
        <v>18.2</v>
      </c>
      <c r="G5" s="30">
        <f t="shared" si="0"/>
        <v>23</v>
      </c>
      <c r="H5" s="30">
        <f t="shared" si="0"/>
        <v>23.1</v>
      </c>
      <c r="I5" s="30">
        <f t="shared" si="0"/>
        <v>25.85</v>
      </c>
      <c r="J5" s="30">
        <f t="shared" si="0"/>
        <v>28.200000000000003</v>
      </c>
      <c r="K5" s="30">
        <f t="shared" si="0"/>
        <v>29.35</v>
      </c>
      <c r="L5" s="30">
        <f t="shared" si="0"/>
        <v>31.35</v>
      </c>
      <c r="M5" s="30">
        <f t="shared" si="0"/>
        <v>28.75</v>
      </c>
      <c r="N5" s="30">
        <f t="shared" si="0"/>
        <v>26.849999999999998</v>
      </c>
      <c r="O5" s="30">
        <f t="shared" si="0"/>
        <v>24.4</v>
      </c>
      <c r="P5" s="30">
        <f t="shared" si="0"/>
        <v>18.45</v>
      </c>
      <c r="Q5" s="14">
        <f>SUM(E5:P5)/12</f>
        <v>24.59583333333333</v>
      </c>
    </row>
    <row r="6" spans="1:17" ht="25.5" customHeight="1">
      <c r="A6" s="69"/>
      <c r="B6" s="72"/>
      <c r="C6" s="75"/>
      <c r="D6" s="9" t="s">
        <v>22</v>
      </c>
      <c r="E6" s="31">
        <v>27.6</v>
      </c>
      <c r="F6" s="31">
        <v>30.1</v>
      </c>
      <c r="G6" s="31">
        <v>34.2</v>
      </c>
      <c r="H6" s="31">
        <v>32.1</v>
      </c>
      <c r="I6" s="31">
        <v>35.7</v>
      </c>
      <c r="J6" s="31">
        <v>35.6</v>
      </c>
      <c r="K6" s="31">
        <v>36.1</v>
      </c>
      <c r="L6" s="31">
        <v>37.1</v>
      </c>
      <c r="M6" s="31">
        <v>33.3</v>
      </c>
      <c r="N6" s="31">
        <v>34.8</v>
      </c>
      <c r="O6" s="31">
        <v>32.6</v>
      </c>
      <c r="P6" s="31">
        <v>28.3</v>
      </c>
      <c r="Q6" s="15">
        <f>SUM(E6:P6)/12</f>
        <v>33.12500000000001</v>
      </c>
    </row>
    <row r="7" spans="1:17" ht="25.5" customHeight="1" thickBot="1">
      <c r="A7" s="69"/>
      <c r="B7" s="73"/>
      <c r="C7" s="76"/>
      <c r="D7" s="10" t="s">
        <v>23</v>
      </c>
      <c r="E7" s="32">
        <v>7.7</v>
      </c>
      <c r="F7" s="32">
        <v>6.3</v>
      </c>
      <c r="G7" s="32">
        <v>11.8</v>
      </c>
      <c r="H7" s="32">
        <v>14.1</v>
      </c>
      <c r="I7" s="32">
        <v>16</v>
      </c>
      <c r="J7" s="32">
        <v>20.8</v>
      </c>
      <c r="K7" s="32">
        <v>22.6</v>
      </c>
      <c r="L7" s="32">
        <v>25.6</v>
      </c>
      <c r="M7" s="32">
        <v>24.2</v>
      </c>
      <c r="N7" s="32">
        <v>18.9</v>
      </c>
      <c r="O7" s="32">
        <v>16.2</v>
      </c>
      <c r="P7" s="32">
        <v>8.6</v>
      </c>
      <c r="Q7" s="16">
        <f>SUM(E7:P7)/12</f>
        <v>16.066666666666666</v>
      </c>
    </row>
    <row r="8" spans="1:17" ht="25.5" customHeight="1">
      <c r="A8" s="69"/>
      <c r="B8" s="71" t="s">
        <v>19</v>
      </c>
      <c r="C8" s="75" t="s">
        <v>20</v>
      </c>
      <c r="D8" s="11" t="s">
        <v>24</v>
      </c>
      <c r="E8" s="33">
        <v>191.2</v>
      </c>
      <c r="F8" s="33">
        <v>88.8</v>
      </c>
      <c r="G8" s="33">
        <v>25</v>
      </c>
      <c r="H8" s="33">
        <v>17.8</v>
      </c>
      <c r="I8" s="33">
        <v>1.2</v>
      </c>
      <c r="J8" s="33">
        <v>0.8</v>
      </c>
      <c r="K8" s="30">
        <v>0</v>
      </c>
      <c r="L8" s="30">
        <v>0</v>
      </c>
      <c r="M8" s="30">
        <v>2</v>
      </c>
      <c r="N8" s="30">
        <v>20.8</v>
      </c>
      <c r="O8" s="30">
        <v>0</v>
      </c>
      <c r="P8" s="30">
        <v>138</v>
      </c>
      <c r="Q8" s="17">
        <f>SUM(E8:P8)</f>
        <v>485.6</v>
      </c>
    </row>
    <row r="9" spans="1:17" ht="25.5" customHeight="1">
      <c r="A9" s="69"/>
      <c r="B9" s="72"/>
      <c r="C9" s="75"/>
      <c r="D9" s="9" t="s">
        <v>30</v>
      </c>
      <c r="E9" s="34">
        <f>(E10+E11)/2</f>
        <v>49.5</v>
      </c>
      <c r="F9" s="34">
        <f aca="true" t="shared" si="1" ref="F9:P9">(F10+F11)/2</f>
        <v>49.5</v>
      </c>
      <c r="G9" s="34">
        <f t="shared" si="1"/>
        <v>51</v>
      </c>
      <c r="H9" s="34">
        <f t="shared" si="1"/>
        <v>49</v>
      </c>
      <c r="I9" s="34">
        <f t="shared" si="1"/>
        <v>53</v>
      </c>
      <c r="J9" s="34">
        <f t="shared" si="1"/>
        <v>53</v>
      </c>
      <c r="K9" s="34">
        <f t="shared" si="1"/>
        <v>56.5</v>
      </c>
      <c r="L9" s="34">
        <f t="shared" si="1"/>
        <v>54</v>
      </c>
      <c r="M9" s="34">
        <f t="shared" si="1"/>
        <v>52</v>
      </c>
      <c r="N9" s="34">
        <f t="shared" si="1"/>
        <v>52.5</v>
      </c>
      <c r="O9" s="34">
        <f t="shared" si="1"/>
        <v>47.5</v>
      </c>
      <c r="P9" s="34">
        <f t="shared" si="1"/>
        <v>52.5</v>
      </c>
      <c r="Q9" s="15">
        <f aca="true" t="shared" si="2" ref="Q9:Q14">SUM(E9:P9)/12</f>
        <v>51.666666666666664</v>
      </c>
    </row>
    <row r="10" spans="1:17" ht="25.5" customHeight="1">
      <c r="A10" s="69"/>
      <c r="B10" s="72"/>
      <c r="C10" s="75"/>
      <c r="D10" s="9" t="s">
        <v>25</v>
      </c>
      <c r="E10" s="34">
        <v>88</v>
      </c>
      <c r="F10" s="34">
        <v>86</v>
      </c>
      <c r="G10" s="34">
        <v>89</v>
      </c>
      <c r="H10" s="34">
        <v>87</v>
      </c>
      <c r="I10" s="34">
        <v>88</v>
      </c>
      <c r="J10" s="34">
        <v>87</v>
      </c>
      <c r="K10" s="34">
        <v>80</v>
      </c>
      <c r="L10" s="34">
        <v>84</v>
      </c>
      <c r="M10" s="34">
        <v>77</v>
      </c>
      <c r="N10" s="34">
        <v>86</v>
      </c>
      <c r="O10" s="34">
        <v>84</v>
      </c>
      <c r="P10" s="34">
        <v>95</v>
      </c>
      <c r="Q10" s="15">
        <f t="shared" si="2"/>
        <v>85.91666666666667</v>
      </c>
    </row>
    <row r="11" spans="1:17" ht="25.5" customHeight="1">
      <c r="A11" s="69"/>
      <c r="B11" s="72"/>
      <c r="C11" s="75"/>
      <c r="D11" s="9" t="s">
        <v>26</v>
      </c>
      <c r="E11" s="34">
        <v>11</v>
      </c>
      <c r="F11" s="34">
        <v>13</v>
      </c>
      <c r="G11" s="34">
        <v>13</v>
      </c>
      <c r="H11" s="34">
        <v>11</v>
      </c>
      <c r="I11" s="34">
        <v>18</v>
      </c>
      <c r="J11" s="34">
        <v>19</v>
      </c>
      <c r="K11" s="34">
        <v>33</v>
      </c>
      <c r="L11" s="34">
        <v>24</v>
      </c>
      <c r="M11" s="34">
        <v>27</v>
      </c>
      <c r="N11" s="34">
        <v>19</v>
      </c>
      <c r="O11" s="34">
        <v>11</v>
      </c>
      <c r="P11" s="34">
        <v>10</v>
      </c>
      <c r="Q11" s="15">
        <f t="shared" si="2"/>
        <v>17.416666666666668</v>
      </c>
    </row>
    <row r="12" spans="1:17" ht="25.5" customHeight="1">
      <c r="A12" s="69"/>
      <c r="B12" s="72"/>
      <c r="C12" s="75"/>
      <c r="D12" s="9" t="s">
        <v>27</v>
      </c>
      <c r="E12" s="35">
        <v>22</v>
      </c>
      <c r="F12" s="35">
        <v>21</v>
      </c>
      <c r="G12" s="35">
        <v>17</v>
      </c>
      <c r="H12" s="35">
        <v>16.5</v>
      </c>
      <c r="I12" s="35">
        <v>12.5</v>
      </c>
      <c r="J12" s="35">
        <v>12.5</v>
      </c>
      <c r="K12" s="35">
        <v>12</v>
      </c>
      <c r="L12" s="34">
        <v>11.1</v>
      </c>
      <c r="M12" s="34">
        <v>11.7</v>
      </c>
      <c r="N12" s="34">
        <v>20.6</v>
      </c>
      <c r="O12" s="34">
        <v>11.1</v>
      </c>
      <c r="P12" s="34">
        <v>30</v>
      </c>
      <c r="Q12" s="15">
        <f t="shared" si="2"/>
        <v>16.499999999999996</v>
      </c>
    </row>
    <row r="13" spans="1:17" ht="25.5" customHeight="1">
      <c r="A13" s="69"/>
      <c r="B13" s="72"/>
      <c r="C13" s="75"/>
      <c r="D13" s="9" t="s">
        <v>33</v>
      </c>
      <c r="E13" s="35">
        <v>210</v>
      </c>
      <c r="F13" s="35">
        <v>260</v>
      </c>
      <c r="G13" s="35">
        <v>210</v>
      </c>
      <c r="H13" s="35">
        <v>220</v>
      </c>
      <c r="I13" s="35">
        <v>330</v>
      </c>
      <c r="J13" s="35">
        <v>210</v>
      </c>
      <c r="K13" s="35">
        <v>220</v>
      </c>
      <c r="L13" s="34">
        <v>220</v>
      </c>
      <c r="M13" s="34">
        <v>80</v>
      </c>
      <c r="N13" s="34">
        <v>220</v>
      </c>
      <c r="O13" s="34">
        <v>140</v>
      </c>
      <c r="P13" s="34">
        <v>210</v>
      </c>
      <c r="Q13" s="15">
        <f t="shared" si="2"/>
        <v>210.83333333333334</v>
      </c>
    </row>
    <row r="14" spans="1:17" ht="25.5" customHeight="1">
      <c r="A14" s="69"/>
      <c r="B14" s="72"/>
      <c r="C14" s="75"/>
      <c r="D14" s="9" t="s">
        <v>28</v>
      </c>
      <c r="E14" s="37">
        <v>3.27</v>
      </c>
      <c r="F14" s="37">
        <v>3.4</v>
      </c>
      <c r="G14" s="37">
        <v>3.1</v>
      </c>
      <c r="H14" s="37">
        <v>3</v>
      </c>
      <c r="I14" s="37">
        <v>3</v>
      </c>
      <c r="J14" s="37">
        <v>3.4</v>
      </c>
      <c r="K14" s="37">
        <v>2.9</v>
      </c>
      <c r="L14" s="37">
        <v>2.8</v>
      </c>
      <c r="M14" s="37">
        <v>2.6</v>
      </c>
      <c r="N14" s="37">
        <v>3</v>
      </c>
      <c r="O14" s="37">
        <v>1.82</v>
      </c>
      <c r="P14" s="37">
        <v>3.27</v>
      </c>
      <c r="Q14" s="15">
        <f t="shared" si="2"/>
        <v>2.9633333333333334</v>
      </c>
    </row>
    <row r="15" spans="1:17" ht="25.5" customHeight="1">
      <c r="A15" s="69"/>
      <c r="B15" s="72"/>
      <c r="C15" s="75"/>
      <c r="D15" s="12" t="s">
        <v>31</v>
      </c>
      <c r="E15" s="34">
        <v>13</v>
      </c>
      <c r="F15" s="34">
        <v>9</v>
      </c>
      <c r="G15" s="34">
        <v>3</v>
      </c>
      <c r="H15" s="34">
        <v>4</v>
      </c>
      <c r="I15" s="34">
        <v>1</v>
      </c>
      <c r="J15" s="34">
        <v>2</v>
      </c>
      <c r="K15" s="34">
        <v>0</v>
      </c>
      <c r="L15" s="34">
        <v>0</v>
      </c>
      <c r="M15" s="34">
        <v>1</v>
      </c>
      <c r="N15" s="34">
        <v>2</v>
      </c>
      <c r="O15" s="34">
        <v>0</v>
      </c>
      <c r="P15" s="34">
        <v>10</v>
      </c>
      <c r="Q15" s="18">
        <f>SUM(E15:P15)</f>
        <v>45</v>
      </c>
    </row>
    <row r="16" spans="1:17" ht="25.5" customHeight="1" thickBot="1">
      <c r="A16" s="70"/>
      <c r="B16" s="73"/>
      <c r="C16" s="76"/>
      <c r="D16" s="13" t="s">
        <v>32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23"/>
    </row>
    <row r="17" spans="1:17" ht="25.5" customHeight="1">
      <c r="A17" s="68" t="s">
        <v>21</v>
      </c>
      <c r="B17" s="71" t="s">
        <v>17</v>
      </c>
      <c r="C17" s="74" t="s">
        <v>18</v>
      </c>
      <c r="D17" s="8" t="s">
        <v>29</v>
      </c>
      <c r="E17" s="30">
        <f>(E18+E19)/2</f>
        <v>17.5</v>
      </c>
      <c r="F17" s="30">
        <f aca="true" t="shared" si="3" ref="F17:P17">(F18+F19)/2</f>
        <v>17.85</v>
      </c>
      <c r="G17" s="30">
        <f t="shared" si="3"/>
        <v>22.45</v>
      </c>
      <c r="H17" s="30">
        <f t="shared" si="3"/>
        <v>22.15</v>
      </c>
      <c r="I17" s="30">
        <f t="shared" si="3"/>
        <v>24.299999999999997</v>
      </c>
      <c r="J17" s="30">
        <f t="shared" si="3"/>
        <v>28.7</v>
      </c>
      <c r="K17" s="30">
        <f t="shared" si="3"/>
        <v>28.700000000000003</v>
      </c>
      <c r="L17" s="30">
        <f t="shared" si="3"/>
        <v>30.9</v>
      </c>
      <c r="M17" s="30">
        <f t="shared" si="3"/>
        <v>28.900000000000002</v>
      </c>
      <c r="N17" s="30">
        <f t="shared" si="3"/>
        <v>26.55</v>
      </c>
      <c r="O17" s="30">
        <f t="shared" si="3"/>
        <v>24.5</v>
      </c>
      <c r="P17" s="30">
        <f t="shared" si="3"/>
        <v>18.95</v>
      </c>
      <c r="Q17" s="17">
        <f>(E17+F17+G17+H17+I17+J17+K17+L17+M17+N17+O17+P17)/12</f>
        <v>24.287499999999998</v>
      </c>
    </row>
    <row r="18" spans="1:17" ht="25.5" customHeight="1">
      <c r="A18" s="69"/>
      <c r="B18" s="72"/>
      <c r="C18" s="75"/>
      <c r="D18" s="9" t="s">
        <v>22</v>
      </c>
      <c r="E18" s="37">
        <v>27.9</v>
      </c>
      <c r="F18" s="37">
        <v>30.5</v>
      </c>
      <c r="G18" s="37">
        <v>33.9</v>
      </c>
      <c r="H18" s="37">
        <v>31.1</v>
      </c>
      <c r="I18" s="37">
        <v>33.8</v>
      </c>
      <c r="J18" s="37">
        <v>37.8</v>
      </c>
      <c r="K18" s="37">
        <v>35.7</v>
      </c>
      <c r="L18" s="37">
        <v>37.6</v>
      </c>
      <c r="M18" s="37">
        <v>34.7</v>
      </c>
      <c r="N18" s="37">
        <v>34.7</v>
      </c>
      <c r="O18" s="37">
        <v>33.7</v>
      </c>
      <c r="P18" s="37">
        <v>29.4</v>
      </c>
      <c r="Q18" s="18">
        <f>(E18+F18+G18+H18+I18+J18+K18+L18+M18+N18+O18+P18)/12</f>
        <v>33.4</v>
      </c>
    </row>
    <row r="19" spans="1:17" ht="25.5" customHeight="1" thickBot="1">
      <c r="A19" s="69"/>
      <c r="B19" s="73"/>
      <c r="C19" s="76"/>
      <c r="D19" s="10" t="s">
        <v>23</v>
      </c>
      <c r="E19" s="38">
        <v>7.1</v>
      </c>
      <c r="F19" s="38">
        <v>5.2</v>
      </c>
      <c r="G19" s="38">
        <v>11</v>
      </c>
      <c r="H19" s="38">
        <v>13.2</v>
      </c>
      <c r="I19" s="38">
        <v>14.8</v>
      </c>
      <c r="J19" s="38">
        <v>19.6</v>
      </c>
      <c r="K19" s="38">
        <v>21.7</v>
      </c>
      <c r="L19" s="38">
        <v>24.2</v>
      </c>
      <c r="M19" s="38">
        <v>23.1</v>
      </c>
      <c r="N19" s="38">
        <v>18.4</v>
      </c>
      <c r="O19" s="38">
        <v>15.3</v>
      </c>
      <c r="P19" s="38">
        <v>8.5</v>
      </c>
      <c r="Q19" s="19">
        <f>(E19+F19+G19+H19+I19+J19+K19+L19+M19+N19+O19+P19)/12</f>
        <v>15.175000000000002</v>
      </c>
    </row>
    <row r="20" spans="1:17" ht="25.5" customHeight="1">
      <c r="A20" s="69"/>
      <c r="B20" s="71" t="s">
        <v>19</v>
      </c>
      <c r="C20" s="74" t="s">
        <v>20</v>
      </c>
      <c r="D20" s="11" t="s">
        <v>24</v>
      </c>
      <c r="E20" s="33">
        <v>248.8</v>
      </c>
      <c r="F20" s="33">
        <v>138.5</v>
      </c>
      <c r="G20" s="33">
        <v>55.8</v>
      </c>
      <c r="H20" s="30">
        <v>5</v>
      </c>
      <c r="I20" s="30">
        <v>4</v>
      </c>
      <c r="J20" s="30">
        <v>6.8</v>
      </c>
      <c r="K20" s="30">
        <v>0.2</v>
      </c>
      <c r="L20" s="30">
        <v>0</v>
      </c>
      <c r="M20" s="30">
        <v>3.1</v>
      </c>
      <c r="N20" s="30">
        <v>63</v>
      </c>
      <c r="O20" s="30">
        <v>0.2</v>
      </c>
      <c r="P20" s="30">
        <v>254</v>
      </c>
      <c r="Q20" s="17">
        <f>SUM(E20:P20)</f>
        <v>779.4000000000001</v>
      </c>
    </row>
    <row r="21" spans="1:17" ht="25.5" customHeight="1">
      <c r="A21" s="69"/>
      <c r="B21" s="72"/>
      <c r="C21" s="75"/>
      <c r="D21" s="9" t="s">
        <v>30</v>
      </c>
      <c r="E21" s="34">
        <f>(E22+E23)/2</f>
        <v>50</v>
      </c>
      <c r="F21" s="34">
        <f aca="true" t="shared" si="4" ref="F21:P21">(F22+F23)/2</f>
        <v>57</v>
      </c>
      <c r="G21" s="34">
        <f t="shared" si="4"/>
        <v>57</v>
      </c>
      <c r="H21" s="34">
        <f t="shared" si="4"/>
        <v>56</v>
      </c>
      <c r="I21" s="34">
        <f t="shared" si="4"/>
        <v>59</v>
      </c>
      <c r="J21" s="34">
        <f t="shared" si="4"/>
        <v>59</v>
      </c>
      <c r="K21" s="34">
        <f t="shared" si="4"/>
        <v>67.5</v>
      </c>
      <c r="L21" s="34">
        <f t="shared" si="4"/>
        <v>60.5</v>
      </c>
      <c r="M21" s="34">
        <f t="shared" si="4"/>
        <v>60</v>
      </c>
      <c r="N21" s="34">
        <f t="shared" si="4"/>
        <v>57</v>
      </c>
      <c r="O21" s="34">
        <f t="shared" si="4"/>
        <v>55</v>
      </c>
      <c r="P21" s="34">
        <f t="shared" si="4"/>
        <v>53</v>
      </c>
      <c r="Q21" s="18">
        <f aca="true" t="shared" si="5" ref="Q21:Q26">(E21+F21+G21+H21+I21+J21+K21+L21+M21+N21+O21+P21)/12</f>
        <v>57.583333333333336</v>
      </c>
    </row>
    <row r="22" spans="1:17" ht="25.5" customHeight="1">
      <c r="A22" s="69"/>
      <c r="B22" s="72"/>
      <c r="C22" s="75"/>
      <c r="D22" s="9" t="s">
        <v>25</v>
      </c>
      <c r="E22" s="34">
        <v>94</v>
      </c>
      <c r="F22" s="34">
        <v>94</v>
      </c>
      <c r="G22" s="34">
        <v>97</v>
      </c>
      <c r="H22" s="34">
        <v>96</v>
      </c>
      <c r="I22" s="34">
        <v>95</v>
      </c>
      <c r="J22" s="34">
        <v>96</v>
      </c>
      <c r="K22" s="34">
        <v>95</v>
      </c>
      <c r="L22" s="34">
        <v>96</v>
      </c>
      <c r="M22" s="34">
        <v>90</v>
      </c>
      <c r="N22" s="34">
        <v>93</v>
      </c>
      <c r="O22" s="34">
        <v>95</v>
      </c>
      <c r="P22" s="34">
        <v>93</v>
      </c>
      <c r="Q22" s="18">
        <f t="shared" si="5"/>
        <v>94.5</v>
      </c>
    </row>
    <row r="23" spans="1:17" ht="25.5" customHeight="1">
      <c r="A23" s="69"/>
      <c r="B23" s="72"/>
      <c r="C23" s="75"/>
      <c r="D23" s="9" t="s">
        <v>26</v>
      </c>
      <c r="E23" s="34">
        <v>6</v>
      </c>
      <c r="F23" s="34">
        <v>20</v>
      </c>
      <c r="G23" s="34">
        <v>17</v>
      </c>
      <c r="H23" s="34">
        <v>16</v>
      </c>
      <c r="I23" s="34">
        <v>23</v>
      </c>
      <c r="J23" s="34">
        <v>22</v>
      </c>
      <c r="K23" s="34">
        <v>40</v>
      </c>
      <c r="L23" s="34">
        <v>25</v>
      </c>
      <c r="M23" s="34">
        <v>30</v>
      </c>
      <c r="N23" s="34">
        <v>21</v>
      </c>
      <c r="O23" s="34">
        <v>15</v>
      </c>
      <c r="P23" s="34">
        <v>13</v>
      </c>
      <c r="Q23" s="18">
        <f t="shared" si="5"/>
        <v>20.666666666666668</v>
      </c>
    </row>
    <row r="24" spans="1:17" ht="25.5" customHeight="1">
      <c r="A24" s="69"/>
      <c r="B24" s="72"/>
      <c r="C24" s="75"/>
      <c r="D24" s="9" t="s">
        <v>27</v>
      </c>
      <c r="E24" s="37">
        <v>20.6</v>
      </c>
      <c r="F24" s="37">
        <v>21.5</v>
      </c>
      <c r="G24" s="37">
        <v>17.9</v>
      </c>
      <c r="H24" s="37">
        <v>17.2</v>
      </c>
      <c r="I24" s="37">
        <v>11.8</v>
      </c>
      <c r="J24" s="37">
        <v>12.1</v>
      </c>
      <c r="K24" s="37">
        <v>11</v>
      </c>
      <c r="L24" s="37">
        <v>10</v>
      </c>
      <c r="M24" s="37">
        <v>12.6</v>
      </c>
      <c r="N24" s="37">
        <v>21.4</v>
      </c>
      <c r="O24" s="37">
        <v>9</v>
      </c>
      <c r="P24" s="37">
        <v>28.8</v>
      </c>
      <c r="Q24" s="18">
        <f t="shared" si="5"/>
        <v>16.158333333333335</v>
      </c>
    </row>
    <row r="25" spans="1:17" ht="25.5" customHeight="1">
      <c r="A25" s="69"/>
      <c r="B25" s="72"/>
      <c r="C25" s="75"/>
      <c r="D25" s="9" t="s">
        <v>33</v>
      </c>
      <c r="E25" s="34">
        <v>250</v>
      </c>
      <c r="F25" s="34">
        <v>200</v>
      </c>
      <c r="G25" s="34">
        <v>190</v>
      </c>
      <c r="H25" s="34">
        <v>230</v>
      </c>
      <c r="I25" s="34">
        <v>280</v>
      </c>
      <c r="J25" s="34">
        <v>220</v>
      </c>
      <c r="K25" s="34">
        <v>240</v>
      </c>
      <c r="L25" s="34">
        <v>220</v>
      </c>
      <c r="M25" s="34">
        <v>240</v>
      </c>
      <c r="N25" s="34">
        <v>250</v>
      </c>
      <c r="O25" s="34">
        <v>50</v>
      </c>
      <c r="P25" s="34">
        <v>220</v>
      </c>
      <c r="Q25" s="20">
        <f t="shared" si="5"/>
        <v>215.83333333333334</v>
      </c>
    </row>
    <row r="26" spans="1:17" ht="25.5" customHeight="1">
      <c r="A26" s="69"/>
      <c r="B26" s="72"/>
      <c r="C26" s="75"/>
      <c r="D26" s="9" t="s">
        <v>28</v>
      </c>
      <c r="E26" s="37">
        <v>2.43</v>
      </c>
      <c r="F26" s="37">
        <v>3.49</v>
      </c>
      <c r="G26" s="37">
        <v>3.15</v>
      </c>
      <c r="H26" s="37">
        <v>2.92</v>
      </c>
      <c r="I26" s="37">
        <v>2.73</v>
      </c>
      <c r="J26" s="37">
        <v>2.48</v>
      </c>
      <c r="K26" s="37">
        <v>3.16</v>
      </c>
      <c r="L26" s="37">
        <v>2.1</v>
      </c>
      <c r="M26" s="37">
        <v>2.54</v>
      </c>
      <c r="N26" s="37">
        <v>2.09</v>
      </c>
      <c r="O26" s="37">
        <v>2.94</v>
      </c>
      <c r="P26" s="37">
        <v>2.09</v>
      </c>
      <c r="Q26" s="18">
        <f t="shared" si="5"/>
        <v>2.676666666666667</v>
      </c>
    </row>
    <row r="27" spans="1:17" ht="25.5" customHeight="1">
      <c r="A27" s="69"/>
      <c r="B27" s="72"/>
      <c r="C27" s="75"/>
      <c r="D27" s="12" t="s">
        <v>31</v>
      </c>
      <c r="E27" s="34">
        <v>12</v>
      </c>
      <c r="F27" s="34">
        <v>11</v>
      </c>
      <c r="G27" s="34">
        <v>5</v>
      </c>
      <c r="H27" s="34">
        <v>4</v>
      </c>
      <c r="I27" s="34">
        <v>4</v>
      </c>
      <c r="J27" s="34">
        <v>2</v>
      </c>
      <c r="K27" s="34">
        <v>1</v>
      </c>
      <c r="L27" s="34">
        <v>0</v>
      </c>
      <c r="M27" s="34">
        <v>1</v>
      </c>
      <c r="N27" s="34">
        <v>5</v>
      </c>
      <c r="O27" s="34">
        <v>1</v>
      </c>
      <c r="P27" s="34">
        <v>11</v>
      </c>
      <c r="Q27" s="20">
        <f>SUM(E27:P27)</f>
        <v>57</v>
      </c>
    </row>
    <row r="28" spans="1:17" ht="25.5" customHeight="1" thickBot="1">
      <c r="A28" s="70"/>
      <c r="B28" s="73"/>
      <c r="C28" s="76"/>
      <c r="D28" s="13" t="s">
        <v>32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3"/>
    </row>
    <row r="29" spans="1:17" s="2" customFormat="1" ht="25.5" customHeight="1">
      <c r="A29" s="68" t="s">
        <v>34</v>
      </c>
      <c r="B29" s="71" t="s">
        <v>17</v>
      </c>
      <c r="C29" s="74" t="s">
        <v>18</v>
      </c>
      <c r="D29" s="8" t="s">
        <v>29</v>
      </c>
      <c r="E29" s="30">
        <f>(E30+E31)/2</f>
        <v>10.55</v>
      </c>
      <c r="F29" s="30">
        <f aca="true" t="shared" si="6" ref="F29:P29">(F30+F31)/2</f>
        <v>11.95</v>
      </c>
      <c r="G29" s="30">
        <f t="shared" si="6"/>
        <v>15</v>
      </c>
      <c r="H29" s="30">
        <f t="shared" si="6"/>
        <v>16.45</v>
      </c>
      <c r="I29" s="30">
        <f t="shared" si="6"/>
        <v>21.2</v>
      </c>
      <c r="J29" s="30">
        <f t="shared" si="6"/>
        <v>24.4</v>
      </c>
      <c r="K29" s="30">
        <f t="shared" si="6"/>
        <v>28.6</v>
      </c>
      <c r="L29" s="30">
        <f t="shared" si="6"/>
        <v>29.9</v>
      </c>
      <c r="M29" s="30">
        <f t="shared" si="6"/>
        <v>26.15</v>
      </c>
      <c r="N29" s="30">
        <f t="shared" si="6"/>
        <v>22.3</v>
      </c>
      <c r="O29" s="30">
        <f t="shared" si="6"/>
        <v>18</v>
      </c>
      <c r="P29" s="30">
        <f t="shared" si="6"/>
        <v>13.55</v>
      </c>
      <c r="Q29" s="14">
        <f>(E29+F29+G29+H29+I29+J29+K29+L29+M29+N29+O29+P29)/12</f>
        <v>19.837500000000002</v>
      </c>
    </row>
    <row r="30" spans="1:17" s="2" customFormat="1" ht="25.5" customHeight="1">
      <c r="A30" s="69"/>
      <c r="B30" s="72"/>
      <c r="C30" s="75"/>
      <c r="D30" s="9" t="s">
        <v>22</v>
      </c>
      <c r="E30" s="35">
        <v>23.6</v>
      </c>
      <c r="F30" s="35">
        <v>27.7</v>
      </c>
      <c r="G30" s="39">
        <v>28.6</v>
      </c>
      <c r="H30" s="35">
        <v>29.1</v>
      </c>
      <c r="I30" s="35">
        <v>34.9</v>
      </c>
      <c r="J30" s="40">
        <v>37</v>
      </c>
      <c r="K30" s="40">
        <v>43.2</v>
      </c>
      <c r="L30" s="40">
        <v>42.6</v>
      </c>
      <c r="M30" s="41">
        <v>37.8</v>
      </c>
      <c r="N30" s="41">
        <v>35.2</v>
      </c>
      <c r="O30" s="41">
        <v>29.8</v>
      </c>
      <c r="P30" s="41">
        <v>28</v>
      </c>
      <c r="Q30" s="15">
        <f>(E30+F30+G30+H30+I30+J30+K30+L30+M30+N30+O30+P30)/12</f>
        <v>33.12500000000001</v>
      </c>
    </row>
    <row r="31" spans="1:17" s="2" customFormat="1" ht="25.5" customHeight="1" thickBot="1">
      <c r="A31" s="69"/>
      <c r="B31" s="72"/>
      <c r="C31" s="76"/>
      <c r="D31" s="10" t="s">
        <v>23</v>
      </c>
      <c r="E31" s="42">
        <v>-2.5</v>
      </c>
      <c r="F31" s="42">
        <v>-3.8</v>
      </c>
      <c r="G31" s="42">
        <v>1.4</v>
      </c>
      <c r="H31" s="42">
        <v>3.8</v>
      </c>
      <c r="I31" s="42">
        <v>7.5</v>
      </c>
      <c r="J31" s="43">
        <v>11.8</v>
      </c>
      <c r="K31" s="43">
        <v>14</v>
      </c>
      <c r="L31" s="44">
        <v>17.2</v>
      </c>
      <c r="M31" s="32">
        <v>14.5</v>
      </c>
      <c r="N31" s="45">
        <v>9.4</v>
      </c>
      <c r="O31" s="45">
        <v>6.2</v>
      </c>
      <c r="P31" s="32">
        <v>-0.9</v>
      </c>
      <c r="Q31" s="16">
        <f>(E31+F31+G31+H31+I31+J31+K31+L31+M31+N31+O31+P31)/12</f>
        <v>6.550000000000001</v>
      </c>
    </row>
    <row r="32" spans="1:17" s="2" customFormat="1" ht="25.5" customHeight="1">
      <c r="A32" s="69"/>
      <c r="B32" s="71" t="s">
        <v>19</v>
      </c>
      <c r="C32" s="74" t="s">
        <v>20</v>
      </c>
      <c r="D32" s="11" t="s">
        <v>24</v>
      </c>
      <c r="E32" s="46">
        <v>209.8</v>
      </c>
      <c r="F32" s="46">
        <v>108</v>
      </c>
      <c r="G32" s="33">
        <v>17.8</v>
      </c>
      <c r="H32" s="33">
        <v>1.6</v>
      </c>
      <c r="I32" s="33">
        <v>0</v>
      </c>
      <c r="J32" s="46">
        <v>0.4</v>
      </c>
      <c r="K32" s="46">
        <v>0</v>
      </c>
      <c r="L32" s="47">
        <v>0.4</v>
      </c>
      <c r="M32" s="48">
        <v>0.6</v>
      </c>
      <c r="N32" s="49">
        <v>28.8</v>
      </c>
      <c r="O32" s="49">
        <v>0</v>
      </c>
      <c r="P32" s="48">
        <v>186.8</v>
      </c>
      <c r="Q32" s="14">
        <f>SUM(E32:P32)</f>
        <v>554.2</v>
      </c>
    </row>
    <row r="33" spans="1:17" s="2" customFormat="1" ht="25.5" customHeight="1">
      <c r="A33" s="69"/>
      <c r="B33" s="72"/>
      <c r="C33" s="75"/>
      <c r="D33" s="9" t="s">
        <v>30</v>
      </c>
      <c r="E33" s="27">
        <f>(E34+E35)/2</f>
        <v>56</v>
      </c>
      <c r="F33" s="27">
        <f aca="true" t="shared" si="7" ref="F33:P33">(F34+F35)/2</f>
        <v>57.5</v>
      </c>
      <c r="G33" s="27">
        <f t="shared" si="7"/>
        <v>54</v>
      </c>
      <c r="H33" s="27">
        <f t="shared" si="7"/>
        <v>51.5</v>
      </c>
      <c r="I33" s="27">
        <f t="shared" si="7"/>
        <v>49.5</v>
      </c>
      <c r="J33" s="27">
        <f t="shared" si="7"/>
        <v>51.5</v>
      </c>
      <c r="K33" s="27">
        <f t="shared" si="7"/>
        <v>49</v>
      </c>
      <c r="L33" s="27">
        <f t="shared" si="7"/>
        <v>50.5</v>
      </c>
      <c r="M33" s="27">
        <f t="shared" si="7"/>
        <v>51</v>
      </c>
      <c r="N33" s="27">
        <f t="shared" si="7"/>
        <v>52.5</v>
      </c>
      <c r="O33" s="27">
        <f t="shared" si="7"/>
        <v>51.5</v>
      </c>
      <c r="P33" s="27">
        <f t="shared" si="7"/>
        <v>52</v>
      </c>
      <c r="Q33" s="15">
        <f aca="true" t="shared" si="8" ref="Q33:Q39">(E33+F33+G33+H33+I33+J33+K33+L33+M33+N33+O33+P33)/12</f>
        <v>52.208333333333336</v>
      </c>
    </row>
    <row r="34" spans="1:17" s="2" customFormat="1" ht="25.5" customHeight="1">
      <c r="A34" s="69"/>
      <c r="B34" s="72"/>
      <c r="C34" s="75"/>
      <c r="D34" s="9" t="s">
        <v>25</v>
      </c>
      <c r="E34" s="27">
        <v>98</v>
      </c>
      <c r="F34" s="27">
        <v>99</v>
      </c>
      <c r="G34" s="34">
        <v>97</v>
      </c>
      <c r="H34" s="34">
        <v>95</v>
      </c>
      <c r="I34" s="34">
        <v>94</v>
      </c>
      <c r="J34" s="27">
        <v>94</v>
      </c>
      <c r="K34" s="27">
        <v>92</v>
      </c>
      <c r="L34" s="50">
        <v>94</v>
      </c>
      <c r="M34" s="27">
        <v>93</v>
      </c>
      <c r="N34" s="51">
        <v>97</v>
      </c>
      <c r="O34" s="51">
        <v>95</v>
      </c>
      <c r="P34" s="31">
        <v>100</v>
      </c>
      <c r="Q34" s="15">
        <f t="shared" si="8"/>
        <v>95.66666666666667</v>
      </c>
    </row>
    <row r="35" spans="1:17" s="2" customFormat="1" ht="25.5" customHeight="1">
      <c r="A35" s="69"/>
      <c r="B35" s="72"/>
      <c r="C35" s="75"/>
      <c r="D35" s="9" t="s">
        <v>26</v>
      </c>
      <c r="E35" s="27">
        <v>14</v>
      </c>
      <c r="F35" s="27">
        <v>16</v>
      </c>
      <c r="G35" s="34">
        <v>11</v>
      </c>
      <c r="H35" s="34">
        <v>8</v>
      </c>
      <c r="I35" s="34">
        <v>5</v>
      </c>
      <c r="J35" s="27">
        <v>9</v>
      </c>
      <c r="K35" s="27">
        <v>6</v>
      </c>
      <c r="L35" s="50">
        <v>7</v>
      </c>
      <c r="M35" s="27">
        <v>9</v>
      </c>
      <c r="N35" s="50">
        <v>8</v>
      </c>
      <c r="O35" s="50">
        <v>8</v>
      </c>
      <c r="P35" s="27">
        <v>4</v>
      </c>
      <c r="Q35" s="15">
        <f t="shared" si="8"/>
        <v>8.75</v>
      </c>
    </row>
    <row r="36" spans="1:17" s="2" customFormat="1" ht="25.5" customHeight="1">
      <c r="A36" s="69"/>
      <c r="B36" s="72"/>
      <c r="C36" s="75"/>
      <c r="D36" s="9" t="s">
        <v>27</v>
      </c>
      <c r="E36" s="39">
        <v>23</v>
      </c>
      <c r="F36" s="39">
        <v>16</v>
      </c>
      <c r="G36" s="35">
        <v>19</v>
      </c>
      <c r="H36" s="35">
        <v>19</v>
      </c>
      <c r="I36" s="35">
        <v>19</v>
      </c>
      <c r="J36" s="39">
        <v>18.5</v>
      </c>
      <c r="K36" s="39">
        <v>16</v>
      </c>
      <c r="L36" s="52">
        <v>16.1</v>
      </c>
      <c r="M36" s="31">
        <v>15</v>
      </c>
      <c r="N36" s="51">
        <v>15</v>
      </c>
      <c r="O36" s="51">
        <v>11</v>
      </c>
      <c r="P36" s="31">
        <v>19</v>
      </c>
      <c r="Q36" s="15">
        <f t="shared" si="8"/>
        <v>17.216666666666665</v>
      </c>
    </row>
    <row r="37" spans="1:17" s="2" customFormat="1" ht="25.5" customHeight="1">
      <c r="A37" s="69"/>
      <c r="B37" s="72"/>
      <c r="C37" s="75"/>
      <c r="D37" s="9" t="s">
        <v>33</v>
      </c>
      <c r="E37" s="39">
        <v>210</v>
      </c>
      <c r="F37" s="39">
        <v>350</v>
      </c>
      <c r="G37" s="35">
        <v>200</v>
      </c>
      <c r="H37" s="35">
        <v>310</v>
      </c>
      <c r="I37" s="35">
        <v>160</v>
      </c>
      <c r="J37" s="39">
        <v>330</v>
      </c>
      <c r="K37" s="39">
        <v>270</v>
      </c>
      <c r="L37" s="52">
        <v>30</v>
      </c>
      <c r="M37" s="27">
        <v>210</v>
      </c>
      <c r="N37" s="50">
        <v>210</v>
      </c>
      <c r="O37" s="50">
        <v>210</v>
      </c>
      <c r="P37" s="27">
        <v>210</v>
      </c>
      <c r="Q37" s="15">
        <f t="shared" si="8"/>
        <v>225</v>
      </c>
    </row>
    <row r="38" spans="1:17" s="2" customFormat="1" ht="25.5" customHeight="1">
      <c r="A38" s="69"/>
      <c r="B38" s="72"/>
      <c r="C38" s="75"/>
      <c r="D38" s="9" t="s">
        <v>28</v>
      </c>
      <c r="E38" s="37">
        <v>2.886</v>
      </c>
      <c r="F38" s="37">
        <v>2.88</v>
      </c>
      <c r="G38" s="37">
        <v>2.626</v>
      </c>
      <c r="H38" s="37">
        <v>2.839</v>
      </c>
      <c r="I38" s="37">
        <v>2.873</v>
      </c>
      <c r="J38" s="31">
        <v>3.472</v>
      </c>
      <c r="K38" s="31">
        <v>2.761</v>
      </c>
      <c r="L38" s="51">
        <v>2.207</v>
      </c>
      <c r="M38" s="31">
        <v>2.399</v>
      </c>
      <c r="N38" s="51">
        <v>1.375</v>
      </c>
      <c r="O38" s="51">
        <v>0.783</v>
      </c>
      <c r="P38" s="31">
        <v>0.95</v>
      </c>
      <c r="Q38" s="15">
        <f t="shared" si="8"/>
        <v>2.3375833333333333</v>
      </c>
    </row>
    <row r="39" spans="1:17" s="2" customFormat="1" ht="25.5" customHeight="1">
      <c r="A39" s="69"/>
      <c r="B39" s="72"/>
      <c r="C39" s="75"/>
      <c r="D39" s="9" t="s">
        <v>37</v>
      </c>
      <c r="E39" s="37">
        <v>59.7</v>
      </c>
      <c r="F39" s="37">
        <v>66</v>
      </c>
      <c r="G39" s="37">
        <v>120.4</v>
      </c>
      <c r="H39" s="37">
        <v>136.6</v>
      </c>
      <c r="I39" s="37">
        <v>175.3</v>
      </c>
      <c r="J39" s="31">
        <v>212.6</v>
      </c>
      <c r="K39" s="31">
        <v>236.8</v>
      </c>
      <c r="L39" s="51">
        <v>256.5</v>
      </c>
      <c r="M39" s="31">
        <v>184.3</v>
      </c>
      <c r="N39" s="51">
        <v>143.7</v>
      </c>
      <c r="O39" s="51">
        <v>115.9</v>
      </c>
      <c r="P39" s="31">
        <v>63.3</v>
      </c>
      <c r="Q39" s="15">
        <f t="shared" si="8"/>
        <v>147.59166666666667</v>
      </c>
    </row>
    <row r="40" spans="1:17" s="3" customFormat="1" ht="25.5" customHeight="1" thickBot="1">
      <c r="A40" s="69"/>
      <c r="B40" s="72"/>
      <c r="C40" s="75"/>
      <c r="D40" s="12" t="s">
        <v>31</v>
      </c>
      <c r="E40" s="34">
        <v>12</v>
      </c>
      <c r="F40" s="34">
        <v>11</v>
      </c>
      <c r="G40" s="34">
        <v>2</v>
      </c>
      <c r="H40" s="34">
        <v>3</v>
      </c>
      <c r="I40" s="34">
        <v>0</v>
      </c>
      <c r="J40" s="27">
        <v>1</v>
      </c>
      <c r="K40" s="27">
        <v>0</v>
      </c>
      <c r="L40" s="50">
        <v>1</v>
      </c>
      <c r="M40" s="27">
        <v>2</v>
      </c>
      <c r="N40" s="50">
        <v>5</v>
      </c>
      <c r="O40" s="50">
        <v>0</v>
      </c>
      <c r="P40" s="27">
        <v>12</v>
      </c>
      <c r="Q40" s="21">
        <f>SUM(E40:P40)</f>
        <v>49</v>
      </c>
    </row>
    <row r="41" spans="1:17" s="2" customFormat="1" ht="25.5" customHeight="1">
      <c r="A41" s="68" t="s">
        <v>35</v>
      </c>
      <c r="B41" s="71" t="s">
        <v>17</v>
      </c>
      <c r="C41" s="74" t="s">
        <v>36</v>
      </c>
      <c r="D41" s="8" t="s">
        <v>29</v>
      </c>
      <c r="E41" s="30">
        <f>(E42+E43)/2</f>
        <v>14.45</v>
      </c>
      <c r="F41" s="30">
        <f aca="true" t="shared" si="9" ref="F41:P41">(F42+F43)/2</f>
        <v>14.25</v>
      </c>
      <c r="G41" s="30">
        <f t="shared" si="9"/>
        <v>17.45</v>
      </c>
      <c r="H41" s="30">
        <f t="shared" si="9"/>
        <v>19.15</v>
      </c>
      <c r="I41" s="30">
        <f t="shared" si="9"/>
        <v>23.150000000000002</v>
      </c>
      <c r="J41" s="30">
        <f t="shared" si="9"/>
        <v>26.35</v>
      </c>
      <c r="K41" s="30">
        <f t="shared" si="9"/>
        <v>27.4</v>
      </c>
      <c r="L41" s="30">
        <f t="shared" si="9"/>
        <v>29.65</v>
      </c>
      <c r="M41" s="30">
        <f t="shared" si="9"/>
        <v>27.349999999999998</v>
      </c>
      <c r="N41" s="30">
        <f t="shared" si="9"/>
        <v>26.85</v>
      </c>
      <c r="O41" s="30">
        <f t="shared" si="9"/>
        <v>21.25</v>
      </c>
      <c r="P41" s="30">
        <f t="shared" si="9"/>
        <v>17.15</v>
      </c>
      <c r="Q41" s="14">
        <f>(E41+F41+G41+H41+I41+J41+K41+L41+M41+N41+O41+P41)/12</f>
        <v>22.037499999999998</v>
      </c>
    </row>
    <row r="42" spans="1:17" s="2" customFormat="1" ht="25.5" customHeight="1">
      <c r="A42" s="69"/>
      <c r="B42" s="72"/>
      <c r="C42" s="75"/>
      <c r="D42" s="9" t="s">
        <v>22</v>
      </c>
      <c r="E42" s="37">
        <v>24.5</v>
      </c>
      <c r="F42" s="37">
        <v>24.4</v>
      </c>
      <c r="G42" s="37">
        <v>28.1</v>
      </c>
      <c r="H42" s="37">
        <v>28.1</v>
      </c>
      <c r="I42" s="37">
        <v>32.7</v>
      </c>
      <c r="J42" s="31">
        <v>34</v>
      </c>
      <c r="K42" s="31">
        <v>34.9</v>
      </c>
      <c r="L42" s="51">
        <v>36.4</v>
      </c>
      <c r="M42" s="31">
        <v>33.8</v>
      </c>
      <c r="N42" s="51">
        <v>38.2</v>
      </c>
      <c r="O42" s="51">
        <v>30.1</v>
      </c>
      <c r="P42" s="31">
        <v>26.1</v>
      </c>
      <c r="Q42" s="15">
        <f>(E42+F42+G42+H42+I42+J42+K42+L42+M42+N42+O42+P42)/12</f>
        <v>30.941666666666674</v>
      </c>
    </row>
    <row r="43" spans="1:17" s="2" customFormat="1" ht="25.5" customHeight="1" thickBot="1">
      <c r="A43" s="69"/>
      <c r="B43" s="73"/>
      <c r="C43" s="76"/>
      <c r="D43" s="10" t="s">
        <v>23</v>
      </c>
      <c r="E43" s="38">
        <v>4.4</v>
      </c>
      <c r="F43" s="38">
        <v>4.1</v>
      </c>
      <c r="G43" s="38">
        <v>6.8</v>
      </c>
      <c r="H43" s="38">
        <v>10.2</v>
      </c>
      <c r="I43" s="38">
        <v>13.6</v>
      </c>
      <c r="J43" s="32">
        <v>18.7</v>
      </c>
      <c r="K43" s="32">
        <v>19.9</v>
      </c>
      <c r="L43" s="45">
        <v>22.9</v>
      </c>
      <c r="M43" s="32">
        <v>20.9</v>
      </c>
      <c r="N43" s="45">
        <v>15.5</v>
      </c>
      <c r="O43" s="45">
        <v>12.4</v>
      </c>
      <c r="P43" s="32">
        <v>8.2</v>
      </c>
      <c r="Q43" s="16">
        <f>(E43+F43+G43+H43+I43+J43+K43+L43+M43+N43+O43+P43)/12</f>
        <v>13.133333333333333</v>
      </c>
    </row>
    <row r="44" spans="1:17" s="2" customFormat="1" ht="25.5" customHeight="1">
      <c r="A44" s="69"/>
      <c r="B44" s="72" t="s">
        <v>19</v>
      </c>
      <c r="C44" s="74" t="s">
        <v>20</v>
      </c>
      <c r="D44" s="11" t="s">
        <v>24</v>
      </c>
      <c r="E44" s="30">
        <v>198.8</v>
      </c>
      <c r="F44" s="30">
        <v>90.4</v>
      </c>
      <c r="G44" s="30">
        <v>20.4</v>
      </c>
      <c r="H44" s="30">
        <v>11.2</v>
      </c>
      <c r="I44" s="30">
        <v>0</v>
      </c>
      <c r="J44" s="48">
        <v>0.5</v>
      </c>
      <c r="K44" s="48">
        <v>0</v>
      </c>
      <c r="L44" s="49">
        <v>0</v>
      </c>
      <c r="M44" s="48">
        <v>11.5</v>
      </c>
      <c r="N44" s="49">
        <v>49.5</v>
      </c>
      <c r="O44" s="49">
        <v>0</v>
      </c>
      <c r="P44" s="48">
        <v>192.1</v>
      </c>
      <c r="Q44" s="14">
        <f>SUM(E44:P44)</f>
        <v>574.4</v>
      </c>
    </row>
    <row r="45" spans="1:17" s="2" customFormat="1" ht="25.5" customHeight="1">
      <c r="A45" s="69"/>
      <c r="B45" s="72"/>
      <c r="C45" s="75"/>
      <c r="D45" s="9" t="s">
        <v>30</v>
      </c>
      <c r="E45" s="34">
        <f>(E46+E47)/2</f>
        <v>57</v>
      </c>
      <c r="F45" s="34">
        <f aca="true" t="shared" si="10" ref="F45:P45">(F46+F47)/2</f>
        <v>59.5</v>
      </c>
      <c r="G45" s="34">
        <f t="shared" si="10"/>
        <v>55</v>
      </c>
      <c r="H45" s="34">
        <f t="shared" si="10"/>
        <v>57</v>
      </c>
      <c r="I45" s="34">
        <f t="shared" si="10"/>
        <v>58.5</v>
      </c>
      <c r="J45" s="34">
        <f t="shared" si="10"/>
        <v>63</v>
      </c>
      <c r="K45" s="34">
        <f t="shared" si="10"/>
        <v>60</v>
      </c>
      <c r="L45" s="34">
        <f t="shared" si="10"/>
        <v>61</v>
      </c>
      <c r="M45" s="34">
        <f t="shared" si="10"/>
        <v>58</v>
      </c>
      <c r="N45" s="34">
        <f t="shared" si="10"/>
        <v>54.5</v>
      </c>
      <c r="O45" s="34">
        <f t="shared" si="10"/>
        <v>52.5</v>
      </c>
      <c r="P45" s="34">
        <f t="shared" si="10"/>
        <v>53</v>
      </c>
      <c r="Q45" s="15">
        <f aca="true" t="shared" si="11" ref="Q45:Q50">(E45+F45+G45+H45+I45+J45+K45+L45+M45+N45+O45+P45)/12</f>
        <v>57.416666666666664</v>
      </c>
    </row>
    <row r="46" spans="1:17" s="2" customFormat="1" ht="25.5" customHeight="1">
      <c r="A46" s="69"/>
      <c r="B46" s="72"/>
      <c r="C46" s="75"/>
      <c r="D46" s="9" t="s">
        <v>39</v>
      </c>
      <c r="E46" s="34">
        <v>93</v>
      </c>
      <c r="F46" s="34">
        <v>94</v>
      </c>
      <c r="G46" s="34">
        <v>93</v>
      </c>
      <c r="H46" s="34">
        <v>92</v>
      </c>
      <c r="I46" s="27">
        <v>93</v>
      </c>
      <c r="J46" s="27">
        <v>92</v>
      </c>
      <c r="K46" s="50">
        <v>89</v>
      </c>
      <c r="L46" s="27">
        <v>90</v>
      </c>
      <c r="M46" s="27">
        <v>92</v>
      </c>
      <c r="N46" s="50">
        <v>91</v>
      </c>
      <c r="O46" s="51">
        <v>88</v>
      </c>
      <c r="P46" s="31">
        <v>92</v>
      </c>
      <c r="Q46" s="15">
        <f t="shared" si="11"/>
        <v>91.58333333333333</v>
      </c>
    </row>
    <row r="47" spans="1:17" s="2" customFormat="1" ht="25.5" customHeight="1">
      <c r="A47" s="69"/>
      <c r="B47" s="72"/>
      <c r="C47" s="75"/>
      <c r="D47" s="9" t="s">
        <v>26</v>
      </c>
      <c r="E47" s="34">
        <v>21</v>
      </c>
      <c r="F47" s="34">
        <v>25</v>
      </c>
      <c r="G47" s="34">
        <v>17</v>
      </c>
      <c r="H47" s="34">
        <v>22</v>
      </c>
      <c r="I47" s="27">
        <v>24</v>
      </c>
      <c r="J47" s="27">
        <v>34</v>
      </c>
      <c r="K47" s="50">
        <v>31</v>
      </c>
      <c r="L47" s="27">
        <v>32</v>
      </c>
      <c r="M47" s="27">
        <v>24</v>
      </c>
      <c r="N47" s="50">
        <v>18</v>
      </c>
      <c r="O47" s="50">
        <v>17</v>
      </c>
      <c r="P47" s="27">
        <v>14</v>
      </c>
      <c r="Q47" s="15">
        <f t="shared" si="11"/>
        <v>23.25</v>
      </c>
    </row>
    <row r="48" spans="1:17" s="2" customFormat="1" ht="25.5" customHeight="1">
      <c r="A48" s="69"/>
      <c r="B48" s="72"/>
      <c r="C48" s="75"/>
      <c r="D48" s="9" t="s">
        <v>38</v>
      </c>
      <c r="E48" s="37">
        <v>18.3</v>
      </c>
      <c r="F48" s="37">
        <v>17.2</v>
      </c>
      <c r="G48" s="37">
        <v>18.9</v>
      </c>
      <c r="H48" s="37">
        <v>20</v>
      </c>
      <c r="I48" s="31">
        <v>14.4</v>
      </c>
      <c r="J48" s="31">
        <v>13.9</v>
      </c>
      <c r="K48" s="51">
        <v>13.9</v>
      </c>
      <c r="L48" s="31">
        <v>11.1</v>
      </c>
      <c r="M48" s="31">
        <v>11.1</v>
      </c>
      <c r="N48" s="51">
        <v>15.6</v>
      </c>
      <c r="O48" s="51">
        <v>7.8</v>
      </c>
      <c r="P48" s="31">
        <v>19.4</v>
      </c>
      <c r="Q48" s="15">
        <f t="shared" si="11"/>
        <v>15.133333333333335</v>
      </c>
    </row>
    <row r="49" spans="1:17" s="2" customFormat="1" ht="25.5" customHeight="1">
      <c r="A49" s="69"/>
      <c r="B49" s="72"/>
      <c r="C49" s="75"/>
      <c r="D49" s="9" t="s">
        <v>33</v>
      </c>
      <c r="E49" s="34">
        <v>300</v>
      </c>
      <c r="F49" s="34">
        <v>320</v>
      </c>
      <c r="G49" s="34">
        <v>300</v>
      </c>
      <c r="H49" s="34">
        <v>300</v>
      </c>
      <c r="I49" s="27">
        <v>260</v>
      </c>
      <c r="J49" s="27">
        <v>260</v>
      </c>
      <c r="K49" s="50">
        <v>320</v>
      </c>
      <c r="L49" s="27">
        <v>320</v>
      </c>
      <c r="M49" s="27">
        <v>20</v>
      </c>
      <c r="N49" s="50">
        <v>40</v>
      </c>
      <c r="O49" s="50">
        <v>60</v>
      </c>
      <c r="P49" s="27">
        <v>240</v>
      </c>
      <c r="Q49" s="15">
        <f t="shared" si="11"/>
        <v>228.33333333333334</v>
      </c>
    </row>
    <row r="50" spans="1:17" s="2" customFormat="1" ht="25.5" customHeight="1">
      <c r="A50" s="69"/>
      <c r="B50" s="72"/>
      <c r="C50" s="75"/>
      <c r="D50" s="9" t="s">
        <v>28</v>
      </c>
      <c r="E50" s="37">
        <v>2.7</v>
      </c>
      <c r="F50" s="37">
        <v>2.1</v>
      </c>
      <c r="G50" s="37">
        <v>2.3</v>
      </c>
      <c r="H50" s="37">
        <v>2.3</v>
      </c>
      <c r="I50" s="31">
        <v>2.2</v>
      </c>
      <c r="J50" s="31">
        <v>2.6</v>
      </c>
      <c r="K50" s="51">
        <v>2.3</v>
      </c>
      <c r="L50" s="31">
        <v>1.8</v>
      </c>
      <c r="M50" s="31">
        <v>1.9</v>
      </c>
      <c r="N50" s="51">
        <v>1.9</v>
      </c>
      <c r="O50" s="51">
        <v>1.2</v>
      </c>
      <c r="P50" s="31">
        <v>1.9</v>
      </c>
      <c r="Q50" s="15">
        <f t="shared" si="11"/>
        <v>2.0999999999999996</v>
      </c>
    </row>
    <row r="51" spans="1:17" s="2" customFormat="1" ht="25.5" customHeight="1">
      <c r="A51" s="69"/>
      <c r="B51" s="72"/>
      <c r="C51" s="75"/>
      <c r="D51" s="9" t="s">
        <v>37</v>
      </c>
      <c r="E51" s="53"/>
      <c r="F51" s="53"/>
      <c r="G51" s="53"/>
      <c r="H51" s="53"/>
      <c r="I51" s="53"/>
      <c r="J51" s="53"/>
      <c r="K51" s="54"/>
      <c r="L51" s="53"/>
      <c r="M51" s="53"/>
      <c r="N51" s="54"/>
      <c r="O51" s="54"/>
      <c r="P51" s="53"/>
      <c r="Q51" s="24"/>
    </row>
    <row r="52" spans="1:17" s="2" customFormat="1" ht="25.5" customHeight="1">
      <c r="A52" s="69"/>
      <c r="B52" s="72"/>
      <c r="C52" s="75"/>
      <c r="D52" s="12" t="s">
        <v>31</v>
      </c>
      <c r="E52" s="34">
        <v>15</v>
      </c>
      <c r="F52" s="34">
        <v>13</v>
      </c>
      <c r="G52" s="34">
        <v>5</v>
      </c>
      <c r="H52" s="34">
        <v>6</v>
      </c>
      <c r="I52" s="34">
        <v>0</v>
      </c>
      <c r="J52" s="27">
        <v>1</v>
      </c>
      <c r="K52" s="27">
        <v>0</v>
      </c>
      <c r="L52" s="50">
        <v>0</v>
      </c>
      <c r="M52" s="27">
        <v>4</v>
      </c>
      <c r="N52" s="50">
        <v>5</v>
      </c>
      <c r="O52" s="50">
        <v>0</v>
      </c>
      <c r="P52" s="27">
        <v>10</v>
      </c>
      <c r="Q52" s="21">
        <f>SUM(E52:P52)</f>
        <v>59</v>
      </c>
    </row>
    <row r="53" spans="1:17" s="2" customFormat="1" ht="25.5" customHeight="1" thickBot="1">
      <c r="A53" s="70"/>
      <c r="B53" s="73"/>
      <c r="C53" s="76"/>
      <c r="D53" s="13" t="s">
        <v>32</v>
      </c>
      <c r="E53" s="36"/>
      <c r="F53" s="36"/>
      <c r="G53" s="36"/>
      <c r="H53" s="36"/>
      <c r="I53" s="36"/>
      <c r="J53" s="36"/>
      <c r="K53" s="36"/>
      <c r="L53" s="55"/>
      <c r="M53" s="36"/>
      <c r="N53" s="55"/>
      <c r="O53" s="56"/>
      <c r="P53" s="57"/>
      <c r="Q53" s="23"/>
    </row>
    <row r="54" spans="1:17" s="7" customFormat="1" ht="13.5" customHeight="1">
      <c r="A54" s="77" t="s">
        <v>15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1:6" ht="13.5" customHeight="1">
      <c r="A55" s="25" t="s">
        <v>41</v>
      </c>
      <c r="B55" s="26"/>
      <c r="C55" s="26"/>
      <c r="D55" s="26"/>
      <c r="E55" s="58"/>
      <c r="F55" s="58"/>
    </row>
  </sheetData>
  <sheetProtection/>
  <mergeCells count="25">
    <mergeCell ref="A54:Q54"/>
    <mergeCell ref="A4:D4"/>
    <mergeCell ref="A2:Q2"/>
    <mergeCell ref="A3:D3"/>
    <mergeCell ref="E3:Q3"/>
    <mergeCell ref="A5:A16"/>
    <mergeCell ref="B5:B7"/>
    <mergeCell ref="C5:C7"/>
    <mergeCell ref="B8:B16"/>
    <mergeCell ref="C8:C16"/>
    <mergeCell ref="A17:A28"/>
    <mergeCell ref="B17:B19"/>
    <mergeCell ref="C17:C19"/>
    <mergeCell ref="B20:B28"/>
    <mergeCell ref="C20:C28"/>
    <mergeCell ref="A41:A53"/>
    <mergeCell ref="B41:B43"/>
    <mergeCell ref="C41:C43"/>
    <mergeCell ref="B44:B53"/>
    <mergeCell ref="C44:C53"/>
    <mergeCell ref="A29:A40"/>
    <mergeCell ref="B32:B40"/>
    <mergeCell ref="C32:C40"/>
    <mergeCell ref="B29:B31"/>
    <mergeCell ref="C29:C3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Cas-Statistics</cp:lastModifiedBy>
  <cp:lastPrinted>2013-02-22T08:18:11Z</cp:lastPrinted>
  <dcterms:created xsi:type="dcterms:W3CDTF">2006-02-24T09:38:25Z</dcterms:created>
  <dcterms:modified xsi:type="dcterms:W3CDTF">2013-10-19T16:58:06Z</dcterms:modified>
  <cp:category/>
  <cp:version/>
  <cp:contentType/>
  <cp:contentStatus/>
</cp:coreProperties>
</file>