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5326" windowWidth="5850" windowHeight="3540" tabRatio="601" activeTab="0"/>
  </bookViews>
  <sheets>
    <sheet name="18." sheetId="1" r:id="rId1"/>
    <sheet name="18.1" sheetId="2" r:id="rId2"/>
    <sheet name="18.2" sheetId="3" r:id="rId3"/>
  </sheets>
  <definedNames/>
  <calcPr fullCalcOnLoad="1"/>
</workbook>
</file>

<file path=xl/sharedStrings.xml><?xml version="1.0" encoding="utf-8"?>
<sst xmlns="http://schemas.openxmlformats.org/spreadsheetml/2006/main" count="99" uniqueCount="69">
  <si>
    <t>n.a </t>
  </si>
  <si>
    <t>n.a</t>
  </si>
  <si>
    <t>March</t>
  </si>
  <si>
    <t>April</t>
  </si>
  <si>
    <t>May</t>
  </si>
  <si>
    <t>June</t>
  </si>
  <si>
    <t>July</t>
  </si>
  <si>
    <t>Year</t>
  </si>
  <si>
    <t>Source: Ministry of Finance</t>
  </si>
  <si>
    <t>1.1 Revenues</t>
  </si>
  <si>
    <t>1. Budget Transactions</t>
  </si>
  <si>
    <t>1.1.1 Tax Revenues</t>
  </si>
  <si>
    <t>Of which Miscellaneous Tax Revenues</t>
  </si>
  <si>
    <t>Of which Customs Revenues</t>
  </si>
  <si>
    <t>Of which VAT Revenues</t>
  </si>
  <si>
    <t>1.1.2 Non Tax Revenues</t>
  </si>
  <si>
    <t>1.2 Expenditures</t>
  </si>
  <si>
    <t>1.2.1 General Expenditures</t>
  </si>
  <si>
    <t>Of which Bud Expenditures previous years</t>
  </si>
  <si>
    <t>1.2.2 Interest payments</t>
  </si>
  <si>
    <t>1.2.2.1 Domestic Debt</t>
  </si>
  <si>
    <t>1.2.2.2 Foreign Debt</t>
  </si>
  <si>
    <t>1.2.3 Foreign Debt Principal Repayment</t>
  </si>
  <si>
    <t>Budget Total Deficit/Surplus</t>
  </si>
  <si>
    <t>In % of total expenditure</t>
  </si>
  <si>
    <t>Budget Primary Deficit/Surplus</t>
  </si>
  <si>
    <t>2. Treasury Transactions</t>
  </si>
  <si>
    <t>2.1 Resources</t>
  </si>
  <si>
    <t>2.1.1 Guarantees</t>
  </si>
  <si>
    <t>2.1.2 Municipalities</t>
  </si>
  <si>
    <t>2.1.3 Deposits</t>
  </si>
  <si>
    <t>2.1.4 Other</t>
  </si>
  <si>
    <t>2.2 Withdrawals</t>
  </si>
  <si>
    <t>2.2.1 Guarantees</t>
  </si>
  <si>
    <t>2.2.2 Municipalities</t>
  </si>
  <si>
    <t>2.2.3 Deposits</t>
  </si>
  <si>
    <t>2.2.4 Other</t>
  </si>
  <si>
    <t>2.2.5 EDL</t>
  </si>
  <si>
    <t>Total Treasury Deficit/Surplus</t>
  </si>
  <si>
    <t>3. Total Cash In</t>
  </si>
  <si>
    <t>4. Total Cash Out</t>
  </si>
  <si>
    <t>Total Cash Deficit/Surplus</t>
  </si>
  <si>
    <t>In % of Total Expenditures</t>
  </si>
  <si>
    <t>6. Total Primary Deficit / Surplus</t>
  </si>
  <si>
    <t>Total Revenue</t>
  </si>
  <si>
    <t>Tax Revenue</t>
  </si>
  <si>
    <t>Non Tax Revenue</t>
  </si>
  <si>
    <t>Treasury Revenue</t>
  </si>
  <si>
    <t>Total Expenditures</t>
  </si>
  <si>
    <t>Wages and Salaries</t>
  </si>
  <si>
    <t>Interest Payments and Foreign Debt Principal Repayment</t>
  </si>
  <si>
    <t>Other Current Expenditures</t>
  </si>
  <si>
    <t>Capital Expenditures</t>
  </si>
  <si>
    <t>Other Treasury Expenditures</t>
  </si>
  <si>
    <t>Unclassified Expenditures and Customs Cashiers</t>
  </si>
  <si>
    <t>18. PUBLIC FINANCE</t>
  </si>
  <si>
    <t>Jan.</t>
  </si>
  <si>
    <t>Feb.</t>
  </si>
  <si>
    <t>Aug.</t>
  </si>
  <si>
    <t>Sep.</t>
  </si>
  <si>
    <t>Oct.</t>
  </si>
  <si>
    <t>Nov.</t>
  </si>
  <si>
    <t>Dec.</t>
  </si>
  <si>
    <t>Total 2009</t>
  </si>
  <si>
    <t>Billion LBP</t>
  </si>
  <si>
    <t>Million LBP</t>
  </si>
  <si>
    <t>Table 18.1 - Fiscal performance</t>
  </si>
  <si>
    <t>Table 18.1 - Fiscal performance - Cont. 1</t>
  </si>
  <si>
    <t>Table 18.2 - Fiscal Performance. Economic Classification (1992-2009)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</si>
</sst>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0.0_);\(0.0\)"/>
  </numFmts>
  <fonts count="50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2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2" fillId="0" borderId="0" applyNumberFormat="0">
      <alignment horizontal="right"/>
      <protection/>
    </xf>
    <xf numFmtId="0" fontId="4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6" fillId="0" borderId="0" xfId="0" applyFont="1" applyAlignment="1">
      <alignment vertical="center" readingOrder="1"/>
    </xf>
    <xf numFmtId="0" fontId="6" fillId="0" borderId="0" xfId="0" applyFont="1" applyFill="1" applyAlignment="1">
      <alignment vertical="center" readingOrder="1"/>
    </xf>
    <xf numFmtId="0" fontId="0" fillId="0" borderId="0" xfId="0" applyFont="1" applyAlignment="1">
      <alignment vertical="center" readingOrder="1"/>
    </xf>
    <xf numFmtId="0" fontId="8" fillId="0" borderId="0" xfId="0" applyFont="1" applyFill="1" applyAlignment="1">
      <alignment vertical="center" readingOrder="1"/>
    </xf>
    <xf numFmtId="0" fontId="9" fillId="0" borderId="0" xfId="0" applyFont="1" applyFill="1" applyAlignment="1">
      <alignment vertical="center" readingOrder="1"/>
    </xf>
    <xf numFmtId="0" fontId="7" fillId="0" borderId="0" xfId="0" applyFont="1" applyFill="1" applyAlignment="1">
      <alignment vertical="center" readingOrder="1"/>
    </xf>
    <xf numFmtId="0" fontId="7" fillId="0" borderId="0" xfId="0" applyFont="1" applyFill="1" applyAlignment="1">
      <alignment horizontal="center" vertical="center" readingOrder="1"/>
    </xf>
    <xf numFmtId="0" fontId="12" fillId="0" borderId="10" xfId="0" applyFont="1" applyFill="1" applyBorder="1" applyAlignment="1">
      <alignment horizontal="left" vertical="center"/>
    </xf>
    <xf numFmtId="3" fontId="13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3" fontId="13" fillId="0" borderId="11" xfId="0" applyNumberFormat="1" applyFont="1" applyFill="1" applyBorder="1" applyAlignment="1">
      <alignment vertical="center"/>
    </xf>
    <xf numFmtId="0" fontId="6" fillId="0" borderId="0" xfId="58" applyFont="1" applyFill="1" applyBorder="1" applyAlignment="1">
      <alignment horizontal="left" vertical="center" readingOrder="1"/>
      <protection/>
    </xf>
    <xf numFmtId="0" fontId="7" fillId="0" borderId="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3" fontId="10" fillId="0" borderId="12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 wrapText="1"/>
    </xf>
    <xf numFmtId="3" fontId="10" fillId="0" borderId="13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 wrapText="1"/>
    </xf>
    <xf numFmtId="3" fontId="10" fillId="0" borderId="14" xfId="0" applyNumberFormat="1" applyFont="1" applyFill="1" applyBorder="1" applyAlignment="1">
      <alignment vertical="center"/>
    </xf>
    <xf numFmtId="0" fontId="12" fillId="0" borderId="12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vertical="center" wrapText="1"/>
    </xf>
    <xf numFmtId="3" fontId="13" fillId="0" borderId="13" xfId="0" applyNumberFormat="1" applyFont="1" applyFill="1" applyBorder="1" applyAlignment="1">
      <alignment vertical="center"/>
    </xf>
    <xf numFmtId="0" fontId="12" fillId="0" borderId="14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readingOrder="1"/>
    </xf>
    <xf numFmtId="0" fontId="9" fillId="0" borderId="14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vertical="center"/>
    </xf>
    <xf numFmtId="3" fontId="13" fillId="0" borderId="12" xfId="0" applyNumberFormat="1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vertical="center"/>
    </xf>
    <xf numFmtId="3" fontId="13" fillId="0" borderId="14" xfId="0" applyNumberFormat="1" applyFont="1" applyFill="1" applyBorder="1" applyAlignment="1">
      <alignment vertical="center"/>
    </xf>
    <xf numFmtId="3" fontId="13" fillId="0" borderId="11" xfId="0" applyNumberFormat="1" applyFont="1" applyFill="1" applyBorder="1" applyAlignment="1">
      <alignment vertical="center"/>
    </xf>
    <xf numFmtId="10" fontId="13" fillId="0" borderId="14" xfId="0" applyNumberFormat="1" applyFont="1" applyFill="1" applyBorder="1" applyAlignment="1">
      <alignment vertical="center"/>
    </xf>
    <xf numFmtId="3" fontId="13" fillId="0" borderId="15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10" fontId="13" fillId="0" borderId="0" xfId="0" applyNumberFormat="1" applyFont="1" applyFill="1" applyBorder="1" applyAlignment="1">
      <alignment vertical="center"/>
    </xf>
    <xf numFmtId="10" fontId="13" fillId="0" borderId="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3" fontId="13" fillId="0" borderId="12" xfId="0" applyNumberFormat="1" applyFont="1" applyFill="1" applyBorder="1" applyAlignment="1">
      <alignment vertical="center" wrapText="1"/>
    </xf>
    <xf numFmtId="3" fontId="10" fillId="0" borderId="12" xfId="0" applyNumberFormat="1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right" vertical="center" wrapText="1"/>
    </xf>
    <xf numFmtId="3" fontId="10" fillId="0" borderId="13" xfId="0" applyNumberFormat="1" applyFont="1" applyFill="1" applyBorder="1" applyAlignment="1">
      <alignment horizontal="right" vertical="center" wrapText="1"/>
    </xf>
    <xf numFmtId="0" fontId="10" fillId="0" borderId="13" xfId="0" applyFont="1" applyFill="1" applyBorder="1" applyAlignment="1">
      <alignment horizontal="right" vertical="center" wrapText="1"/>
    </xf>
    <xf numFmtId="3" fontId="13" fillId="0" borderId="14" xfId="0" applyNumberFormat="1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center" vertical="center" wrapText="1" readingOrder="1"/>
    </xf>
    <xf numFmtId="0" fontId="8" fillId="0" borderId="0" xfId="0" applyFont="1" applyBorder="1" applyAlignment="1">
      <alignment vertical="center"/>
    </xf>
    <xf numFmtId="37" fontId="13" fillId="0" borderId="12" xfId="0" applyNumberFormat="1" applyFont="1" applyFill="1" applyBorder="1" applyAlignment="1">
      <alignment vertical="center"/>
    </xf>
    <xf numFmtId="37" fontId="13" fillId="0" borderId="12" xfId="0" applyNumberFormat="1" applyFont="1" applyFill="1" applyBorder="1" applyAlignment="1">
      <alignment vertical="center"/>
    </xf>
    <xf numFmtId="185" fontId="13" fillId="0" borderId="13" xfId="0" applyNumberFormat="1" applyFont="1" applyFill="1" applyBorder="1" applyAlignment="1">
      <alignment vertical="center"/>
    </xf>
    <xf numFmtId="185" fontId="13" fillId="0" borderId="13" xfId="0" applyNumberFormat="1" applyFont="1" applyFill="1" applyBorder="1" applyAlignment="1">
      <alignment vertical="center"/>
    </xf>
    <xf numFmtId="185" fontId="13" fillId="0" borderId="14" xfId="0" applyNumberFormat="1" applyFont="1" applyFill="1" applyBorder="1" applyAlignment="1">
      <alignment vertical="center"/>
    </xf>
    <xf numFmtId="185" fontId="13" fillId="0" borderId="14" xfId="0" applyNumberFormat="1" applyFont="1" applyFill="1" applyBorder="1" applyAlignment="1">
      <alignment vertical="center"/>
    </xf>
    <xf numFmtId="37" fontId="13" fillId="0" borderId="15" xfId="0" applyNumberFormat="1" applyFont="1" applyFill="1" applyBorder="1" applyAlignment="1">
      <alignment vertical="center"/>
    </xf>
    <xf numFmtId="9" fontId="13" fillId="0" borderId="14" xfId="0" applyNumberFormat="1" applyFont="1" applyFill="1" applyBorder="1" applyAlignment="1">
      <alignment vertical="center"/>
    </xf>
    <xf numFmtId="9" fontId="13" fillId="0" borderId="14" xfId="0" applyNumberFormat="1" applyFont="1" applyFill="1" applyBorder="1" applyAlignment="1">
      <alignment vertical="center"/>
    </xf>
    <xf numFmtId="0" fontId="11" fillId="0" borderId="17" xfId="0" applyFont="1" applyBorder="1" applyAlignment="1">
      <alignment horizontal="center" vertical="center" readingOrder="1"/>
    </xf>
    <xf numFmtId="0" fontId="11" fillId="0" borderId="10" xfId="0" applyFont="1" applyBorder="1" applyAlignment="1">
      <alignment horizontal="center" vertical="center" readingOrder="1"/>
    </xf>
    <xf numFmtId="0" fontId="11" fillId="0" borderId="18" xfId="0" applyFont="1" applyBorder="1" applyAlignment="1">
      <alignment horizontal="center" vertical="center" readingOrder="1"/>
    </xf>
    <xf numFmtId="0" fontId="7" fillId="0" borderId="11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 readingOrder="1"/>
    </xf>
    <xf numFmtId="0" fontId="12" fillId="0" borderId="10" xfId="0" applyFont="1" applyFill="1" applyBorder="1" applyAlignment="1">
      <alignment horizontal="center" vertical="center" readingOrder="1"/>
    </xf>
    <xf numFmtId="0" fontId="14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_bourse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3" customWidth="1"/>
  </cols>
  <sheetData>
    <row r="1" spans="1:11" ht="26.25" thickBot="1">
      <c r="A1" s="68" t="s">
        <v>55</v>
      </c>
      <c r="B1" s="69"/>
      <c r="C1" s="69"/>
      <c r="D1" s="69"/>
      <c r="E1" s="69"/>
      <c r="F1" s="69"/>
      <c r="G1" s="69"/>
      <c r="H1" s="69"/>
      <c r="I1" s="69"/>
      <c r="J1" s="69"/>
      <c r="K1" s="70"/>
    </row>
  </sheetData>
  <sheetProtection/>
  <mergeCells count="1">
    <mergeCell ref="A1:K1"/>
  </mergeCells>
  <printOptions horizontalCentered="1" vertic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28125" style="2" customWidth="1"/>
    <col min="2" max="2" width="7.8515625" style="7" bestFit="1" customWidth="1"/>
    <col min="3" max="13" width="7.8515625" style="2" bestFit="1" customWidth="1"/>
    <col min="14" max="14" width="9.28125" style="5" bestFit="1" customWidth="1"/>
    <col min="15" max="16384" width="9.140625" style="2" customWidth="1"/>
  </cols>
  <sheetData>
    <row r="1" spans="1:2" ht="19.5" customHeight="1">
      <c r="A1" s="4" t="s">
        <v>66</v>
      </c>
      <c r="B1" s="6"/>
    </row>
    <row r="2" ht="6.75" customHeight="1" thickBot="1"/>
    <row r="3" spans="2:14" ht="13.5" customHeight="1" thickBot="1">
      <c r="B3" s="73">
        <v>2009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13.5" customHeight="1" thickBot="1">
      <c r="A4" s="14"/>
      <c r="B4" s="57" t="s">
        <v>56</v>
      </c>
      <c r="C4" s="57" t="s">
        <v>57</v>
      </c>
      <c r="D4" s="57" t="s">
        <v>2</v>
      </c>
      <c r="E4" s="57" t="s">
        <v>3</v>
      </c>
      <c r="F4" s="57" t="s">
        <v>4</v>
      </c>
      <c r="G4" s="57" t="s">
        <v>5</v>
      </c>
      <c r="H4" s="57" t="s">
        <v>6</v>
      </c>
      <c r="I4" s="57" t="s">
        <v>58</v>
      </c>
      <c r="J4" s="57" t="s">
        <v>59</v>
      </c>
      <c r="K4" s="57" t="s">
        <v>60</v>
      </c>
      <c r="L4" s="57" t="s">
        <v>61</v>
      </c>
      <c r="M4" s="57" t="s">
        <v>62</v>
      </c>
      <c r="N4" s="33" t="s">
        <v>63</v>
      </c>
    </row>
    <row r="5" spans="1:14" ht="12" customHeight="1" thickBot="1">
      <c r="A5" s="14"/>
      <c r="B5" s="72" t="s">
        <v>65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4" ht="15" customHeight="1" thickBot="1">
      <c r="A6" s="74" t="s">
        <v>10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1:14" ht="15" customHeight="1" thickBot="1">
      <c r="A7" s="8" t="s">
        <v>9</v>
      </c>
      <c r="B7" s="9">
        <f>B8+B12</f>
        <v>1163560</v>
      </c>
      <c r="C7" s="9">
        <f aca="true" t="shared" si="0" ref="C7:M7">C8+C12</f>
        <v>774412</v>
      </c>
      <c r="D7" s="9">
        <f t="shared" si="0"/>
        <v>747262</v>
      </c>
      <c r="E7" s="9">
        <f t="shared" si="0"/>
        <v>1305300</v>
      </c>
      <c r="F7" s="9">
        <f t="shared" si="0"/>
        <v>945509</v>
      </c>
      <c r="G7" s="9">
        <f t="shared" si="0"/>
        <v>1138703</v>
      </c>
      <c r="H7" s="9">
        <f t="shared" si="0"/>
        <v>1180483</v>
      </c>
      <c r="I7" s="9">
        <f t="shared" si="0"/>
        <v>863371</v>
      </c>
      <c r="J7" s="9">
        <f t="shared" si="0"/>
        <v>843026</v>
      </c>
      <c r="K7" s="9">
        <f t="shared" si="0"/>
        <v>1227571</v>
      </c>
      <c r="L7" s="9">
        <f t="shared" si="0"/>
        <v>820673</v>
      </c>
      <c r="M7" s="9">
        <f t="shared" si="0"/>
        <v>1026604</v>
      </c>
      <c r="N7" s="35">
        <f aca="true" t="shared" si="1" ref="N7:N19">SUM(B7:M7)</f>
        <v>12036474</v>
      </c>
    </row>
    <row r="8" spans="1:14" ht="15" customHeight="1">
      <c r="A8" s="15" t="s">
        <v>11</v>
      </c>
      <c r="B8" s="16">
        <f>SUM(B9:B11)</f>
        <v>876980</v>
      </c>
      <c r="C8" s="16">
        <f aca="true" t="shared" si="2" ref="C8:M8">SUM(C9:C11)</f>
        <v>511776</v>
      </c>
      <c r="D8" s="16">
        <f t="shared" si="2"/>
        <v>624959</v>
      </c>
      <c r="E8" s="16">
        <f t="shared" si="2"/>
        <v>810737</v>
      </c>
      <c r="F8" s="16">
        <f t="shared" si="2"/>
        <v>697418</v>
      </c>
      <c r="G8" s="16">
        <f t="shared" si="2"/>
        <v>1064357</v>
      </c>
      <c r="H8" s="16">
        <f t="shared" si="2"/>
        <v>925786</v>
      </c>
      <c r="I8" s="16">
        <f t="shared" si="2"/>
        <v>618945</v>
      </c>
      <c r="J8" s="16">
        <f t="shared" si="2"/>
        <v>605267</v>
      </c>
      <c r="K8" s="16">
        <f t="shared" si="2"/>
        <v>955662</v>
      </c>
      <c r="L8" s="16">
        <f t="shared" si="2"/>
        <v>581173</v>
      </c>
      <c r="M8" s="16">
        <f t="shared" si="2"/>
        <v>694245</v>
      </c>
      <c r="N8" s="36">
        <f t="shared" si="1"/>
        <v>8967305</v>
      </c>
    </row>
    <row r="9" spans="1:14" ht="15" customHeight="1">
      <c r="A9" s="17" t="s">
        <v>12</v>
      </c>
      <c r="B9" s="18">
        <v>304588</v>
      </c>
      <c r="C9" s="18">
        <v>174206</v>
      </c>
      <c r="D9" s="18">
        <v>228797</v>
      </c>
      <c r="E9" s="18">
        <v>266646</v>
      </c>
      <c r="F9" s="18">
        <v>290067</v>
      </c>
      <c r="G9" s="18">
        <v>666401</v>
      </c>
      <c r="H9" s="18">
        <v>288745</v>
      </c>
      <c r="I9" s="18">
        <v>196971</v>
      </c>
      <c r="J9" s="18">
        <v>193443</v>
      </c>
      <c r="K9" s="18">
        <v>307141</v>
      </c>
      <c r="L9" s="18">
        <v>213710</v>
      </c>
      <c r="M9" s="18">
        <v>284144</v>
      </c>
      <c r="N9" s="37">
        <f t="shared" si="1"/>
        <v>3414859</v>
      </c>
    </row>
    <row r="10" spans="1:14" ht="15" customHeight="1">
      <c r="A10" s="17" t="s">
        <v>13</v>
      </c>
      <c r="B10" s="18">
        <v>213183</v>
      </c>
      <c r="C10" s="18">
        <v>186750</v>
      </c>
      <c r="D10" s="18">
        <v>220270</v>
      </c>
      <c r="E10" s="18">
        <v>215956</v>
      </c>
      <c r="F10" s="18">
        <v>218789</v>
      </c>
      <c r="G10" s="18">
        <v>223707</v>
      </c>
      <c r="H10" s="18">
        <v>247919</v>
      </c>
      <c r="I10" s="18">
        <v>236769</v>
      </c>
      <c r="J10" s="18">
        <v>227494</v>
      </c>
      <c r="K10" s="18">
        <v>240988</v>
      </c>
      <c r="L10" s="18">
        <v>206898</v>
      </c>
      <c r="M10" s="18">
        <v>225121</v>
      </c>
      <c r="N10" s="37">
        <f t="shared" si="1"/>
        <v>2663844</v>
      </c>
    </row>
    <row r="11" spans="1:14" ht="15" customHeight="1">
      <c r="A11" s="17" t="s">
        <v>14</v>
      </c>
      <c r="B11" s="18">
        <v>359209</v>
      </c>
      <c r="C11" s="18">
        <v>150820</v>
      </c>
      <c r="D11" s="18">
        <v>175892</v>
      </c>
      <c r="E11" s="18">
        <v>328135</v>
      </c>
      <c r="F11" s="18">
        <v>188562</v>
      </c>
      <c r="G11" s="18">
        <v>174249</v>
      </c>
      <c r="H11" s="18">
        <v>389122</v>
      </c>
      <c r="I11" s="18">
        <v>185205</v>
      </c>
      <c r="J11" s="18">
        <v>184330</v>
      </c>
      <c r="K11" s="18">
        <v>407533</v>
      </c>
      <c r="L11" s="18">
        <v>160565</v>
      </c>
      <c r="M11" s="18">
        <v>184980</v>
      </c>
      <c r="N11" s="37">
        <f t="shared" si="1"/>
        <v>2888602</v>
      </c>
    </row>
    <row r="12" spans="1:14" ht="15" customHeight="1" thickBot="1">
      <c r="A12" s="19" t="s">
        <v>15</v>
      </c>
      <c r="B12" s="20">
        <v>286580</v>
      </c>
      <c r="C12" s="20">
        <v>262636</v>
      </c>
      <c r="D12" s="20">
        <v>122303</v>
      </c>
      <c r="E12" s="20">
        <v>494563</v>
      </c>
      <c r="F12" s="20">
        <v>248091</v>
      </c>
      <c r="G12" s="20">
        <v>74346</v>
      </c>
      <c r="H12" s="20">
        <v>254697</v>
      </c>
      <c r="I12" s="20">
        <v>244426</v>
      </c>
      <c r="J12" s="20">
        <v>237759</v>
      </c>
      <c r="K12" s="20">
        <v>271909</v>
      </c>
      <c r="L12" s="20">
        <v>239500</v>
      </c>
      <c r="M12" s="20">
        <v>332359</v>
      </c>
      <c r="N12" s="38">
        <f t="shared" si="1"/>
        <v>3069169</v>
      </c>
    </row>
    <row r="13" spans="1:14" ht="15" customHeight="1" thickBot="1">
      <c r="A13" s="11" t="s">
        <v>16</v>
      </c>
      <c r="B13" s="12">
        <f>B14+B16+B19</f>
        <v>988297</v>
      </c>
      <c r="C13" s="12">
        <f aca="true" t="shared" si="3" ref="C13:L13">C14+C16+C19</f>
        <v>897925</v>
      </c>
      <c r="D13" s="12">
        <f t="shared" si="3"/>
        <v>1058553</v>
      </c>
      <c r="E13" s="12">
        <f t="shared" si="3"/>
        <v>1186877</v>
      </c>
      <c r="F13" s="12">
        <f t="shared" si="3"/>
        <v>901997</v>
      </c>
      <c r="G13" s="12">
        <f t="shared" si="3"/>
        <v>1152393</v>
      </c>
      <c r="H13" s="12">
        <f t="shared" si="3"/>
        <v>1064363</v>
      </c>
      <c r="I13" s="12">
        <f t="shared" si="3"/>
        <v>934425</v>
      </c>
      <c r="J13" s="12">
        <f t="shared" si="3"/>
        <v>1296217</v>
      </c>
      <c r="K13" s="12">
        <f t="shared" si="3"/>
        <v>1242892</v>
      </c>
      <c r="L13" s="12">
        <f t="shared" si="3"/>
        <v>965884</v>
      </c>
      <c r="M13" s="12">
        <f>M14+M16+M19</f>
        <v>1338616</v>
      </c>
      <c r="N13" s="39">
        <f>SUM(B13:M13)</f>
        <v>13028439</v>
      </c>
    </row>
    <row r="14" spans="1:14" ht="15" customHeight="1">
      <c r="A14" s="15" t="s">
        <v>17</v>
      </c>
      <c r="B14" s="16">
        <v>545435</v>
      </c>
      <c r="C14" s="16">
        <v>531391</v>
      </c>
      <c r="D14" s="16">
        <v>458250</v>
      </c>
      <c r="E14" s="16">
        <v>524805</v>
      </c>
      <c r="F14" s="16">
        <v>507801</v>
      </c>
      <c r="G14" s="16">
        <v>683176</v>
      </c>
      <c r="H14" s="16">
        <v>622056</v>
      </c>
      <c r="I14" s="16">
        <v>560008</v>
      </c>
      <c r="J14" s="16">
        <v>651429</v>
      </c>
      <c r="K14" s="16">
        <v>640225</v>
      </c>
      <c r="L14" s="16">
        <v>542566</v>
      </c>
      <c r="M14" s="16">
        <v>674490</v>
      </c>
      <c r="N14" s="36">
        <f t="shared" si="1"/>
        <v>6941632</v>
      </c>
    </row>
    <row r="15" spans="1:14" ht="15" customHeight="1">
      <c r="A15" s="17" t="s">
        <v>18</v>
      </c>
      <c r="B15" s="18">
        <v>274658</v>
      </c>
      <c r="C15" s="18">
        <v>137112</v>
      </c>
      <c r="D15" s="18">
        <v>38495</v>
      </c>
      <c r="E15" s="18">
        <v>8192</v>
      </c>
      <c r="F15" s="18">
        <v>14502</v>
      </c>
      <c r="G15" s="18">
        <v>2061</v>
      </c>
      <c r="H15" s="18">
        <v>1916</v>
      </c>
      <c r="I15" s="18">
        <v>1828</v>
      </c>
      <c r="J15" s="18">
        <v>2223</v>
      </c>
      <c r="K15" s="18">
        <v>1252</v>
      </c>
      <c r="L15" s="18">
        <v>3446</v>
      </c>
      <c r="M15" s="18">
        <v>135549</v>
      </c>
      <c r="N15" s="37">
        <f t="shared" si="1"/>
        <v>621234</v>
      </c>
    </row>
    <row r="16" spans="1:14" ht="15" customHeight="1">
      <c r="A16" s="17" t="s">
        <v>19</v>
      </c>
      <c r="B16" s="18">
        <f>SUM(B17:B18)</f>
        <v>433213</v>
      </c>
      <c r="C16" s="18">
        <f aca="true" t="shared" si="4" ref="C16:M16">SUM(C17:C18)</f>
        <v>357595</v>
      </c>
      <c r="D16" s="18">
        <f t="shared" si="4"/>
        <v>579396</v>
      </c>
      <c r="E16" s="18">
        <f t="shared" si="4"/>
        <v>658545</v>
      </c>
      <c r="F16" s="18">
        <f t="shared" si="4"/>
        <v>383798</v>
      </c>
      <c r="G16" s="18">
        <f t="shared" si="4"/>
        <v>374817</v>
      </c>
      <c r="H16" s="18">
        <f t="shared" si="4"/>
        <v>423674</v>
      </c>
      <c r="I16" s="18">
        <f t="shared" si="4"/>
        <v>366128</v>
      </c>
      <c r="J16" s="18">
        <f t="shared" si="4"/>
        <v>602980</v>
      </c>
      <c r="K16" s="18">
        <f t="shared" si="4"/>
        <v>588212</v>
      </c>
      <c r="L16" s="18">
        <f t="shared" si="4"/>
        <v>393072</v>
      </c>
      <c r="M16" s="18">
        <f t="shared" si="4"/>
        <v>622624</v>
      </c>
      <c r="N16" s="37">
        <f t="shared" si="1"/>
        <v>5784054</v>
      </c>
    </row>
    <row r="17" spans="1:14" ht="15" customHeight="1">
      <c r="A17" s="17" t="s">
        <v>20</v>
      </c>
      <c r="B17" s="18">
        <v>306834</v>
      </c>
      <c r="C17" s="18">
        <v>304519</v>
      </c>
      <c r="D17" s="18">
        <v>278929</v>
      </c>
      <c r="E17" s="18">
        <v>343398</v>
      </c>
      <c r="F17" s="18">
        <v>228778</v>
      </c>
      <c r="G17" s="18">
        <v>235307</v>
      </c>
      <c r="H17" s="18">
        <v>308616</v>
      </c>
      <c r="I17" s="18">
        <v>312704</v>
      </c>
      <c r="J17" s="18">
        <v>286161</v>
      </c>
      <c r="K17" s="18">
        <v>338444</v>
      </c>
      <c r="L17" s="18">
        <v>233630</v>
      </c>
      <c r="M17" s="18">
        <v>485895</v>
      </c>
      <c r="N17" s="37">
        <f t="shared" si="1"/>
        <v>3663215</v>
      </c>
    </row>
    <row r="18" spans="1:14" ht="15" customHeight="1">
      <c r="A18" s="17" t="s">
        <v>21</v>
      </c>
      <c r="B18" s="18">
        <v>126379</v>
      </c>
      <c r="C18" s="18">
        <v>53076</v>
      </c>
      <c r="D18" s="18">
        <v>300467</v>
      </c>
      <c r="E18" s="18">
        <v>315147</v>
      </c>
      <c r="F18" s="18">
        <v>155020</v>
      </c>
      <c r="G18" s="18">
        <v>139510</v>
      </c>
      <c r="H18" s="18">
        <v>115058</v>
      </c>
      <c r="I18" s="18">
        <v>53424</v>
      </c>
      <c r="J18" s="18">
        <v>316819</v>
      </c>
      <c r="K18" s="18">
        <v>249768</v>
      </c>
      <c r="L18" s="18">
        <v>159442</v>
      </c>
      <c r="M18" s="18">
        <v>136729</v>
      </c>
      <c r="N18" s="37">
        <f t="shared" si="1"/>
        <v>2120839</v>
      </c>
    </row>
    <row r="19" spans="1:14" ht="15" customHeight="1" thickBot="1">
      <c r="A19" s="19" t="s">
        <v>22</v>
      </c>
      <c r="B19" s="20">
        <v>9649</v>
      </c>
      <c r="C19" s="20">
        <v>8939</v>
      </c>
      <c r="D19" s="20">
        <v>20907</v>
      </c>
      <c r="E19" s="20">
        <v>3527</v>
      </c>
      <c r="F19" s="20">
        <v>10398</v>
      </c>
      <c r="G19" s="20">
        <v>94400</v>
      </c>
      <c r="H19" s="20">
        <v>18633</v>
      </c>
      <c r="I19" s="20">
        <v>8289</v>
      </c>
      <c r="J19" s="20">
        <v>41808</v>
      </c>
      <c r="K19" s="20">
        <v>14455</v>
      </c>
      <c r="L19" s="20">
        <v>30246</v>
      </c>
      <c r="M19" s="20">
        <v>41502</v>
      </c>
      <c r="N19" s="38">
        <f t="shared" si="1"/>
        <v>302753</v>
      </c>
    </row>
    <row r="20" spans="1:14" ht="15" customHeight="1" thickBot="1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</row>
    <row r="21" spans="1:14" ht="15" customHeight="1">
      <c r="A21" s="21" t="s">
        <v>23</v>
      </c>
      <c r="B21" s="60">
        <f>B7-B13</f>
        <v>175263</v>
      </c>
      <c r="C21" s="60">
        <f aca="true" t="shared" si="5" ref="C21:J21">C7-C13</f>
        <v>-123513</v>
      </c>
      <c r="D21" s="60">
        <f t="shared" si="5"/>
        <v>-311291</v>
      </c>
      <c r="E21" s="60">
        <f t="shared" si="5"/>
        <v>118423</v>
      </c>
      <c r="F21" s="60">
        <f t="shared" si="5"/>
        <v>43512</v>
      </c>
      <c r="G21" s="60">
        <f t="shared" si="5"/>
        <v>-13690</v>
      </c>
      <c r="H21" s="60">
        <f t="shared" si="5"/>
        <v>116120</v>
      </c>
      <c r="I21" s="60">
        <f t="shared" si="5"/>
        <v>-71054</v>
      </c>
      <c r="J21" s="60">
        <f t="shared" si="5"/>
        <v>-453191</v>
      </c>
      <c r="K21" s="60">
        <f>K7-K13</f>
        <v>-15321</v>
      </c>
      <c r="L21" s="60">
        <f>L7-L13</f>
        <v>-145211</v>
      </c>
      <c r="M21" s="60">
        <f>M7-M13</f>
        <v>-312012</v>
      </c>
      <c r="N21" s="59">
        <f>SUM(B21:M21)</f>
        <v>-991965</v>
      </c>
    </row>
    <row r="22" spans="1:14" ht="15" customHeight="1">
      <c r="A22" s="22" t="s">
        <v>24</v>
      </c>
      <c r="B22" s="61">
        <f>B21/B13</f>
        <v>0.1773383911921214</v>
      </c>
      <c r="C22" s="61">
        <f aca="true" t="shared" si="6" ref="C22:J22">C21/C13</f>
        <v>-0.13755380460506167</v>
      </c>
      <c r="D22" s="61">
        <f t="shared" si="6"/>
        <v>-0.29407219100035614</v>
      </c>
      <c r="E22" s="61">
        <f t="shared" si="6"/>
        <v>0.09977697773231767</v>
      </c>
      <c r="F22" s="61">
        <f t="shared" si="6"/>
        <v>0.048239628291446644</v>
      </c>
      <c r="G22" s="61">
        <f t="shared" si="6"/>
        <v>-0.011879627870006152</v>
      </c>
      <c r="H22" s="61">
        <f t="shared" si="6"/>
        <v>0.10909811784137555</v>
      </c>
      <c r="I22" s="61">
        <f t="shared" si="6"/>
        <v>-0.07604034566712149</v>
      </c>
      <c r="J22" s="61">
        <f t="shared" si="6"/>
        <v>-0.34962587282839214</v>
      </c>
      <c r="K22" s="61">
        <f>K21/K13</f>
        <v>-0.012326895659478056</v>
      </c>
      <c r="L22" s="61">
        <f>L21/L13</f>
        <v>-0.15033999942022022</v>
      </c>
      <c r="M22" s="61">
        <f>M21/M13</f>
        <v>-0.2330855151888219</v>
      </c>
      <c r="N22" s="62">
        <f>N21/N13</f>
        <v>-0.07613843838083749</v>
      </c>
    </row>
    <row r="23" spans="1:14" ht="15" customHeight="1">
      <c r="A23" s="23" t="s">
        <v>25</v>
      </c>
      <c r="B23" s="24">
        <f>B7-B14</f>
        <v>618125</v>
      </c>
      <c r="C23" s="24">
        <f aca="true" t="shared" si="7" ref="C23:J23">C7-C14</f>
        <v>243021</v>
      </c>
      <c r="D23" s="24">
        <f t="shared" si="7"/>
        <v>289012</v>
      </c>
      <c r="E23" s="24">
        <f t="shared" si="7"/>
        <v>780495</v>
      </c>
      <c r="F23" s="24">
        <f t="shared" si="7"/>
        <v>437708</v>
      </c>
      <c r="G23" s="24">
        <f t="shared" si="7"/>
        <v>455527</v>
      </c>
      <c r="H23" s="24">
        <f t="shared" si="7"/>
        <v>558427</v>
      </c>
      <c r="I23" s="24">
        <f t="shared" si="7"/>
        <v>303363</v>
      </c>
      <c r="J23" s="24">
        <f t="shared" si="7"/>
        <v>191597</v>
      </c>
      <c r="K23" s="24">
        <f>K7-K14</f>
        <v>587346</v>
      </c>
      <c r="L23" s="24">
        <f>L7-L14</f>
        <v>278107</v>
      </c>
      <c r="M23" s="24">
        <f>M7-M14</f>
        <v>352114</v>
      </c>
      <c r="N23" s="37">
        <f>SUM(B23:M23)</f>
        <v>5094842</v>
      </c>
    </row>
    <row r="24" spans="1:14" ht="15" customHeight="1" thickBot="1">
      <c r="A24" s="25" t="s">
        <v>24</v>
      </c>
      <c r="B24" s="63">
        <f>B23/B13</f>
        <v>0.6254445778951064</v>
      </c>
      <c r="C24" s="63">
        <f aca="true" t="shared" si="8" ref="C24:J24">C23/C13</f>
        <v>0.27064732577887907</v>
      </c>
      <c r="D24" s="63">
        <f t="shared" si="8"/>
        <v>0.27302553580217526</v>
      </c>
      <c r="E24" s="63">
        <f t="shared" si="8"/>
        <v>0.6576039471655445</v>
      </c>
      <c r="F24" s="63">
        <f t="shared" si="8"/>
        <v>0.48526547205811105</v>
      </c>
      <c r="G24" s="63">
        <f t="shared" si="8"/>
        <v>0.3952878922381514</v>
      </c>
      <c r="H24" s="63">
        <f t="shared" si="8"/>
        <v>0.5246584107113832</v>
      </c>
      <c r="I24" s="63">
        <f t="shared" si="8"/>
        <v>0.32465205875270886</v>
      </c>
      <c r="J24" s="63">
        <f t="shared" si="8"/>
        <v>0.14781244189823153</v>
      </c>
      <c r="K24" s="63">
        <f>K23/K13</f>
        <v>0.47256398786057036</v>
      </c>
      <c r="L24" s="63">
        <f>L23/L13</f>
        <v>0.2879300205821817</v>
      </c>
      <c r="M24" s="63">
        <f>M23/M13</f>
        <v>0.26304332235682226</v>
      </c>
      <c r="N24" s="64">
        <f>N23/N13</f>
        <v>0.39105544417101695</v>
      </c>
    </row>
    <row r="25" ht="13.5" customHeight="1">
      <c r="A25" s="13" t="s">
        <v>8</v>
      </c>
    </row>
    <row r="26" spans="1:14" ht="13.5" customHeight="1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4"/>
    </row>
    <row r="27" spans="1:14" ht="13.5" customHeight="1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4"/>
    </row>
    <row r="28" spans="1:14" ht="13.5" customHeight="1">
      <c r="A28" s="42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4"/>
    </row>
    <row r="29" spans="1:14" ht="13.5" customHeight="1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4"/>
    </row>
    <row r="30" spans="1:14" ht="13.5" customHeight="1">
      <c r="A30" s="42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4"/>
    </row>
    <row r="31" spans="1:14" ht="13.5" customHeight="1">
      <c r="A31" s="42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4"/>
    </row>
    <row r="32" spans="1:14" ht="13.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3.5" customHeight="1">
      <c r="A33" s="42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4"/>
    </row>
    <row r="34" spans="1:14" ht="13.5" customHeight="1">
      <c r="A34" s="42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4"/>
    </row>
    <row r="35" spans="1:14" ht="13.5" customHeight="1">
      <c r="A35" s="42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4"/>
    </row>
    <row r="36" spans="1:14" ht="13.5" customHeight="1">
      <c r="A36" s="42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4"/>
    </row>
    <row r="37" spans="1:14" ht="13.5" customHeight="1">
      <c r="A37" s="42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4"/>
    </row>
    <row r="38" spans="1:2" ht="19.5" customHeight="1">
      <c r="A38" s="4" t="s">
        <v>67</v>
      </c>
      <c r="B38" s="6"/>
    </row>
    <row r="39" ht="6.75" customHeight="1" thickBot="1"/>
    <row r="40" spans="2:14" ht="13.5" customHeight="1" thickBot="1">
      <c r="B40" s="73">
        <v>2009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</row>
    <row r="41" spans="1:14" ht="13.5" customHeight="1" thickBot="1">
      <c r="A41" s="14"/>
      <c r="B41" s="57" t="s">
        <v>56</v>
      </c>
      <c r="C41" s="57" t="s">
        <v>57</v>
      </c>
      <c r="D41" s="57" t="s">
        <v>2</v>
      </c>
      <c r="E41" s="57" t="s">
        <v>3</v>
      </c>
      <c r="F41" s="57" t="s">
        <v>4</v>
      </c>
      <c r="G41" s="57" t="s">
        <v>5</v>
      </c>
      <c r="H41" s="57" t="s">
        <v>6</v>
      </c>
      <c r="I41" s="57" t="s">
        <v>58</v>
      </c>
      <c r="J41" s="57" t="s">
        <v>59</v>
      </c>
      <c r="K41" s="57" t="s">
        <v>60</v>
      </c>
      <c r="L41" s="57" t="s">
        <v>61</v>
      </c>
      <c r="M41" s="57" t="s">
        <v>62</v>
      </c>
      <c r="N41" s="33" t="s">
        <v>63</v>
      </c>
    </row>
    <row r="42" spans="1:14" ht="15" customHeight="1" thickBot="1">
      <c r="A42" s="14"/>
      <c r="B42" s="72" t="s">
        <v>65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</row>
    <row r="43" spans="1:14" ht="15" customHeight="1" thickBot="1">
      <c r="A43" s="75" t="s">
        <v>26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</row>
    <row r="44" spans="1:14" ht="15" customHeight="1" thickBot="1">
      <c r="A44" s="10" t="s">
        <v>27</v>
      </c>
      <c r="B44" s="9">
        <f>SUM(B45:B48)</f>
        <v>62630</v>
      </c>
      <c r="C44" s="9">
        <f aca="true" t="shared" si="9" ref="C44:M44">SUM(C45:C48)</f>
        <v>31401</v>
      </c>
      <c r="D44" s="9">
        <f t="shared" si="9"/>
        <v>48900</v>
      </c>
      <c r="E44" s="9">
        <f t="shared" si="9"/>
        <v>43999</v>
      </c>
      <c r="F44" s="9">
        <f t="shared" si="9"/>
        <v>38186</v>
      </c>
      <c r="G44" s="9">
        <f t="shared" si="9"/>
        <v>116829</v>
      </c>
      <c r="H44" s="9">
        <f t="shared" si="9"/>
        <v>70921</v>
      </c>
      <c r="I44" s="9">
        <f t="shared" si="9"/>
        <v>38226</v>
      </c>
      <c r="J44" s="9">
        <f t="shared" si="9"/>
        <v>36149</v>
      </c>
      <c r="K44" s="9">
        <f t="shared" si="9"/>
        <v>43619</v>
      </c>
      <c r="L44" s="9">
        <f t="shared" si="9"/>
        <v>93766</v>
      </c>
      <c r="M44" s="9">
        <f t="shared" si="9"/>
        <v>44175</v>
      </c>
      <c r="N44" s="35">
        <f aca="true" t="shared" si="10" ref="N44:N51">SUM(B44:M44)</f>
        <v>668801</v>
      </c>
    </row>
    <row r="45" spans="1:14" ht="15" customHeight="1">
      <c r="A45" s="26" t="s">
        <v>28</v>
      </c>
      <c r="B45" s="16">
        <v>3468</v>
      </c>
      <c r="C45" s="16">
        <v>3635</v>
      </c>
      <c r="D45" s="16">
        <v>8493</v>
      </c>
      <c r="E45" s="16">
        <v>7176</v>
      </c>
      <c r="F45" s="16">
        <v>4672</v>
      </c>
      <c r="G45" s="16">
        <v>11391</v>
      </c>
      <c r="H45" s="16">
        <v>6439</v>
      </c>
      <c r="I45" s="16">
        <v>3726</v>
      </c>
      <c r="J45" s="16">
        <v>7036</v>
      </c>
      <c r="K45" s="16">
        <v>5821</v>
      </c>
      <c r="L45" s="16">
        <v>16508</v>
      </c>
      <c r="M45" s="16">
        <v>5666</v>
      </c>
      <c r="N45" s="36">
        <f t="shared" si="10"/>
        <v>84031</v>
      </c>
    </row>
    <row r="46" spans="1:14" ht="15" customHeight="1">
      <c r="A46" s="27" t="s">
        <v>29</v>
      </c>
      <c r="B46" s="18">
        <v>40148</v>
      </c>
      <c r="C46" s="18">
        <v>11544</v>
      </c>
      <c r="D46" s="18">
        <v>14348</v>
      </c>
      <c r="E46" s="18">
        <v>13468</v>
      </c>
      <c r="F46" s="18">
        <v>13956</v>
      </c>
      <c r="G46" s="18">
        <v>15991</v>
      </c>
      <c r="H46" s="18">
        <v>48218</v>
      </c>
      <c r="I46" s="18">
        <v>15699</v>
      </c>
      <c r="J46" s="18">
        <v>15794</v>
      </c>
      <c r="K46" s="18">
        <v>16441</v>
      </c>
      <c r="L46" s="18">
        <v>14995</v>
      </c>
      <c r="M46" s="18">
        <v>18802</v>
      </c>
      <c r="N46" s="37">
        <f t="shared" si="10"/>
        <v>239404</v>
      </c>
    </row>
    <row r="47" spans="1:14" ht="15" customHeight="1">
      <c r="A47" s="27" t="s">
        <v>30</v>
      </c>
      <c r="B47" s="18">
        <v>9085</v>
      </c>
      <c r="C47" s="18">
        <v>7767</v>
      </c>
      <c r="D47" s="18">
        <v>7364</v>
      </c>
      <c r="E47" s="18">
        <v>7298</v>
      </c>
      <c r="F47" s="18">
        <v>8436</v>
      </c>
      <c r="G47" s="18">
        <v>5922</v>
      </c>
      <c r="H47" s="18">
        <v>8510</v>
      </c>
      <c r="I47" s="18">
        <v>6964</v>
      </c>
      <c r="J47" s="18">
        <v>6423</v>
      </c>
      <c r="K47" s="18">
        <v>7734</v>
      </c>
      <c r="L47" s="18">
        <v>9143</v>
      </c>
      <c r="M47" s="18">
        <v>9110</v>
      </c>
      <c r="N47" s="37">
        <f t="shared" si="10"/>
        <v>93756</v>
      </c>
    </row>
    <row r="48" spans="1:14" ht="15" customHeight="1" thickBot="1">
      <c r="A48" s="28" t="s">
        <v>31</v>
      </c>
      <c r="B48" s="20">
        <v>9929</v>
      </c>
      <c r="C48" s="20">
        <v>8455</v>
      </c>
      <c r="D48" s="20">
        <v>18695</v>
      </c>
      <c r="E48" s="20">
        <v>16057</v>
      </c>
      <c r="F48" s="20">
        <v>11122</v>
      </c>
      <c r="G48" s="20">
        <v>83525</v>
      </c>
      <c r="H48" s="20">
        <v>7754</v>
      </c>
      <c r="I48" s="20">
        <v>11837</v>
      </c>
      <c r="J48" s="20">
        <v>6896</v>
      </c>
      <c r="K48" s="20">
        <v>13623</v>
      </c>
      <c r="L48" s="20">
        <v>53120</v>
      </c>
      <c r="M48" s="20">
        <v>10597</v>
      </c>
      <c r="N48" s="38">
        <f t="shared" si="10"/>
        <v>251610</v>
      </c>
    </row>
    <row r="49" spans="1:14" ht="15" customHeight="1" thickBot="1">
      <c r="A49" s="11" t="s">
        <v>32</v>
      </c>
      <c r="B49" s="12">
        <f>SUM(B50:B54)</f>
        <v>691245</v>
      </c>
      <c r="C49" s="12">
        <f aca="true" t="shared" si="11" ref="C49:M49">SUM(C50:C54)</f>
        <v>398056</v>
      </c>
      <c r="D49" s="12">
        <f t="shared" si="11"/>
        <v>503376</v>
      </c>
      <c r="E49" s="12">
        <f t="shared" si="11"/>
        <v>277170</v>
      </c>
      <c r="F49" s="12">
        <f t="shared" si="11"/>
        <v>379625</v>
      </c>
      <c r="G49" s="12">
        <f t="shared" si="11"/>
        <v>330207</v>
      </c>
      <c r="H49" s="12">
        <f t="shared" si="11"/>
        <v>423962</v>
      </c>
      <c r="I49" s="12">
        <f t="shared" si="11"/>
        <v>158133</v>
      </c>
      <c r="J49" s="12">
        <f t="shared" si="11"/>
        <v>157282</v>
      </c>
      <c r="K49" s="12">
        <f t="shared" si="11"/>
        <v>313635</v>
      </c>
      <c r="L49" s="12">
        <f t="shared" si="11"/>
        <v>218537</v>
      </c>
      <c r="M49" s="12">
        <f t="shared" si="11"/>
        <v>287593</v>
      </c>
      <c r="N49" s="39">
        <f>SUM(B49:M49)</f>
        <v>4138821</v>
      </c>
    </row>
    <row r="50" spans="1:14" ht="15" customHeight="1">
      <c r="A50" s="26" t="s">
        <v>33</v>
      </c>
      <c r="B50" s="16">
        <v>7631</v>
      </c>
      <c r="C50" s="16">
        <v>37642</v>
      </c>
      <c r="D50" s="16">
        <v>14879</v>
      </c>
      <c r="E50" s="16">
        <v>62316</v>
      </c>
      <c r="F50" s="16">
        <v>126240</v>
      </c>
      <c r="G50" s="16">
        <v>122942</v>
      </c>
      <c r="H50" s="16">
        <v>104114</v>
      </c>
      <c r="I50" s="16">
        <v>13595</v>
      </c>
      <c r="J50" s="16">
        <v>4980</v>
      </c>
      <c r="K50" s="16">
        <v>9646</v>
      </c>
      <c r="L50" s="16">
        <v>11748</v>
      </c>
      <c r="M50" s="16">
        <v>-24524</v>
      </c>
      <c r="N50" s="36">
        <f>SUM(B50:M50)</f>
        <v>491209</v>
      </c>
    </row>
    <row r="51" spans="1:14" ht="15" customHeight="1">
      <c r="A51" s="27" t="s">
        <v>34</v>
      </c>
      <c r="B51" s="18">
        <v>33856</v>
      </c>
      <c r="C51" s="18">
        <v>12690</v>
      </c>
      <c r="D51" s="18">
        <v>60695</v>
      </c>
      <c r="E51" s="18">
        <v>2153</v>
      </c>
      <c r="F51" s="18">
        <v>25055</v>
      </c>
      <c r="G51" s="18">
        <v>1496</v>
      </c>
      <c r="H51" s="18">
        <v>132873</v>
      </c>
      <c r="I51" s="18">
        <v>29779</v>
      </c>
      <c r="J51" s="18">
        <v>101142</v>
      </c>
      <c r="K51" s="18">
        <v>22017</v>
      </c>
      <c r="L51" s="18">
        <v>30792</v>
      </c>
      <c r="M51" s="18">
        <v>3860</v>
      </c>
      <c r="N51" s="37">
        <f t="shared" si="10"/>
        <v>456408</v>
      </c>
    </row>
    <row r="52" spans="1:14" ht="15" customHeight="1">
      <c r="A52" s="27" t="s">
        <v>35</v>
      </c>
      <c r="B52" s="18">
        <v>5067</v>
      </c>
      <c r="C52" s="18">
        <v>14729</v>
      </c>
      <c r="D52" s="18">
        <v>2789</v>
      </c>
      <c r="E52" s="18">
        <v>3292</v>
      </c>
      <c r="F52" s="18">
        <v>6559</v>
      </c>
      <c r="G52" s="18">
        <v>7595</v>
      </c>
      <c r="H52" s="18">
        <v>7156</v>
      </c>
      <c r="I52" s="18">
        <v>20255</v>
      </c>
      <c r="J52" s="18">
        <v>3563</v>
      </c>
      <c r="K52" s="18">
        <v>4568</v>
      </c>
      <c r="L52" s="18">
        <v>2901</v>
      </c>
      <c r="M52" s="18">
        <v>11187</v>
      </c>
      <c r="N52" s="37">
        <f>SUM(B52:M52)</f>
        <v>89661</v>
      </c>
    </row>
    <row r="53" spans="1:14" ht="15" customHeight="1">
      <c r="A53" s="27" t="s">
        <v>36</v>
      </c>
      <c r="B53" s="18">
        <v>230016</v>
      </c>
      <c r="C53" s="18">
        <v>71625</v>
      </c>
      <c r="D53" s="18">
        <v>16251</v>
      </c>
      <c r="E53" s="18">
        <v>94240</v>
      </c>
      <c r="F53" s="18">
        <v>74645</v>
      </c>
      <c r="G53" s="18">
        <v>34766</v>
      </c>
      <c r="H53" s="18">
        <v>32261</v>
      </c>
      <c r="I53" s="18">
        <v>39877</v>
      </c>
      <c r="J53" s="18">
        <v>17339</v>
      </c>
      <c r="K53" s="18">
        <v>76006</v>
      </c>
      <c r="L53" s="18">
        <v>60584</v>
      </c>
      <c r="M53" s="18">
        <v>95400</v>
      </c>
      <c r="N53" s="37">
        <f>SUM(B53:M53)</f>
        <v>843010</v>
      </c>
    </row>
    <row r="54" spans="1:14" ht="15" customHeight="1" thickBot="1">
      <c r="A54" s="28" t="s">
        <v>37</v>
      </c>
      <c r="B54" s="20">
        <v>414675</v>
      </c>
      <c r="C54" s="20">
        <v>261370</v>
      </c>
      <c r="D54" s="20">
        <v>408762</v>
      </c>
      <c r="E54" s="20">
        <v>115169</v>
      </c>
      <c r="F54" s="20">
        <v>147126</v>
      </c>
      <c r="G54" s="20">
        <v>163408</v>
      </c>
      <c r="H54" s="20">
        <v>147558</v>
      </c>
      <c r="I54" s="20">
        <v>54627</v>
      </c>
      <c r="J54" s="20">
        <v>30258</v>
      </c>
      <c r="K54" s="20">
        <v>201398</v>
      </c>
      <c r="L54" s="20">
        <v>112512</v>
      </c>
      <c r="M54" s="20">
        <v>201670</v>
      </c>
      <c r="N54" s="38">
        <f>SUM(B54:M54)</f>
        <v>2258533</v>
      </c>
    </row>
    <row r="55" spans="1:14" ht="15" customHeight="1" thickBot="1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</row>
    <row r="56" spans="1:14" ht="15" customHeight="1">
      <c r="A56" s="21" t="s">
        <v>38</v>
      </c>
      <c r="B56" s="60">
        <f>B44-B49</f>
        <v>-628615</v>
      </c>
      <c r="C56" s="60">
        <f aca="true" t="shared" si="12" ref="C56:J56">C44-C49</f>
        <v>-366655</v>
      </c>
      <c r="D56" s="60">
        <f t="shared" si="12"/>
        <v>-454476</v>
      </c>
      <c r="E56" s="60">
        <f t="shared" si="12"/>
        <v>-233171</v>
      </c>
      <c r="F56" s="60">
        <f t="shared" si="12"/>
        <v>-341439</v>
      </c>
      <c r="G56" s="60">
        <f t="shared" si="12"/>
        <v>-213378</v>
      </c>
      <c r="H56" s="60">
        <f t="shared" si="12"/>
        <v>-353041</v>
      </c>
      <c r="I56" s="60">
        <f t="shared" si="12"/>
        <v>-119907</v>
      </c>
      <c r="J56" s="60">
        <f t="shared" si="12"/>
        <v>-121133</v>
      </c>
      <c r="K56" s="60">
        <f>K44-K49</f>
        <v>-270016</v>
      </c>
      <c r="L56" s="60">
        <f>L44-L49</f>
        <v>-124771</v>
      </c>
      <c r="M56" s="60">
        <f>M44-M49</f>
        <v>-243418</v>
      </c>
      <c r="N56" s="59">
        <f>SUM(B56:M56)</f>
        <v>-3470020</v>
      </c>
    </row>
    <row r="57" spans="1:14" ht="15" customHeight="1" thickBot="1">
      <c r="A57" s="29" t="s">
        <v>24</v>
      </c>
      <c r="B57" s="63">
        <f aca="true" t="shared" si="13" ref="B57:M57">B56/B49</f>
        <v>-0.9093953663317637</v>
      </c>
      <c r="C57" s="63">
        <f t="shared" si="13"/>
        <v>-0.9211141145969411</v>
      </c>
      <c r="D57" s="63">
        <f t="shared" si="13"/>
        <v>-0.9028559168494327</v>
      </c>
      <c r="E57" s="63">
        <f t="shared" si="13"/>
        <v>-0.8412562687159505</v>
      </c>
      <c r="F57" s="63">
        <f t="shared" si="13"/>
        <v>-0.8994112611129405</v>
      </c>
      <c r="G57" s="63">
        <f t="shared" si="13"/>
        <v>-0.6461946597134525</v>
      </c>
      <c r="H57" s="63">
        <f t="shared" si="13"/>
        <v>-0.8327184983559848</v>
      </c>
      <c r="I57" s="63">
        <f t="shared" si="13"/>
        <v>-0.7582667754358673</v>
      </c>
      <c r="J57" s="63">
        <f t="shared" si="13"/>
        <v>-0.7701644180516525</v>
      </c>
      <c r="K57" s="63">
        <f t="shared" si="13"/>
        <v>-0.8609243228593747</v>
      </c>
      <c r="L57" s="63">
        <f t="shared" si="13"/>
        <v>-0.5709376444263443</v>
      </c>
      <c r="M57" s="63">
        <f t="shared" si="13"/>
        <v>-0.8463975131522673</v>
      </c>
      <c r="N57" s="64">
        <f>N56/N49</f>
        <v>-0.8384078460991669</v>
      </c>
    </row>
    <row r="58" spans="1:14" ht="15" customHeight="1" thickBot="1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</row>
    <row r="59" spans="1:14" ht="15" customHeight="1" thickBot="1">
      <c r="A59" s="31" t="s">
        <v>39</v>
      </c>
      <c r="B59" s="9">
        <f aca="true" t="shared" si="14" ref="B59:M59">B7+B44</f>
        <v>1226190</v>
      </c>
      <c r="C59" s="9">
        <f t="shared" si="14"/>
        <v>805813</v>
      </c>
      <c r="D59" s="9">
        <f t="shared" si="14"/>
        <v>796162</v>
      </c>
      <c r="E59" s="9">
        <f t="shared" si="14"/>
        <v>1349299</v>
      </c>
      <c r="F59" s="9">
        <f t="shared" si="14"/>
        <v>983695</v>
      </c>
      <c r="G59" s="9">
        <f t="shared" si="14"/>
        <v>1255532</v>
      </c>
      <c r="H59" s="9">
        <f t="shared" si="14"/>
        <v>1251404</v>
      </c>
      <c r="I59" s="9">
        <f t="shared" si="14"/>
        <v>901597</v>
      </c>
      <c r="J59" s="9">
        <f t="shared" si="14"/>
        <v>879175</v>
      </c>
      <c r="K59" s="9">
        <f t="shared" si="14"/>
        <v>1271190</v>
      </c>
      <c r="L59" s="9">
        <f t="shared" si="14"/>
        <v>914439</v>
      </c>
      <c r="M59" s="9">
        <f t="shared" si="14"/>
        <v>1070779</v>
      </c>
      <c r="N59" s="35">
        <f>SUM(B59:M59)</f>
        <v>12705275</v>
      </c>
    </row>
    <row r="60" spans="1:14" ht="15" customHeight="1" thickBot="1">
      <c r="A60" s="30" t="s">
        <v>40</v>
      </c>
      <c r="B60" s="12">
        <f aca="true" t="shared" si="15" ref="B60:M60">B13+B49</f>
        <v>1679542</v>
      </c>
      <c r="C60" s="12">
        <f t="shared" si="15"/>
        <v>1295981</v>
      </c>
      <c r="D60" s="12">
        <f t="shared" si="15"/>
        <v>1561929</v>
      </c>
      <c r="E60" s="12">
        <f t="shared" si="15"/>
        <v>1464047</v>
      </c>
      <c r="F60" s="12">
        <f t="shared" si="15"/>
        <v>1281622</v>
      </c>
      <c r="G60" s="12">
        <f t="shared" si="15"/>
        <v>1482600</v>
      </c>
      <c r="H60" s="12">
        <f t="shared" si="15"/>
        <v>1488325</v>
      </c>
      <c r="I60" s="12">
        <f t="shared" si="15"/>
        <v>1092558</v>
      </c>
      <c r="J60" s="12">
        <f t="shared" si="15"/>
        <v>1453499</v>
      </c>
      <c r="K60" s="12">
        <f t="shared" si="15"/>
        <v>1556527</v>
      </c>
      <c r="L60" s="12">
        <f t="shared" si="15"/>
        <v>1184421</v>
      </c>
      <c r="M60" s="12">
        <f t="shared" si="15"/>
        <v>1626209</v>
      </c>
      <c r="N60" s="39">
        <f>SUM(B60:M60)</f>
        <v>17167260</v>
      </c>
    </row>
    <row r="61" spans="1:14" ht="15" customHeight="1">
      <c r="A61" s="21" t="s">
        <v>41</v>
      </c>
      <c r="B61" s="60">
        <f>B59-B60</f>
        <v>-453352</v>
      </c>
      <c r="C61" s="60">
        <f aca="true" t="shared" si="16" ref="C61:J61">C59-C60</f>
        <v>-490168</v>
      </c>
      <c r="D61" s="60">
        <f t="shared" si="16"/>
        <v>-765767</v>
      </c>
      <c r="E61" s="60">
        <f t="shared" si="16"/>
        <v>-114748</v>
      </c>
      <c r="F61" s="60">
        <f t="shared" si="16"/>
        <v>-297927</v>
      </c>
      <c r="G61" s="60">
        <f t="shared" si="16"/>
        <v>-227068</v>
      </c>
      <c r="H61" s="60">
        <f t="shared" si="16"/>
        <v>-236921</v>
      </c>
      <c r="I61" s="60">
        <f t="shared" si="16"/>
        <v>-190961</v>
      </c>
      <c r="J61" s="60">
        <f t="shared" si="16"/>
        <v>-574324</v>
      </c>
      <c r="K61" s="60">
        <f>K59-K60</f>
        <v>-285337</v>
      </c>
      <c r="L61" s="60">
        <f>L59-L60</f>
        <v>-269982</v>
      </c>
      <c r="M61" s="60">
        <f>M59-M60</f>
        <v>-555430</v>
      </c>
      <c r="N61" s="59">
        <f>SUM(B61:M61)</f>
        <v>-4461985</v>
      </c>
    </row>
    <row r="62" spans="1:14" ht="15" customHeight="1" thickBot="1">
      <c r="A62" s="29" t="s">
        <v>42</v>
      </c>
      <c r="B62" s="66">
        <f>B61/B60</f>
        <v>-0.269925967912681</v>
      </c>
      <c r="C62" s="66">
        <f aca="true" t="shared" si="17" ref="C62:J62">C61/C60</f>
        <v>-0.37822159429806457</v>
      </c>
      <c r="D62" s="66">
        <f t="shared" si="17"/>
        <v>-0.4902700442849835</v>
      </c>
      <c r="E62" s="66">
        <f t="shared" si="17"/>
        <v>-0.07837726521074802</v>
      </c>
      <c r="F62" s="66">
        <f t="shared" si="17"/>
        <v>-0.23246089720682073</v>
      </c>
      <c r="G62" s="66">
        <f t="shared" si="17"/>
        <v>-0.1531552677728315</v>
      </c>
      <c r="H62" s="66">
        <f t="shared" si="17"/>
        <v>-0.15918633363008752</v>
      </c>
      <c r="I62" s="66">
        <f t="shared" si="17"/>
        <v>-0.17478339822691336</v>
      </c>
      <c r="J62" s="66">
        <f t="shared" si="17"/>
        <v>-0.3951320227946493</v>
      </c>
      <c r="K62" s="66">
        <f>K61/K60</f>
        <v>-0.18331644744999606</v>
      </c>
      <c r="L62" s="66">
        <f>L61/L60</f>
        <v>-0.22794428670211014</v>
      </c>
      <c r="M62" s="66">
        <f>M61/M60</f>
        <v>-0.34154896449349376</v>
      </c>
      <c r="N62" s="67">
        <f>N61/N60</f>
        <v>-0.25991247292812014</v>
      </c>
    </row>
    <row r="63" spans="1:14" ht="15" customHeight="1">
      <c r="A63" s="32" t="s">
        <v>43</v>
      </c>
      <c r="B63" s="65">
        <f aca="true" t="shared" si="18" ref="B63:N63">B59-(B60-(B16+B19))</f>
        <v>-10490</v>
      </c>
      <c r="C63" s="65">
        <f t="shared" si="18"/>
        <v>-123634</v>
      </c>
      <c r="D63" s="65">
        <f t="shared" si="18"/>
        <v>-165464</v>
      </c>
      <c r="E63" s="65">
        <f t="shared" si="18"/>
        <v>547324</v>
      </c>
      <c r="F63" s="65">
        <f t="shared" si="18"/>
        <v>96269</v>
      </c>
      <c r="G63" s="65">
        <f t="shared" si="18"/>
        <v>242149</v>
      </c>
      <c r="H63" s="65">
        <f t="shared" si="18"/>
        <v>205386</v>
      </c>
      <c r="I63" s="65">
        <f t="shared" si="18"/>
        <v>183456</v>
      </c>
      <c r="J63" s="65">
        <f t="shared" si="18"/>
        <v>70464</v>
      </c>
      <c r="K63" s="65">
        <f t="shared" si="18"/>
        <v>317330</v>
      </c>
      <c r="L63" s="65">
        <f t="shared" si="18"/>
        <v>153336</v>
      </c>
      <c r="M63" s="65">
        <f t="shared" si="18"/>
        <v>108696</v>
      </c>
      <c r="N63" s="41">
        <f t="shared" si="18"/>
        <v>1624822</v>
      </c>
    </row>
    <row r="64" spans="1:14" ht="15" customHeight="1" thickBot="1">
      <c r="A64" s="29" t="s">
        <v>42</v>
      </c>
      <c r="B64" s="63">
        <f>B63/B60</f>
        <v>-0.006245750329554128</v>
      </c>
      <c r="C64" s="63">
        <f aca="true" t="shared" si="19" ref="C64:J64">C63/C60</f>
        <v>-0.09539800352011334</v>
      </c>
      <c r="D64" s="63">
        <f t="shared" si="19"/>
        <v>-0.1059356731323895</v>
      </c>
      <c r="E64" s="63">
        <f t="shared" si="19"/>
        <v>0.37384318946044764</v>
      </c>
      <c r="F64" s="63">
        <f t="shared" si="19"/>
        <v>0.07511497149705608</v>
      </c>
      <c r="G64" s="63">
        <f t="shared" si="19"/>
        <v>0.16332726291649804</v>
      </c>
      <c r="H64" s="63">
        <f t="shared" si="19"/>
        <v>0.13799808509566122</v>
      </c>
      <c r="I64" s="63">
        <f t="shared" si="19"/>
        <v>0.16791419769019128</v>
      </c>
      <c r="J64" s="63">
        <f t="shared" si="19"/>
        <v>0.048478877522447554</v>
      </c>
      <c r="K64" s="63">
        <f>K63/K60</f>
        <v>0.20387053999063298</v>
      </c>
      <c r="L64" s="63">
        <f>L63/L60</f>
        <v>0.1294607238473482</v>
      </c>
      <c r="M64" s="63">
        <f>M63/M60</f>
        <v>0.06684011710671875</v>
      </c>
      <c r="N64" s="40">
        <f>N63/N60</f>
        <v>0.09464655396376591</v>
      </c>
    </row>
    <row r="65" ht="13.5" customHeight="1">
      <c r="A65" s="13" t="s">
        <v>8</v>
      </c>
    </row>
  </sheetData>
  <sheetProtection/>
  <mergeCells count="9">
    <mergeCell ref="A58:N58"/>
    <mergeCell ref="A20:N20"/>
    <mergeCell ref="A55:N55"/>
    <mergeCell ref="B5:N5"/>
    <mergeCell ref="B3:N3"/>
    <mergeCell ref="A6:N6"/>
    <mergeCell ref="A43:N43"/>
    <mergeCell ref="B40:N40"/>
    <mergeCell ref="B42:N42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8.8515625" style="1" customWidth="1"/>
    <col min="3" max="3" width="8.421875" style="1" customWidth="1"/>
    <col min="4" max="5" width="9.8515625" style="1" customWidth="1"/>
    <col min="6" max="6" width="11.421875" style="1" customWidth="1"/>
    <col min="7" max="7" width="11.57421875" style="1" customWidth="1"/>
    <col min="8" max="8" width="21.421875" style="1" customWidth="1"/>
    <col min="9" max="9" width="14.00390625" style="1" customWidth="1"/>
    <col min="10" max="10" width="14.8515625" style="1" customWidth="1"/>
    <col min="11" max="11" width="22.421875" style="1" customWidth="1"/>
    <col min="12" max="16384" width="9.140625" style="1" customWidth="1"/>
  </cols>
  <sheetData>
    <row r="1" spans="1:11" ht="19.5" customHeight="1">
      <c r="A1" s="58" t="s">
        <v>68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2:14" s="2" customFormat="1" ht="6.75" customHeight="1" thickBot="1">
      <c r="B2" s="7"/>
      <c r="N2" s="5"/>
    </row>
    <row r="3" spans="1:11" ht="13.5" customHeight="1" thickBot="1">
      <c r="A3" s="78" t="s">
        <v>64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26.25" thickBot="1">
      <c r="A4" s="78" t="s">
        <v>7</v>
      </c>
      <c r="B4" s="78" t="s">
        <v>44</v>
      </c>
      <c r="C4" s="76" t="s">
        <v>45</v>
      </c>
      <c r="D4" s="76" t="s">
        <v>46</v>
      </c>
      <c r="E4" s="76" t="s">
        <v>47</v>
      </c>
      <c r="F4" s="78" t="s">
        <v>48</v>
      </c>
      <c r="G4" s="76" t="s">
        <v>49</v>
      </c>
      <c r="H4" s="76" t="s">
        <v>50</v>
      </c>
      <c r="I4" s="76" t="s">
        <v>51</v>
      </c>
      <c r="J4" s="76" t="s">
        <v>52</v>
      </c>
      <c r="K4" s="45" t="s">
        <v>53</v>
      </c>
    </row>
    <row r="5" spans="1:11" ht="26.25" thickBot="1">
      <c r="A5" s="79"/>
      <c r="B5" s="79"/>
      <c r="C5" s="77"/>
      <c r="D5" s="77"/>
      <c r="E5" s="77"/>
      <c r="F5" s="79"/>
      <c r="G5" s="77"/>
      <c r="H5" s="77"/>
      <c r="I5" s="77"/>
      <c r="J5" s="77"/>
      <c r="K5" s="46" t="s">
        <v>54</v>
      </c>
    </row>
    <row r="6" spans="1:11" ht="12.75">
      <c r="A6" s="47">
        <v>2009</v>
      </c>
      <c r="B6" s="48">
        <v>12705</v>
      </c>
      <c r="C6" s="49">
        <v>8967</v>
      </c>
      <c r="D6" s="49">
        <v>3069</v>
      </c>
      <c r="E6" s="50">
        <v>669</v>
      </c>
      <c r="F6" s="48">
        <v>17167</v>
      </c>
      <c r="G6" s="49">
        <v>4936</v>
      </c>
      <c r="H6" s="49">
        <v>6087</v>
      </c>
      <c r="I6" s="49">
        <v>1594</v>
      </c>
      <c r="J6" s="50">
        <v>550</v>
      </c>
      <c r="K6" s="49">
        <v>4000</v>
      </c>
    </row>
    <row r="7" spans="1:11" ht="12.75">
      <c r="A7" s="51">
        <v>2008</v>
      </c>
      <c r="B7" s="52">
        <v>10553</v>
      </c>
      <c r="C7" s="53">
        <v>7182</v>
      </c>
      <c r="D7" s="53">
        <v>2613</v>
      </c>
      <c r="E7" s="54">
        <v>758</v>
      </c>
      <c r="F7" s="52">
        <v>14957</v>
      </c>
      <c r="G7" s="53">
        <v>3970</v>
      </c>
      <c r="H7" s="53">
        <v>5304</v>
      </c>
      <c r="I7" s="53">
        <v>1364</v>
      </c>
      <c r="J7" s="54">
        <v>514</v>
      </c>
      <c r="K7" s="53">
        <v>3804</v>
      </c>
    </row>
    <row r="8" spans="1:11" ht="12.75">
      <c r="A8" s="51">
        <v>2007</v>
      </c>
      <c r="B8" s="52">
        <v>8749</v>
      </c>
      <c r="C8" s="53">
        <v>5583</v>
      </c>
      <c r="D8" s="53">
        <v>2511</v>
      </c>
      <c r="E8" s="54">
        <v>655</v>
      </c>
      <c r="F8" s="52">
        <v>12587</v>
      </c>
      <c r="G8" s="53">
        <v>3583</v>
      </c>
      <c r="H8" s="53">
        <v>4940</v>
      </c>
      <c r="I8" s="53">
        <v>1138</v>
      </c>
      <c r="J8" s="54">
        <v>558</v>
      </c>
      <c r="K8" s="53">
        <v>2367</v>
      </c>
    </row>
    <row r="9" spans="1:11" ht="12.75">
      <c r="A9" s="51">
        <v>2006</v>
      </c>
      <c r="B9" s="52">
        <v>7316</v>
      </c>
      <c r="C9" s="53">
        <v>4943</v>
      </c>
      <c r="D9" s="53">
        <v>1945</v>
      </c>
      <c r="E9" s="54">
        <v>428</v>
      </c>
      <c r="F9" s="52">
        <v>11879</v>
      </c>
      <c r="G9" s="53">
        <v>3307</v>
      </c>
      <c r="H9" s="53">
        <v>4557</v>
      </c>
      <c r="I9" s="53">
        <v>1063</v>
      </c>
      <c r="J9" s="54">
        <v>551</v>
      </c>
      <c r="K9" s="53">
        <v>2401</v>
      </c>
    </row>
    <row r="10" spans="1:11" ht="12.75">
      <c r="A10" s="51">
        <v>2005</v>
      </c>
      <c r="B10" s="52">
        <v>7405</v>
      </c>
      <c r="C10" s="53">
        <v>4867</v>
      </c>
      <c r="D10" s="53">
        <v>2117</v>
      </c>
      <c r="E10" s="54">
        <v>421</v>
      </c>
      <c r="F10" s="52">
        <v>10203</v>
      </c>
      <c r="G10" s="53">
        <v>3193</v>
      </c>
      <c r="H10" s="53">
        <v>3534</v>
      </c>
      <c r="I10" s="53">
        <v>1197</v>
      </c>
      <c r="J10" s="54">
        <v>534</v>
      </c>
      <c r="K10" s="53">
        <v>1745</v>
      </c>
    </row>
    <row r="11" spans="1:11" ht="12.75">
      <c r="A11" s="51">
        <v>2004</v>
      </c>
      <c r="B11" s="52">
        <v>7515</v>
      </c>
      <c r="C11" s="53">
        <v>5169</v>
      </c>
      <c r="D11" s="53">
        <v>1907</v>
      </c>
      <c r="E11" s="54">
        <v>439</v>
      </c>
      <c r="F11" s="52">
        <v>10541</v>
      </c>
      <c r="G11" s="53">
        <v>3094</v>
      </c>
      <c r="H11" s="53">
        <v>4021</v>
      </c>
      <c r="I11" s="54">
        <v>937</v>
      </c>
      <c r="J11" s="54">
        <v>817</v>
      </c>
      <c r="K11" s="53">
        <v>1672</v>
      </c>
    </row>
    <row r="12" spans="1:11" ht="12.75">
      <c r="A12" s="51">
        <v>2003</v>
      </c>
      <c r="B12" s="52">
        <v>6655</v>
      </c>
      <c r="C12" s="53">
        <v>4502</v>
      </c>
      <c r="D12" s="53">
        <v>1717</v>
      </c>
      <c r="E12" s="54">
        <v>436</v>
      </c>
      <c r="F12" s="52">
        <v>10593</v>
      </c>
      <c r="G12" s="53">
        <v>3087</v>
      </c>
      <c r="H12" s="53">
        <v>4874</v>
      </c>
      <c r="I12" s="54">
        <v>871</v>
      </c>
      <c r="J12" s="54">
        <v>714</v>
      </c>
      <c r="K12" s="53">
        <v>1047</v>
      </c>
    </row>
    <row r="13" spans="1:11" ht="12.75">
      <c r="A13" s="51">
        <v>2002</v>
      </c>
      <c r="B13" s="52">
        <v>5830</v>
      </c>
      <c r="C13" s="53">
        <v>3995</v>
      </c>
      <c r="D13" s="53">
        <v>1390</v>
      </c>
      <c r="E13" s="54">
        <v>445</v>
      </c>
      <c r="F13" s="52">
        <v>10139</v>
      </c>
      <c r="G13" s="53">
        <v>3008</v>
      </c>
      <c r="H13" s="53">
        <v>4622</v>
      </c>
      <c r="I13" s="54">
        <v>691</v>
      </c>
      <c r="J13" s="54">
        <v>610</v>
      </c>
      <c r="K13" s="53">
        <v>1208</v>
      </c>
    </row>
    <row r="14" spans="1:11" ht="12.75">
      <c r="A14" s="51">
        <v>2001</v>
      </c>
      <c r="B14" s="52">
        <v>4646</v>
      </c>
      <c r="C14" s="53">
        <v>2961</v>
      </c>
      <c r="D14" s="53">
        <v>1299</v>
      </c>
      <c r="E14" s="54">
        <v>386</v>
      </c>
      <c r="F14" s="52">
        <v>8875</v>
      </c>
      <c r="G14" s="53">
        <v>2992</v>
      </c>
      <c r="H14" s="53">
        <v>4312</v>
      </c>
      <c r="I14" s="54">
        <v>626</v>
      </c>
      <c r="J14" s="54">
        <v>325</v>
      </c>
      <c r="K14" s="54">
        <v>620</v>
      </c>
    </row>
    <row r="15" spans="1:11" ht="12.75">
      <c r="A15" s="51">
        <v>2000</v>
      </c>
      <c r="B15" s="52">
        <v>4684</v>
      </c>
      <c r="C15" s="53">
        <v>2934</v>
      </c>
      <c r="D15" s="53">
        <v>1238</v>
      </c>
      <c r="E15" s="54">
        <v>512</v>
      </c>
      <c r="F15" s="52">
        <v>10621</v>
      </c>
      <c r="G15" s="53">
        <v>2908</v>
      </c>
      <c r="H15" s="53">
        <v>4197</v>
      </c>
      <c r="I15" s="54">
        <v>863</v>
      </c>
      <c r="J15" s="54">
        <v>900</v>
      </c>
      <c r="K15" s="53">
        <v>1754</v>
      </c>
    </row>
    <row r="16" spans="1:11" ht="12.75">
      <c r="A16" s="51">
        <v>1999</v>
      </c>
      <c r="B16" s="52">
        <v>4873</v>
      </c>
      <c r="C16" s="53">
        <v>3350</v>
      </c>
      <c r="D16" s="53">
        <v>1109</v>
      </c>
      <c r="E16" s="54">
        <v>414</v>
      </c>
      <c r="F16" s="52">
        <v>8453</v>
      </c>
      <c r="G16" s="53">
        <v>2760</v>
      </c>
      <c r="H16" s="53">
        <v>3624</v>
      </c>
      <c r="I16" s="54">
        <v>709</v>
      </c>
      <c r="J16" s="53">
        <v>1097</v>
      </c>
      <c r="K16" s="54">
        <v>265</v>
      </c>
    </row>
    <row r="17" spans="1:11" ht="12.75">
      <c r="A17" s="51">
        <v>1998</v>
      </c>
      <c r="B17" s="52">
        <v>4449</v>
      </c>
      <c r="C17" s="53">
        <v>3097</v>
      </c>
      <c r="D17" s="54">
        <v>882</v>
      </c>
      <c r="E17" s="54">
        <v>470</v>
      </c>
      <c r="F17" s="52">
        <v>7906</v>
      </c>
      <c r="G17" s="53">
        <v>2352</v>
      </c>
      <c r="H17" s="53">
        <v>3352</v>
      </c>
      <c r="I17" s="54">
        <v>798</v>
      </c>
      <c r="J17" s="53">
        <v>1061</v>
      </c>
      <c r="K17" s="54">
        <v>343</v>
      </c>
    </row>
    <row r="18" spans="1:11" ht="12.75">
      <c r="A18" s="51">
        <v>1997</v>
      </c>
      <c r="B18" s="52">
        <v>4010</v>
      </c>
      <c r="C18" s="53">
        <v>2684</v>
      </c>
      <c r="D18" s="54">
        <v>579</v>
      </c>
      <c r="E18" s="54">
        <v>747</v>
      </c>
      <c r="F18" s="52">
        <v>9162</v>
      </c>
      <c r="G18" s="53">
        <v>2466</v>
      </c>
      <c r="H18" s="53">
        <v>3378</v>
      </c>
      <c r="I18" s="53">
        <v>1851</v>
      </c>
      <c r="J18" s="53">
        <v>1467</v>
      </c>
      <c r="K18" s="54" t="s">
        <v>0</v>
      </c>
    </row>
    <row r="19" spans="1:11" ht="12.75">
      <c r="A19" s="51">
        <v>1996</v>
      </c>
      <c r="B19" s="52">
        <v>3534</v>
      </c>
      <c r="C19" s="53">
        <v>2869</v>
      </c>
      <c r="D19" s="54">
        <v>665</v>
      </c>
      <c r="E19" s="54" t="s">
        <v>1</v>
      </c>
      <c r="F19" s="52">
        <v>7225</v>
      </c>
      <c r="G19" s="53">
        <v>2261</v>
      </c>
      <c r="H19" s="53">
        <v>2653</v>
      </c>
      <c r="I19" s="53">
        <v>1088</v>
      </c>
      <c r="J19" s="53">
        <v>1223</v>
      </c>
      <c r="K19" s="54" t="s">
        <v>0</v>
      </c>
    </row>
    <row r="20" spans="1:11" ht="12.75">
      <c r="A20" s="51">
        <v>1995</v>
      </c>
      <c r="B20" s="52">
        <v>3033</v>
      </c>
      <c r="C20" s="53">
        <v>2100</v>
      </c>
      <c r="D20" s="54">
        <v>933</v>
      </c>
      <c r="E20" s="54" t="s">
        <v>1</v>
      </c>
      <c r="F20" s="52">
        <v>5856</v>
      </c>
      <c r="G20" s="53">
        <v>1869</v>
      </c>
      <c r="H20" s="53">
        <v>1875</v>
      </c>
      <c r="I20" s="54">
        <v>896</v>
      </c>
      <c r="J20" s="53">
        <v>1216</v>
      </c>
      <c r="K20" s="54" t="s">
        <v>0</v>
      </c>
    </row>
    <row r="21" spans="1:11" ht="12.75">
      <c r="A21" s="51">
        <v>1994</v>
      </c>
      <c r="B21" s="52">
        <v>2241</v>
      </c>
      <c r="C21" s="53">
        <v>1656</v>
      </c>
      <c r="D21" s="54">
        <v>585</v>
      </c>
      <c r="E21" s="54" t="s">
        <v>1</v>
      </c>
      <c r="F21" s="52">
        <v>5204</v>
      </c>
      <c r="G21" s="53">
        <v>1710</v>
      </c>
      <c r="H21" s="53">
        <v>1488</v>
      </c>
      <c r="I21" s="54">
        <v>756</v>
      </c>
      <c r="J21" s="53">
        <v>1250</v>
      </c>
      <c r="K21" s="54" t="s">
        <v>0</v>
      </c>
    </row>
    <row r="22" spans="1:11" ht="12.75">
      <c r="A22" s="51">
        <v>1993</v>
      </c>
      <c r="B22" s="52">
        <v>1855</v>
      </c>
      <c r="C22" s="53">
        <v>1208</v>
      </c>
      <c r="D22" s="54">
        <v>647</v>
      </c>
      <c r="E22" s="54" t="s">
        <v>1</v>
      </c>
      <c r="F22" s="52">
        <v>3017</v>
      </c>
      <c r="G22" s="53">
        <v>1295</v>
      </c>
      <c r="H22" s="54">
        <v>784</v>
      </c>
      <c r="I22" s="54">
        <v>545</v>
      </c>
      <c r="J22" s="54">
        <v>393</v>
      </c>
      <c r="K22" s="54" t="s">
        <v>0</v>
      </c>
    </row>
    <row r="23" spans="1:11" ht="13.5" thickBot="1">
      <c r="A23" s="34">
        <v>1992</v>
      </c>
      <c r="B23" s="55">
        <v>1138</v>
      </c>
      <c r="C23" s="56" t="s">
        <v>1</v>
      </c>
      <c r="D23" s="56" t="s">
        <v>1</v>
      </c>
      <c r="E23" s="56" t="s">
        <v>1</v>
      </c>
      <c r="F23" s="55">
        <v>2219</v>
      </c>
      <c r="G23" s="56">
        <v>660</v>
      </c>
      <c r="H23" s="56">
        <v>518</v>
      </c>
      <c r="I23" s="56">
        <v>895</v>
      </c>
      <c r="J23" s="56">
        <v>146</v>
      </c>
      <c r="K23" s="56" t="s">
        <v>0</v>
      </c>
    </row>
    <row r="24" spans="1:14" s="2" customFormat="1" ht="13.5" customHeight="1">
      <c r="A24" s="13" t="s">
        <v>8</v>
      </c>
      <c r="B24" s="7"/>
      <c r="N24" s="5"/>
    </row>
  </sheetData>
  <sheetProtection/>
  <mergeCells count="11">
    <mergeCell ref="D4:D5"/>
    <mergeCell ref="E4:E5"/>
    <mergeCell ref="A3:K3"/>
    <mergeCell ref="F4:F5"/>
    <mergeCell ref="G4:G5"/>
    <mergeCell ref="H4:H5"/>
    <mergeCell ref="I4:I5"/>
    <mergeCell ref="J4:J5"/>
    <mergeCell ref="A4:A5"/>
    <mergeCell ref="B4:B5"/>
    <mergeCell ref="C4:C5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hamamy1</cp:lastModifiedBy>
  <cp:lastPrinted>2012-08-31T10:56:22Z</cp:lastPrinted>
  <dcterms:created xsi:type="dcterms:W3CDTF">2006-02-24T09:38:25Z</dcterms:created>
  <dcterms:modified xsi:type="dcterms:W3CDTF">2012-08-31T10:56:24Z</dcterms:modified>
  <cp:category/>
  <cp:version/>
  <cp:contentType/>
  <cp:contentStatus/>
</cp:coreProperties>
</file>