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6.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</sheets>
  <definedNames/>
  <calcPr fullCalcOnLoad="1"/>
</workbook>
</file>

<file path=xl/sharedStrings.xml><?xml version="1.0" encoding="utf-8"?>
<sst xmlns="http://schemas.openxmlformats.org/spreadsheetml/2006/main" count="1076" uniqueCount="185">
  <si>
    <t>USD</t>
  </si>
  <si>
    <t>BLC Bank Listed shares</t>
  </si>
  <si>
    <t>Bank Audi</t>
  </si>
  <si>
    <t>Bank Audi - GDR</t>
  </si>
  <si>
    <t>Bank Audi Pref. Class C</t>
  </si>
  <si>
    <t>Bank Audi Pref. Class D</t>
  </si>
  <si>
    <t>Bank of Beirut - Listed shares</t>
  </si>
  <si>
    <t>Bank of Beirut Pref. Class B</t>
  </si>
  <si>
    <t>Bank of Beirut Pref. Class C</t>
  </si>
  <si>
    <t>Bank of Beirut Pref. Class D</t>
  </si>
  <si>
    <t>Byblos Bank</t>
  </si>
  <si>
    <t>Byblos Bank Pref.</t>
  </si>
  <si>
    <t>Byblos Bank Priority</t>
  </si>
  <si>
    <t>Banque BEMO listed shares</t>
  </si>
  <si>
    <t>Banque BEMO Pref.</t>
  </si>
  <si>
    <t>Blom Bank GDR</t>
  </si>
  <si>
    <t>BLOM Bank Listed shares</t>
  </si>
  <si>
    <t>BLOM Bank Pref. Class 2002</t>
  </si>
  <si>
    <t>BLOM Bank Pref. Class 2004</t>
  </si>
  <si>
    <t>BLOM Bank Pref. Class 2005</t>
  </si>
  <si>
    <t xml:space="preserve"> Holcim Liban</t>
  </si>
  <si>
    <t>Beirut Global Income</t>
  </si>
  <si>
    <t>Beirut Lira Fund</t>
  </si>
  <si>
    <t>Beirut Golden Income</t>
  </si>
  <si>
    <t>Beirut Preferred Fund</t>
  </si>
  <si>
    <t>Byblos Bank pref. 2008</t>
  </si>
  <si>
    <t>1000 USD</t>
  </si>
  <si>
    <t>LBP</t>
  </si>
  <si>
    <t>Byblos Bank GDR</t>
  </si>
  <si>
    <t>Byblos Bank pref. 2009</t>
  </si>
  <si>
    <t>Bank of Beirut Pref. Class E</t>
  </si>
  <si>
    <t>Byblos Bank - GDR</t>
  </si>
  <si>
    <t>BLC Bank Listed shares USD</t>
  </si>
  <si>
    <t>Bank Audi USD</t>
  </si>
  <si>
    <t>Bank Audi - GDR USD</t>
  </si>
  <si>
    <t>Bank of Beirut - Listed shares USD</t>
  </si>
  <si>
    <t>Bank of Beirut Pref. Class C USD</t>
  </si>
  <si>
    <t>Bank of Beirut Pref. Class D USD</t>
  </si>
  <si>
    <t>Bank of Beirut Pref. Class E USD</t>
  </si>
  <si>
    <t>Byblos Bank USD</t>
  </si>
  <si>
    <t>Byblos Bank Pref. USD</t>
  </si>
  <si>
    <t>Byblos Bank Priority USD</t>
  </si>
  <si>
    <t>Byblos Bank Pref. Class 2008 USD</t>
  </si>
  <si>
    <t>Byblos Bank Pref. Class 2009 USD</t>
  </si>
  <si>
    <t>Byblos Bank GDR USD</t>
  </si>
  <si>
    <t>Banque BEMO listed shares USD</t>
  </si>
  <si>
    <t>Blom Bank GDR USD</t>
  </si>
  <si>
    <t>BLOM Bank Listed shares USD</t>
  </si>
  <si>
    <t>BLOM Bank Pref. Class 2004 USD</t>
  </si>
  <si>
    <t>BLOM Bank Pref. Class 2005 USD</t>
  </si>
  <si>
    <t>Beirut Preferred Fund USD</t>
  </si>
  <si>
    <t>Beirut Golden Income LBP</t>
  </si>
  <si>
    <t>Source: Beirut Stock Exchange</t>
  </si>
  <si>
    <t>Table made by CAS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</si>
  <si>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</si>
  <si>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</si>
  <si>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</si>
  <si>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</si>
  <si>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</si>
  <si>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</si>
  <si>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</si>
  <si>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</si>
  <si>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</si>
  <si>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</si>
  <si>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</si>
  <si>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</si>
  <si>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Development &amp; Reconstruction</t>
  </si>
  <si>
    <t>Solidere "A"</t>
  </si>
  <si>
    <t>Solidere "B"</t>
  </si>
  <si>
    <t>Peak of  working days</t>
  </si>
  <si>
    <t>Total of exchanged shares</t>
  </si>
  <si>
    <t>Funds</t>
  </si>
  <si>
    <t>Trade &amp; Industry</t>
  </si>
  <si>
    <t>Exchanged stocks</t>
  </si>
  <si>
    <t>Banks</t>
  </si>
  <si>
    <t>Ciment Blanc (Bearer)</t>
  </si>
  <si>
    <t xml:space="preserve">  Uniceramic (Nominal "A")</t>
  </si>
  <si>
    <t>Uniceramic (bearer"C")</t>
  </si>
  <si>
    <t>Uniceramic (Nominal "A")</t>
  </si>
  <si>
    <t>Rasamny Younis Motor Co."B"</t>
  </si>
  <si>
    <t>Investment Funds</t>
  </si>
  <si>
    <t>Commerce &amp; Industry</t>
  </si>
  <si>
    <t>Total 2009</t>
  </si>
  <si>
    <t>Shares volume</t>
  </si>
  <si>
    <t>Listed companies and investment funds</t>
  </si>
  <si>
    <t>Securities</t>
  </si>
  <si>
    <t>Tarding days</t>
  </si>
  <si>
    <t>Number of brokers</t>
  </si>
  <si>
    <t>Number of deals</t>
  </si>
  <si>
    <t>Source : Beirut Stock Exchange</t>
  </si>
  <si>
    <t>01/01/2009 - 31/12/2009</t>
  </si>
  <si>
    <t>Sector</t>
  </si>
  <si>
    <t>Company - Fund</t>
  </si>
  <si>
    <t>Currency</t>
  </si>
  <si>
    <t>1000 shares tarded</t>
  </si>
  <si>
    <t>Opening price</t>
  </si>
  <si>
    <t>High Price</t>
  </si>
  <si>
    <t>Low Price</t>
  </si>
  <si>
    <t>Closing Price</t>
  </si>
  <si>
    <t>Number of trading days</t>
  </si>
  <si>
    <t>Closing USD/LBP</t>
  </si>
  <si>
    <t>Daily averages</t>
  </si>
  <si>
    <t xml:space="preserve"> Tarding days</t>
  </si>
  <si>
    <t>Weight %</t>
  </si>
  <si>
    <t>Shares</t>
  </si>
  <si>
    <t>Quarter 1</t>
  </si>
  <si>
    <t>Quarter 2</t>
  </si>
  <si>
    <t>Quarter 3</t>
  </si>
  <si>
    <t>Quarter 4</t>
  </si>
  <si>
    <t>Number</t>
  </si>
  <si>
    <t>Total shares</t>
  </si>
  <si>
    <t>Total value</t>
  </si>
  <si>
    <t>Weight</t>
  </si>
  <si>
    <t>Ciments  Blancs (Nominal)</t>
  </si>
  <si>
    <t>Ciments  Blancs (Nominal) USD</t>
  </si>
  <si>
    <t>Holcim Liban USD</t>
  </si>
  <si>
    <t>Uniceramic (Nominal "A") USD</t>
  </si>
  <si>
    <t>Uniceramic (bearer"C") USD</t>
  </si>
  <si>
    <t>Price</t>
  </si>
  <si>
    <t>High</t>
  </si>
  <si>
    <t>Low</t>
  </si>
  <si>
    <t>Closing</t>
  </si>
  <si>
    <t xml:space="preserve">  Ciments  Blancs (Nominal)</t>
  </si>
  <si>
    <t xml:space="preserve">  Uniceramic (Bearer"C")</t>
  </si>
  <si>
    <t>Byblos Bank Pref. callable</t>
  </si>
  <si>
    <t>Ciments Blancs (Bearer)</t>
  </si>
  <si>
    <t>Ciments Blancs (Bearer) USD</t>
  </si>
  <si>
    <t xml:space="preserve"> Ciments Blancs (Bearer)</t>
  </si>
  <si>
    <t>Bank of Beirut Pref. call. Class C</t>
  </si>
  <si>
    <t>Bank of Beirut Pref. call. Class D</t>
  </si>
  <si>
    <t>Bank of Beirut Pref. call. Class E</t>
  </si>
  <si>
    <t>Byblos Bank pref. Class 2008</t>
  </si>
  <si>
    <t>Byblos Bank pref. Class 2009</t>
  </si>
  <si>
    <t>Jan.</t>
  </si>
  <si>
    <t>Feb.</t>
  </si>
  <si>
    <t>Aug.</t>
  </si>
  <si>
    <t>Sep.</t>
  </si>
  <si>
    <t>Oct.</t>
  </si>
  <si>
    <t>Nov.</t>
  </si>
  <si>
    <t>Dec.</t>
  </si>
  <si>
    <t>16. BEIRUT STOCK EXCHANGE</t>
  </si>
  <si>
    <t>Table 16.1 - Transactions. Volume</t>
  </si>
  <si>
    <t>Market Capitalization. Million USD</t>
  </si>
  <si>
    <t>Beirut Preferred Fund. Million USD</t>
  </si>
  <si>
    <t>Beirut Golden Income. Million USD</t>
  </si>
  <si>
    <t>Beirut Preferred Fund. USD 1,000</t>
  </si>
  <si>
    <t>Beirut Golden Income. LBP 1,000</t>
  </si>
  <si>
    <t>Total  exchanged shares. USD 1,000</t>
  </si>
  <si>
    <t>Daily average. Shares</t>
  </si>
  <si>
    <t>Daily average value. USD</t>
  </si>
  <si>
    <t>Daily average. Deals</t>
  </si>
  <si>
    <t>Table 16.5 - Shares Trading movement</t>
  </si>
  <si>
    <t>Table 16.4 - Summary</t>
  </si>
  <si>
    <t>Shares tarded. USD 1,000</t>
  </si>
  <si>
    <t>Transactions. Number</t>
  </si>
  <si>
    <t>Table 16.6 - End of month Closing Prices</t>
  </si>
  <si>
    <t>Share values. USD 1,000</t>
  </si>
  <si>
    <t>Traded shares volume. 1,000</t>
  </si>
  <si>
    <t>Deals. Number</t>
  </si>
  <si>
    <t>Table 16.7 - Yearly Trading Movement. Daily averages</t>
  </si>
  <si>
    <t>Table 16.8 - Companies and funds monthly weight of traded value</t>
  </si>
  <si>
    <t>Total value in USD 1,000</t>
  </si>
  <si>
    <t>Table 16.8 - Companies and funds monthly weight of traded value - Cont. 1</t>
  </si>
  <si>
    <t>Table 16.9 - Quarterly traded shares</t>
  </si>
  <si>
    <t>Table 16.10 - Monthly trading averages</t>
  </si>
  <si>
    <t>Table 16.10 - Monthly trading averages - Cont. 1</t>
  </si>
  <si>
    <t>Table 16.11 - Trading by sector</t>
  </si>
  <si>
    <t>Listed shares in thousands. Number</t>
  </si>
  <si>
    <t>Traded number. 1,000</t>
  </si>
  <si>
    <t>Market capitalization. Percentage</t>
  </si>
  <si>
    <t>Value. Percentage</t>
  </si>
  <si>
    <t>Volume. Percentage</t>
  </si>
  <si>
    <t>Table 16.11 - Trading by sector - Cont. 1</t>
  </si>
  <si>
    <t>Month</t>
  </si>
  <si>
    <t>Table 16.12 - Prices</t>
  </si>
  <si>
    <t>Table 16.12 - Prices - Cont. 1</t>
  </si>
  <si>
    <t>Table 16.12 - Prices - Cont. 2</t>
  </si>
  <si>
    <t>Table 16.2 - Exchanged stocks. Value</t>
  </si>
  <si>
    <t>Shares value. USD</t>
  </si>
  <si>
    <t>Table 16.3 - Market Capitalization. End of the month</t>
  </si>
  <si>
    <t>Total</t>
  </si>
  <si>
    <t>Market capitalization. USD Million at 31/12/2009</t>
  </si>
  <si>
    <t>Value traded. USD 1,000</t>
  </si>
  <si>
    <t>Industry</t>
  </si>
  <si>
    <t>Trading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</si>
</sst>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8"/>
      <name val="Arial"/>
      <family val="2"/>
    </font>
    <font>
      <b/>
      <sz val="6.5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2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readingOrder="1"/>
    </xf>
    <xf numFmtId="0" fontId="6" fillId="0" borderId="0" xfId="58" applyFont="1" applyFill="1" applyBorder="1" applyAlignment="1">
      <alignment horizontal="left" vertical="center" readingOrder="1"/>
      <protection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1" xfId="0" applyNumberFormat="1" applyFont="1" applyFill="1" applyBorder="1" applyAlignment="1">
      <alignment vertical="center" readingOrder="1"/>
    </xf>
    <xf numFmtId="3" fontId="10" fillId="0" borderId="12" xfId="0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3" fontId="17" fillId="0" borderId="10" xfId="0" applyNumberFormat="1" applyFont="1" applyFill="1" applyBorder="1" applyAlignment="1">
      <alignment vertical="center" readingOrder="1"/>
    </xf>
    <xf numFmtId="3" fontId="17" fillId="0" borderId="12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center" vertical="center" readingOrder="1"/>
    </xf>
    <xf numFmtId="4" fontId="10" fillId="0" borderId="10" xfId="0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Border="1" applyAlignment="1">
      <alignment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Fill="1" applyBorder="1" applyAlignment="1">
      <alignment horizontal="right" vertical="center" readingOrder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18" fillId="0" borderId="14" xfId="42" applyNumberFormat="1" applyFont="1" applyFill="1" applyBorder="1" applyAlignment="1">
      <alignment horizontal="right" vertical="center" readingOrder="1"/>
    </xf>
    <xf numFmtId="3" fontId="18" fillId="0" borderId="11" xfId="42" applyNumberFormat="1" applyFont="1" applyFill="1" applyBorder="1" applyAlignment="1">
      <alignment horizontal="right" vertical="center" readingOrder="1"/>
    </xf>
    <xf numFmtId="191" fontId="20" fillId="0" borderId="14" xfId="42" applyNumberFormat="1" applyFont="1" applyFill="1" applyBorder="1" applyAlignment="1">
      <alignment vertical="center" readingOrder="1"/>
    </xf>
    <xf numFmtId="3" fontId="18" fillId="0" borderId="10" xfId="42" applyNumberFormat="1" applyFont="1" applyBorder="1" applyAlignment="1">
      <alignment horizontal="right" vertical="center" readingOrder="1"/>
    </xf>
    <xf numFmtId="3" fontId="18" fillId="0" borderId="12" xfId="42" applyNumberFormat="1" applyFont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vertical="center" readingOrder="1"/>
    </xf>
    <xf numFmtId="3" fontId="18" fillId="0" borderId="14" xfId="42" applyNumberFormat="1" applyFont="1" applyBorder="1" applyAlignment="1">
      <alignment horizontal="right" vertical="center" readingOrder="1"/>
    </xf>
    <xf numFmtId="3" fontId="18" fillId="0" borderId="11" xfId="42" applyNumberFormat="1" applyFont="1" applyBorder="1" applyAlignment="1">
      <alignment horizontal="right" vertical="center" readingOrder="1"/>
    </xf>
    <xf numFmtId="3" fontId="10" fillId="0" borderId="11" xfId="0" applyNumberFormat="1" applyFont="1" applyBorder="1" applyAlignment="1">
      <alignment vertical="center" readingOrder="1"/>
    </xf>
    <xf numFmtId="191" fontId="18" fillId="0" borderId="14" xfId="42" applyNumberFormat="1" applyFont="1" applyBorder="1" applyAlignment="1">
      <alignment vertical="center" readingOrder="1"/>
    </xf>
    <xf numFmtId="3" fontId="18" fillId="0" borderId="14" xfId="42" applyNumberFormat="1" applyFont="1" applyBorder="1" applyAlignment="1">
      <alignment vertical="center" readingOrder="1"/>
    </xf>
    <xf numFmtId="191" fontId="20" fillId="0" borderId="14" xfId="42" applyNumberFormat="1" applyFont="1" applyBorder="1" applyAlignment="1">
      <alignment vertical="center" readingOrder="1"/>
    </xf>
    <xf numFmtId="3" fontId="10" fillId="0" borderId="10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3" fontId="10" fillId="0" borderId="11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vertical="center" readingOrder="1"/>
    </xf>
    <xf numFmtId="3" fontId="10" fillId="0" borderId="11" xfId="42" applyNumberFormat="1" applyFont="1" applyBorder="1" applyAlignment="1">
      <alignment vertical="center" readingOrder="1"/>
    </xf>
    <xf numFmtId="3" fontId="17" fillId="0" borderId="14" xfId="42" applyNumberFormat="1" applyFont="1" applyFill="1" applyBorder="1" applyAlignment="1">
      <alignment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39" fillId="0" borderId="10" xfId="0" applyNumberFormat="1" applyFont="1" applyBorder="1" applyAlignment="1">
      <alignment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39" fillId="0" borderId="11" xfId="0" applyNumberFormat="1" applyFont="1" applyBorder="1" applyAlignment="1">
      <alignment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191" fontId="39" fillId="0" borderId="12" xfId="0" applyNumberFormat="1" applyFont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4" fontId="18" fillId="0" borderId="10" xfId="42" applyNumberFormat="1" applyFont="1" applyBorder="1" applyAlignment="1">
      <alignment horizontal="right" vertical="center" readingOrder="1"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4" fontId="18" fillId="0" borderId="12" xfId="42" applyNumberFormat="1" applyFont="1" applyFill="1" applyBorder="1" applyAlignment="1">
      <alignment horizontal="right" vertical="center" readingOrder="1"/>
    </xf>
    <xf numFmtId="4" fontId="18" fillId="0" borderId="10" xfId="42" applyNumberFormat="1" applyFont="1" applyFill="1" applyBorder="1" applyAlignment="1">
      <alignment horizontal="right" vertical="center" readingOrder="1"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4" fontId="18" fillId="0" borderId="11" xfId="42" applyNumberFormat="1" applyFont="1" applyFill="1" applyBorder="1" applyAlignment="1">
      <alignment horizontal="right" vertical="center" readingOrder="1"/>
    </xf>
    <xf numFmtId="3" fontId="20" fillId="0" borderId="14" xfId="42" applyNumberFormat="1" applyFont="1" applyBorder="1" applyAlignment="1">
      <alignment vertical="center" readingOrder="1"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4" fontId="10" fillId="0" borderId="10" xfId="42" applyNumberFormat="1" applyFont="1" applyBorder="1" applyAlignment="1">
      <alignment horizontal="right" vertical="center" readingOrder="1"/>
    </xf>
    <xf numFmtId="4" fontId="10" fillId="0" borderId="10" xfId="0" applyNumberFormat="1" applyFont="1" applyBorder="1" applyAlignment="1">
      <alignment vertical="center" readingOrder="1"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2" xfId="0" applyNumberFormat="1" applyFont="1" applyBorder="1" applyAlignment="1">
      <alignment vertical="center" readingOrder="1"/>
    </xf>
    <xf numFmtId="4" fontId="10" fillId="0" borderId="10" xfId="42" applyNumberFormat="1" applyFont="1" applyFill="1" applyBorder="1" applyAlignment="1">
      <alignment horizontal="right" vertical="center" readingOrder="1"/>
    </xf>
    <xf numFmtId="4" fontId="10" fillId="0" borderId="11" xfId="42" applyNumberFormat="1" applyFont="1" applyFill="1" applyBorder="1" applyAlignment="1">
      <alignment horizontal="right" vertical="center" readingOrder="1"/>
    </xf>
    <xf numFmtId="4" fontId="10" fillId="0" borderId="11" xfId="0" applyNumberFormat="1" applyFont="1" applyBorder="1" applyAlignment="1">
      <alignment vertical="center" readingOrder="1"/>
    </xf>
    <xf numFmtId="4" fontId="10" fillId="0" borderId="12" xfId="0" applyNumberFormat="1" applyFont="1" applyFill="1" applyBorder="1" applyAlignment="1">
      <alignment vertical="center" readingOrder="1"/>
    </xf>
    <xf numFmtId="4" fontId="10" fillId="0" borderId="10" xfId="42" applyNumberFormat="1" applyFont="1" applyFill="1" applyBorder="1" applyAlignment="1">
      <alignment vertical="center" readingOrder="1"/>
    </xf>
    <xf numFmtId="197" fontId="17" fillId="0" borderId="14" xfId="42" applyNumberFormat="1" applyFont="1" applyFill="1" applyBorder="1" applyAlignment="1">
      <alignment vertical="center" readingOrder="1"/>
    </xf>
    <xf numFmtId="191" fontId="10" fillId="0" borderId="14" xfId="42" applyNumberFormat="1" applyFont="1" applyFill="1" applyBorder="1" applyAlignment="1">
      <alignment horizontal="right" vertical="center" readingOrder="1"/>
    </xf>
    <xf numFmtId="3" fontId="10" fillId="0" borderId="10" xfId="42" applyNumberFormat="1" applyFont="1" applyFill="1" applyBorder="1" applyAlignment="1">
      <alignment vertical="center" readingOrder="1"/>
    </xf>
    <xf numFmtId="4" fontId="17" fillId="0" borderId="14" xfId="42" applyNumberFormat="1" applyFont="1" applyFill="1" applyBorder="1" applyAlignment="1">
      <alignment horizontal="right" vertical="center" readingOrder="1"/>
    </xf>
    <xf numFmtId="4" fontId="10" fillId="0" borderId="11" xfId="0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right" vertical="center" readingOrder="1"/>
    </xf>
    <xf numFmtId="4" fontId="17" fillId="0" borderId="14" xfId="42" applyNumberFormat="1" applyFont="1" applyFill="1" applyBorder="1" applyAlignment="1">
      <alignment vertical="center" readingOrder="1"/>
    </xf>
    <xf numFmtId="3" fontId="10" fillId="0" borderId="14" xfId="42" applyNumberFormat="1" applyFont="1" applyFill="1" applyBorder="1" applyAlignment="1">
      <alignment vertical="center" readingOrder="1"/>
    </xf>
    <xf numFmtId="4" fontId="10" fillId="0" borderId="14" xfId="42" applyNumberFormat="1" applyFont="1" applyFill="1" applyBorder="1" applyAlignment="1">
      <alignment vertical="center" readingOrder="1"/>
    </xf>
    <xf numFmtId="4" fontId="10" fillId="0" borderId="10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3" fontId="10" fillId="0" borderId="12" xfId="42" applyNumberFormat="1" applyFont="1" applyFill="1" applyBorder="1" applyAlignment="1">
      <alignment vertical="center" readingOrder="1"/>
    </xf>
    <xf numFmtId="3" fontId="10" fillId="0" borderId="11" xfId="42" applyNumberFormat="1" applyFont="1" applyFill="1" applyBorder="1" applyAlignment="1">
      <alignment vertical="center" readingOrder="1"/>
    </xf>
    <xf numFmtId="37" fontId="18" fillId="0" borderId="14" xfId="42" applyNumberFormat="1" applyFont="1" applyBorder="1" applyAlignment="1">
      <alignment vertical="center" readingOrder="1"/>
    </xf>
    <xf numFmtId="4" fontId="10" fillId="0" borderId="0" xfId="42" applyNumberFormat="1" applyFont="1" applyFill="1" applyBorder="1" applyAlignment="1">
      <alignment horizontal="right" vertical="center" readingOrder="1"/>
    </xf>
    <xf numFmtId="4" fontId="17" fillId="0" borderId="10" xfId="0" applyNumberFormat="1" applyFont="1" applyFill="1" applyBorder="1" applyAlignment="1">
      <alignment vertical="center" readingOrder="1"/>
    </xf>
    <xf numFmtId="4" fontId="10" fillId="33" borderId="10" xfId="42" applyNumberFormat="1" applyFont="1" applyFill="1" applyBorder="1" applyAlignment="1">
      <alignment horizontal="right" vertical="center" readingOrder="1"/>
    </xf>
    <xf numFmtId="4" fontId="17" fillId="0" borderId="12" xfId="42" applyNumberFormat="1" applyFont="1" applyFill="1" applyBorder="1" applyAlignment="1">
      <alignment horizontal="right" vertical="center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3" fontId="17" fillId="0" borderId="11" xfId="0" applyNumberFormat="1" applyFont="1" applyFill="1" applyBorder="1" applyAlignment="1">
      <alignment vertical="center" readingOrder="1"/>
    </xf>
    <xf numFmtId="3" fontId="18" fillId="34" borderId="10" xfId="42" applyNumberFormat="1" applyFont="1" applyFill="1" applyBorder="1" applyAlignment="1">
      <alignment horizontal="right" vertical="center" readingOrder="1"/>
    </xf>
    <xf numFmtId="3" fontId="17" fillId="34" borderId="14" xfId="0" applyNumberFormat="1" applyFont="1" applyFill="1" applyBorder="1" applyAlignment="1">
      <alignment vertical="center" readingOrder="1"/>
    </xf>
    <xf numFmtId="3" fontId="18" fillId="34" borderId="11" xfId="42" applyNumberFormat="1" applyFont="1" applyFill="1" applyBorder="1" applyAlignment="1">
      <alignment horizontal="right" vertical="center" readingOrder="1"/>
    </xf>
    <xf numFmtId="3" fontId="18" fillId="34" borderId="12" xfId="42" applyNumberFormat="1" applyFont="1" applyFill="1" applyBorder="1" applyAlignment="1">
      <alignment horizontal="right" vertical="center" readingOrder="1"/>
    </xf>
    <xf numFmtId="0" fontId="8" fillId="0" borderId="0" xfId="0" applyFont="1" applyFill="1" applyAlignment="1">
      <alignment vertical="center" readingOrder="1"/>
    </xf>
    <xf numFmtId="3" fontId="20" fillId="0" borderId="14" xfId="42" applyNumberFormat="1" applyFont="1" applyFill="1" applyBorder="1" applyAlignment="1">
      <alignment horizontal="right" vertical="center" readingOrder="1"/>
    </xf>
    <xf numFmtId="37" fontId="20" fillId="0" borderId="14" xfId="42" applyNumberFormat="1" applyFont="1" applyFill="1" applyBorder="1" applyAlignment="1">
      <alignment vertical="center" readingOrder="1"/>
    </xf>
    <xf numFmtId="3" fontId="10" fillId="34" borderId="14" xfId="0" applyNumberFormat="1" applyFont="1" applyFill="1" applyBorder="1" applyAlignment="1">
      <alignment vertical="center" readingOrder="1"/>
    </xf>
    <xf numFmtId="3" fontId="10" fillId="34" borderId="10" xfId="42" applyNumberFormat="1" applyFont="1" applyFill="1" applyBorder="1" applyAlignment="1">
      <alignment horizontal="right" vertical="center" readingOrder="1"/>
    </xf>
    <xf numFmtId="3" fontId="10" fillId="34" borderId="11" xfId="42" applyNumberFormat="1" applyFont="1" applyFill="1" applyBorder="1" applyAlignment="1">
      <alignment horizontal="right" vertical="center" readingOrder="1"/>
    </xf>
    <xf numFmtId="3" fontId="10" fillId="34" borderId="12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4" fontId="18" fillId="34" borderId="11" xfId="42" applyNumberFormat="1" applyFont="1" applyFill="1" applyBorder="1" applyAlignment="1">
      <alignment horizontal="right" vertical="center" readingOrder="1"/>
    </xf>
    <xf numFmtId="4" fontId="18" fillId="34" borderId="12" xfId="42" applyNumberFormat="1" applyFont="1" applyFill="1" applyBorder="1" applyAlignment="1">
      <alignment horizontal="right" vertical="center" readingOrder="1"/>
    </xf>
    <xf numFmtId="4" fontId="18" fillId="34" borderId="10" xfId="42" applyNumberFormat="1" applyFont="1" applyFill="1" applyBorder="1" applyAlignment="1">
      <alignment horizontal="right" vertical="center" readingOrder="1"/>
    </xf>
    <xf numFmtId="4" fontId="20" fillId="34" borderId="14" xfId="42" applyNumberFormat="1" applyFont="1" applyFill="1" applyBorder="1" applyAlignment="1">
      <alignment vertical="center" readingOrder="1"/>
    </xf>
    <xf numFmtId="191" fontId="20" fillId="34" borderId="14" xfId="42" applyNumberFormat="1" applyFont="1" applyFill="1" applyBorder="1" applyAlignment="1">
      <alignment vertical="center" readingOrder="1"/>
    </xf>
    <xf numFmtId="4" fontId="10" fillId="34" borderId="11" xfId="42" applyNumberFormat="1" applyFont="1" applyFill="1" applyBorder="1" applyAlignment="1">
      <alignment horizontal="right" vertical="center" readingOrder="1"/>
    </xf>
    <xf numFmtId="4" fontId="10" fillId="34" borderId="11" xfId="0" applyNumberFormat="1" applyFont="1" applyFill="1" applyBorder="1" applyAlignment="1">
      <alignment vertical="center" readingOrder="1"/>
    </xf>
    <xf numFmtId="4" fontId="10" fillId="34" borderId="12" xfId="0" applyNumberFormat="1" applyFont="1" applyFill="1" applyBorder="1" applyAlignment="1">
      <alignment vertical="center" readingOrder="1"/>
    </xf>
    <xf numFmtId="4" fontId="10" fillId="34" borderId="10" xfId="42" applyNumberFormat="1" applyFont="1" applyFill="1" applyBorder="1" applyAlignment="1">
      <alignment horizontal="right" vertical="center" readingOrder="1"/>
    </xf>
    <xf numFmtId="4" fontId="10" fillId="34" borderId="10" xfId="0" applyNumberFormat="1" applyFont="1" applyFill="1" applyBorder="1" applyAlignment="1">
      <alignment vertical="center" readingOrder="1"/>
    </xf>
    <xf numFmtId="4" fontId="10" fillId="34" borderId="0" xfId="42" applyNumberFormat="1" applyFont="1" applyFill="1" applyBorder="1" applyAlignment="1">
      <alignment horizontal="right" vertical="center" readingOrder="1"/>
    </xf>
    <xf numFmtId="4" fontId="10" fillId="34" borderId="10" xfId="42" applyNumberFormat="1" applyFont="1" applyFill="1" applyBorder="1" applyAlignment="1">
      <alignment vertical="center" readingOrder="1"/>
    </xf>
    <xf numFmtId="4" fontId="10" fillId="34" borderId="10" xfId="42" applyNumberFormat="1" applyFont="1" applyFill="1" applyBorder="1" applyAlignment="1">
      <alignment horizontal="center" vertical="center" readingOrder="1"/>
    </xf>
    <xf numFmtId="3" fontId="10" fillId="34" borderId="10" xfId="0" applyNumberFormat="1" applyFont="1" applyFill="1" applyBorder="1" applyAlignment="1">
      <alignment vertical="center" readingOrder="1"/>
    </xf>
    <xf numFmtId="3" fontId="10" fillId="34" borderId="10" xfId="0" applyNumberFormat="1" applyFont="1" applyFill="1" applyBorder="1" applyAlignment="1">
      <alignment horizontal="right" vertical="center" readingOrder="1"/>
    </xf>
    <xf numFmtId="0" fontId="16" fillId="0" borderId="13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6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Alignment="1">
      <alignment vertical="center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16" fillId="0" borderId="13" xfId="58" applyFont="1" applyFill="1" applyBorder="1" applyAlignment="1">
      <alignment vertical="center" wrapText="1" readingOrder="1"/>
      <protection/>
    </xf>
    <xf numFmtId="0" fontId="1" fillId="0" borderId="0" xfId="0" applyFont="1" applyAlignment="1">
      <alignment vertical="center" readingOrder="1"/>
    </xf>
    <xf numFmtId="0" fontId="1" fillId="0" borderId="0" xfId="0" applyFont="1" applyAlignment="1">
      <alignment/>
    </xf>
    <xf numFmtId="3" fontId="10" fillId="34" borderId="12" xfId="42" applyNumberFormat="1" applyFont="1" applyFill="1" applyBorder="1" applyAlignment="1">
      <alignment vertical="center" readingOrder="1"/>
    </xf>
    <xf numFmtId="0" fontId="21" fillId="0" borderId="0" xfId="0" applyFont="1" applyFill="1" applyAlignment="1">
      <alignment vertical="center" readingOrder="1"/>
    </xf>
    <xf numFmtId="4" fontId="17" fillId="0" borderId="14" xfId="0" applyNumberFormat="1" applyFont="1" applyFill="1" applyBorder="1" applyAlignment="1">
      <alignment vertical="center" readingOrder="1"/>
    </xf>
    <xf numFmtId="3" fontId="10" fillId="34" borderId="11" xfId="0" applyNumberFormat="1" applyFont="1" applyFill="1" applyBorder="1" applyAlignment="1">
      <alignment vertical="center" readingOrder="1"/>
    </xf>
    <xf numFmtId="3" fontId="10" fillId="34" borderId="12" xfId="0" applyNumberFormat="1" applyFont="1" applyFill="1" applyBorder="1" applyAlignment="1">
      <alignment vertical="center" readingOrder="1"/>
    </xf>
    <xf numFmtId="0" fontId="7" fillId="0" borderId="13" xfId="58" applyFont="1" applyFill="1" applyBorder="1" applyAlignment="1">
      <alignment horizontal="left" vertical="center" wrapText="1" readingOrder="1"/>
      <protection/>
    </xf>
    <xf numFmtId="0" fontId="7" fillId="0" borderId="10" xfId="58" applyFont="1" applyFill="1" applyBorder="1" applyAlignment="1">
      <alignment horizontal="center" vertical="center" wrapText="1" readingOrder="1"/>
      <protection/>
    </xf>
    <xf numFmtId="0" fontId="7" fillId="0" borderId="11" xfId="58" applyFont="1" applyFill="1" applyBorder="1" applyAlignment="1">
      <alignment horizontal="center" vertical="center" wrapText="1" readingOrder="1"/>
      <protection/>
    </xf>
    <xf numFmtId="0" fontId="7" fillId="0" borderId="12" xfId="58" applyFont="1" applyFill="1" applyBorder="1" applyAlignment="1">
      <alignment horizontal="center" vertical="center" wrapText="1" readingOrder="1"/>
      <protection/>
    </xf>
    <xf numFmtId="4" fontId="10" fillId="34" borderId="12" xfId="42" applyNumberFormat="1" applyFont="1" applyFill="1" applyBorder="1" applyAlignment="1">
      <alignment horizontal="right" vertical="center" readingOrder="1"/>
    </xf>
    <xf numFmtId="0" fontId="10" fillId="0" borderId="0" xfId="58" applyFont="1" applyFill="1" applyBorder="1" applyAlignment="1">
      <alignment horizontal="center" vertical="center" wrapText="1" readingOrder="1"/>
      <protection/>
    </xf>
    <xf numFmtId="3" fontId="10" fillId="34" borderId="11" xfId="0" applyNumberFormat="1" applyFont="1" applyFill="1" applyBorder="1" applyAlignment="1">
      <alignment horizontal="right" vertical="center" readingOrder="1"/>
    </xf>
    <xf numFmtId="3" fontId="10" fillId="34" borderId="12" xfId="0" applyNumberFormat="1" applyFont="1" applyFill="1" applyBorder="1" applyAlignment="1">
      <alignment horizontal="right" vertical="center" readingOrder="1"/>
    </xf>
    <xf numFmtId="0" fontId="7" fillId="0" borderId="0" xfId="58" applyFont="1" applyFill="1" applyBorder="1" applyAlignment="1">
      <alignment horizontal="left" vertical="center" wrapText="1" readingOrder="1"/>
      <protection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0" xfId="0" applyFont="1" applyFill="1" applyBorder="1" applyAlignment="1">
      <alignment horizontal="center" vertical="center" textRotation="90" readingOrder="1"/>
    </xf>
    <xf numFmtId="3" fontId="10" fillId="34" borderId="0" xfId="42" applyNumberFormat="1" applyFont="1" applyFill="1" applyBorder="1" applyAlignment="1">
      <alignment horizontal="right" vertical="center" readingOrder="1"/>
    </xf>
    <xf numFmtId="3" fontId="10" fillId="0" borderId="0" xfId="42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vertical="center" readingOrder="1"/>
    </xf>
    <xf numFmtId="0" fontId="16" fillId="0" borderId="13" xfId="0" applyFont="1" applyFill="1" applyBorder="1" applyAlignment="1">
      <alignment horizontal="left" vertical="center" wrapText="1" readingOrder="1"/>
    </xf>
    <xf numFmtId="0" fontId="16" fillId="0" borderId="14" xfId="0" applyFont="1" applyFill="1" applyBorder="1" applyAlignment="1">
      <alignment horizontal="left"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3" fontId="20" fillId="0" borderId="14" xfId="42" applyNumberFormat="1" applyFont="1" applyFill="1" applyBorder="1" applyAlignment="1">
      <alignment vertical="center" readingOrder="1"/>
    </xf>
    <xf numFmtId="191" fontId="17" fillId="0" borderId="14" xfId="42" applyNumberFormat="1" applyFont="1" applyBorder="1" applyAlignment="1">
      <alignment horizontal="right" vertical="center" readingOrder="1"/>
    </xf>
    <xf numFmtId="191" fontId="17" fillId="34" borderId="14" xfId="42" applyNumberFormat="1" applyFont="1" applyFill="1" applyBorder="1" applyAlignment="1">
      <alignment horizontal="right" vertical="center" readingOrder="1"/>
    </xf>
    <xf numFmtId="0" fontId="8" fillId="0" borderId="0" xfId="0" applyFont="1" applyFill="1" applyBorder="1" applyAlignment="1">
      <alignment vertical="center" readingOrder="1"/>
    </xf>
    <xf numFmtId="0" fontId="8" fillId="0" borderId="0" xfId="0" applyFont="1" applyFill="1" applyBorder="1" applyAlignment="1">
      <alignment vertical="center" wrapText="1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19" xfId="0" applyFont="1" applyBorder="1" applyAlignment="1">
      <alignment horizontal="center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20" xfId="58" applyFont="1" applyFill="1" applyBorder="1" applyAlignment="1">
      <alignment horizontal="center" vertical="center" textRotation="90" wrapText="1" readingOrder="1"/>
      <protection/>
    </xf>
    <xf numFmtId="0" fontId="16" fillId="0" borderId="21" xfId="58" applyFont="1" applyFill="1" applyBorder="1" applyAlignment="1">
      <alignment horizontal="center" vertical="center" textRotation="90" wrapText="1" readingOrder="1"/>
      <protection/>
    </xf>
    <xf numFmtId="0" fontId="16" fillId="0" borderId="22" xfId="58" applyFont="1" applyFill="1" applyBorder="1" applyAlignment="1">
      <alignment horizontal="center" vertical="center" textRotation="90" wrapText="1" readingOrder="1"/>
      <protection/>
    </xf>
    <xf numFmtId="0" fontId="16" fillId="0" borderId="20" xfId="0" applyFont="1" applyFill="1" applyBorder="1" applyAlignment="1">
      <alignment horizontal="center" vertical="center" textRotation="90" readingOrder="1"/>
    </xf>
    <xf numFmtId="0" fontId="16" fillId="0" borderId="21" xfId="0" applyFont="1" applyFill="1" applyBorder="1" applyAlignment="1">
      <alignment horizontal="center" vertical="center" textRotation="90" readingOrder="1"/>
    </xf>
    <xf numFmtId="0" fontId="16" fillId="0" borderId="22" xfId="0" applyFont="1" applyFill="1" applyBorder="1" applyAlignment="1">
      <alignment horizontal="center" vertical="center" textRotation="90" readingOrder="1"/>
    </xf>
    <xf numFmtId="0" fontId="16" fillId="0" borderId="23" xfId="58" applyFont="1" applyFill="1" applyBorder="1" applyAlignment="1">
      <alignment horizontal="center" vertical="center" textRotation="90" wrapText="1" readingOrder="1"/>
      <protection/>
    </xf>
    <xf numFmtId="0" fontId="16" fillId="0" borderId="24" xfId="58" applyFont="1" applyFill="1" applyBorder="1" applyAlignment="1">
      <alignment horizontal="center" vertical="center" textRotation="90" wrapText="1" readingOrder="1"/>
      <protection/>
    </xf>
    <xf numFmtId="0" fontId="16" fillId="0" borderId="25" xfId="58" applyFont="1" applyFill="1" applyBorder="1" applyAlignment="1">
      <alignment horizontal="center" vertical="center" textRotation="90" wrapText="1" readingOrder="1"/>
      <protection/>
    </xf>
    <xf numFmtId="0" fontId="9" fillId="0" borderId="18" xfId="0" applyFont="1" applyFill="1" applyBorder="1" applyAlignment="1">
      <alignment horizontal="center" vertical="center" readingOrder="1"/>
    </xf>
    <xf numFmtId="0" fontId="15" fillId="0" borderId="23" xfId="58" applyFont="1" applyFill="1" applyBorder="1" applyAlignment="1">
      <alignment horizontal="center" vertical="center" textRotation="90" readingOrder="1"/>
      <protection/>
    </xf>
    <xf numFmtId="0" fontId="15" fillId="0" borderId="24" xfId="58" applyFont="1" applyFill="1" applyBorder="1" applyAlignment="1">
      <alignment horizontal="center" vertical="center" textRotation="90" readingOrder="1"/>
      <protection/>
    </xf>
    <xf numFmtId="0" fontId="15" fillId="0" borderId="25" xfId="58" applyFont="1" applyFill="1" applyBorder="1" applyAlignment="1">
      <alignment horizontal="center" vertical="center" textRotation="90" readingOrder="1"/>
      <protection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23" xfId="0" applyFont="1" applyFill="1" applyBorder="1" applyAlignment="1">
      <alignment horizontal="center" vertical="center" textRotation="90" readingOrder="1"/>
    </xf>
    <xf numFmtId="0" fontId="16" fillId="0" borderId="24" xfId="0" applyFont="1" applyFill="1" applyBorder="1" applyAlignment="1">
      <alignment horizontal="center" vertical="center" textRotation="90" readingOrder="1"/>
    </xf>
    <xf numFmtId="0" fontId="16" fillId="0" borderId="25" xfId="0" applyFont="1" applyFill="1" applyBorder="1" applyAlignment="1">
      <alignment horizontal="center" vertical="center" textRotation="90" readingOrder="1"/>
    </xf>
    <xf numFmtId="0" fontId="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 readingOrder="1"/>
    </xf>
    <xf numFmtId="0" fontId="1" fillId="0" borderId="25" xfId="0" applyFont="1" applyFill="1" applyBorder="1" applyAlignment="1">
      <alignment horizontal="center" vertical="center" textRotation="90" readingOrder="1"/>
    </xf>
    <xf numFmtId="0" fontId="16" fillId="0" borderId="26" xfId="58" applyFont="1" applyFill="1" applyBorder="1" applyAlignment="1">
      <alignment horizontal="center" vertical="center" textRotation="90" wrapText="1" readingOrder="1"/>
      <protection/>
    </xf>
    <xf numFmtId="0" fontId="15" fillId="0" borderId="23" xfId="58" applyFont="1" applyFill="1" applyBorder="1" applyAlignment="1">
      <alignment horizontal="center" vertical="center" textRotation="90" wrapText="1" readingOrder="1"/>
      <protection/>
    </xf>
    <xf numFmtId="0" fontId="15" fillId="0" borderId="24" xfId="58" applyFont="1" applyFill="1" applyBorder="1" applyAlignment="1">
      <alignment horizontal="center" vertical="center" textRotation="90" wrapText="1" readingOrder="1"/>
      <protection/>
    </xf>
    <xf numFmtId="0" fontId="16" fillId="0" borderId="10" xfId="0" applyFont="1" applyFill="1" applyBorder="1" applyAlignment="1">
      <alignment horizontal="center" vertical="center" wrapText="1" readingOrder="1"/>
    </xf>
    <xf numFmtId="0" fontId="16" fillId="0" borderId="11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center" vertical="center" wrapText="1" readingOrder="1"/>
    </xf>
    <xf numFmtId="0" fontId="16" fillId="0" borderId="27" xfId="0" applyFont="1" applyFill="1" applyBorder="1" applyAlignment="1">
      <alignment horizontal="center" vertical="center" wrapText="1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28" xfId="58" applyFont="1" applyFill="1" applyBorder="1" applyAlignment="1">
      <alignment horizontal="left" vertical="center" wrapText="1" readingOrder="1"/>
      <protection/>
    </xf>
    <xf numFmtId="0" fontId="7" fillId="0" borderId="29" xfId="58" applyFont="1" applyFill="1" applyBorder="1" applyAlignment="1">
      <alignment horizontal="left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Border="1" applyAlignment="1">
      <alignment horizontal="center" vertical="center" wrapText="1" readingOrder="1"/>
    </xf>
    <xf numFmtId="0" fontId="9" fillId="0" borderId="27" xfId="0" applyFont="1" applyFill="1" applyBorder="1" applyAlignment="1">
      <alignment horizontal="center" vertical="center"/>
    </xf>
    <xf numFmtId="0" fontId="16" fillId="0" borderId="28" xfId="58" applyFont="1" applyFill="1" applyBorder="1" applyAlignment="1">
      <alignment horizontal="center" vertical="center" textRotation="90" wrapText="1" readingOrder="1"/>
      <protection/>
    </xf>
    <xf numFmtId="0" fontId="16" fillId="0" borderId="26" xfId="0" applyFont="1" applyFill="1" applyBorder="1" applyAlignment="1">
      <alignment horizontal="center" vertical="center" textRotation="90" readingOrder="1"/>
    </xf>
    <xf numFmtId="0" fontId="16" fillId="0" borderId="29" xfId="58" applyFont="1" applyFill="1" applyBorder="1" applyAlignment="1">
      <alignment horizontal="center" vertical="center" textRotation="90" wrapText="1" readingOrder="1"/>
      <protection/>
    </xf>
    <xf numFmtId="0" fontId="16" fillId="0" borderId="23" xfId="0" applyFont="1" applyFill="1" applyBorder="1" applyAlignment="1">
      <alignment horizontal="center" vertical="center" textRotation="90" wrapText="1" readingOrder="1"/>
    </xf>
    <xf numFmtId="0" fontId="16" fillId="0" borderId="25" xfId="0" applyFont="1" applyFill="1" applyBorder="1" applyAlignment="1">
      <alignment horizontal="center" vertical="center" textRotation="90" wrapText="1" readingOrder="1"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7" fillId="0" borderId="18" xfId="58" applyFont="1" applyFill="1" applyBorder="1" applyAlignment="1">
      <alignment horizontal="center" vertical="center" wrapText="1" readingOrder="1"/>
      <protection/>
    </xf>
    <xf numFmtId="0" fontId="7" fillId="0" borderId="0" xfId="58" applyFont="1" applyFill="1" applyBorder="1" applyAlignment="1">
      <alignment horizontal="center" vertical="center" wrapText="1" readingOrder="1"/>
      <protection/>
    </xf>
    <xf numFmtId="0" fontId="7" fillId="0" borderId="27" xfId="58" applyFont="1" applyFill="1" applyBorder="1" applyAlignment="1">
      <alignment horizontal="center" vertical="center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171" t="s">
        <v>140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0" customWidth="1"/>
    <col min="2" max="2" width="22.00390625" style="10" customWidth="1"/>
    <col min="3" max="3" width="10.8515625" style="6" customWidth="1"/>
    <col min="4" max="7" width="10.8515625" style="3" customWidth="1"/>
    <col min="8" max="8" width="11.421875" style="9" customWidth="1"/>
    <col min="9" max="16384" width="9.140625" style="3" customWidth="1"/>
  </cols>
  <sheetData>
    <row r="1" spans="1:15" ht="19.5" customHeight="1">
      <c r="A1" s="107" t="s">
        <v>163</v>
      </c>
      <c r="B1" s="134"/>
      <c r="C1" s="107"/>
      <c r="D1" s="107"/>
      <c r="E1" s="107"/>
      <c r="F1" s="107"/>
      <c r="G1" s="107"/>
      <c r="H1" s="107"/>
      <c r="I1" s="12"/>
      <c r="J1" s="12"/>
      <c r="K1" s="12"/>
      <c r="L1" s="12"/>
      <c r="M1" s="12"/>
      <c r="N1" s="12"/>
      <c r="O1" s="12"/>
    </row>
    <row r="2" ht="6.75" customHeight="1" thickBot="1">
      <c r="A2" s="14"/>
    </row>
    <row r="3" spans="1:8" ht="13.5" customHeight="1" thickBot="1">
      <c r="A3" s="14"/>
      <c r="D3" s="192">
        <v>2009</v>
      </c>
      <c r="E3" s="192"/>
      <c r="F3" s="192"/>
      <c r="G3" s="192"/>
      <c r="H3" s="192"/>
    </row>
    <row r="4" spans="1:8" ht="13.5" thickBot="1">
      <c r="A4" s="24" t="s">
        <v>91</v>
      </c>
      <c r="B4" s="24" t="s">
        <v>92</v>
      </c>
      <c r="C4" s="64" t="s">
        <v>104</v>
      </c>
      <c r="D4" s="24" t="s">
        <v>105</v>
      </c>
      <c r="E4" s="24" t="s">
        <v>106</v>
      </c>
      <c r="F4" s="24" t="s">
        <v>107</v>
      </c>
      <c r="G4" s="24" t="s">
        <v>108</v>
      </c>
      <c r="H4" s="22" t="s">
        <v>82</v>
      </c>
    </row>
    <row r="5" spans="1:8" ht="19.5" customHeight="1">
      <c r="A5" s="181" t="s">
        <v>66</v>
      </c>
      <c r="B5" s="208" t="s">
        <v>67</v>
      </c>
      <c r="C5" s="65" t="s">
        <v>109</v>
      </c>
      <c r="D5" s="18">
        <v>3047718</v>
      </c>
      <c r="E5" s="15">
        <v>7235183</v>
      </c>
      <c r="F5" s="18">
        <v>7355225</v>
      </c>
      <c r="G5" s="18">
        <v>4782762</v>
      </c>
      <c r="H5" s="26">
        <f>SUM(D5:G5)</f>
        <v>22420888</v>
      </c>
    </row>
    <row r="6" spans="1:8" ht="19.5" customHeight="1" thickBot="1">
      <c r="A6" s="182"/>
      <c r="B6" s="209"/>
      <c r="C6" s="67" t="s">
        <v>0</v>
      </c>
      <c r="D6" s="20">
        <v>48077933</v>
      </c>
      <c r="E6" s="20">
        <v>155914332</v>
      </c>
      <c r="F6" s="20">
        <v>181283185</v>
      </c>
      <c r="G6" s="20">
        <v>123752310</v>
      </c>
      <c r="H6" s="27">
        <f aca="true" t="shared" si="0" ref="H6:H64">SUM(D6:G6)</f>
        <v>509027760</v>
      </c>
    </row>
    <row r="7" spans="1:8" ht="19.5" customHeight="1">
      <c r="A7" s="182"/>
      <c r="B7" s="206" t="s">
        <v>68</v>
      </c>
      <c r="C7" s="65" t="s">
        <v>109</v>
      </c>
      <c r="D7" s="18">
        <v>1093201</v>
      </c>
      <c r="E7" s="15">
        <v>4386607</v>
      </c>
      <c r="F7" s="18">
        <v>2201026</v>
      </c>
      <c r="G7" s="18">
        <v>2365043</v>
      </c>
      <c r="H7" s="26">
        <f t="shared" si="0"/>
        <v>10045877</v>
      </c>
    </row>
    <row r="8" spans="1:8" s="8" customFormat="1" ht="19.5" customHeight="1" thickBot="1">
      <c r="A8" s="183"/>
      <c r="B8" s="207"/>
      <c r="C8" s="67" t="s">
        <v>0</v>
      </c>
      <c r="D8" s="20">
        <v>16987901</v>
      </c>
      <c r="E8" s="20">
        <v>83267402</v>
      </c>
      <c r="F8" s="20">
        <v>54017884</v>
      </c>
      <c r="G8" s="20">
        <v>61216686</v>
      </c>
      <c r="H8" s="27">
        <f t="shared" si="0"/>
        <v>215489873</v>
      </c>
    </row>
    <row r="9" spans="1:8" s="4" customFormat="1" ht="10.5" customHeight="1">
      <c r="A9" s="189" t="s">
        <v>74</v>
      </c>
      <c r="B9" s="206" t="s">
        <v>1</v>
      </c>
      <c r="C9" s="65" t="s">
        <v>109</v>
      </c>
      <c r="D9" s="111"/>
      <c r="E9" s="128"/>
      <c r="F9" s="18">
        <v>396968</v>
      </c>
      <c r="G9" s="18">
        <v>4687</v>
      </c>
      <c r="H9" s="26">
        <f t="shared" si="0"/>
        <v>401655</v>
      </c>
    </row>
    <row r="10" spans="1:8" s="4" customFormat="1" ht="10.5" customHeight="1" thickBot="1">
      <c r="A10" s="190"/>
      <c r="B10" s="207"/>
      <c r="C10" s="67" t="s">
        <v>0</v>
      </c>
      <c r="D10" s="113"/>
      <c r="E10" s="113"/>
      <c r="F10" s="20">
        <v>635473</v>
      </c>
      <c r="G10" s="20">
        <v>7249</v>
      </c>
      <c r="H10" s="27">
        <f t="shared" si="0"/>
        <v>642722</v>
      </c>
    </row>
    <row r="11" spans="1:8" s="4" customFormat="1" ht="10.5" customHeight="1">
      <c r="A11" s="190"/>
      <c r="B11" s="206" t="s">
        <v>2</v>
      </c>
      <c r="C11" s="65" t="s">
        <v>109</v>
      </c>
      <c r="D11" s="18">
        <v>144415</v>
      </c>
      <c r="E11" s="15">
        <v>75692</v>
      </c>
      <c r="F11" s="18">
        <v>448740</v>
      </c>
      <c r="G11" s="18">
        <v>389399</v>
      </c>
      <c r="H11" s="26">
        <f t="shared" si="0"/>
        <v>1058246</v>
      </c>
    </row>
    <row r="12" spans="1:8" s="4" customFormat="1" ht="10.5" customHeight="1" thickBot="1">
      <c r="A12" s="190"/>
      <c r="B12" s="207"/>
      <c r="C12" s="67" t="s">
        <v>0</v>
      </c>
      <c r="D12" s="20">
        <v>6178566</v>
      </c>
      <c r="E12" s="20">
        <v>3872953</v>
      </c>
      <c r="F12" s="20">
        <v>27894613</v>
      </c>
      <c r="G12" s="20">
        <v>28856314</v>
      </c>
      <c r="H12" s="27">
        <f t="shared" si="0"/>
        <v>66802446</v>
      </c>
    </row>
    <row r="13" spans="1:8" s="4" customFormat="1" ht="10.5" customHeight="1">
      <c r="A13" s="190"/>
      <c r="B13" s="206" t="s">
        <v>3</v>
      </c>
      <c r="C13" s="65" t="s">
        <v>109</v>
      </c>
      <c r="D13" s="18">
        <v>154906</v>
      </c>
      <c r="E13" s="15">
        <v>95230</v>
      </c>
      <c r="F13" s="18">
        <v>68800</v>
      </c>
      <c r="G13" s="18">
        <v>167509</v>
      </c>
      <c r="H13" s="26">
        <f t="shared" si="0"/>
        <v>486445</v>
      </c>
    </row>
    <row r="14" spans="1:8" s="4" customFormat="1" ht="10.5" customHeight="1" thickBot="1">
      <c r="A14" s="190"/>
      <c r="B14" s="207"/>
      <c r="C14" s="67" t="s">
        <v>0</v>
      </c>
      <c r="D14" s="20">
        <v>6920665</v>
      </c>
      <c r="E14" s="20">
        <v>5389043</v>
      </c>
      <c r="F14" s="20">
        <v>4712688</v>
      </c>
      <c r="G14" s="20">
        <v>14255652</v>
      </c>
      <c r="H14" s="27">
        <f t="shared" si="0"/>
        <v>31278048</v>
      </c>
    </row>
    <row r="15" spans="1:8" s="4" customFormat="1" ht="10.5" customHeight="1">
      <c r="A15" s="190"/>
      <c r="B15" s="206" t="s">
        <v>4</v>
      </c>
      <c r="C15" s="65" t="s">
        <v>109</v>
      </c>
      <c r="D15" s="18">
        <v>6262</v>
      </c>
      <c r="E15" s="128"/>
      <c r="F15" s="111"/>
      <c r="G15" s="111"/>
      <c r="H15" s="26">
        <f t="shared" si="0"/>
        <v>6262</v>
      </c>
    </row>
    <row r="16" spans="1:8" s="4" customFormat="1" ht="10.5" customHeight="1" thickBot="1">
      <c r="A16" s="190"/>
      <c r="B16" s="207"/>
      <c r="C16" s="67" t="s">
        <v>0</v>
      </c>
      <c r="D16" s="20">
        <v>161559</v>
      </c>
      <c r="E16" s="113"/>
      <c r="F16" s="113"/>
      <c r="G16" s="113"/>
      <c r="H16" s="27">
        <f t="shared" si="0"/>
        <v>161559</v>
      </c>
    </row>
    <row r="17" spans="1:8" s="4" customFormat="1" ht="10.5" customHeight="1">
      <c r="A17" s="190"/>
      <c r="B17" s="206" t="s">
        <v>5</v>
      </c>
      <c r="C17" s="65" t="s">
        <v>109</v>
      </c>
      <c r="D17" s="18">
        <v>2480</v>
      </c>
      <c r="E17" s="15">
        <v>17718</v>
      </c>
      <c r="F17" s="18">
        <v>6624</v>
      </c>
      <c r="G17" s="18">
        <v>17933</v>
      </c>
      <c r="H17" s="26">
        <f t="shared" si="0"/>
        <v>44755</v>
      </c>
    </row>
    <row r="18" spans="1:8" s="4" customFormat="1" ht="10.5" customHeight="1" thickBot="1">
      <c r="A18" s="190"/>
      <c r="B18" s="207"/>
      <c r="C18" s="67" t="s">
        <v>0</v>
      </c>
      <c r="D18" s="20">
        <v>248320</v>
      </c>
      <c r="E18" s="20">
        <v>1776529</v>
      </c>
      <c r="F18" s="20">
        <v>664389</v>
      </c>
      <c r="G18" s="20">
        <v>1838498</v>
      </c>
      <c r="H18" s="27">
        <f t="shared" si="0"/>
        <v>4527736</v>
      </c>
    </row>
    <row r="19" spans="1:8" s="4" customFormat="1" ht="10.5" customHeight="1">
      <c r="A19" s="190"/>
      <c r="B19" s="206" t="s">
        <v>6</v>
      </c>
      <c r="C19" s="65" t="s">
        <v>109</v>
      </c>
      <c r="D19" s="18">
        <v>9100</v>
      </c>
      <c r="E19" s="15">
        <v>10452</v>
      </c>
      <c r="F19" s="18">
        <v>22060</v>
      </c>
      <c r="G19" s="18">
        <v>14718</v>
      </c>
      <c r="H19" s="26">
        <f t="shared" si="0"/>
        <v>56330</v>
      </c>
    </row>
    <row r="20" spans="1:8" s="4" customFormat="1" ht="10.5" customHeight="1" thickBot="1">
      <c r="A20" s="190"/>
      <c r="B20" s="207"/>
      <c r="C20" s="67" t="s">
        <v>0</v>
      </c>
      <c r="D20" s="20">
        <v>165505</v>
      </c>
      <c r="E20" s="20">
        <v>189794</v>
      </c>
      <c r="F20" s="20">
        <v>407306</v>
      </c>
      <c r="G20" s="20">
        <v>274071</v>
      </c>
      <c r="H20" s="27">
        <f t="shared" si="0"/>
        <v>1036676</v>
      </c>
    </row>
    <row r="21" spans="1:8" s="4" customFormat="1" ht="10.5" customHeight="1">
      <c r="A21" s="190"/>
      <c r="B21" s="206" t="s">
        <v>8</v>
      </c>
      <c r="C21" s="65" t="s">
        <v>109</v>
      </c>
      <c r="D21" s="18">
        <v>13500</v>
      </c>
      <c r="E21" s="15">
        <v>15200</v>
      </c>
      <c r="F21" s="15">
        <v>47845</v>
      </c>
      <c r="G21" s="15">
        <v>54948</v>
      </c>
      <c r="H21" s="26">
        <f t="shared" si="0"/>
        <v>131493</v>
      </c>
    </row>
    <row r="22" spans="1:8" s="4" customFormat="1" ht="10.5" customHeight="1" thickBot="1">
      <c r="A22" s="190"/>
      <c r="B22" s="207"/>
      <c r="C22" s="67" t="s">
        <v>0</v>
      </c>
      <c r="D22" s="20">
        <v>361375</v>
      </c>
      <c r="E22" s="20">
        <v>389000</v>
      </c>
      <c r="F22" s="20">
        <v>1227136</v>
      </c>
      <c r="G22" s="20">
        <v>1471129</v>
      </c>
      <c r="H22" s="27">
        <f t="shared" si="0"/>
        <v>3448640</v>
      </c>
    </row>
    <row r="23" spans="1:8" s="4" customFormat="1" ht="10.5" customHeight="1">
      <c r="A23" s="190"/>
      <c r="B23" s="206" t="s">
        <v>9</v>
      </c>
      <c r="C23" s="65" t="s">
        <v>109</v>
      </c>
      <c r="D23" s="18">
        <v>6300</v>
      </c>
      <c r="E23" s="15">
        <v>39300</v>
      </c>
      <c r="F23" s="18">
        <v>36600</v>
      </c>
      <c r="G23" s="18">
        <v>32970</v>
      </c>
      <c r="H23" s="26">
        <f t="shared" si="0"/>
        <v>115170</v>
      </c>
    </row>
    <row r="24" spans="1:8" s="4" customFormat="1" ht="10.5" customHeight="1" thickBot="1">
      <c r="A24" s="190"/>
      <c r="B24" s="207"/>
      <c r="C24" s="67" t="s">
        <v>0</v>
      </c>
      <c r="D24" s="20">
        <v>163560</v>
      </c>
      <c r="E24" s="20">
        <v>996000</v>
      </c>
      <c r="F24" s="20">
        <v>936375</v>
      </c>
      <c r="G24" s="20">
        <v>864548</v>
      </c>
      <c r="H24" s="27">
        <f t="shared" si="0"/>
        <v>2960483</v>
      </c>
    </row>
    <row r="25" spans="1:8" s="4" customFormat="1" ht="10.5" customHeight="1">
      <c r="A25" s="190"/>
      <c r="B25" s="206" t="s">
        <v>10</v>
      </c>
      <c r="C25" s="65" t="s">
        <v>109</v>
      </c>
      <c r="D25" s="18">
        <v>53550781</v>
      </c>
      <c r="E25" s="15">
        <v>2042715</v>
      </c>
      <c r="F25" s="18">
        <v>1299949</v>
      </c>
      <c r="G25" s="18">
        <v>2046786</v>
      </c>
      <c r="H25" s="26">
        <f t="shared" si="0"/>
        <v>58940231</v>
      </c>
    </row>
    <row r="26" spans="1:8" s="4" customFormat="1" ht="10.5" customHeight="1" thickBot="1">
      <c r="A26" s="190"/>
      <c r="B26" s="207"/>
      <c r="C26" s="67" t="s">
        <v>0</v>
      </c>
      <c r="D26" s="20">
        <v>91354870</v>
      </c>
      <c r="E26" s="20">
        <v>3664631</v>
      </c>
      <c r="F26" s="20">
        <v>2437729</v>
      </c>
      <c r="G26" s="20">
        <v>4116495</v>
      </c>
      <c r="H26" s="27">
        <f t="shared" si="0"/>
        <v>101573725</v>
      </c>
    </row>
    <row r="27" spans="1:8" s="4" customFormat="1" ht="10.5" customHeight="1">
      <c r="A27" s="190"/>
      <c r="B27" s="206" t="s">
        <v>11</v>
      </c>
      <c r="C27" s="65" t="s">
        <v>109</v>
      </c>
      <c r="D27" s="18">
        <v>5602</v>
      </c>
      <c r="E27" s="15">
        <v>466</v>
      </c>
      <c r="F27" s="111"/>
      <c r="G27" s="111"/>
      <c r="H27" s="26">
        <f t="shared" si="0"/>
        <v>6068</v>
      </c>
    </row>
    <row r="28" spans="1:8" s="4" customFormat="1" ht="10.5" customHeight="1" thickBot="1">
      <c r="A28" s="190"/>
      <c r="B28" s="207"/>
      <c r="C28" s="67" t="s">
        <v>0</v>
      </c>
      <c r="D28" s="20">
        <v>570176</v>
      </c>
      <c r="E28" s="20">
        <v>48930</v>
      </c>
      <c r="F28" s="20"/>
      <c r="G28" s="20"/>
      <c r="H28" s="27">
        <f t="shared" si="0"/>
        <v>619106</v>
      </c>
    </row>
    <row r="29" spans="1:8" s="4" customFormat="1" ht="10.5" customHeight="1">
      <c r="A29" s="190"/>
      <c r="B29" s="206" t="s">
        <v>12</v>
      </c>
      <c r="C29" s="65" t="s">
        <v>109</v>
      </c>
      <c r="D29" s="18">
        <v>331932</v>
      </c>
      <c r="E29" s="15">
        <v>1194025</v>
      </c>
      <c r="F29" s="18">
        <v>2104737</v>
      </c>
      <c r="G29" s="18">
        <v>2302919</v>
      </c>
      <c r="H29" s="26">
        <f t="shared" si="0"/>
        <v>5933613</v>
      </c>
    </row>
    <row r="30" spans="1:8" s="4" customFormat="1" ht="10.5" customHeight="1" thickBot="1">
      <c r="A30" s="190"/>
      <c r="B30" s="207"/>
      <c r="C30" s="67" t="s">
        <v>0</v>
      </c>
      <c r="D30" s="20">
        <v>548719</v>
      </c>
      <c r="E30" s="20">
        <v>2158130</v>
      </c>
      <c r="F30" s="20">
        <v>3780606</v>
      </c>
      <c r="G30" s="20">
        <v>4702846</v>
      </c>
      <c r="H30" s="27">
        <f t="shared" si="0"/>
        <v>11190301</v>
      </c>
    </row>
    <row r="31" spans="1:8" s="4" customFormat="1" ht="10.5" customHeight="1">
      <c r="A31" s="190"/>
      <c r="B31" s="206" t="s">
        <v>25</v>
      </c>
      <c r="C31" s="65" t="s">
        <v>109</v>
      </c>
      <c r="D31" s="18">
        <v>4310</v>
      </c>
      <c r="E31" s="15">
        <v>29090</v>
      </c>
      <c r="F31" s="18">
        <v>11580</v>
      </c>
      <c r="G31" s="18">
        <v>16240</v>
      </c>
      <c r="H31" s="26">
        <f t="shared" si="0"/>
        <v>61220</v>
      </c>
    </row>
    <row r="32" spans="1:8" s="4" customFormat="1" ht="10.5" customHeight="1" thickBot="1">
      <c r="A32" s="190"/>
      <c r="B32" s="207"/>
      <c r="C32" s="67" t="s">
        <v>0</v>
      </c>
      <c r="D32" s="20">
        <v>418810</v>
      </c>
      <c r="E32" s="20">
        <v>2820115</v>
      </c>
      <c r="F32" s="20">
        <v>1129871</v>
      </c>
      <c r="G32" s="20">
        <v>1615760</v>
      </c>
      <c r="H32" s="27">
        <f t="shared" si="0"/>
        <v>5984556</v>
      </c>
    </row>
    <row r="33" spans="1:8" s="4" customFormat="1" ht="10.5" customHeight="1">
      <c r="A33" s="190"/>
      <c r="B33" s="206" t="s">
        <v>29</v>
      </c>
      <c r="C33" s="65" t="s">
        <v>109</v>
      </c>
      <c r="D33" s="111"/>
      <c r="E33" s="128"/>
      <c r="F33" s="111"/>
      <c r="G33" s="18">
        <v>3416</v>
      </c>
      <c r="H33" s="26">
        <f t="shared" si="0"/>
        <v>3416</v>
      </c>
    </row>
    <row r="34" spans="1:8" s="4" customFormat="1" ht="10.5" customHeight="1" thickBot="1">
      <c r="A34" s="190"/>
      <c r="B34" s="207"/>
      <c r="C34" s="67" t="s">
        <v>0</v>
      </c>
      <c r="D34" s="113"/>
      <c r="E34" s="113"/>
      <c r="F34" s="113"/>
      <c r="G34" s="20">
        <v>341702</v>
      </c>
      <c r="H34" s="27">
        <f t="shared" si="0"/>
        <v>341702</v>
      </c>
    </row>
    <row r="35" spans="1:8" s="4" customFormat="1" ht="10.5" customHeight="1">
      <c r="A35" s="190"/>
      <c r="B35" s="206" t="s">
        <v>28</v>
      </c>
      <c r="C35" s="65" t="s">
        <v>109</v>
      </c>
      <c r="D35" s="111"/>
      <c r="E35" s="15">
        <v>1015</v>
      </c>
      <c r="F35" s="18">
        <v>3430</v>
      </c>
      <c r="G35" s="18">
        <v>1371</v>
      </c>
      <c r="H35" s="26">
        <f t="shared" si="0"/>
        <v>5816</v>
      </c>
    </row>
    <row r="36" spans="1:8" s="4" customFormat="1" ht="10.5" customHeight="1" thickBot="1">
      <c r="A36" s="190"/>
      <c r="B36" s="207"/>
      <c r="C36" s="67" t="s">
        <v>0</v>
      </c>
      <c r="D36" s="113"/>
      <c r="E36" s="20">
        <v>89320</v>
      </c>
      <c r="F36" s="20">
        <v>304180</v>
      </c>
      <c r="G36" s="20">
        <v>131025</v>
      </c>
      <c r="H36" s="27">
        <f t="shared" si="0"/>
        <v>524525</v>
      </c>
    </row>
    <row r="37" spans="1:8" s="4" customFormat="1" ht="10.5" customHeight="1">
      <c r="A37" s="190"/>
      <c r="B37" s="206" t="s">
        <v>13</v>
      </c>
      <c r="C37" s="65" t="s">
        <v>109</v>
      </c>
      <c r="D37" s="18">
        <v>96937</v>
      </c>
      <c r="E37" s="15">
        <v>10000</v>
      </c>
      <c r="F37" s="18">
        <v>1020189</v>
      </c>
      <c r="G37" s="18">
        <v>156700</v>
      </c>
      <c r="H37" s="26">
        <f t="shared" si="0"/>
        <v>1283826</v>
      </c>
    </row>
    <row r="38" spans="1:8" s="4" customFormat="1" ht="10.5" customHeight="1" thickBot="1">
      <c r="A38" s="190"/>
      <c r="B38" s="207"/>
      <c r="C38" s="67" t="s">
        <v>0</v>
      </c>
      <c r="D38" s="20">
        <v>445842</v>
      </c>
      <c r="E38" s="20">
        <v>45750</v>
      </c>
      <c r="F38" s="20">
        <v>4478601</v>
      </c>
      <c r="G38" s="20">
        <v>708760</v>
      </c>
      <c r="H38" s="27">
        <f t="shared" si="0"/>
        <v>5678953</v>
      </c>
    </row>
    <row r="39" spans="1:8" s="4" customFormat="1" ht="10.5" customHeight="1">
      <c r="A39" s="190"/>
      <c r="B39" s="206" t="s">
        <v>14</v>
      </c>
      <c r="C39" s="65" t="s">
        <v>109</v>
      </c>
      <c r="D39" s="111"/>
      <c r="E39" s="128"/>
      <c r="F39" s="18">
        <v>1500</v>
      </c>
      <c r="G39" s="18">
        <v>10000</v>
      </c>
      <c r="H39" s="26">
        <f t="shared" si="0"/>
        <v>11500</v>
      </c>
    </row>
    <row r="40" spans="1:8" s="4" customFormat="1" ht="10.5" customHeight="1" thickBot="1">
      <c r="A40" s="190"/>
      <c r="B40" s="207"/>
      <c r="C40" s="67" t="s">
        <v>0</v>
      </c>
      <c r="D40" s="113"/>
      <c r="E40" s="113"/>
      <c r="F40" s="20">
        <v>141850</v>
      </c>
      <c r="G40" s="20">
        <v>1000000</v>
      </c>
      <c r="H40" s="27">
        <f t="shared" si="0"/>
        <v>1141850</v>
      </c>
    </row>
    <row r="41" spans="1:8" s="4" customFormat="1" ht="10.5" customHeight="1">
      <c r="A41" s="190"/>
      <c r="B41" s="206" t="s">
        <v>15</v>
      </c>
      <c r="C41" s="65" t="s">
        <v>109</v>
      </c>
      <c r="D41" s="18">
        <v>90757</v>
      </c>
      <c r="E41" s="15">
        <v>205315</v>
      </c>
      <c r="F41" s="18">
        <v>101979</v>
      </c>
      <c r="G41" s="18">
        <v>117689</v>
      </c>
      <c r="H41" s="26">
        <f t="shared" si="0"/>
        <v>515740</v>
      </c>
    </row>
    <row r="42" spans="1:8" s="4" customFormat="1" ht="10.5" customHeight="1" thickBot="1">
      <c r="A42" s="190"/>
      <c r="B42" s="207"/>
      <c r="C42" s="67" t="s">
        <v>0</v>
      </c>
      <c r="D42" s="20">
        <v>5810246</v>
      </c>
      <c r="E42" s="20">
        <v>13497268</v>
      </c>
      <c r="F42" s="20">
        <v>8039500</v>
      </c>
      <c r="G42" s="20">
        <v>10263581</v>
      </c>
      <c r="H42" s="27">
        <f t="shared" si="0"/>
        <v>37610595</v>
      </c>
    </row>
    <row r="43" spans="1:8" s="4" customFormat="1" ht="10.5" customHeight="1">
      <c r="A43" s="190"/>
      <c r="B43" s="206" t="s">
        <v>16</v>
      </c>
      <c r="C43" s="65" t="s">
        <v>109</v>
      </c>
      <c r="D43" s="18">
        <v>153106</v>
      </c>
      <c r="E43" s="15">
        <v>162206</v>
      </c>
      <c r="F43" s="18">
        <v>102068</v>
      </c>
      <c r="G43" s="18">
        <v>27604</v>
      </c>
      <c r="H43" s="26">
        <f t="shared" si="0"/>
        <v>444984</v>
      </c>
    </row>
    <row r="44" spans="1:8" s="4" customFormat="1" ht="10.5" customHeight="1" thickBot="1">
      <c r="A44" s="190"/>
      <c r="B44" s="207"/>
      <c r="C44" s="67" t="s">
        <v>0</v>
      </c>
      <c r="D44" s="20">
        <v>9676879</v>
      </c>
      <c r="E44" s="20">
        <v>9962000</v>
      </c>
      <c r="F44" s="20">
        <v>7854236</v>
      </c>
      <c r="G44" s="20">
        <v>2323877</v>
      </c>
      <c r="H44" s="27">
        <f t="shared" si="0"/>
        <v>29816992</v>
      </c>
    </row>
    <row r="45" spans="1:8" s="4" customFormat="1" ht="10.5" customHeight="1">
      <c r="A45" s="190"/>
      <c r="B45" s="206" t="s">
        <v>18</v>
      </c>
      <c r="C45" s="65" t="s">
        <v>109</v>
      </c>
      <c r="D45" s="111"/>
      <c r="E45" s="15">
        <v>12210</v>
      </c>
      <c r="F45" s="18">
        <v>9196</v>
      </c>
      <c r="G45" s="18">
        <v>817</v>
      </c>
      <c r="H45" s="26">
        <f t="shared" si="0"/>
        <v>22223</v>
      </c>
    </row>
    <row r="46" spans="1:8" s="4" customFormat="1" ht="10.5" customHeight="1" thickBot="1">
      <c r="A46" s="190"/>
      <c r="B46" s="207"/>
      <c r="C46" s="67" t="s">
        <v>0</v>
      </c>
      <c r="D46" s="113"/>
      <c r="E46" s="20">
        <v>1232865</v>
      </c>
      <c r="F46" s="20">
        <v>926271</v>
      </c>
      <c r="G46" s="20">
        <v>82762</v>
      </c>
      <c r="H46" s="27">
        <f t="shared" si="0"/>
        <v>2241898</v>
      </c>
    </row>
    <row r="47" spans="1:8" s="4" customFormat="1" ht="10.5" customHeight="1">
      <c r="A47" s="190"/>
      <c r="B47" s="206" t="s">
        <v>19</v>
      </c>
      <c r="C47" s="65" t="s">
        <v>109</v>
      </c>
      <c r="D47" s="111"/>
      <c r="E47" s="15">
        <v>13182</v>
      </c>
      <c r="F47" s="18">
        <v>10818</v>
      </c>
      <c r="G47" s="18">
        <v>1549</v>
      </c>
      <c r="H47" s="26">
        <f t="shared" si="0"/>
        <v>25549</v>
      </c>
    </row>
    <row r="48" spans="1:8" s="4" customFormat="1" ht="10.5" customHeight="1" thickBot="1">
      <c r="A48" s="191"/>
      <c r="B48" s="207"/>
      <c r="C48" s="67" t="s">
        <v>0</v>
      </c>
      <c r="D48" s="113"/>
      <c r="E48" s="20">
        <v>1340938</v>
      </c>
      <c r="F48" s="20">
        <v>1102192</v>
      </c>
      <c r="G48" s="20">
        <v>157307</v>
      </c>
      <c r="H48" s="27">
        <f t="shared" si="0"/>
        <v>2600437</v>
      </c>
    </row>
    <row r="49" spans="1:8" s="4" customFormat="1" ht="10.5" customHeight="1">
      <c r="A49" s="181" t="s">
        <v>72</v>
      </c>
      <c r="B49" s="210" t="s">
        <v>79</v>
      </c>
      <c r="C49" s="65" t="s">
        <v>109</v>
      </c>
      <c r="D49" s="111"/>
      <c r="E49" s="15">
        <v>3400</v>
      </c>
      <c r="F49" s="111"/>
      <c r="G49" s="18">
        <v>53178</v>
      </c>
      <c r="H49" s="26">
        <f t="shared" si="0"/>
        <v>56578</v>
      </c>
    </row>
    <row r="50" spans="1:8" s="4" customFormat="1" ht="10.5" customHeight="1" thickBot="1">
      <c r="A50" s="182"/>
      <c r="B50" s="211"/>
      <c r="C50" s="67" t="s">
        <v>0</v>
      </c>
      <c r="D50" s="113"/>
      <c r="E50" s="20">
        <v>10710</v>
      </c>
      <c r="F50" s="113"/>
      <c r="G50" s="20">
        <v>167096</v>
      </c>
      <c r="H50" s="27">
        <f t="shared" si="0"/>
        <v>177806</v>
      </c>
    </row>
    <row r="51" spans="1:8" s="4" customFormat="1" ht="10.5" customHeight="1">
      <c r="A51" s="182"/>
      <c r="B51" s="210" t="s">
        <v>20</v>
      </c>
      <c r="C51" s="65" t="s">
        <v>109</v>
      </c>
      <c r="D51" s="18">
        <v>4216</v>
      </c>
      <c r="E51" s="15">
        <v>69394</v>
      </c>
      <c r="F51" s="18">
        <v>36355</v>
      </c>
      <c r="G51" s="18">
        <v>85423</v>
      </c>
      <c r="H51" s="26">
        <f t="shared" si="0"/>
        <v>195388</v>
      </c>
    </row>
    <row r="52" spans="1:8" s="4" customFormat="1" ht="10.5" customHeight="1" thickBot="1">
      <c r="A52" s="182"/>
      <c r="B52" s="211"/>
      <c r="C52" s="67" t="s">
        <v>0</v>
      </c>
      <c r="D52" s="20">
        <v>55158</v>
      </c>
      <c r="E52" s="20">
        <v>903486</v>
      </c>
      <c r="F52" s="20">
        <v>478579</v>
      </c>
      <c r="G52" s="20">
        <v>1111195</v>
      </c>
      <c r="H52" s="27">
        <f t="shared" si="0"/>
        <v>2548418</v>
      </c>
    </row>
    <row r="53" spans="1:8" s="4" customFormat="1" ht="10.5" customHeight="1">
      <c r="A53" s="182"/>
      <c r="B53" s="210" t="s">
        <v>125</v>
      </c>
      <c r="C53" s="65" t="s">
        <v>109</v>
      </c>
      <c r="D53" s="18">
        <v>6680</v>
      </c>
      <c r="E53" s="128"/>
      <c r="F53" s="111"/>
      <c r="G53" s="18">
        <v>818</v>
      </c>
      <c r="H53" s="26">
        <f t="shared" si="0"/>
        <v>7498</v>
      </c>
    </row>
    <row r="54" spans="1:8" s="4" customFormat="1" ht="10.5" customHeight="1" thickBot="1">
      <c r="A54" s="182"/>
      <c r="B54" s="211"/>
      <c r="C54" s="67" t="s">
        <v>0</v>
      </c>
      <c r="D54" s="20">
        <v>14028</v>
      </c>
      <c r="E54" s="113"/>
      <c r="F54" s="113"/>
      <c r="G54" s="20">
        <v>2577</v>
      </c>
      <c r="H54" s="27">
        <f t="shared" si="0"/>
        <v>16605</v>
      </c>
    </row>
    <row r="55" spans="1:8" s="4" customFormat="1" ht="10.5" customHeight="1">
      <c r="A55" s="182"/>
      <c r="B55" s="210" t="s">
        <v>113</v>
      </c>
      <c r="C55" s="65" t="s">
        <v>109</v>
      </c>
      <c r="D55" s="111"/>
      <c r="E55" s="128"/>
      <c r="F55" s="128"/>
      <c r="G55" s="15">
        <v>1875</v>
      </c>
      <c r="H55" s="26">
        <f t="shared" si="0"/>
        <v>1875</v>
      </c>
    </row>
    <row r="56" spans="1:8" s="4" customFormat="1" ht="10.5" customHeight="1" thickBot="1">
      <c r="A56" s="182"/>
      <c r="B56" s="211"/>
      <c r="C56" s="67" t="s">
        <v>0</v>
      </c>
      <c r="D56" s="113"/>
      <c r="E56" s="113"/>
      <c r="F56" s="113"/>
      <c r="G56" s="20">
        <v>938</v>
      </c>
      <c r="H56" s="27">
        <f t="shared" si="0"/>
        <v>938</v>
      </c>
    </row>
    <row r="57" spans="1:8" s="4" customFormat="1" ht="10.5" customHeight="1">
      <c r="A57" s="182"/>
      <c r="B57" s="210" t="s">
        <v>78</v>
      </c>
      <c r="C57" s="65" t="s">
        <v>109</v>
      </c>
      <c r="D57" s="111"/>
      <c r="E57" s="15">
        <v>70394</v>
      </c>
      <c r="F57" s="128"/>
      <c r="G57" s="128"/>
      <c r="H57" s="26">
        <f t="shared" si="0"/>
        <v>70394</v>
      </c>
    </row>
    <row r="58" spans="1:8" s="4" customFormat="1" ht="10.5" customHeight="1" thickBot="1">
      <c r="A58" s="182"/>
      <c r="B58" s="211"/>
      <c r="C58" s="67" t="s">
        <v>0</v>
      </c>
      <c r="D58" s="113"/>
      <c r="E58" s="20">
        <v>4224</v>
      </c>
      <c r="F58" s="113"/>
      <c r="G58" s="113"/>
      <c r="H58" s="27">
        <f t="shared" si="0"/>
        <v>4224</v>
      </c>
    </row>
    <row r="59" spans="1:8" s="4" customFormat="1" ht="10.5" customHeight="1">
      <c r="A59" s="182"/>
      <c r="B59" s="210" t="s">
        <v>77</v>
      </c>
      <c r="C59" s="65" t="s">
        <v>109</v>
      </c>
      <c r="D59" s="111"/>
      <c r="E59" s="15">
        <v>229500</v>
      </c>
      <c r="F59" s="128"/>
      <c r="G59" s="128"/>
      <c r="H59" s="26">
        <f t="shared" si="0"/>
        <v>229500</v>
      </c>
    </row>
    <row r="60" spans="1:8" s="4" customFormat="1" ht="10.5" customHeight="1" thickBot="1">
      <c r="A60" s="183"/>
      <c r="B60" s="211"/>
      <c r="C60" s="67" t="s">
        <v>0</v>
      </c>
      <c r="D60" s="113"/>
      <c r="E60" s="20">
        <v>22950</v>
      </c>
      <c r="F60" s="113"/>
      <c r="G60" s="113"/>
      <c r="H60" s="27">
        <f t="shared" si="0"/>
        <v>22950</v>
      </c>
    </row>
    <row r="61" spans="1:8" s="4" customFormat="1" ht="10.5" customHeight="1">
      <c r="A61" s="181" t="s">
        <v>71</v>
      </c>
      <c r="B61" s="210" t="s">
        <v>24</v>
      </c>
      <c r="C61" s="65" t="s">
        <v>109</v>
      </c>
      <c r="D61" s="18">
        <v>1450</v>
      </c>
      <c r="E61" s="15">
        <v>1000</v>
      </c>
      <c r="F61" s="18">
        <v>3470</v>
      </c>
      <c r="G61" s="18">
        <v>150</v>
      </c>
      <c r="H61" s="26">
        <f t="shared" si="0"/>
        <v>6070</v>
      </c>
    </row>
    <row r="62" spans="1:8" s="4" customFormat="1" ht="10.5" customHeight="1" thickBot="1">
      <c r="A62" s="182"/>
      <c r="B62" s="211"/>
      <c r="C62" s="67" t="s">
        <v>0</v>
      </c>
      <c r="D62" s="20">
        <v>148570</v>
      </c>
      <c r="E62" s="20">
        <v>104100</v>
      </c>
      <c r="F62" s="20">
        <v>362988</v>
      </c>
      <c r="G62" s="20">
        <v>16075</v>
      </c>
      <c r="H62" s="27">
        <f t="shared" si="0"/>
        <v>631733</v>
      </c>
    </row>
    <row r="63" spans="1:8" s="4" customFormat="1" ht="10.5" customHeight="1">
      <c r="A63" s="182"/>
      <c r="B63" s="210" t="s">
        <v>23</v>
      </c>
      <c r="C63" s="65" t="s">
        <v>109</v>
      </c>
      <c r="D63" s="18">
        <v>27</v>
      </c>
      <c r="E63" s="128"/>
      <c r="F63" s="111"/>
      <c r="G63" s="111"/>
      <c r="H63" s="26">
        <f t="shared" si="0"/>
        <v>27</v>
      </c>
    </row>
    <row r="64" spans="1:8" s="4" customFormat="1" ht="10.5" customHeight="1" thickBot="1">
      <c r="A64" s="182"/>
      <c r="B64" s="211"/>
      <c r="C64" s="67" t="s">
        <v>27</v>
      </c>
      <c r="D64" s="20">
        <v>2951400</v>
      </c>
      <c r="E64" s="113"/>
      <c r="F64" s="113"/>
      <c r="G64" s="113"/>
      <c r="H64" s="27">
        <f t="shared" si="0"/>
        <v>2951400</v>
      </c>
    </row>
    <row r="65" spans="1:8" ht="10.5" customHeight="1" thickBot="1">
      <c r="A65" s="174" t="s">
        <v>110</v>
      </c>
      <c r="B65" s="174"/>
      <c r="C65" s="64" t="s">
        <v>109</v>
      </c>
      <c r="D65" s="54">
        <f>D5+D7+D9+D11+D13+D15+D17+D19+D21+D23+D25+D27+D29+D31+D33+D35+D37+D39+D41+D43+D45+D47+D49+D51+D53+D55+D57+D59+D61+D63</f>
        <v>58723680</v>
      </c>
      <c r="E65" s="54">
        <f>E5+E7+E9+E11+E13+E15+E17+E19+E21+E23+E25+E27+E29+E31+E33+E35+E37+E39+E41+E43+E45+E47+E49+E51+E53+E55+E57+E59+E61+E63</f>
        <v>15919294</v>
      </c>
      <c r="F65" s="54">
        <f>F5+F7+F9+F11+F13+F15+F17+F19+F21+F23+F25+F27+F29+F31+F33+F35+F37+F39+F41+F43+F45+F47+F49+F51+F53+F55+F57+F59+F61+F63</f>
        <v>15289159</v>
      </c>
      <c r="G65" s="54">
        <f>G5+G7+G9+G11+G13+G15+G17+G19+G21+G23+G25+G27+G29+G31+G33+G35+G37+G39+G41+G43+G45+G47+G49+G51+G53+G55+G57+G59+G61+G63</f>
        <v>12656504</v>
      </c>
      <c r="H65" s="54">
        <f>H5+H7+H9+H11+H13+H15+H17+H19+H21+H23+H25+H27+H29+H31+H33+H35+H37+H39+H41+H43+H45+H47+H49+H51+H53+H55+H57+H59+H61+H63</f>
        <v>102588637</v>
      </c>
    </row>
    <row r="66" spans="1:8" ht="10.5" customHeight="1" thickBot="1">
      <c r="A66" s="174" t="s">
        <v>111</v>
      </c>
      <c r="B66" s="174"/>
      <c r="C66" s="64" t="s">
        <v>0</v>
      </c>
      <c r="D66" s="25">
        <v>188310640</v>
      </c>
      <c r="E66" s="25">
        <v>287700470</v>
      </c>
      <c r="F66" s="25">
        <f>F6+F8+F10+F12+F14+F16+F18+F20+F22+F24+F26+F28+F30+F32+F34+F36+F38+F40+F42+F44+F46+F48+F50+F52+F54+F56+F58+F60+F62+F64</f>
        <v>302815652</v>
      </c>
      <c r="G66" s="25">
        <f>G6+G8+G10+G12+G14+G16+G18+G20+G22+G24+G26+G28+G30+G32+G34+G36+G38+G40+G42+G44+G46+G48+G50+G52+G54+G56+G58+G60+G62+G64</f>
        <v>259278453</v>
      </c>
      <c r="H66" s="25">
        <f>SUM(D66:G66)</f>
        <v>1038105215</v>
      </c>
    </row>
    <row r="67" ht="13.5" customHeight="1">
      <c r="A67" s="7" t="s">
        <v>52</v>
      </c>
    </row>
  </sheetData>
  <sheetProtection/>
  <mergeCells count="37">
    <mergeCell ref="D3:H3"/>
    <mergeCell ref="A5:A8"/>
    <mergeCell ref="B5:B6"/>
    <mergeCell ref="B7:B8"/>
    <mergeCell ref="A9:A4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3:B44"/>
    <mergeCell ref="B41:B42"/>
    <mergeCell ref="B45:B46"/>
    <mergeCell ref="B47:B48"/>
    <mergeCell ref="A49:A60"/>
    <mergeCell ref="B49:B50"/>
    <mergeCell ref="B51:B52"/>
    <mergeCell ref="B53:B54"/>
    <mergeCell ref="B55:B56"/>
    <mergeCell ref="B57:B58"/>
    <mergeCell ref="A65:B65"/>
    <mergeCell ref="A66:B66"/>
    <mergeCell ref="B59:B60"/>
    <mergeCell ref="A61:A64"/>
    <mergeCell ref="B61:B62"/>
    <mergeCell ref="B63:B6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22.57421875" style="10" customWidth="1"/>
    <col min="3" max="3" width="8.421875" style="6" customWidth="1"/>
    <col min="4" max="4" width="7.8515625" style="3" bestFit="1" customWidth="1"/>
    <col min="5" max="5" width="8.140625" style="3" bestFit="1" customWidth="1"/>
    <col min="6" max="6" width="7.8515625" style="3" bestFit="1" customWidth="1"/>
    <col min="7" max="7" width="8.140625" style="3" bestFit="1" customWidth="1"/>
    <col min="8" max="8" width="7.8515625" style="3" bestFit="1" customWidth="1"/>
    <col min="9" max="11" width="8.140625" style="3" bestFit="1" customWidth="1"/>
    <col min="12" max="12" width="7.57421875" style="3" bestFit="1" customWidth="1"/>
    <col min="13" max="14" width="8.140625" style="3" bestFit="1" customWidth="1"/>
    <col min="15" max="15" width="7.8515625" style="3" bestFit="1" customWidth="1"/>
    <col min="16" max="16384" width="9.140625" style="3" customWidth="1"/>
  </cols>
  <sheetData>
    <row r="1" spans="1:21" ht="19.5" customHeight="1">
      <c r="A1" s="107" t="s">
        <v>164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"/>
      <c r="Q1" s="12"/>
      <c r="R1" s="12"/>
      <c r="S1" s="12"/>
      <c r="T1" s="12"/>
      <c r="U1" s="12"/>
    </row>
    <row r="2" spans="1:15" ht="6.75" customHeight="1" thickBot="1">
      <c r="A2" s="14"/>
      <c r="M2" s="10"/>
      <c r="N2" s="6"/>
      <c r="O2" s="6"/>
    </row>
    <row r="3" spans="1:15" ht="13.5" customHeight="1" thickBot="1">
      <c r="A3" s="14"/>
      <c r="D3" s="192">
        <v>2009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3.5" customHeight="1" thickBot="1">
      <c r="A4" s="24" t="s">
        <v>91</v>
      </c>
      <c r="B4" s="24" t="s">
        <v>92</v>
      </c>
      <c r="C4" s="101" t="s">
        <v>93</v>
      </c>
      <c r="D4" s="155" t="s">
        <v>133</v>
      </c>
      <c r="E4" s="155" t="s">
        <v>134</v>
      </c>
      <c r="F4" s="155" t="s">
        <v>56</v>
      </c>
      <c r="G4" s="155" t="s">
        <v>57</v>
      </c>
      <c r="H4" s="155" t="s">
        <v>58</v>
      </c>
      <c r="I4" s="155" t="s">
        <v>59</v>
      </c>
      <c r="J4" s="155" t="s">
        <v>60</v>
      </c>
      <c r="K4" s="155" t="s">
        <v>135</v>
      </c>
      <c r="L4" s="155" t="s">
        <v>136</v>
      </c>
      <c r="M4" s="155" t="s">
        <v>137</v>
      </c>
      <c r="N4" s="155" t="s">
        <v>138</v>
      </c>
      <c r="O4" s="155" t="s">
        <v>139</v>
      </c>
    </row>
    <row r="5" spans="1:15" ht="30" customHeight="1">
      <c r="A5" s="181" t="s">
        <v>66</v>
      </c>
      <c r="B5" s="208" t="s">
        <v>67</v>
      </c>
      <c r="C5" s="65" t="s">
        <v>109</v>
      </c>
      <c r="D5" s="18">
        <v>79650</v>
      </c>
      <c r="E5" s="15">
        <v>30289</v>
      </c>
      <c r="F5" s="18">
        <v>45661</v>
      </c>
      <c r="G5" s="18">
        <v>40251</v>
      </c>
      <c r="H5" s="18">
        <v>69396</v>
      </c>
      <c r="I5" s="18">
        <v>247245</v>
      </c>
      <c r="J5" s="18">
        <v>172156</v>
      </c>
      <c r="K5" s="18">
        <v>77009</v>
      </c>
      <c r="L5" s="15">
        <v>84689</v>
      </c>
      <c r="M5" s="15">
        <v>89207</v>
      </c>
      <c r="N5" s="15">
        <v>107413</v>
      </c>
      <c r="O5" s="15">
        <v>38968</v>
      </c>
    </row>
    <row r="6" spans="1:15" ht="30" customHeight="1" thickBot="1">
      <c r="A6" s="182"/>
      <c r="B6" s="209"/>
      <c r="C6" s="67" t="s">
        <v>0</v>
      </c>
      <c r="D6" s="20">
        <v>1269830</v>
      </c>
      <c r="E6" s="20">
        <v>480222</v>
      </c>
      <c r="F6" s="20">
        <v>706045</v>
      </c>
      <c r="G6" s="20">
        <v>633045</v>
      </c>
      <c r="H6" s="20">
        <v>1271600</v>
      </c>
      <c r="I6" s="20">
        <v>5731386</v>
      </c>
      <c r="J6" s="20">
        <v>4349579</v>
      </c>
      <c r="K6" s="20">
        <v>1858319</v>
      </c>
      <c r="L6" s="20">
        <v>2010389</v>
      </c>
      <c r="M6" s="20">
        <v>2311063</v>
      </c>
      <c r="N6" s="20">
        <v>2825522</v>
      </c>
      <c r="O6" s="20">
        <v>961200</v>
      </c>
    </row>
    <row r="7" spans="1:15" ht="30" customHeight="1">
      <c r="A7" s="182"/>
      <c r="B7" s="206" t="s">
        <v>68</v>
      </c>
      <c r="C7" s="65" t="s">
        <v>109</v>
      </c>
      <c r="D7" s="18">
        <v>19899</v>
      </c>
      <c r="E7" s="15">
        <v>15481</v>
      </c>
      <c r="F7" s="18">
        <v>20047</v>
      </c>
      <c r="G7" s="18">
        <v>50714</v>
      </c>
      <c r="H7" s="18">
        <v>101491</v>
      </c>
      <c r="I7" s="18">
        <v>73591</v>
      </c>
      <c r="J7" s="18">
        <v>53937</v>
      </c>
      <c r="K7" s="18">
        <v>24347</v>
      </c>
      <c r="L7" s="15">
        <v>21390</v>
      </c>
      <c r="M7" s="15">
        <v>51628</v>
      </c>
      <c r="N7" s="15">
        <v>54152</v>
      </c>
      <c r="O7" s="15">
        <v>10018</v>
      </c>
    </row>
    <row r="8" spans="1:15" s="8" customFormat="1" ht="30" customHeight="1" thickBot="1">
      <c r="A8" s="183"/>
      <c r="B8" s="207"/>
      <c r="C8" s="67" t="s">
        <v>0</v>
      </c>
      <c r="D8" s="20">
        <v>310891</v>
      </c>
      <c r="E8" s="20">
        <v>243015</v>
      </c>
      <c r="F8" s="20">
        <v>307795</v>
      </c>
      <c r="G8" s="20">
        <v>789845</v>
      </c>
      <c r="H8" s="20">
        <v>1756390</v>
      </c>
      <c r="I8" s="20">
        <v>1698898</v>
      </c>
      <c r="J8" s="20">
        <v>1346168</v>
      </c>
      <c r="K8" s="20">
        <v>581199</v>
      </c>
      <c r="L8" s="20">
        <v>516707</v>
      </c>
      <c r="M8" s="20">
        <v>1331942</v>
      </c>
      <c r="N8" s="20">
        <v>1419840</v>
      </c>
      <c r="O8" s="20">
        <v>246850</v>
      </c>
    </row>
    <row r="9" spans="1:15" s="4" customFormat="1" ht="12" customHeight="1">
      <c r="A9" s="189" t="s">
        <v>74</v>
      </c>
      <c r="B9" s="206" t="s">
        <v>1</v>
      </c>
      <c r="C9" s="65" t="s">
        <v>109</v>
      </c>
      <c r="D9" s="111"/>
      <c r="E9" s="128"/>
      <c r="F9" s="111"/>
      <c r="G9" s="111"/>
      <c r="H9" s="111"/>
      <c r="I9" s="111"/>
      <c r="J9" s="18">
        <v>2</v>
      </c>
      <c r="K9" s="18">
        <v>76</v>
      </c>
      <c r="L9" s="18">
        <v>18825</v>
      </c>
      <c r="M9" s="128"/>
      <c r="N9" s="15">
        <v>150</v>
      </c>
      <c r="O9" s="15">
        <v>92</v>
      </c>
    </row>
    <row r="10" spans="1:15" s="4" customFormat="1" ht="12" customHeight="1" thickBot="1">
      <c r="A10" s="190"/>
      <c r="B10" s="207"/>
      <c r="C10" s="67" t="s">
        <v>0</v>
      </c>
      <c r="D10" s="113"/>
      <c r="E10" s="113"/>
      <c r="F10" s="113"/>
      <c r="G10" s="113"/>
      <c r="H10" s="113"/>
      <c r="I10" s="113"/>
      <c r="J10" s="20">
        <v>3</v>
      </c>
      <c r="K10" s="20">
        <v>158</v>
      </c>
      <c r="L10" s="20">
        <v>30099</v>
      </c>
      <c r="M10" s="113"/>
      <c r="N10" s="20">
        <v>227</v>
      </c>
      <c r="O10" s="20">
        <v>147</v>
      </c>
    </row>
    <row r="11" spans="1:15" s="4" customFormat="1" ht="12" customHeight="1">
      <c r="A11" s="190"/>
      <c r="B11" s="206" t="s">
        <v>2</v>
      </c>
      <c r="C11" s="65" t="s">
        <v>109</v>
      </c>
      <c r="D11" s="18">
        <v>2648</v>
      </c>
      <c r="E11" s="15">
        <v>1376</v>
      </c>
      <c r="F11" s="18">
        <v>3236</v>
      </c>
      <c r="G11" s="18">
        <v>638</v>
      </c>
      <c r="H11" s="18">
        <v>1647</v>
      </c>
      <c r="I11" s="18">
        <v>1567</v>
      </c>
      <c r="J11" s="18">
        <v>7691</v>
      </c>
      <c r="K11" s="18">
        <v>594</v>
      </c>
      <c r="L11" s="15">
        <v>12351</v>
      </c>
      <c r="M11" s="15">
        <v>3806</v>
      </c>
      <c r="N11" s="15">
        <v>10316</v>
      </c>
      <c r="O11" s="15">
        <v>5483</v>
      </c>
    </row>
    <row r="12" spans="1:15" s="4" customFormat="1" ht="12" customHeight="1" thickBot="1">
      <c r="A12" s="190"/>
      <c r="B12" s="207"/>
      <c r="C12" s="67" t="s">
        <v>0</v>
      </c>
      <c r="D12" s="20">
        <v>122738</v>
      </c>
      <c r="E12" s="20">
        <v>59711</v>
      </c>
      <c r="F12" s="20">
        <v>129144</v>
      </c>
      <c r="G12" s="20">
        <v>28410</v>
      </c>
      <c r="H12" s="20">
        <v>76055</v>
      </c>
      <c r="I12" s="20">
        <v>91263</v>
      </c>
      <c r="J12" s="20">
        <v>468714</v>
      </c>
      <c r="K12" s="20">
        <v>36336</v>
      </c>
      <c r="L12" s="20">
        <v>778626</v>
      </c>
      <c r="M12" s="20">
        <v>278497</v>
      </c>
      <c r="N12" s="20">
        <v>774404</v>
      </c>
      <c r="O12" s="20">
        <v>400785</v>
      </c>
    </row>
    <row r="13" spans="1:15" s="4" customFormat="1" ht="12" customHeight="1">
      <c r="A13" s="190"/>
      <c r="B13" s="206" t="s">
        <v>3</v>
      </c>
      <c r="C13" s="65" t="s">
        <v>109</v>
      </c>
      <c r="D13" s="18">
        <v>1426</v>
      </c>
      <c r="E13" s="15">
        <v>3897</v>
      </c>
      <c r="F13" s="18">
        <v>2560</v>
      </c>
      <c r="G13" s="18">
        <v>899</v>
      </c>
      <c r="H13" s="18">
        <v>1603</v>
      </c>
      <c r="I13" s="18">
        <v>2314</v>
      </c>
      <c r="J13" s="18">
        <v>739</v>
      </c>
      <c r="K13" s="18">
        <v>677</v>
      </c>
      <c r="L13" s="15">
        <v>1790</v>
      </c>
      <c r="M13" s="15">
        <v>4403</v>
      </c>
      <c r="N13" s="15">
        <v>1301</v>
      </c>
      <c r="O13" s="15">
        <v>2296</v>
      </c>
    </row>
    <row r="14" spans="1:15" s="4" customFormat="1" ht="12" customHeight="1" thickBot="1">
      <c r="A14" s="190"/>
      <c r="B14" s="207"/>
      <c r="C14" s="67" t="s">
        <v>0</v>
      </c>
      <c r="D14" s="20">
        <v>69917</v>
      </c>
      <c r="E14" s="20">
        <v>169104</v>
      </c>
      <c r="F14" s="20">
        <v>113299</v>
      </c>
      <c r="G14" s="20">
        <v>43062</v>
      </c>
      <c r="H14" s="20">
        <v>79037</v>
      </c>
      <c r="I14" s="20">
        <v>148201</v>
      </c>
      <c r="J14" s="20">
        <v>49605</v>
      </c>
      <c r="K14" s="20">
        <v>43875</v>
      </c>
      <c r="L14" s="20">
        <v>126209</v>
      </c>
      <c r="M14" s="20">
        <v>377187</v>
      </c>
      <c r="N14" s="20">
        <v>110679</v>
      </c>
      <c r="O14" s="20">
        <v>192732</v>
      </c>
    </row>
    <row r="15" spans="1:15" s="4" customFormat="1" ht="12" customHeight="1">
      <c r="A15" s="190"/>
      <c r="B15" s="206" t="s">
        <v>4</v>
      </c>
      <c r="C15" s="65" t="s">
        <v>109</v>
      </c>
      <c r="D15" s="18">
        <v>264</v>
      </c>
      <c r="E15" s="128"/>
      <c r="F15" s="18">
        <v>60</v>
      </c>
      <c r="G15" s="111"/>
      <c r="H15" s="111"/>
      <c r="I15" s="111"/>
      <c r="J15" s="111"/>
      <c r="K15" s="111"/>
      <c r="L15" s="128"/>
      <c r="M15" s="128"/>
      <c r="N15" s="128"/>
      <c r="O15" s="128"/>
    </row>
    <row r="16" spans="1:15" s="4" customFormat="1" ht="12" customHeight="1" thickBot="1">
      <c r="A16" s="190"/>
      <c r="B16" s="207"/>
      <c r="C16" s="67" t="s">
        <v>0</v>
      </c>
      <c r="D16" s="20">
        <v>6793</v>
      </c>
      <c r="E16" s="113"/>
      <c r="F16" s="20">
        <v>1548</v>
      </c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s="4" customFormat="1" ht="12" customHeight="1">
      <c r="A17" s="190"/>
      <c r="B17" s="206" t="s">
        <v>5</v>
      </c>
      <c r="C17" s="65" t="s">
        <v>109</v>
      </c>
      <c r="D17" s="18">
        <v>113</v>
      </c>
      <c r="E17" s="15">
        <v>18</v>
      </c>
      <c r="F17" s="111"/>
      <c r="G17" s="18">
        <v>136</v>
      </c>
      <c r="H17" s="18">
        <v>727</v>
      </c>
      <c r="I17" s="18">
        <v>69</v>
      </c>
      <c r="J17" s="18">
        <v>191</v>
      </c>
      <c r="K17" s="18">
        <v>101</v>
      </c>
      <c r="L17" s="15">
        <v>5</v>
      </c>
      <c r="M17" s="15">
        <v>25</v>
      </c>
      <c r="N17" s="15">
        <v>468</v>
      </c>
      <c r="O17" s="15">
        <v>425</v>
      </c>
    </row>
    <row r="18" spans="1:15" s="4" customFormat="1" ht="12" customHeight="1" thickBot="1">
      <c r="A18" s="190"/>
      <c r="B18" s="207"/>
      <c r="C18" s="67" t="s">
        <v>0</v>
      </c>
      <c r="D18" s="20">
        <v>11263</v>
      </c>
      <c r="E18" s="20">
        <v>1806</v>
      </c>
      <c r="F18" s="113"/>
      <c r="G18" s="20">
        <v>13623</v>
      </c>
      <c r="H18" s="20">
        <v>72930</v>
      </c>
      <c r="I18" s="20">
        <v>6935</v>
      </c>
      <c r="J18" s="20">
        <v>19132</v>
      </c>
      <c r="K18" s="20">
        <v>10158</v>
      </c>
      <c r="L18" s="20">
        <v>526</v>
      </c>
      <c r="M18" s="20">
        <v>2469</v>
      </c>
      <c r="N18" s="20">
        <v>47825</v>
      </c>
      <c r="O18" s="20">
        <v>43775</v>
      </c>
    </row>
    <row r="19" spans="1:15" s="4" customFormat="1" ht="12" customHeight="1">
      <c r="A19" s="190"/>
      <c r="B19" s="206" t="s">
        <v>6</v>
      </c>
      <c r="C19" s="65" t="s">
        <v>109</v>
      </c>
      <c r="D19" s="18">
        <v>311</v>
      </c>
      <c r="E19" s="15">
        <v>168</v>
      </c>
      <c r="F19" s="111"/>
      <c r="G19" s="111"/>
      <c r="H19" s="18">
        <v>529</v>
      </c>
      <c r="I19" s="18">
        <v>19</v>
      </c>
      <c r="J19" s="18">
        <v>360</v>
      </c>
      <c r="K19" s="111"/>
      <c r="L19" s="15">
        <v>656</v>
      </c>
      <c r="M19" s="15">
        <v>134</v>
      </c>
      <c r="N19" s="15">
        <v>474</v>
      </c>
      <c r="O19" s="15">
        <v>138</v>
      </c>
    </row>
    <row r="20" spans="1:15" s="4" customFormat="1" ht="12" customHeight="1" thickBot="1">
      <c r="A20" s="190"/>
      <c r="B20" s="207"/>
      <c r="C20" s="67" t="s">
        <v>0</v>
      </c>
      <c r="D20" s="20">
        <v>5662</v>
      </c>
      <c r="E20" s="20">
        <v>3048</v>
      </c>
      <c r="F20" s="113"/>
      <c r="G20" s="113"/>
      <c r="H20" s="20">
        <v>9592</v>
      </c>
      <c r="I20" s="20">
        <v>359</v>
      </c>
      <c r="J20" s="20">
        <v>6630</v>
      </c>
      <c r="K20" s="113"/>
      <c r="L20" s="20">
        <v>12134</v>
      </c>
      <c r="M20" s="20">
        <v>2480</v>
      </c>
      <c r="N20" s="20">
        <v>8842</v>
      </c>
      <c r="O20" s="20">
        <v>2576</v>
      </c>
    </row>
    <row r="21" spans="1:15" s="4" customFormat="1" ht="12" customHeight="1">
      <c r="A21" s="190"/>
      <c r="B21" s="206" t="s">
        <v>8</v>
      </c>
      <c r="C21" s="65" t="s">
        <v>109</v>
      </c>
      <c r="D21" s="18">
        <v>658</v>
      </c>
      <c r="E21" s="15">
        <v>53</v>
      </c>
      <c r="F21" s="128"/>
      <c r="G21" s="15">
        <v>222</v>
      </c>
      <c r="H21" s="15">
        <v>321</v>
      </c>
      <c r="I21" s="15">
        <v>243</v>
      </c>
      <c r="J21" s="18">
        <v>132</v>
      </c>
      <c r="K21" s="18">
        <v>513</v>
      </c>
      <c r="L21" s="15">
        <v>1620</v>
      </c>
      <c r="M21" s="15">
        <v>425</v>
      </c>
      <c r="N21" s="15">
        <v>1095</v>
      </c>
      <c r="O21" s="15">
        <v>1240</v>
      </c>
    </row>
    <row r="22" spans="1:15" s="4" customFormat="1" ht="12" customHeight="1" thickBot="1">
      <c r="A22" s="190"/>
      <c r="B22" s="207"/>
      <c r="C22" s="67" t="s">
        <v>0</v>
      </c>
      <c r="D22" s="20">
        <v>17599</v>
      </c>
      <c r="E22" s="20">
        <v>1421</v>
      </c>
      <c r="F22" s="113"/>
      <c r="G22" s="20">
        <v>6056</v>
      </c>
      <c r="H22" s="20">
        <v>8026</v>
      </c>
      <c r="I22" s="20">
        <v>6071</v>
      </c>
      <c r="J22" s="20">
        <v>3403</v>
      </c>
      <c r="K22" s="20">
        <v>13090</v>
      </c>
      <c r="L22" s="20">
        <v>41617</v>
      </c>
      <c r="M22" s="20">
        <v>11035</v>
      </c>
      <c r="N22" s="20">
        <v>29542</v>
      </c>
      <c r="O22" s="20">
        <v>33353</v>
      </c>
    </row>
    <row r="23" spans="1:15" s="4" customFormat="1" ht="12" customHeight="1">
      <c r="A23" s="190"/>
      <c r="B23" s="206" t="s">
        <v>9</v>
      </c>
      <c r="C23" s="65" t="s">
        <v>109</v>
      </c>
      <c r="D23" s="18">
        <v>211</v>
      </c>
      <c r="E23" s="15">
        <v>121</v>
      </c>
      <c r="F23" s="111"/>
      <c r="G23" s="18">
        <v>556</v>
      </c>
      <c r="H23" s="18">
        <v>326</v>
      </c>
      <c r="I23" s="18">
        <v>1100</v>
      </c>
      <c r="J23" s="18">
        <v>287</v>
      </c>
      <c r="K23" s="18">
        <v>962</v>
      </c>
      <c r="L23" s="15">
        <v>467</v>
      </c>
      <c r="M23" s="15">
        <v>473</v>
      </c>
      <c r="N23" s="15">
        <v>526</v>
      </c>
      <c r="O23" s="15">
        <v>629</v>
      </c>
    </row>
    <row r="24" spans="1:15" s="4" customFormat="1" ht="12" customHeight="1" thickBot="1">
      <c r="A24" s="190"/>
      <c r="B24" s="207"/>
      <c r="C24" s="67" t="s">
        <v>0</v>
      </c>
      <c r="D24" s="20">
        <v>5316</v>
      </c>
      <c r="E24" s="20">
        <v>3293</v>
      </c>
      <c r="F24" s="113"/>
      <c r="G24" s="20">
        <v>13889</v>
      </c>
      <c r="H24" s="20">
        <v>8158</v>
      </c>
      <c r="I24" s="20">
        <v>28143</v>
      </c>
      <c r="J24" s="20">
        <v>7334</v>
      </c>
      <c r="K24" s="20">
        <v>24529</v>
      </c>
      <c r="L24" s="20">
        <v>12029</v>
      </c>
      <c r="M24" s="20">
        <v>12291</v>
      </c>
      <c r="N24" s="20">
        <v>13321</v>
      </c>
      <c r="O24" s="20">
        <v>17052</v>
      </c>
    </row>
    <row r="25" spans="1:15" s="4" customFormat="1" ht="12" customHeight="1">
      <c r="A25" s="190"/>
      <c r="B25" s="206" t="s">
        <v>10</v>
      </c>
      <c r="C25" s="65" t="s">
        <v>109</v>
      </c>
      <c r="D25" s="18">
        <v>12813</v>
      </c>
      <c r="E25" s="15">
        <v>2784799</v>
      </c>
      <c r="F25" s="18">
        <v>18865</v>
      </c>
      <c r="G25" s="18">
        <v>23175</v>
      </c>
      <c r="H25" s="18">
        <v>37447</v>
      </c>
      <c r="I25" s="18">
        <v>43528</v>
      </c>
      <c r="J25" s="18">
        <v>25374</v>
      </c>
      <c r="K25" s="18">
        <v>24143</v>
      </c>
      <c r="L25" s="15">
        <v>9968</v>
      </c>
      <c r="M25" s="15">
        <v>38751</v>
      </c>
      <c r="N25" s="15">
        <v>16436</v>
      </c>
      <c r="O25" s="15">
        <v>44099</v>
      </c>
    </row>
    <row r="26" spans="1:15" s="4" customFormat="1" ht="12" customHeight="1" thickBot="1">
      <c r="A26" s="190"/>
      <c r="B26" s="207"/>
      <c r="C26" s="67" t="s">
        <v>0</v>
      </c>
      <c r="D26" s="20">
        <v>20826</v>
      </c>
      <c r="E26" s="20">
        <v>4752980</v>
      </c>
      <c r="F26" s="20">
        <v>31074</v>
      </c>
      <c r="G26" s="20">
        <v>38572</v>
      </c>
      <c r="H26" s="20">
        <v>66590</v>
      </c>
      <c r="I26" s="20">
        <v>81197</v>
      </c>
      <c r="J26" s="20">
        <v>49183</v>
      </c>
      <c r="K26" s="20">
        <v>44666</v>
      </c>
      <c r="L26" s="20">
        <v>17549</v>
      </c>
      <c r="M26" s="20">
        <v>75396</v>
      </c>
      <c r="N26" s="20">
        <v>33848</v>
      </c>
      <c r="O26" s="20">
        <v>90733</v>
      </c>
    </row>
    <row r="27" spans="1:15" s="4" customFormat="1" ht="12" customHeight="1">
      <c r="A27" s="190"/>
      <c r="B27" s="206" t="s">
        <v>11</v>
      </c>
      <c r="C27" s="65" t="s">
        <v>109</v>
      </c>
      <c r="D27" s="18">
        <v>247</v>
      </c>
      <c r="E27" s="15">
        <v>19</v>
      </c>
      <c r="F27" s="18">
        <v>26</v>
      </c>
      <c r="G27" s="111"/>
      <c r="H27" s="18">
        <v>25</v>
      </c>
      <c r="I27" s="111"/>
      <c r="J27" s="111"/>
      <c r="K27" s="111"/>
      <c r="L27" s="128"/>
      <c r="M27" s="128"/>
      <c r="N27" s="128"/>
      <c r="O27" s="128"/>
    </row>
    <row r="28" spans="1:15" s="4" customFormat="1" ht="12" customHeight="1" thickBot="1">
      <c r="A28" s="190"/>
      <c r="B28" s="207"/>
      <c r="C28" s="67" t="s">
        <v>0</v>
      </c>
      <c r="D28" s="20">
        <v>25025</v>
      </c>
      <c r="E28" s="20">
        <v>1791</v>
      </c>
      <c r="F28" s="20">
        <v>2726</v>
      </c>
      <c r="G28" s="113"/>
      <c r="H28" s="20">
        <v>2575</v>
      </c>
      <c r="I28" s="113"/>
      <c r="J28" s="113"/>
      <c r="K28" s="113"/>
      <c r="L28" s="113"/>
      <c r="M28" s="113"/>
      <c r="N28" s="113"/>
      <c r="O28" s="113"/>
    </row>
    <row r="29" spans="1:15" s="4" customFormat="1" ht="12" customHeight="1">
      <c r="A29" s="190"/>
      <c r="B29" s="206" t="s">
        <v>12</v>
      </c>
      <c r="C29" s="65" t="s">
        <v>109</v>
      </c>
      <c r="D29" s="18">
        <v>10285</v>
      </c>
      <c r="E29" s="15">
        <v>3475</v>
      </c>
      <c r="F29" s="18">
        <v>3357</v>
      </c>
      <c r="G29" s="18">
        <v>16331</v>
      </c>
      <c r="H29" s="18">
        <v>5126</v>
      </c>
      <c r="I29" s="18">
        <v>38223</v>
      </c>
      <c r="J29" s="18">
        <v>15734</v>
      </c>
      <c r="K29" s="18">
        <v>6552</v>
      </c>
      <c r="L29" s="15">
        <v>76440</v>
      </c>
      <c r="M29" s="15">
        <v>31911</v>
      </c>
      <c r="N29" s="15">
        <v>32796</v>
      </c>
      <c r="O29" s="15">
        <v>48888</v>
      </c>
    </row>
    <row r="30" spans="1:15" s="4" customFormat="1" ht="12" customHeight="1" thickBot="1">
      <c r="A30" s="190"/>
      <c r="B30" s="207"/>
      <c r="C30" s="67" t="s">
        <v>0</v>
      </c>
      <c r="D30" s="20">
        <v>16972</v>
      </c>
      <c r="E30" s="20">
        <v>5754</v>
      </c>
      <c r="F30" s="20">
        <v>5568</v>
      </c>
      <c r="G30" s="20">
        <v>27672</v>
      </c>
      <c r="H30" s="20">
        <v>9414</v>
      </c>
      <c r="I30" s="20">
        <v>70532</v>
      </c>
      <c r="J30" s="20">
        <v>30039</v>
      </c>
      <c r="K30" s="20">
        <v>11888</v>
      </c>
      <c r="L30" s="20">
        <v>135242</v>
      </c>
      <c r="M30" s="20">
        <v>62643</v>
      </c>
      <c r="N30" s="20">
        <v>67198</v>
      </c>
      <c r="O30" s="20">
        <v>102397</v>
      </c>
    </row>
    <row r="31" spans="1:15" s="4" customFormat="1" ht="12" customHeight="1">
      <c r="A31" s="190"/>
      <c r="B31" s="206" t="s">
        <v>25</v>
      </c>
      <c r="C31" s="65" t="s">
        <v>109</v>
      </c>
      <c r="D31" s="18">
        <v>70</v>
      </c>
      <c r="E31" s="15">
        <v>94</v>
      </c>
      <c r="F31" s="18">
        <v>57</v>
      </c>
      <c r="G31" s="18">
        <v>44</v>
      </c>
      <c r="H31" s="18">
        <v>29</v>
      </c>
      <c r="I31" s="18">
        <v>1321</v>
      </c>
      <c r="J31" s="18">
        <v>80</v>
      </c>
      <c r="K31" s="18">
        <v>105</v>
      </c>
      <c r="L31" s="15">
        <v>358</v>
      </c>
      <c r="M31" s="15">
        <v>354</v>
      </c>
      <c r="N31" s="15">
        <v>350</v>
      </c>
      <c r="O31" s="15">
        <v>90</v>
      </c>
    </row>
    <row r="32" spans="1:15" s="4" customFormat="1" ht="12" customHeight="1" thickBot="1">
      <c r="A32" s="190"/>
      <c r="B32" s="207"/>
      <c r="C32" s="67" t="s">
        <v>0</v>
      </c>
      <c r="D32" s="20">
        <v>6833</v>
      </c>
      <c r="E32" s="20">
        <v>9021</v>
      </c>
      <c r="F32" s="20">
        <v>5600</v>
      </c>
      <c r="G32" s="20">
        <v>4288</v>
      </c>
      <c r="H32" s="20">
        <v>2888</v>
      </c>
      <c r="I32" s="20">
        <v>128003</v>
      </c>
      <c r="J32" s="20">
        <v>7875</v>
      </c>
      <c r="K32" s="20">
        <v>10169</v>
      </c>
      <c r="L32" s="20">
        <v>35010</v>
      </c>
      <c r="M32" s="20">
        <v>34991</v>
      </c>
      <c r="N32" s="20">
        <v>34924</v>
      </c>
      <c r="O32" s="20">
        <v>9120</v>
      </c>
    </row>
    <row r="33" spans="1:15" s="4" customFormat="1" ht="12" customHeight="1">
      <c r="A33" s="190"/>
      <c r="B33" s="206" t="s">
        <v>29</v>
      </c>
      <c r="C33" s="65" t="s">
        <v>109</v>
      </c>
      <c r="D33" s="111"/>
      <c r="E33" s="128"/>
      <c r="F33" s="111"/>
      <c r="G33" s="111"/>
      <c r="H33" s="111"/>
      <c r="I33" s="111"/>
      <c r="J33" s="111"/>
      <c r="K33" s="111"/>
      <c r="L33" s="128"/>
      <c r="M33" s="128"/>
      <c r="N33" s="15">
        <v>110</v>
      </c>
      <c r="O33" s="15">
        <v>67</v>
      </c>
    </row>
    <row r="34" spans="1:15" s="4" customFormat="1" ht="12" customHeight="1" thickBot="1">
      <c r="A34" s="191"/>
      <c r="B34" s="207"/>
      <c r="C34" s="67" t="s">
        <v>0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20">
        <v>10968</v>
      </c>
      <c r="O34" s="20">
        <v>6665</v>
      </c>
    </row>
    <row r="35" spans="1:8" ht="13.5" customHeight="1">
      <c r="A35" s="7" t="s">
        <v>52</v>
      </c>
      <c r="H35" s="9"/>
    </row>
    <row r="36" spans="1:15" s="4" customFormat="1" ht="12" customHeight="1">
      <c r="A36" s="156"/>
      <c r="B36" s="154"/>
      <c r="C36" s="151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8"/>
      <c r="O36" s="158"/>
    </row>
    <row r="37" spans="1:15" s="4" customFormat="1" ht="12" customHeight="1">
      <c r="A37" s="156"/>
      <c r="B37" s="154"/>
      <c r="C37" s="151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8"/>
      <c r="O37" s="158"/>
    </row>
    <row r="38" spans="1:21" ht="19.5" customHeight="1">
      <c r="A38" s="107" t="s">
        <v>165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2"/>
      <c r="Q38" s="12"/>
      <c r="R38" s="12"/>
      <c r="S38" s="12"/>
      <c r="T38" s="12"/>
      <c r="U38" s="12"/>
    </row>
    <row r="39" spans="1:15" ht="6.75" customHeight="1" thickBot="1">
      <c r="A39" s="14"/>
      <c r="M39" s="10"/>
      <c r="N39" s="6"/>
      <c r="O39" s="6"/>
    </row>
    <row r="40" spans="1:15" ht="13.5" customHeight="1" thickBot="1">
      <c r="A40" s="14"/>
      <c r="D40" s="192">
        <v>2009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1:15" ht="13.5" customHeight="1" thickBot="1">
      <c r="A41" s="24" t="s">
        <v>91</v>
      </c>
      <c r="B41" s="24" t="s">
        <v>92</v>
      </c>
      <c r="C41" s="101" t="s">
        <v>93</v>
      </c>
      <c r="D41" s="155" t="s">
        <v>133</v>
      </c>
      <c r="E41" s="155" t="s">
        <v>134</v>
      </c>
      <c r="F41" s="155" t="s">
        <v>56</v>
      </c>
      <c r="G41" s="155" t="s">
        <v>57</v>
      </c>
      <c r="H41" s="155" t="s">
        <v>58</v>
      </c>
      <c r="I41" s="155" t="s">
        <v>59</v>
      </c>
      <c r="J41" s="155" t="s">
        <v>60</v>
      </c>
      <c r="K41" s="155" t="s">
        <v>135</v>
      </c>
      <c r="L41" s="155" t="s">
        <v>136</v>
      </c>
      <c r="M41" s="155" t="s">
        <v>137</v>
      </c>
      <c r="N41" s="155" t="s">
        <v>138</v>
      </c>
      <c r="O41" s="155" t="s">
        <v>139</v>
      </c>
    </row>
    <row r="42" spans="1:15" s="4" customFormat="1" ht="13.5" customHeight="1">
      <c r="A42" s="189" t="s">
        <v>74</v>
      </c>
      <c r="B42" s="206" t="s">
        <v>28</v>
      </c>
      <c r="C42" s="65" t="s">
        <v>109</v>
      </c>
      <c r="D42" s="111"/>
      <c r="E42" s="128"/>
      <c r="F42" s="111"/>
      <c r="G42" s="111"/>
      <c r="H42" s="111"/>
      <c r="I42" s="18">
        <v>48</v>
      </c>
      <c r="J42" s="18">
        <v>131</v>
      </c>
      <c r="K42" s="18">
        <v>6</v>
      </c>
      <c r="L42" s="15">
        <v>14</v>
      </c>
      <c r="M42" s="15">
        <v>27</v>
      </c>
      <c r="N42" s="15">
        <v>12</v>
      </c>
      <c r="O42" s="15">
        <v>27</v>
      </c>
    </row>
    <row r="43" spans="1:15" s="4" customFormat="1" ht="13.5" customHeight="1" thickBot="1">
      <c r="A43" s="190"/>
      <c r="B43" s="207"/>
      <c r="C43" s="67" t="s">
        <v>0</v>
      </c>
      <c r="D43" s="113"/>
      <c r="E43" s="113"/>
      <c r="F43" s="113"/>
      <c r="G43" s="113"/>
      <c r="H43" s="113"/>
      <c r="I43" s="20">
        <v>4253</v>
      </c>
      <c r="J43" s="20">
        <v>11641</v>
      </c>
      <c r="K43" s="20">
        <v>514</v>
      </c>
      <c r="L43" s="20">
        <v>1220</v>
      </c>
      <c r="M43" s="20">
        <v>2468</v>
      </c>
      <c r="N43" s="20">
        <v>1126</v>
      </c>
      <c r="O43" s="20">
        <v>2767</v>
      </c>
    </row>
    <row r="44" spans="1:15" s="4" customFormat="1" ht="13.5" customHeight="1">
      <c r="A44" s="190"/>
      <c r="B44" s="206" t="s">
        <v>13</v>
      </c>
      <c r="C44" s="65" t="s">
        <v>109</v>
      </c>
      <c r="D44" s="18">
        <v>2426</v>
      </c>
      <c r="E44" s="15">
        <v>2632</v>
      </c>
      <c r="F44" s="18">
        <v>40</v>
      </c>
      <c r="G44" s="18">
        <v>278</v>
      </c>
      <c r="H44" s="18">
        <v>263</v>
      </c>
      <c r="I44" s="111"/>
      <c r="J44" s="18">
        <v>1385</v>
      </c>
      <c r="K44" s="18">
        <v>46111</v>
      </c>
      <c r="L44" s="15">
        <v>952</v>
      </c>
      <c r="M44" s="15">
        <v>1100</v>
      </c>
      <c r="N44" s="15">
        <v>6579</v>
      </c>
      <c r="O44" s="15">
        <v>375</v>
      </c>
    </row>
    <row r="45" spans="1:15" s="4" customFormat="1" ht="13.5" customHeight="1" thickBot="1">
      <c r="A45" s="190"/>
      <c r="B45" s="207"/>
      <c r="C45" s="67" t="s">
        <v>0</v>
      </c>
      <c r="D45" s="20">
        <v>10940</v>
      </c>
      <c r="E45" s="20">
        <v>12329</v>
      </c>
      <c r="F45" s="20">
        <v>178</v>
      </c>
      <c r="G45" s="20">
        <v>1236</v>
      </c>
      <c r="H45" s="20">
        <v>1237</v>
      </c>
      <c r="I45" s="113"/>
      <c r="J45" s="20">
        <v>6136</v>
      </c>
      <c r="K45" s="20">
        <v>202213</v>
      </c>
      <c r="L45" s="20">
        <v>4333</v>
      </c>
      <c r="M45" s="20">
        <v>4978</v>
      </c>
      <c r="N45" s="20">
        <v>29605</v>
      </c>
      <c r="O45" s="20">
        <v>1838</v>
      </c>
    </row>
    <row r="46" spans="1:15" s="4" customFormat="1" ht="13.5" customHeight="1">
      <c r="A46" s="190"/>
      <c r="B46" s="206" t="s">
        <v>14</v>
      </c>
      <c r="C46" s="65" t="s">
        <v>109</v>
      </c>
      <c r="D46" s="111"/>
      <c r="E46" s="128"/>
      <c r="F46" s="111"/>
      <c r="G46" s="111"/>
      <c r="H46" s="111"/>
      <c r="I46" s="111"/>
      <c r="J46" s="18">
        <v>50</v>
      </c>
      <c r="K46" s="18">
        <v>17</v>
      </c>
      <c r="L46" s="128"/>
      <c r="M46" s="15">
        <v>455</v>
      </c>
      <c r="N46" s="128"/>
      <c r="O46" s="128"/>
    </row>
    <row r="47" spans="1:15" s="4" customFormat="1" ht="13.5" customHeight="1" thickBot="1">
      <c r="A47" s="190"/>
      <c r="B47" s="207"/>
      <c r="C47" s="67" t="s">
        <v>0</v>
      </c>
      <c r="D47" s="113"/>
      <c r="E47" s="113"/>
      <c r="F47" s="113"/>
      <c r="G47" s="113"/>
      <c r="H47" s="113"/>
      <c r="I47" s="113"/>
      <c r="J47" s="20">
        <v>4646</v>
      </c>
      <c r="K47" s="20">
        <v>1667</v>
      </c>
      <c r="L47" s="113"/>
      <c r="M47" s="20">
        <v>45455</v>
      </c>
      <c r="N47" s="113"/>
      <c r="O47" s="113"/>
    </row>
    <row r="48" spans="1:15" s="4" customFormat="1" ht="13.5" customHeight="1">
      <c r="A48" s="190"/>
      <c r="B48" s="206" t="s">
        <v>15</v>
      </c>
      <c r="C48" s="65" t="s">
        <v>109</v>
      </c>
      <c r="D48" s="18">
        <v>1104</v>
      </c>
      <c r="E48" s="15">
        <v>947</v>
      </c>
      <c r="F48" s="18">
        <v>2466</v>
      </c>
      <c r="G48" s="18">
        <v>4298</v>
      </c>
      <c r="H48" s="18">
        <v>2723</v>
      </c>
      <c r="I48" s="18">
        <v>3630</v>
      </c>
      <c r="J48" s="18">
        <v>2401</v>
      </c>
      <c r="K48" s="18">
        <v>903</v>
      </c>
      <c r="L48" s="15">
        <v>1323</v>
      </c>
      <c r="M48" s="15">
        <v>1231</v>
      </c>
      <c r="N48" s="15">
        <v>1165</v>
      </c>
      <c r="O48" s="15">
        <v>3424</v>
      </c>
    </row>
    <row r="49" spans="1:15" s="4" customFormat="1" ht="13.5" customHeight="1" thickBot="1">
      <c r="A49" s="190"/>
      <c r="B49" s="207"/>
      <c r="C49" s="67" t="s">
        <v>0</v>
      </c>
      <c r="D49" s="20">
        <v>74896</v>
      </c>
      <c r="E49" s="20">
        <v>61960</v>
      </c>
      <c r="F49" s="20">
        <v>152857</v>
      </c>
      <c r="G49" s="20">
        <v>269619</v>
      </c>
      <c r="H49" s="20">
        <v>174654</v>
      </c>
      <c r="I49" s="20">
        <v>253605</v>
      </c>
      <c r="J49" s="20">
        <v>184589</v>
      </c>
      <c r="K49" s="20">
        <v>71395</v>
      </c>
      <c r="L49" s="20">
        <v>109269</v>
      </c>
      <c r="M49" s="20">
        <v>107172</v>
      </c>
      <c r="N49" s="20">
        <v>102726</v>
      </c>
      <c r="O49" s="20">
        <v>297700</v>
      </c>
    </row>
    <row r="50" spans="1:15" s="4" customFormat="1" ht="13.5" customHeight="1">
      <c r="A50" s="190"/>
      <c r="B50" s="206" t="s">
        <v>16</v>
      </c>
      <c r="C50" s="65" t="s">
        <v>109</v>
      </c>
      <c r="D50" s="18">
        <v>2500</v>
      </c>
      <c r="E50" s="15">
        <v>4242</v>
      </c>
      <c r="F50" s="18">
        <v>1190</v>
      </c>
      <c r="G50" s="18">
        <v>6755</v>
      </c>
      <c r="H50" s="18">
        <v>1338</v>
      </c>
      <c r="I50" s="85">
        <v>723</v>
      </c>
      <c r="J50" s="85">
        <v>529</v>
      </c>
      <c r="K50" s="85">
        <v>114</v>
      </c>
      <c r="L50" s="85">
        <v>4168</v>
      </c>
      <c r="M50" s="85">
        <v>223</v>
      </c>
      <c r="N50" s="85">
        <v>799</v>
      </c>
      <c r="O50" s="85">
        <v>375</v>
      </c>
    </row>
    <row r="51" spans="1:15" s="4" customFormat="1" ht="13.5" customHeight="1" thickBot="1">
      <c r="A51" s="190"/>
      <c r="B51" s="207"/>
      <c r="C51" s="67" t="s">
        <v>0</v>
      </c>
      <c r="D51" s="20">
        <v>173817</v>
      </c>
      <c r="E51" s="20">
        <v>256545</v>
      </c>
      <c r="F51" s="20">
        <v>71429</v>
      </c>
      <c r="G51" s="20">
        <v>405290</v>
      </c>
      <c r="H51" s="20">
        <v>82832</v>
      </c>
      <c r="I51" s="20">
        <v>52047</v>
      </c>
      <c r="J51" s="20">
        <v>38778</v>
      </c>
      <c r="K51" s="20">
        <v>8332</v>
      </c>
      <c r="L51" s="20">
        <v>323208</v>
      </c>
      <c r="M51" s="20">
        <v>18642</v>
      </c>
      <c r="N51" s="20">
        <v>67566</v>
      </c>
      <c r="O51" s="20">
        <v>31500</v>
      </c>
    </row>
    <row r="52" spans="1:15" s="4" customFormat="1" ht="13.5" customHeight="1">
      <c r="A52" s="190"/>
      <c r="B52" s="206" t="s">
        <v>18</v>
      </c>
      <c r="C52" s="65" t="s">
        <v>109</v>
      </c>
      <c r="D52" s="111"/>
      <c r="E52" s="128"/>
      <c r="F52" s="111"/>
      <c r="G52" s="18">
        <v>6</v>
      </c>
      <c r="H52" s="18">
        <v>637</v>
      </c>
      <c r="I52" s="111"/>
      <c r="J52" s="18">
        <v>179</v>
      </c>
      <c r="K52" s="18">
        <v>146</v>
      </c>
      <c r="L52" s="15">
        <v>96</v>
      </c>
      <c r="M52" s="128"/>
      <c r="N52" s="15">
        <v>43</v>
      </c>
      <c r="O52" s="128"/>
    </row>
    <row r="53" spans="1:15" s="4" customFormat="1" ht="13.5" customHeight="1" thickBot="1">
      <c r="A53" s="190"/>
      <c r="B53" s="207"/>
      <c r="C53" s="67" t="s">
        <v>0</v>
      </c>
      <c r="D53" s="113"/>
      <c r="E53" s="113"/>
      <c r="F53" s="113"/>
      <c r="G53" s="20">
        <v>561</v>
      </c>
      <c r="H53" s="20">
        <v>64356</v>
      </c>
      <c r="I53" s="113"/>
      <c r="J53" s="20">
        <v>18003</v>
      </c>
      <c r="K53" s="20">
        <v>14678</v>
      </c>
      <c r="L53" s="20">
        <v>9712</v>
      </c>
      <c r="M53" s="113"/>
      <c r="N53" s="20">
        <v>4356</v>
      </c>
      <c r="O53" s="113"/>
    </row>
    <row r="54" spans="1:15" s="4" customFormat="1" ht="13.5" customHeight="1">
      <c r="A54" s="190"/>
      <c r="B54" s="206" t="s">
        <v>19</v>
      </c>
      <c r="C54" s="65" t="s">
        <v>109</v>
      </c>
      <c r="D54" s="111"/>
      <c r="E54" s="128"/>
      <c r="F54" s="111"/>
      <c r="G54" s="18">
        <v>583</v>
      </c>
      <c r="H54" s="18">
        <v>97</v>
      </c>
      <c r="I54" s="18">
        <v>40</v>
      </c>
      <c r="J54" s="18">
        <v>391</v>
      </c>
      <c r="K54" s="18">
        <v>87</v>
      </c>
      <c r="L54" s="128"/>
      <c r="M54" s="15">
        <v>38</v>
      </c>
      <c r="N54" s="15">
        <v>16</v>
      </c>
      <c r="O54" s="15">
        <v>21</v>
      </c>
    </row>
    <row r="55" spans="1:15" s="4" customFormat="1" ht="13.5" customHeight="1" thickBot="1">
      <c r="A55" s="191"/>
      <c r="B55" s="207"/>
      <c r="C55" s="67" t="s">
        <v>0</v>
      </c>
      <c r="D55" s="113"/>
      <c r="E55" s="113"/>
      <c r="F55" s="113"/>
      <c r="G55" s="20">
        <v>59333</v>
      </c>
      <c r="H55" s="20">
        <v>9893</v>
      </c>
      <c r="I55" s="20">
        <v>4046</v>
      </c>
      <c r="J55" s="20">
        <v>39832</v>
      </c>
      <c r="K55" s="20">
        <v>8860</v>
      </c>
      <c r="L55" s="113"/>
      <c r="M55" s="20">
        <v>3843</v>
      </c>
      <c r="N55" s="20">
        <v>1603</v>
      </c>
      <c r="O55" s="20">
        <v>2115</v>
      </c>
    </row>
    <row r="56" spans="1:15" s="4" customFormat="1" ht="13.5" customHeight="1">
      <c r="A56" s="181" t="s">
        <v>72</v>
      </c>
      <c r="B56" s="206" t="s">
        <v>79</v>
      </c>
      <c r="C56" s="65" t="s">
        <v>109</v>
      </c>
      <c r="D56" s="111"/>
      <c r="E56" s="128"/>
      <c r="F56" s="111"/>
      <c r="G56" s="111"/>
      <c r="H56" s="18">
        <v>179</v>
      </c>
      <c r="I56" s="111"/>
      <c r="J56" s="111"/>
      <c r="K56" s="111"/>
      <c r="L56" s="128"/>
      <c r="M56" s="128"/>
      <c r="N56" s="15">
        <v>2799</v>
      </c>
      <c r="O56" s="128"/>
    </row>
    <row r="57" spans="1:15" s="4" customFormat="1" ht="13.5" customHeight="1" thickBot="1">
      <c r="A57" s="182"/>
      <c r="B57" s="207"/>
      <c r="C57" s="67" t="s">
        <v>0</v>
      </c>
      <c r="D57" s="113"/>
      <c r="E57" s="113"/>
      <c r="F57" s="113"/>
      <c r="G57" s="113"/>
      <c r="H57" s="20">
        <v>564</v>
      </c>
      <c r="I57" s="113"/>
      <c r="J57" s="113"/>
      <c r="K57" s="113"/>
      <c r="L57" s="113"/>
      <c r="M57" s="113"/>
      <c r="N57" s="20">
        <v>8795</v>
      </c>
      <c r="O57" s="113"/>
    </row>
    <row r="58" spans="1:15" s="4" customFormat="1" ht="13.5" customHeight="1">
      <c r="A58" s="182"/>
      <c r="B58" s="206" t="s">
        <v>20</v>
      </c>
      <c r="C58" s="65" t="s">
        <v>109</v>
      </c>
      <c r="D58" s="18">
        <v>143</v>
      </c>
      <c r="E58" s="15">
        <v>8</v>
      </c>
      <c r="F58" s="18">
        <v>64</v>
      </c>
      <c r="G58" s="18">
        <v>317</v>
      </c>
      <c r="H58" s="18">
        <v>1705</v>
      </c>
      <c r="I58" s="18">
        <v>1490</v>
      </c>
      <c r="J58" s="18">
        <v>499</v>
      </c>
      <c r="K58" s="18">
        <v>161</v>
      </c>
      <c r="L58" s="15">
        <v>1024</v>
      </c>
      <c r="M58" s="15">
        <v>1546</v>
      </c>
      <c r="N58" s="15">
        <v>516</v>
      </c>
      <c r="O58" s="15">
        <v>2080</v>
      </c>
    </row>
    <row r="59" spans="1:15" s="4" customFormat="1" ht="13.5" customHeight="1" thickBot="1">
      <c r="A59" s="182"/>
      <c r="B59" s="207"/>
      <c r="C59" s="67" t="s">
        <v>0</v>
      </c>
      <c r="D59" s="20">
        <v>1877</v>
      </c>
      <c r="E59" s="20">
        <v>97</v>
      </c>
      <c r="F59" s="20">
        <v>840</v>
      </c>
      <c r="G59" s="20">
        <v>4010</v>
      </c>
      <c r="H59" s="20">
        <v>22057</v>
      </c>
      <c r="I59" s="20">
        <v>19629</v>
      </c>
      <c r="J59" s="20">
        <v>6453</v>
      </c>
      <c r="K59" s="20">
        <v>1977</v>
      </c>
      <c r="L59" s="20">
        <v>13745</v>
      </c>
      <c r="M59" s="20">
        <v>20753</v>
      </c>
      <c r="N59" s="20">
        <v>6862</v>
      </c>
      <c r="O59" s="20">
        <v>26213</v>
      </c>
    </row>
    <row r="60" spans="1:15" s="4" customFormat="1" ht="13.5" customHeight="1">
      <c r="A60" s="182"/>
      <c r="B60" s="206" t="s">
        <v>125</v>
      </c>
      <c r="C60" s="65" t="s">
        <v>109</v>
      </c>
      <c r="D60" s="111"/>
      <c r="E60" s="128"/>
      <c r="F60" s="18">
        <v>318</v>
      </c>
      <c r="G60" s="111"/>
      <c r="H60" s="111"/>
      <c r="I60" s="111"/>
      <c r="J60" s="111"/>
      <c r="K60" s="111"/>
      <c r="L60" s="128"/>
      <c r="M60" s="15">
        <v>37</v>
      </c>
      <c r="N60" s="128"/>
      <c r="O60" s="128"/>
    </row>
    <row r="61" spans="1:15" s="4" customFormat="1" ht="13.5" customHeight="1" thickBot="1">
      <c r="A61" s="182"/>
      <c r="B61" s="207"/>
      <c r="C61" s="67" t="s">
        <v>0</v>
      </c>
      <c r="D61" s="113"/>
      <c r="E61" s="113"/>
      <c r="F61" s="20">
        <v>668</v>
      </c>
      <c r="G61" s="113"/>
      <c r="H61" s="113"/>
      <c r="I61" s="113"/>
      <c r="J61" s="113"/>
      <c r="K61" s="113"/>
      <c r="L61" s="113"/>
      <c r="M61" s="20">
        <v>117</v>
      </c>
      <c r="N61" s="113"/>
      <c r="O61" s="113"/>
    </row>
    <row r="62" spans="1:15" s="4" customFormat="1" ht="13.5" customHeight="1">
      <c r="A62" s="182"/>
      <c r="B62" s="206" t="s">
        <v>113</v>
      </c>
      <c r="C62" s="65" t="s">
        <v>109</v>
      </c>
      <c r="D62" s="111"/>
      <c r="E62" s="128"/>
      <c r="F62" s="128"/>
      <c r="G62" s="128"/>
      <c r="H62" s="111"/>
      <c r="I62" s="111"/>
      <c r="J62" s="111"/>
      <c r="K62" s="111"/>
      <c r="L62" s="111"/>
      <c r="M62" s="18">
        <v>85</v>
      </c>
      <c r="N62" s="111"/>
      <c r="O62" s="128"/>
    </row>
    <row r="63" spans="1:15" s="4" customFormat="1" ht="13.5" customHeight="1" thickBot="1">
      <c r="A63" s="182"/>
      <c r="B63" s="207"/>
      <c r="C63" s="67" t="s">
        <v>0</v>
      </c>
      <c r="D63" s="113"/>
      <c r="E63" s="113"/>
      <c r="F63" s="113"/>
      <c r="G63" s="113"/>
      <c r="H63" s="113"/>
      <c r="I63" s="113"/>
      <c r="J63" s="113"/>
      <c r="K63" s="113"/>
      <c r="L63" s="113"/>
      <c r="M63" s="20">
        <v>43</v>
      </c>
      <c r="N63" s="113"/>
      <c r="O63" s="113"/>
    </row>
    <row r="64" spans="1:15" s="4" customFormat="1" ht="13.5" customHeight="1">
      <c r="A64" s="182"/>
      <c r="B64" s="206" t="s">
        <v>78</v>
      </c>
      <c r="C64" s="65" t="s">
        <v>109</v>
      </c>
      <c r="D64" s="111"/>
      <c r="E64" s="128"/>
      <c r="F64" s="128"/>
      <c r="G64" s="128"/>
      <c r="H64" s="15">
        <v>3705</v>
      </c>
      <c r="I64" s="128"/>
      <c r="J64" s="128"/>
      <c r="K64" s="128"/>
      <c r="L64" s="128"/>
      <c r="M64" s="128"/>
      <c r="N64" s="128"/>
      <c r="O64" s="128"/>
    </row>
    <row r="65" spans="1:15" s="4" customFormat="1" ht="13.5" customHeight="1" thickBot="1">
      <c r="A65" s="182"/>
      <c r="B65" s="207"/>
      <c r="C65" s="67" t="s">
        <v>0</v>
      </c>
      <c r="D65" s="113"/>
      <c r="E65" s="113"/>
      <c r="F65" s="113"/>
      <c r="G65" s="113"/>
      <c r="H65" s="20">
        <v>222</v>
      </c>
      <c r="I65" s="113"/>
      <c r="J65" s="113"/>
      <c r="K65" s="113"/>
      <c r="L65" s="113"/>
      <c r="M65" s="113"/>
      <c r="N65" s="113"/>
      <c r="O65" s="113"/>
    </row>
    <row r="66" spans="1:15" s="4" customFormat="1" ht="13.5" customHeight="1">
      <c r="A66" s="182"/>
      <c r="B66" s="206" t="s">
        <v>77</v>
      </c>
      <c r="C66" s="65" t="s">
        <v>109</v>
      </c>
      <c r="D66" s="111"/>
      <c r="E66" s="128"/>
      <c r="F66" s="128"/>
      <c r="G66" s="128"/>
      <c r="H66" s="15">
        <v>8921</v>
      </c>
      <c r="I66" s="15">
        <v>2857</v>
      </c>
      <c r="J66" s="128"/>
      <c r="K66" s="128"/>
      <c r="L66" s="128"/>
      <c r="M66" s="128"/>
      <c r="N66" s="128"/>
      <c r="O66" s="128"/>
    </row>
    <row r="67" spans="1:15" s="4" customFormat="1" ht="13.5" customHeight="1" thickBot="1">
      <c r="A67" s="183"/>
      <c r="B67" s="207"/>
      <c r="C67" s="67" t="s">
        <v>0</v>
      </c>
      <c r="D67" s="113"/>
      <c r="E67" s="113"/>
      <c r="F67" s="113"/>
      <c r="G67" s="113"/>
      <c r="H67" s="20">
        <v>892</v>
      </c>
      <c r="I67" s="20">
        <v>286</v>
      </c>
      <c r="J67" s="113"/>
      <c r="K67" s="113"/>
      <c r="L67" s="113"/>
      <c r="M67" s="113"/>
      <c r="N67" s="113"/>
      <c r="O67" s="113"/>
    </row>
    <row r="68" spans="1:15" s="4" customFormat="1" ht="13.5" customHeight="1">
      <c r="A68" s="181" t="s">
        <v>71</v>
      </c>
      <c r="B68" s="206" t="s">
        <v>24</v>
      </c>
      <c r="C68" s="65" t="s">
        <v>109</v>
      </c>
      <c r="D68" s="18">
        <v>36</v>
      </c>
      <c r="E68" s="15">
        <v>41</v>
      </c>
      <c r="F68" s="111"/>
      <c r="G68" s="18">
        <v>56</v>
      </c>
      <c r="H68" s="111"/>
      <c r="I68" s="111"/>
      <c r="J68" s="18">
        <v>57</v>
      </c>
      <c r="K68" s="18">
        <v>5</v>
      </c>
      <c r="L68" s="18">
        <v>98</v>
      </c>
      <c r="M68" s="18">
        <v>5</v>
      </c>
      <c r="N68" s="111"/>
      <c r="O68" s="18">
        <v>3</v>
      </c>
    </row>
    <row r="69" spans="1:15" s="4" customFormat="1" ht="13.5" customHeight="1" thickBot="1">
      <c r="A69" s="182"/>
      <c r="B69" s="207"/>
      <c r="C69" s="67" t="s">
        <v>0</v>
      </c>
      <c r="D69" s="20">
        <v>3734</v>
      </c>
      <c r="E69" s="20">
        <v>4085</v>
      </c>
      <c r="F69" s="113"/>
      <c r="G69" s="20">
        <v>5783</v>
      </c>
      <c r="H69" s="113"/>
      <c r="I69" s="113"/>
      <c r="J69" s="20">
        <v>5907</v>
      </c>
      <c r="K69" s="20">
        <v>540</v>
      </c>
      <c r="L69" s="20">
        <v>10277</v>
      </c>
      <c r="M69" s="20">
        <v>483</v>
      </c>
      <c r="N69" s="113"/>
      <c r="O69" s="20">
        <v>273</v>
      </c>
    </row>
    <row r="70" spans="1:15" s="4" customFormat="1" ht="13.5" customHeight="1">
      <c r="A70" s="182"/>
      <c r="B70" s="206" t="s">
        <v>23</v>
      </c>
      <c r="C70" s="65" t="s">
        <v>109</v>
      </c>
      <c r="D70" s="18">
        <v>1</v>
      </c>
      <c r="E70" s="15">
        <v>1</v>
      </c>
      <c r="F70" s="111"/>
      <c r="G70" s="111"/>
      <c r="H70" s="111"/>
      <c r="I70" s="111"/>
      <c r="J70" s="111"/>
      <c r="K70" s="111"/>
      <c r="L70" s="129"/>
      <c r="M70" s="129"/>
      <c r="N70" s="129"/>
      <c r="O70" s="129"/>
    </row>
    <row r="71" spans="1:15" s="4" customFormat="1" ht="13.5" customHeight="1" thickBot="1">
      <c r="A71" s="182"/>
      <c r="B71" s="207"/>
      <c r="C71" s="67" t="s">
        <v>27</v>
      </c>
      <c r="D71" s="20">
        <v>89526</v>
      </c>
      <c r="E71" s="20">
        <v>65811</v>
      </c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1:15" ht="13.5" customHeight="1" thickBot="1">
      <c r="A72" s="174" t="s">
        <v>110</v>
      </c>
      <c r="B72" s="174"/>
      <c r="C72" s="64" t="s">
        <v>109</v>
      </c>
      <c r="D72" s="54">
        <f aca="true" t="shared" si="0" ref="D72:O72">D5+D7+D9+D11+D13+D15+D17+D19+D21+D23+D25+D27+D29+D31+D33+D42+D44+D46+D48+D50+D52+D54+D56+D58+D60+D62+D64+D66+D68+D70</f>
        <v>134805</v>
      </c>
      <c r="E72" s="54">
        <f t="shared" si="0"/>
        <v>2847661</v>
      </c>
      <c r="F72" s="54">
        <f t="shared" si="0"/>
        <v>97947</v>
      </c>
      <c r="G72" s="54">
        <f t="shared" si="0"/>
        <v>145259</v>
      </c>
      <c r="H72" s="54">
        <f t="shared" si="0"/>
        <v>238235</v>
      </c>
      <c r="I72" s="54">
        <f t="shared" si="0"/>
        <v>418008</v>
      </c>
      <c r="J72" s="54">
        <f t="shared" si="0"/>
        <v>282305</v>
      </c>
      <c r="K72" s="54">
        <f t="shared" si="0"/>
        <v>182629</v>
      </c>
      <c r="L72" s="54">
        <f t="shared" si="0"/>
        <v>236234</v>
      </c>
      <c r="M72" s="54">
        <f t="shared" si="0"/>
        <v>225864</v>
      </c>
      <c r="N72" s="54">
        <f t="shared" si="0"/>
        <v>237516</v>
      </c>
      <c r="O72" s="54">
        <f t="shared" si="0"/>
        <v>158738</v>
      </c>
    </row>
    <row r="73" spans="1:15" ht="13.5" customHeight="1" thickBot="1">
      <c r="A73" s="174" t="s">
        <v>111</v>
      </c>
      <c r="B73" s="174"/>
      <c r="C73" s="64" t="s">
        <v>0</v>
      </c>
      <c r="D73" s="25">
        <v>2154987</v>
      </c>
      <c r="E73" s="25">
        <v>6066406</v>
      </c>
      <c r="F73" s="25">
        <v>1528770</v>
      </c>
      <c r="G73" s="25">
        <v>2344297</v>
      </c>
      <c r="H73" s="25">
        <v>3719962</v>
      </c>
      <c r="I73" s="25">
        <v>8324945</v>
      </c>
      <c r="J73" s="25">
        <v>6653648</v>
      </c>
      <c r="K73" s="25">
        <v>2944563</v>
      </c>
      <c r="L73" s="25">
        <v>4187901</v>
      </c>
      <c r="M73" s="25">
        <v>4703947</v>
      </c>
      <c r="N73" s="25">
        <v>5599779</v>
      </c>
      <c r="O73" s="25">
        <f>O6+O8+O10+O12+O14+O16+O18+O20+O22+O24+O26+O28+O30+O32+O34+O43+O45+O47+O49+O51+O53+O55+O57+O59+O61+O63+O65+O67+O69+O71</f>
        <v>2469791</v>
      </c>
    </row>
    <row r="74" spans="1:8" ht="13.5" customHeight="1">
      <c r="A74" s="7" t="s">
        <v>52</v>
      </c>
      <c r="H74" s="9"/>
    </row>
  </sheetData>
  <sheetProtection/>
  <mergeCells count="39">
    <mergeCell ref="B11:B12"/>
    <mergeCell ref="B13:B14"/>
    <mergeCell ref="A5:A8"/>
    <mergeCell ref="B5:B6"/>
    <mergeCell ref="B7:B8"/>
    <mergeCell ref="B9:B10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42:B43"/>
    <mergeCell ref="B48:B49"/>
    <mergeCell ref="B44:B45"/>
    <mergeCell ref="B46:B47"/>
    <mergeCell ref="B50:B51"/>
    <mergeCell ref="B52:B53"/>
    <mergeCell ref="B54:B55"/>
    <mergeCell ref="A56:A67"/>
    <mergeCell ref="B56:B57"/>
    <mergeCell ref="B58:B59"/>
    <mergeCell ref="B60:B61"/>
    <mergeCell ref="B62:B63"/>
    <mergeCell ref="B64:B65"/>
    <mergeCell ref="D3:O3"/>
    <mergeCell ref="D40:O40"/>
    <mergeCell ref="A9:A34"/>
    <mergeCell ref="A42:A55"/>
    <mergeCell ref="A72:B72"/>
    <mergeCell ref="A73:B73"/>
    <mergeCell ref="B66:B67"/>
    <mergeCell ref="A68:A71"/>
    <mergeCell ref="B68:B69"/>
    <mergeCell ref="B70:B7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0" customWidth="1"/>
    <col min="2" max="2" width="24.8515625" style="10" customWidth="1"/>
    <col min="3" max="3" width="16.00390625" style="3" customWidth="1"/>
    <col min="4" max="4" width="20.57421875" style="3" customWidth="1"/>
    <col min="5" max="5" width="12.00390625" style="3" customWidth="1"/>
    <col min="6" max="6" width="14.8515625" style="3" customWidth="1"/>
    <col min="7" max="7" width="18.57421875" style="3" customWidth="1"/>
    <col min="8" max="8" width="13.8515625" style="3" customWidth="1"/>
    <col min="9" max="9" width="12.421875" style="3" customWidth="1"/>
    <col min="10" max="16384" width="9.140625" style="3" customWidth="1"/>
  </cols>
  <sheetData>
    <row r="1" spans="1:16" ht="19.5" customHeight="1">
      <c r="A1" s="107" t="s">
        <v>166</v>
      </c>
      <c r="B1" s="107"/>
      <c r="C1" s="107"/>
      <c r="D1" s="107"/>
      <c r="E1" s="107"/>
      <c r="F1" s="107"/>
      <c r="G1" s="107"/>
      <c r="H1" s="107"/>
      <c r="I1" s="107"/>
      <c r="J1" s="12"/>
      <c r="K1" s="12"/>
      <c r="L1" s="12"/>
      <c r="M1" s="12"/>
      <c r="N1" s="12"/>
      <c r="O1" s="12"/>
      <c r="P1" s="12"/>
    </row>
    <row r="2" ht="6.75" customHeight="1" thickBot="1">
      <c r="A2" s="14"/>
    </row>
    <row r="3" spans="3:9" ht="13.5" customHeight="1" thickBot="1">
      <c r="C3" s="192">
        <v>2009</v>
      </c>
      <c r="D3" s="192"/>
      <c r="E3" s="192"/>
      <c r="F3" s="192"/>
      <c r="G3" s="192"/>
      <c r="H3" s="192"/>
      <c r="I3" s="192"/>
    </row>
    <row r="4" spans="1:9" ht="13.5" customHeight="1" thickBot="1">
      <c r="A4" s="203" t="s">
        <v>91</v>
      </c>
      <c r="B4" s="203" t="s">
        <v>92</v>
      </c>
      <c r="C4" s="212" t="s">
        <v>167</v>
      </c>
      <c r="D4" s="212" t="s">
        <v>181</v>
      </c>
      <c r="E4" s="212" t="s">
        <v>182</v>
      </c>
      <c r="F4" s="212" t="s">
        <v>168</v>
      </c>
      <c r="G4" s="213" t="s">
        <v>112</v>
      </c>
      <c r="H4" s="213"/>
      <c r="I4" s="213"/>
    </row>
    <row r="5" spans="1:9" ht="24.75" customHeight="1" thickBot="1">
      <c r="A5" s="204"/>
      <c r="B5" s="204"/>
      <c r="C5" s="204"/>
      <c r="D5" s="204"/>
      <c r="E5" s="204"/>
      <c r="F5" s="204"/>
      <c r="G5" s="24" t="s">
        <v>169</v>
      </c>
      <c r="H5" s="24" t="s">
        <v>170</v>
      </c>
      <c r="I5" s="24" t="s">
        <v>171</v>
      </c>
    </row>
    <row r="6" spans="1:9" ht="22.5" customHeight="1">
      <c r="A6" s="214" t="s">
        <v>66</v>
      </c>
      <c r="B6" s="131" t="s">
        <v>67</v>
      </c>
      <c r="C6" s="18">
        <v>100000</v>
      </c>
      <c r="D6" s="15">
        <v>2398</v>
      </c>
      <c r="E6" s="18">
        <v>509028</v>
      </c>
      <c r="F6" s="18">
        <v>22421</v>
      </c>
      <c r="G6" s="78">
        <v>18.67</v>
      </c>
      <c r="H6" s="78">
        <v>49.03</v>
      </c>
      <c r="I6" s="78">
        <v>21.86</v>
      </c>
    </row>
    <row r="7" spans="1:9" ht="22.5" customHeight="1" thickBot="1">
      <c r="A7" s="195"/>
      <c r="B7" s="133" t="s">
        <v>68</v>
      </c>
      <c r="C7" s="20">
        <v>65000</v>
      </c>
      <c r="D7" s="20">
        <v>1546</v>
      </c>
      <c r="E7" s="20">
        <v>215490</v>
      </c>
      <c r="F7" s="20">
        <v>10046</v>
      </c>
      <c r="G7" s="76">
        <v>12.04</v>
      </c>
      <c r="H7" s="76">
        <v>20.76</v>
      </c>
      <c r="I7" s="76">
        <v>9.79</v>
      </c>
    </row>
    <row r="8" spans="1:9" ht="22.5" customHeight="1" thickBot="1">
      <c r="A8" s="182"/>
      <c r="B8" s="130" t="s">
        <v>180</v>
      </c>
      <c r="C8" s="23">
        <f>SUM(C6:C7)</f>
        <v>165000</v>
      </c>
      <c r="D8" s="23">
        <f aca="true" t="shared" si="0" ref="D8:I8">SUM(D6:D7)</f>
        <v>3944</v>
      </c>
      <c r="E8" s="23">
        <f t="shared" si="0"/>
        <v>724518</v>
      </c>
      <c r="F8" s="23">
        <f>SUM(F6:F7)</f>
        <v>32467</v>
      </c>
      <c r="G8" s="86">
        <f t="shared" si="0"/>
        <v>30.71</v>
      </c>
      <c r="H8" s="86">
        <f t="shared" si="0"/>
        <v>69.79</v>
      </c>
      <c r="I8" s="86">
        <f t="shared" si="0"/>
        <v>31.65</v>
      </c>
    </row>
    <row r="9" spans="1:9" s="4" customFormat="1" ht="12.75" customHeight="1">
      <c r="A9" s="189" t="s">
        <v>74</v>
      </c>
      <c r="B9" s="131" t="s">
        <v>32</v>
      </c>
      <c r="C9" s="18">
        <v>50900</v>
      </c>
      <c r="D9" s="15">
        <v>81</v>
      </c>
      <c r="E9" s="18">
        <v>643</v>
      </c>
      <c r="F9" s="18">
        <v>402</v>
      </c>
      <c r="G9" s="78">
        <v>0.63</v>
      </c>
      <c r="H9" s="78">
        <v>0.06</v>
      </c>
      <c r="I9" s="78">
        <v>0.39</v>
      </c>
    </row>
    <row r="10" spans="1:9" s="4" customFormat="1" ht="12.75" customHeight="1">
      <c r="A10" s="215"/>
      <c r="B10" s="132" t="s">
        <v>33</v>
      </c>
      <c r="C10" s="19">
        <v>34419</v>
      </c>
      <c r="D10" s="19">
        <v>2855</v>
      </c>
      <c r="E10" s="19">
        <v>66802</v>
      </c>
      <c r="F10" s="19">
        <v>1058</v>
      </c>
      <c r="G10" s="79">
        <v>22.23</v>
      </c>
      <c r="H10" s="79">
        <v>6.44</v>
      </c>
      <c r="I10" s="79">
        <v>1.03</v>
      </c>
    </row>
    <row r="11" spans="1:9" s="4" customFormat="1" ht="12.75" customHeight="1">
      <c r="A11" s="215"/>
      <c r="B11" s="132" t="s">
        <v>34</v>
      </c>
      <c r="C11" s="19">
        <v>9830</v>
      </c>
      <c r="D11" s="16">
        <v>875</v>
      </c>
      <c r="E11" s="19">
        <v>31278</v>
      </c>
      <c r="F11" s="19">
        <v>486</v>
      </c>
      <c r="G11" s="79">
        <v>6.81</v>
      </c>
      <c r="H11" s="79">
        <v>3.01</v>
      </c>
      <c r="I11" s="79">
        <v>0.47</v>
      </c>
    </row>
    <row r="12" spans="1:9" s="4" customFormat="1" ht="12.75" customHeight="1">
      <c r="A12" s="215"/>
      <c r="B12" s="132" t="s">
        <v>4</v>
      </c>
      <c r="C12" s="112"/>
      <c r="D12" s="144"/>
      <c r="E12" s="19">
        <v>162</v>
      </c>
      <c r="F12" s="19">
        <v>6</v>
      </c>
      <c r="G12" s="79">
        <v>0</v>
      </c>
      <c r="H12" s="79">
        <v>0.02</v>
      </c>
      <c r="I12" s="79">
        <v>0.01</v>
      </c>
    </row>
    <row r="13" spans="1:9" s="4" customFormat="1" ht="12.75" customHeight="1">
      <c r="A13" s="215"/>
      <c r="B13" s="132" t="s">
        <v>5</v>
      </c>
      <c r="C13" s="19">
        <v>1250</v>
      </c>
      <c r="D13" s="16">
        <v>129</v>
      </c>
      <c r="E13" s="19">
        <v>4528</v>
      </c>
      <c r="F13" s="19">
        <v>45</v>
      </c>
      <c r="G13" s="79">
        <v>1</v>
      </c>
      <c r="H13" s="79">
        <v>0.44</v>
      </c>
      <c r="I13" s="79">
        <v>0.04</v>
      </c>
    </row>
    <row r="14" spans="1:9" s="4" customFormat="1" ht="12.75" customHeight="1">
      <c r="A14" s="215"/>
      <c r="B14" s="132" t="s">
        <v>35</v>
      </c>
      <c r="C14" s="19">
        <v>14950</v>
      </c>
      <c r="D14" s="16">
        <v>280</v>
      </c>
      <c r="E14" s="19">
        <v>1037</v>
      </c>
      <c r="F14" s="19">
        <v>56</v>
      </c>
      <c r="G14" s="79">
        <v>2.18</v>
      </c>
      <c r="H14" s="79">
        <v>0.1</v>
      </c>
      <c r="I14" s="79">
        <v>0.05</v>
      </c>
    </row>
    <row r="15" spans="1:9" s="4" customFormat="1" ht="12.75" customHeight="1">
      <c r="A15" s="215"/>
      <c r="B15" s="132" t="s">
        <v>36</v>
      </c>
      <c r="C15" s="19">
        <v>2920</v>
      </c>
      <c r="D15" s="16">
        <v>79</v>
      </c>
      <c r="E15" s="19">
        <v>3449</v>
      </c>
      <c r="F15" s="19">
        <v>131</v>
      </c>
      <c r="G15" s="79">
        <v>0.61</v>
      </c>
      <c r="H15" s="79">
        <v>0.33</v>
      </c>
      <c r="I15" s="79">
        <v>0.13</v>
      </c>
    </row>
    <row r="16" spans="1:9" s="4" customFormat="1" ht="12.75" customHeight="1">
      <c r="A16" s="215"/>
      <c r="B16" s="132" t="s">
        <v>37</v>
      </c>
      <c r="C16" s="19">
        <v>4000</v>
      </c>
      <c r="D16" s="16">
        <v>109</v>
      </c>
      <c r="E16" s="19">
        <v>2960</v>
      </c>
      <c r="F16" s="19">
        <v>115</v>
      </c>
      <c r="G16" s="79">
        <v>0.85</v>
      </c>
      <c r="H16" s="79">
        <v>0.29</v>
      </c>
      <c r="I16" s="79">
        <v>0.11</v>
      </c>
    </row>
    <row r="17" spans="1:9" s="4" customFormat="1" ht="12.75" customHeight="1">
      <c r="A17" s="215"/>
      <c r="B17" s="132" t="s">
        <v>38</v>
      </c>
      <c r="C17" s="19">
        <v>2400</v>
      </c>
      <c r="D17" s="16">
        <v>60</v>
      </c>
      <c r="E17" s="112"/>
      <c r="F17" s="112"/>
      <c r="G17" s="79">
        <v>0.47</v>
      </c>
      <c r="H17" s="120"/>
      <c r="I17" s="120"/>
    </row>
    <row r="18" spans="1:9" s="4" customFormat="1" ht="12.75" customHeight="1">
      <c r="A18" s="215"/>
      <c r="B18" s="132" t="s">
        <v>39</v>
      </c>
      <c r="C18" s="19">
        <v>217113</v>
      </c>
      <c r="D18" s="16">
        <v>454</v>
      </c>
      <c r="E18" s="19">
        <v>101574</v>
      </c>
      <c r="F18" s="19">
        <v>58940</v>
      </c>
      <c r="G18" s="79">
        <v>3.53</v>
      </c>
      <c r="H18" s="79">
        <v>9.78</v>
      </c>
      <c r="I18" s="79">
        <v>57.45</v>
      </c>
    </row>
    <row r="19" spans="1:9" s="4" customFormat="1" ht="12.75" customHeight="1">
      <c r="A19" s="215"/>
      <c r="B19" s="132" t="s">
        <v>40</v>
      </c>
      <c r="C19" s="112"/>
      <c r="D19" s="144"/>
      <c r="E19" s="19">
        <v>619</v>
      </c>
      <c r="F19" s="19">
        <v>6</v>
      </c>
      <c r="G19" s="79">
        <v>0</v>
      </c>
      <c r="H19" s="79">
        <v>0.06</v>
      </c>
      <c r="I19" s="79">
        <v>0.1</v>
      </c>
    </row>
    <row r="20" spans="1:9" s="4" customFormat="1" ht="12.75" customHeight="1">
      <c r="A20" s="215"/>
      <c r="B20" s="132" t="s">
        <v>41</v>
      </c>
      <c r="C20" s="19">
        <v>206024</v>
      </c>
      <c r="D20" s="16">
        <v>433</v>
      </c>
      <c r="E20" s="19">
        <v>11190</v>
      </c>
      <c r="F20" s="19">
        <v>5934</v>
      </c>
      <c r="G20" s="79">
        <v>3.37</v>
      </c>
      <c r="H20" s="79">
        <v>1.08</v>
      </c>
      <c r="I20" s="79">
        <v>5.78</v>
      </c>
    </row>
    <row r="21" spans="1:9" s="4" customFormat="1" ht="12.75" customHeight="1">
      <c r="A21" s="215"/>
      <c r="B21" s="132" t="s">
        <v>42</v>
      </c>
      <c r="C21" s="19">
        <v>2000</v>
      </c>
      <c r="D21" s="16">
        <v>208</v>
      </c>
      <c r="E21" s="19">
        <v>5985</v>
      </c>
      <c r="F21" s="19">
        <v>61</v>
      </c>
      <c r="G21" s="79">
        <v>1.62</v>
      </c>
      <c r="H21" s="79">
        <v>0.58</v>
      </c>
      <c r="I21" s="79">
        <v>0.06</v>
      </c>
    </row>
    <row r="22" spans="1:9" s="4" customFormat="1" ht="12.75" customHeight="1">
      <c r="A22" s="215"/>
      <c r="B22" s="132" t="s">
        <v>43</v>
      </c>
      <c r="C22" s="19">
        <v>2000</v>
      </c>
      <c r="D22" s="16">
        <v>200</v>
      </c>
      <c r="E22" s="19">
        <v>342</v>
      </c>
      <c r="F22" s="19">
        <v>3</v>
      </c>
      <c r="G22" s="79">
        <v>1.56</v>
      </c>
      <c r="H22" s="79">
        <v>0.03</v>
      </c>
      <c r="I22" s="79">
        <v>0</v>
      </c>
    </row>
    <row r="23" spans="1:9" s="4" customFormat="1" ht="12.75" customHeight="1">
      <c r="A23" s="215"/>
      <c r="B23" s="132" t="s">
        <v>44</v>
      </c>
      <c r="C23" s="19">
        <v>1033</v>
      </c>
      <c r="D23" s="16">
        <v>108</v>
      </c>
      <c r="E23" s="19">
        <v>525</v>
      </c>
      <c r="F23" s="19">
        <v>6</v>
      </c>
      <c r="G23" s="79">
        <v>0.84</v>
      </c>
      <c r="H23" s="79">
        <v>0.05</v>
      </c>
      <c r="I23" s="79">
        <v>0.01</v>
      </c>
    </row>
    <row r="24" spans="1:9" s="4" customFormat="1" ht="12.75" customHeight="1">
      <c r="A24" s="215"/>
      <c r="B24" s="132" t="s">
        <v>45</v>
      </c>
      <c r="C24" s="19">
        <v>5400</v>
      </c>
      <c r="D24" s="16">
        <v>26</v>
      </c>
      <c r="E24" s="19">
        <v>5679</v>
      </c>
      <c r="F24" s="19">
        <v>1284</v>
      </c>
      <c r="G24" s="79">
        <v>0.21</v>
      </c>
      <c r="H24" s="79">
        <v>0.55</v>
      </c>
      <c r="I24" s="79">
        <v>1.25</v>
      </c>
    </row>
    <row r="25" spans="1:9" s="4" customFormat="1" ht="12.75" customHeight="1">
      <c r="A25" s="215"/>
      <c r="B25" s="132" t="s">
        <v>14</v>
      </c>
      <c r="C25" s="19">
        <v>200</v>
      </c>
      <c r="D25" s="16">
        <v>20</v>
      </c>
      <c r="E25" s="19">
        <v>1142</v>
      </c>
      <c r="F25" s="19">
        <v>12</v>
      </c>
      <c r="G25" s="79">
        <v>0.16</v>
      </c>
      <c r="H25" s="79">
        <v>0.11</v>
      </c>
      <c r="I25" s="79">
        <v>0.01</v>
      </c>
    </row>
    <row r="26" spans="1:9" s="4" customFormat="1" ht="12.75" customHeight="1">
      <c r="A26" s="215"/>
      <c r="B26" s="132" t="s">
        <v>46</v>
      </c>
      <c r="C26" s="19">
        <v>7390</v>
      </c>
      <c r="D26" s="16">
        <v>664</v>
      </c>
      <c r="E26" s="19">
        <v>37611</v>
      </c>
      <c r="F26" s="19">
        <v>516</v>
      </c>
      <c r="G26" s="79">
        <v>5.17</v>
      </c>
      <c r="H26" s="79">
        <v>3.62</v>
      </c>
      <c r="I26" s="79">
        <v>0.5</v>
      </c>
    </row>
    <row r="27" spans="1:9" s="4" customFormat="1" ht="12.75" customHeight="1">
      <c r="A27" s="215"/>
      <c r="B27" s="132" t="s">
        <v>47</v>
      </c>
      <c r="C27" s="19">
        <v>21500</v>
      </c>
      <c r="D27" s="16">
        <v>1806</v>
      </c>
      <c r="E27" s="19">
        <v>29817</v>
      </c>
      <c r="F27" s="19">
        <v>445</v>
      </c>
      <c r="G27" s="79">
        <v>14.06</v>
      </c>
      <c r="H27" s="79">
        <v>2.87</v>
      </c>
      <c r="I27" s="79">
        <v>0.43</v>
      </c>
    </row>
    <row r="28" spans="1:9" s="4" customFormat="1" ht="12.75" customHeight="1">
      <c r="A28" s="215"/>
      <c r="B28" s="132" t="s">
        <v>48</v>
      </c>
      <c r="C28" s="19">
        <v>750</v>
      </c>
      <c r="D28" s="16">
        <v>76</v>
      </c>
      <c r="E28" s="19">
        <v>2242</v>
      </c>
      <c r="F28" s="19">
        <v>22</v>
      </c>
      <c r="G28" s="79">
        <v>0.59</v>
      </c>
      <c r="H28" s="79">
        <v>0.22</v>
      </c>
      <c r="I28" s="79">
        <v>0.02</v>
      </c>
    </row>
    <row r="29" spans="1:9" s="4" customFormat="1" ht="12.75" customHeight="1" thickBot="1">
      <c r="A29" s="215"/>
      <c r="B29" s="133" t="s">
        <v>49</v>
      </c>
      <c r="C29" s="20">
        <v>1000</v>
      </c>
      <c r="D29" s="17">
        <v>102</v>
      </c>
      <c r="E29" s="20">
        <v>2600</v>
      </c>
      <c r="F29" s="20">
        <v>26</v>
      </c>
      <c r="G29" s="76">
        <v>0.79</v>
      </c>
      <c r="H29" s="76">
        <v>0.25</v>
      </c>
      <c r="I29" s="76">
        <v>0.02</v>
      </c>
    </row>
    <row r="30" spans="1:9" s="4" customFormat="1" ht="12.75" customHeight="1" thickBot="1">
      <c r="A30" s="191"/>
      <c r="B30" s="130" t="s">
        <v>180</v>
      </c>
      <c r="C30" s="23">
        <f>SUM(C9:C29)</f>
        <v>585079</v>
      </c>
      <c r="D30" s="23">
        <f aca="true" t="shared" si="1" ref="D30:I30">SUM(D9:D29)</f>
        <v>8565</v>
      </c>
      <c r="E30" s="23">
        <f t="shared" si="1"/>
        <v>310185</v>
      </c>
      <c r="F30" s="23">
        <f t="shared" si="1"/>
        <v>69554</v>
      </c>
      <c r="G30" s="86">
        <f t="shared" si="1"/>
        <v>66.68</v>
      </c>
      <c r="H30" s="86">
        <f t="shared" si="1"/>
        <v>29.89</v>
      </c>
      <c r="I30" s="86">
        <f t="shared" si="1"/>
        <v>67.86000000000001</v>
      </c>
    </row>
    <row r="31" spans="1:9" s="4" customFormat="1" ht="12.75" customHeight="1">
      <c r="A31" s="181" t="s">
        <v>183</v>
      </c>
      <c r="B31" s="135" t="s">
        <v>115</v>
      </c>
      <c r="C31" s="18">
        <v>19516</v>
      </c>
      <c r="D31" s="15">
        <v>244</v>
      </c>
      <c r="E31" s="18">
        <v>2548</v>
      </c>
      <c r="F31" s="18">
        <v>195</v>
      </c>
      <c r="G31" s="78">
        <v>1.9</v>
      </c>
      <c r="H31" s="78">
        <v>0.25</v>
      </c>
      <c r="I31" s="78">
        <v>0.19</v>
      </c>
    </row>
    <row r="32" spans="1:9" s="4" customFormat="1" ht="12.75" customHeight="1">
      <c r="A32" s="182"/>
      <c r="B32" s="137" t="s">
        <v>126</v>
      </c>
      <c r="C32" s="19">
        <v>6000</v>
      </c>
      <c r="D32" s="16">
        <v>19</v>
      </c>
      <c r="E32" s="19">
        <v>17</v>
      </c>
      <c r="F32" s="19">
        <v>7</v>
      </c>
      <c r="G32" s="79">
        <v>0.15</v>
      </c>
      <c r="H32" s="79">
        <v>0</v>
      </c>
      <c r="I32" s="79">
        <v>0.01</v>
      </c>
    </row>
    <row r="33" spans="1:9" s="4" customFormat="1" ht="12.75" customHeight="1">
      <c r="A33" s="182"/>
      <c r="B33" s="137" t="s">
        <v>114</v>
      </c>
      <c r="C33" s="19">
        <v>3000</v>
      </c>
      <c r="D33" s="16">
        <v>2</v>
      </c>
      <c r="E33" s="16">
        <v>1</v>
      </c>
      <c r="F33" s="16">
        <v>2</v>
      </c>
      <c r="G33" s="79">
        <v>0.01</v>
      </c>
      <c r="H33" s="79">
        <v>0</v>
      </c>
      <c r="I33" s="79">
        <v>0</v>
      </c>
    </row>
    <row r="34" spans="1:9" s="4" customFormat="1" ht="12.75" customHeight="1">
      <c r="A34" s="182"/>
      <c r="B34" s="137" t="s">
        <v>116</v>
      </c>
      <c r="C34" s="112"/>
      <c r="D34" s="144"/>
      <c r="E34" s="16">
        <v>4</v>
      </c>
      <c r="F34" s="16">
        <v>70</v>
      </c>
      <c r="G34" s="31">
        <v>0</v>
      </c>
      <c r="H34" s="31">
        <v>0</v>
      </c>
      <c r="I34" s="31">
        <v>0.07</v>
      </c>
    </row>
    <row r="35" spans="1:9" s="4" customFormat="1" ht="12.75" customHeight="1" thickBot="1">
      <c r="A35" s="182"/>
      <c r="B35" s="136" t="s">
        <v>117</v>
      </c>
      <c r="C35" s="113"/>
      <c r="D35" s="145"/>
      <c r="E35" s="17">
        <v>23</v>
      </c>
      <c r="F35" s="17">
        <v>230</v>
      </c>
      <c r="G35" s="81">
        <v>0</v>
      </c>
      <c r="H35" s="81">
        <v>0</v>
      </c>
      <c r="I35" s="81">
        <v>0.22</v>
      </c>
    </row>
    <row r="36" spans="1:9" s="142" customFormat="1" ht="12.75" customHeight="1" thickBot="1">
      <c r="A36" s="183"/>
      <c r="B36" s="130" t="s">
        <v>180</v>
      </c>
      <c r="C36" s="23">
        <f>SUM(C31:C35)</f>
        <v>28516</v>
      </c>
      <c r="D36" s="23">
        <f aca="true" t="shared" si="2" ref="D36:I36">SUM(D31:D35)</f>
        <v>265</v>
      </c>
      <c r="E36" s="23">
        <f t="shared" si="2"/>
        <v>2593</v>
      </c>
      <c r="F36" s="23">
        <f t="shared" si="2"/>
        <v>504</v>
      </c>
      <c r="G36" s="86">
        <f t="shared" si="2"/>
        <v>2.0599999999999996</v>
      </c>
      <c r="H36" s="86">
        <f t="shared" si="2"/>
        <v>0.25</v>
      </c>
      <c r="I36" s="86">
        <f t="shared" si="2"/>
        <v>0.49</v>
      </c>
    </row>
    <row r="37" spans="1:8" ht="13.5" customHeight="1">
      <c r="A37" s="7" t="s">
        <v>52</v>
      </c>
      <c r="C37" s="6"/>
      <c r="H37" s="9"/>
    </row>
    <row r="38" spans="1:16" ht="19.5" customHeight="1">
      <c r="A38" s="107" t="s">
        <v>172</v>
      </c>
      <c r="B38" s="107"/>
      <c r="C38" s="107"/>
      <c r="D38" s="107"/>
      <c r="E38" s="107"/>
      <c r="F38" s="107"/>
      <c r="G38" s="107"/>
      <c r="H38" s="107"/>
      <c r="I38" s="107"/>
      <c r="J38" s="12"/>
      <c r="K38" s="12"/>
      <c r="L38" s="12"/>
      <c r="M38" s="12"/>
      <c r="N38" s="12"/>
      <c r="O38" s="12"/>
      <c r="P38" s="12"/>
    </row>
    <row r="39" ht="6.75" customHeight="1" thickBot="1">
      <c r="A39" s="14"/>
    </row>
    <row r="40" spans="3:9" ht="13.5" customHeight="1" thickBot="1">
      <c r="C40" s="192">
        <v>2009</v>
      </c>
      <c r="D40" s="192"/>
      <c r="E40" s="192"/>
      <c r="F40" s="192"/>
      <c r="G40" s="192"/>
      <c r="H40" s="192"/>
      <c r="I40" s="192"/>
    </row>
    <row r="41" spans="1:9" ht="13.5" thickBot="1">
      <c r="A41" s="203" t="s">
        <v>91</v>
      </c>
      <c r="B41" s="203" t="s">
        <v>92</v>
      </c>
      <c r="C41" s="212" t="s">
        <v>167</v>
      </c>
      <c r="D41" s="212" t="s">
        <v>181</v>
      </c>
      <c r="E41" s="212" t="s">
        <v>182</v>
      </c>
      <c r="F41" s="212" t="s">
        <v>168</v>
      </c>
      <c r="G41" s="213" t="s">
        <v>112</v>
      </c>
      <c r="H41" s="213"/>
      <c r="I41" s="213"/>
    </row>
    <row r="42" spans="1:9" ht="24.75" customHeight="1" thickBot="1">
      <c r="A42" s="204"/>
      <c r="B42" s="204"/>
      <c r="C42" s="204"/>
      <c r="D42" s="204"/>
      <c r="E42" s="204"/>
      <c r="F42" s="204"/>
      <c r="G42" s="24" t="s">
        <v>169</v>
      </c>
      <c r="H42" s="24" t="s">
        <v>170</v>
      </c>
      <c r="I42" s="24" t="s">
        <v>171</v>
      </c>
    </row>
    <row r="43" spans="1:9" s="4" customFormat="1" ht="18" customHeight="1">
      <c r="A43" s="195" t="s">
        <v>71</v>
      </c>
      <c r="B43" s="137" t="s">
        <v>50</v>
      </c>
      <c r="C43" s="19">
        <v>326</v>
      </c>
      <c r="D43" s="16">
        <v>36</v>
      </c>
      <c r="E43" s="19">
        <v>631.73</v>
      </c>
      <c r="F43" s="19">
        <v>6</v>
      </c>
      <c r="G43" s="79">
        <v>0.28</v>
      </c>
      <c r="H43" s="79">
        <v>0.06</v>
      </c>
      <c r="I43" s="79">
        <v>0.01</v>
      </c>
    </row>
    <row r="44" spans="1:9" s="4" customFormat="1" ht="18" customHeight="1" thickBot="1">
      <c r="A44" s="195"/>
      <c r="B44" s="136" t="s">
        <v>51</v>
      </c>
      <c r="C44" s="113"/>
      <c r="D44" s="145"/>
      <c r="E44" s="17">
        <v>2951</v>
      </c>
      <c r="F44" s="17">
        <v>0.03</v>
      </c>
      <c r="G44" s="81">
        <v>0</v>
      </c>
      <c r="H44" s="81">
        <v>0</v>
      </c>
      <c r="I44" s="88">
        <v>0</v>
      </c>
    </row>
    <row r="45" spans="1:9" ht="18" customHeight="1" thickBot="1">
      <c r="A45" s="216"/>
      <c r="B45" s="130" t="s">
        <v>180</v>
      </c>
      <c r="C45" s="54">
        <f>SUM(C43:C44)</f>
        <v>326</v>
      </c>
      <c r="D45" s="54">
        <f aca="true" t="shared" si="3" ref="D45:I45">SUM(D43:D44)</f>
        <v>36</v>
      </c>
      <c r="E45" s="54">
        <f t="shared" si="3"/>
        <v>3582.73</v>
      </c>
      <c r="F45" s="54">
        <f t="shared" si="3"/>
        <v>6.03</v>
      </c>
      <c r="G45" s="89">
        <f t="shared" si="3"/>
        <v>0.28</v>
      </c>
      <c r="H45" s="89">
        <f t="shared" si="3"/>
        <v>0.06</v>
      </c>
      <c r="I45" s="89">
        <f t="shared" si="3"/>
        <v>0.01</v>
      </c>
    </row>
    <row r="46" spans="1:9" ht="18" customHeight="1" thickBot="1">
      <c r="A46" s="217" t="s">
        <v>184</v>
      </c>
      <c r="B46" s="146" t="s">
        <v>79</v>
      </c>
      <c r="C46" s="90">
        <v>10920</v>
      </c>
      <c r="D46" s="90">
        <v>34</v>
      </c>
      <c r="E46" s="90">
        <v>178</v>
      </c>
      <c r="F46" s="90">
        <v>57</v>
      </c>
      <c r="G46" s="91">
        <v>0.27</v>
      </c>
      <c r="H46" s="91">
        <v>0.02</v>
      </c>
      <c r="I46" s="91">
        <v>0.06</v>
      </c>
    </row>
    <row r="47" spans="1:9" ht="18" customHeight="1" thickBot="1">
      <c r="A47" s="218"/>
      <c r="B47" s="130" t="s">
        <v>180</v>
      </c>
      <c r="C47" s="54">
        <f>SUM(C46)</f>
        <v>10920</v>
      </c>
      <c r="D47" s="54">
        <f aca="true" t="shared" si="4" ref="D47:I47">SUM(D46)</f>
        <v>34</v>
      </c>
      <c r="E47" s="54">
        <f t="shared" si="4"/>
        <v>178</v>
      </c>
      <c r="F47" s="54">
        <f t="shared" si="4"/>
        <v>57</v>
      </c>
      <c r="G47" s="89">
        <f t="shared" si="4"/>
        <v>0.27</v>
      </c>
      <c r="H47" s="89">
        <f t="shared" si="4"/>
        <v>0.02</v>
      </c>
      <c r="I47" s="89">
        <f t="shared" si="4"/>
        <v>0.06</v>
      </c>
    </row>
    <row r="48" spans="1:9" ht="18" customHeight="1" thickBot="1">
      <c r="A48" s="130" t="s">
        <v>180</v>
      </c>
      <c r="B48" s="130" t="s">
        <v>180</v>
      </c>
      <c r="C48" s="25">
        <f>C8+C30+C36+C45+C47</f>
        <v>789841</v>
      </c>
      <c r="D48" s="25">
        <f>D8+D30+D36+D45+D47</f>
        <v>12844</v>
      </c>
      <c r="E48" s="25">
        <f>E8+E30+E36+E45+E47</f>
        <v>1041056.73</v>
      </c>
      <c r="F48" s="25">
        <f>F8+F30+F36+F45+F47</f>
        <v>102588.03</v>
      </c>
      <c r="G48" s="143">
        <v>100</v>
      </c>
      <c r="H48" s="143">
        <v>100</v>
      </c>
      <c r="I48" s="143">
        <v>100</v>
      </c>
    </row>
    <row r="49" spans="1:8" ht="13.5" customHeight="1">
      <c r="A49" s="7" t="s">
        <v>52</v>
      </c>
      <c r="C49" s="6"/>
      <c r="H49" s="9"/>
    </row>
  </sheetData>
  <sheetProtection/>
  <mergeCells count="21">
    <mergeCell ref="E4:E5"/>
    <mergeCell ref="C41:C42"/>
    <mergeCell ref="A43:A45"/>
    <mergeCell ref="A46:A47"/>
    <mergeCell ref="C3:I3"/>
    <mergeCell ref="C40:I40"/>
    <mergeCell ref="D41:D42"/>
    <mergeCell ref="E41:E42"/>
    <mergeCell ref="F41:F42"/>
    <mergeCell ref="C4:C5"/>
    <mergeCell ref="D4:D5"/>
    <mergeCell ref="A31:A36"/>
    <mergeCell ref="F4:F5"/>
    <mergeCell ref="G41:I41"/>
    <mergeCell ref="G4:I4"/>
    <mergeCell ref="A4:A5"/>
    <mergeCell ref="B4:B5"/>
    <mergeCell ref="A41:A42"/>
    <mergeCell ref="B41:B42"/>
    <mergeCell ref="A6:A8"/>
    <mergeCell ref="A9:A3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10" customWidth="1"/>
    <col min="2" max="2" width="24.7109375" style="114" customWidth="1"/>
    <col min="3" max="3" width="9.00390625" style="114" customWidth="1"/>
    <col min="4" max="4" width="6.421875" style="6" customWidth="1"/>
    <col min="5" max="16" width="7.7109375" style="3" customWidth="1"/>
    <col min="17" max="16384" width="9.140625" style="3" customWidth="1"/>
  </cols>
  <sheetData>
    <row r="1" spans="1:23" ht="19.5" customHeight="1">
      <c r="A1" s="107" t="s">
        <v>174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2"/>
      <c r="R1" s="12"/>
      <c r="S1" s="12"/>
      <c r="T1" s="12"/>
      <c r="U1" s="12"/>
      <c r="V1" s="12"/>
      <c r="W1" s="12"/>
    </row>
    <row r="2" spans="1:16" ht="6.75" customHeight="1" thickBot="1">
      <c r="A2" s="14"/>
      <c r="N2" s="10"/>
      <c r="O2" s="6"/>
      <c r="P2" s="6"/>
    </row>
    <row r="3" spans="1:16" ht="13.5" customHeight="1" thickBot="1">
      <c r="A3" s="14"/>
      <c r="B3" s="3"/>
      <c r="C3" s="3"/>
      <c r="D3" s="3"/>
      <c r="E3" s="192">
        <v>2009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3.5" customHeight="1" thickBot="1">
      <c r="A4" s="21" t="s">
        <v>91</v>
      </c>
      <c r="B4" s="161" t="s">
        <v>92</v>
      </c>
      <c r="C4" s="24" t="s">
        <v>93</v>
      </c>
      <c r="D4" s="101" t="s">
        <v>118</v>
      </c>
      <c r="E4" s="155" t="s">
        <v>133</v>
      </c>
      <c r="F4" s="155" t="s">
        <v>134</v>
      </c>
      <c r="G4" s="155" t="s">
        <v>56</v>
      </c>
      <c r="H4" s="155" t="s">
        <v>57</v>
      </c>
      <c r="I4" s="155" t="s">
        <v>58</v>
      </c>
      <c r="J4" s="155" t="s">
        <v>59</v>
      </c>
      <c r="K4" s="155" t="s">
        <v>60</v>
      </c>
      <c r="L4" s="155" t="s">
        <v>135</v>
      </c>
      <c r="M4" s="155" t="s">
        <v>136</v>
      </c>
      <c r="N4" s="155" t="s">
        <v>137</v>
      </c>
      <c r="O4" s="155" t="s">
        <v>138</v>
      </c>
      <c r="P4" s="155" t="s">
        <v>139</v>
      </c>
    </row>
    <row r="5" spans="1:16" ht="12.75" customHeight="1">
      <c r="A5" s="181" t="s">
        <v>66</v>
      </c>
      <c r="B5" s="206" t="s">
        <v>67</v>
      </c>
      <c r="C5" s="147" t="s">
        <v>0</v>
      </c>
      <c r="D5" s="65" t="s">
        <v>119</v>
      </c>
      <c r="E5" s="78">
        <v>17</v>
      </c>
      <c r="F5" s="30">
        <v>16.98</v>
      </c>
      <c r="G5" s="78">
        <v>16.15</v>
      </c>
      <c r="H5" s="78">
        <v>16.22</v>
      </c>
      <c r="I5" s="78">
        <v>19.5</v>
      </c>
      <c r="J5" s="78">
        <v>26</v>
      </c>
      <c r="K5" s="78">
        <v>27</v>
      </c>
      <c r="L5" s="78">
        <v>25.55</v>
      </c>
      <c r="M5" s="30">
        <v>25.2</v>
      </c>
      <c r="N5" s="30">
        <v>26.6</v>
      </c>
      <c r="O5" s="30">
        <v>28</v>
      </c>
      <c r="P5" s="30">
        <v>25.79</v>
      </c>
    </row>
    <row r="6" spans="1:16" ht="12.75" customHeight="1">
      <c r="A6" s="182"/>
      <c r="B6" s="219"/>
      <c r="C6" s="148" t="s">
        <v>0</v>
      </c>
      <c r="D6" s="70" t="s">
        <v>120</v>
      </c>
      <c r="E6" s="79">
        <v>14.26</v>
      </c>
      <c r="F6" s="31">
        <v>14.3</v>
      </c>
      <c r="G6" s="79">
        <v>14.9</v>
      </c>
      <c r="H6" s="79">
        <v>15</v>
      </c>
      <c r="I6" s="79">
        <v>15.77</v>
      </c>
      <c r="J6" s="79">
        <v>18.12</v>
      </c>
      <c r="K6" s="79">
        <v>22.6</v>
      </c>
      <c r="L6" s="79">
        <v>23</v>
      </c>
      <c r="M6" s="31">
        <v>22.27</v>
      </c>
      <c r="N6" s="31">
        <v>24.6</v>
      </c>
      <c r="O6" s="31">
        <v>23.5</v>
      </c>
      <c r="P6" s="31">
        <v>23.56</v>
      </c>
    </row>
    <row r="7" spans="1:16" ht="12.75" customHeight="1" thickBot="1">
      <c r="A7" s="182"/>
      <c r="B7" s="207"/>
      <c r="C7" s="149" t="s">
        <v>0</v>
      </c>
      <c r="D7" s="67" t="s">
        <v>121</v>
      </c>
      <c r="E7" s="76">
        <v>14.71</v>
      </c>
      <c r="F7" s="76">
        <v>15.67</v>
      </c>
      <c r="G7" s="76">
        <v>15.1</v>
      </c>
      <c r="H7" s="76">
        <v>16</v>
      </c>
      <c r="I7" s="76">
        <v>18.28</v>
      </c>
      <c r="J7" s="76">
        <v>25.37</v>
      </c>
      <c r="K7" s="76">
        <v>25.99</v>
      </c>
      <c r="L7" s="76">
        <v>24.18</v>
      </c>
      <c r="M7" s="76">
        <v>25.13</v>
      </c>
      <c r="N7" s="76">
        <v>26.35</v>
      </c>
      <c r="O7" s="76">
        <v>24.53</v>
      </c>
      <c r="P7" s="76">
        <v>23.98</v>
      </c>
    </row>
    <row r="8" spans="1:16" ht="12.75" customHeight="1">
      <c r="A8" s="182"/>
      <c r="B8" s="206" t="s">
        <v>68</v>
      </c>
      <c r="C8" s="147" t="s">
        <v>0</v>
      </c>
      <c r="D8" s="65" t="s">
        <v>119</v>
      </c>
      <c r="E8" s="78">
        <v>17.15</v>
      </c>
      <c r="F8" s="30">
        <v>16.95</v>
      </c>
      <c r="G8" s="78">
        <v>16.05</v>
      </c>
      <c r="H8" s="78">
        <v>15.99</v>
      </c>
      <c r="I8" s="78">
        <v>19.6</v>
      </c>
      <c r="J8" s="78">
        <v>25.98</v>
      </c>
      <c r="K8" s="78">
        <v>26.98</v>
      </c>
      <c r="L8" s="78">
        <v>25.5</v>
      </c>
      <c r="M8" s="30">
        <v>25.15</v>
      </c>
      <c r="N8" s="30">
        <v>26.64</v>
      </c>
      <c r="O8" s="30">
        <v>27.9</v>
      </c>
      <c r="P8" s="30">
        <v>26</v>
      </c>
    </row>
    <row r="9" spans="1:16" ht="12.75" customHeight="1">
      <c r="A9" s="182"/>
      <c r="B9" s="219"/>
      <c r="C9" s="148" t="s">
        <v>0</v>
      </c>
      <c r="D9" s="70" t="s">
        <v>120</v>
      </c>
      <c r="E9" s="79">
        <v>14.01</v>
      </c>
      <c r="F9" s="31">
        <v>14.22</v>
      </c>
      <c r="G9" s="79">
        <v>14.93</v>
      </c>
      <c r="H9" s="79">
        <v>15</v>
      </c>
      <c r="I9" s="79">
        <v>15.7</v>
      </c>
      <c r="J9" s="79">
        <v>18.11</v>
      </c>
      <c r="K9" s="79">
        <v>22.8</v>
      </c>
      <c r="L9" s="79">
        <v>22.86</v>
      </c>
      <c r="M9" s="31">
        <v>22.2</v>
      </c>
      <c r="N9" s="31">
        <v>24.78</v>
      </c>
      <c r="O9" s="31">
        <v>23.65</v>
      </c>
      <c r="P9" s="31">
        <v>23.01</v>
      </c>
    </row>
    <row r="10" spans="1:16" s="8" customFormat="1" ht="12.75" customHeight="1" thickBot="1">
      <c r="A10" s="183"/>
      <c r="B10" s="207"/>
      <c r="C10" s="149" t="s">
        <v>0</v>
      </c>
      <c r="D10" s="67" t="s">
        <v>121</v>
      </c>
      <c r="E10" s="76">
        <v>14.66</v>
      </c>
      <c r="F10" s="76">
        <v>15.8</v>
      </c>
      <c r="G10" s="76">
        <v>15.1</v>
      </c>
      <c r="H10" s="76">
        <v>15.99</v>
      </c>
      <c r="I10" s="76">
        <v>18.39</v>
      </c>
      <c r="J10" s="76">
        <v>25.04</v>
      </c>
      <c r="K10" s="76">
        <v>25.9</v>
      </c>
      <c r="L10" s="76">
        <v>24.02</v>
      </c>
      <c r="M10" s="76">
        <v>25.14</v>
      </c>
      <c r="N10" s="76">
        <v>26.16</v>
      </c>
      <c r="O10" s="76">
        <v>24.58</v>
      </c>
      <c r="P10" s="76">
        <v>23.78</v>
      </c>
    </row>
    <row r="11" spans="1:16" s="4" customFormat="1" ht="12.75" customHeight="1">
      <c r="A11" s="189" t="s">
        <v>74</v>
      </c>
      <c r="B11" s="206" t="s">
        <v>1</v>
      </c>
      <c r="C11" s="147" t="s">
        <v>0</v>
      </c>
      <c r="D11" s="65" t="s">
        <v>119</v>
      </c>
      <c r="E11" s="78">
        <v>1.9</v>
      </c>
      <c r="F11" s="30">
        <v>1.9</v>
      </c>
      <c r="G11" s="78">
        <v>1.9</v>
      </c>
      <c r="H11" s="78">
        <v>1.9</v>
      </c>
      <c r="I11" s="78">
        <v>1.9</v>
      </c>
      <c r="J11" s="78">
        <v>1.9</v>
      </c>
      <c r="K11" s="78">
        <v>1.9</v>
      </c>
      <c r="L11" s="78">
        <v>2.11</v>
      </c>
      <c r="M11" s="78">
        <v>2.1</v>
      </c>
      <c r="N11" s="30">
        <v>1.6</v>
      </c>
      <c r="O11" s="30">
        <v>1.6</v>
      </c>
      <c r="P11" s="30">
        <v>1.6</v>
      </c>
    </row>
    <row r="12" spans="1:16" s="4" customFormat="1" ht="12.75" customHeight="1">
      <c r="A12" s="190"/>
      <c r="B12" s="219"/>
      <c r="C12" s="148" t="s">
        <v>0</v>
      </c>
      <c r="D12" s="70" t="s">
        <v>120</v>
      </c>
      <c r="E12" s="79">
        <v>1.9</v>
      </c>
      <c r="F12" s="31">
        <v>1.9</v>
      </c>
      <c r="G12" s="79">
        <v>1.9</v>
      </c>
      <c r="H12" s="79">
        <v>1.9</v>
      </c>
      <c r="I12" s="79">
        <v>1.9</v>
      </c>
      <c r="J12" s="79">
        <v>1.9</v>
      </c>
      <c r="K12" s="79">
        <v>1.9</v>
      </c>
      <c r="L12" s="79">
        <v>1.1</v>
      </c>
      <c r="M12" s="79">
        <v>0.76</v>
      </c>
      <c r="N12" s="31">
        <v>1.6</v>
      </c>
      <c r="O12" s="31">
        <v>1.25</v>
      </c>
      <c r="P12" s="31">
        <v>1.6</v>
      </c>
    </row>
    <row r="13" spans="1:16" s="4" customFormat="1" ht="12.75" customHeight="1" thickBot="1">
      <c r="A13" s="190"/>
      <c r="B13" s="207"/>
      <c r="C13" s="149" t="s">
        <v>0</v>
      </c>
      <c r="D13" s="67" t="s">
        <v>121</v>
      </c>
      <c r="E13" s="76">
        <v>1.9</v>
      </c>
      <c r="F13" s="76">
        <v>1.9</v>
      </c>
      <c r="G13" s="76">
        <v>1.9</v>
      </c>
      <c r="H13" s="76">
        <v>1.9</v>
      </c>
      <c r="I13" s="76">
        <v>1.9</v>
      </c>
      <c r="J13" s="76">
        <v>1.9</v>
      </c>
      <c r="K13" s="76">
        <v>1.9</v>
      </c>
      <c r="L13" s="76">
        <v>2.11</v>
      </c>
      <c r="M13" s="76">
        <v>1.6</v>
      </c>
      <c r="N13" s="76">
        <v>1.6</v>
      </c>
      <c r="O13" s="76">
        <v>1.6</v>
      </c>
      <c r="P13" s="76">
        <v>1.6</v>
      </c>
    </row>
    <row r="14" spans="1:16" s="4" customFormat="1" ht="12.75" customHeight="1">
      <c r="A14" s="190"/>
      <c r="B14" s="206" t="s">
        <v>2</v>
      </c>
      <c r="C14" s="147" t="s">
        <v>0</v>
      </c>
      <c r="D14" s="65" t="s">
        <v>119</v>
      </c>
      <c r="E14" s="78">
        <v>52</v>
      </c>
      <c r="F14" s="30">
        <v>46.9</v>
      </c>
      <c r="G14" s="78">
        <v>42</v>
      </c>
      <c r="H14" s="78">
        <v>46</v>
      </c>
      <c r="I14" s="78">
        <v>50</v>
      </c>
      <c r="J14" s="78">
        <v>61</v>
      </c>
      <c r="K14" s="78">
        <v>63</v>
      </c>
      <c r="L14" s="78">
        <v>62</v>
      </c>
      <c r="M14" s="30">
        <v>66</v>
      </c>
      <c r="N14" s="30">
        <v>80</v>
      </c>
      <c r="O14" s="30">
        <v>77</v>
      </c>
      <c r="P14" s="30">
        <v>85</v>
      </c>
    </row>
    <row r="15" spans="1:16" s="4" customFormat="1" ht="12.75" customHeight="1">
      <c r="A15" s="190"/>
      <c r="B15" s="219"/>
      <c r="C15" s="148" t="s">
        <v>0</v>
      </c>
      <c r="D15" s="70" t="s">
        <v>120</v>
      </c>
      <c r="E15" s="79">
        <v>46.13</v>
      </c>
      <c r="F15" s="31">
        <v>40</v>
      </c>
      <c r="G15" s="79">
        <v>38.5</v>
      </c>
      <c r="H15" s="79">
        <v>41</v>
      </c>
      <c r="I15" s="79">
        <v>40</v>
      </c>
      <c r="J15" s="79">
        <v>50</v>
      </c>
      <c r="K15" s="79">
        <v>58</v>
      </c>
      <c r="L15" s="79">
        <v>59</v>
      </c>
      <c r="M15" s="31">
        <v>60</v>
      </c>
      <c r="N15" s="31">
        <v>61.8</v>
      </c>
      <c r="O15" s="31">
        <v>74</v>
      </c>
      <c r="P15" s="31">
        <v>71</v>
      </c>
    </row>
    <row r="16" spans="1:16" s="4" customFormat="1" ht="12.75" customHeight="1" thickBot="1">
      <c r="A16" s="190"/>
      <c r="B16" s="207"/>
      <c r="C16" s="149" t="s">
        <v>0</v>
      </c>
      <c r="D16" s="67" t="s">
        <v>121</v>
      </c>
      <c r="E16" s="76">
        <v>46.9</v>
      </c>
      <c r="F16" s="76">
        <v>40</v>
      </c>
      <c r="G16" s="76">
        <v>41.7</v>
      </c>
      <c r="H16" s="76">
        <v>44</v>
      </c>
      <c r="I16" s="76">
        <v>49.83</v>
      </c>
      <c r="J16" s="76">
        <v>60.65</v>
      </c>
      <c r="K16" s="76">
        <v>61.05</v>
      </c>
      <c r="L16" s="76">
        <v>59.95</v>
      </c>
      <c r="M16" s="76">
        <v>61.75</v>
      </c>
      <c r="N16" s="76">
        <v>74.8</v>
      </c>
      <c r="O16" s="76">
        <v>76</v>
      </c>
      <c r="P16" s="76">
        <v>82.95</v>
      </c>
    </row>
    <row r="17" spans="1:16" s="4" customFormat="1" ht="12.75" customHeight="1">
      <c r="A17" s="190"/>
      <c r="B17" s="206" t="s">
        <v>3</v>
      </c>
      <c r="C17" s="147" t="s">
        <v>0</v>
      </c>
      <c r="D17" s="65" t="s">
        <v>119</v>
      </c>
      <c r="E17" s="78">
        <v>53.25</v>
      </c>
      <c r="F17" s="30">
        <v>47.85</v>
      </c>
      <c r="G17" s="78">
        <v>47</v>
      </c>
      <c r="H17" s="78">
        <v>51</v>
      </c>
      <c r="I17" s="78">
        <v>53.55</v>
      </c>
      <c r="J17" s="78">
        <v>69</v>
      </c>
      <c r="K17" s="78">
        <v>70</v>
      </c>
      <c r="L17" s="78">
        <v>68</v>
      </c>
      <c r="M17" s="30">
        <v>75</v>
      </c>
      <c r="N17" s="30">
        <v>92.5</v>
      </c>
      <c r="O17" s="30">
        <v>88.5</v>
      </c>
      <c r="P17" s="30">
        <v>89.75</v>
      </c>
    </row>
    <row r="18" spans="1:16" s="4" customFormat="1" ht="12.75" customHeight="1">
      <c r="A18" s="190"/>
      <c r="B18" s="219"/>
      <c r="C18" s="148" t="s">
        <v>0</v>
      </c>
      <c r="D18" s="70" t="s">
        <v>120</v>
      </c>
      <c r="E18" s="79">
        <v>45.03</v>
      </c>
      <c r="F18" s="31">
        <v>41</v>
      </c>
      <c r="G18" s="79">
        <v>44</v>
      </c>
      <c r="H18" s="79">
        <v>45</v>
      </c>
      <c r="I18" s="79">
        <v>45.01</v>
      </c>
      <c r="J18" s="79">
        <v>54</v>
      </c>
      <c r="K18" s="79">
        <v>64.5</v>
      </c>
      <c r="L18" s="79">
        <v>63.5</v>
      </c>
      <c r="M18" s="31">
        <v>65</v>
      </c>
      <c r="N18" s="31">
        <v>71.5</v>
      </c>
      <c r="O18" s="31">
        <v>82.2</v>
      </c>
      <c r="P18" s="31">
        <v>80.1</v>
      </c>
    </row>
    <row r="19" spans="1:16" s="4" customFormat="1" ht="12.75" customHeight="1" thickBot="1">
      <c r="A19" s="190"/>
      <c r="B19" s="207"/>
      <c r="C19" s="149" t="s">
        <v>0</v>
      </c>
      <c r="D19" s="67" t="s">
        <v>121</v>
      </c>
      <c r="E19" s="76">
        <v>49.9</v>
      </c>
      <c r="F19" s="76">
        <v>44.75</v>
      </c>
      <c r="G19" s="76">
        <v>47</v>
      </c>
      <c r="H19" s="76">
        <v>45.22</v>
      </c>
      <c r="I19" s="76">
        <v>53.55</v>
      </c>
      <c r="J19" s="76">
        <v>66.95</v>
      </c>
      <c r="K19" s="76">
        <v>67.1</v>
      </c>
      <c r="L19" s="76">
        <v>68</v>
      </c>
      <c r="M19" s="76">
        <v>71.55</v>
      </c>
      <c r="N19" s="76">
        <v>85.35</v>
      </c>
      <c r="O19" s="76">
        <v>83.2</v>
      </c>
      <c r="P19" s="76">
        <v>89</v>
      </c>
    </row>
    <row r="20" spans="1:16" s="4" customFormat="1" ht="12.75" customHeight="1">
      <c r="A20" s="190"/>
      <c r="B20" s="206" t="s">
        <v>4</v>
      </c>
      <c r="C20" s="147" t="s">
        <v>0</v>
      </c>
      <c r="D20" s="65" t="s">
        <v>119</v>
      </c>
      <c r="E20" s="78">
        <v>25.75</v>
      </c>
      <c r="F20" s="30">
        <v>25.75</v>
      </c>
      <c r="G20" s="78">
        <v>26</v>
      </c>
      <c r="H20" s="123"/>
      <c r="I20" s="123"/>
      <c r="J20" s="123"/>
      <c r="K20" s="123"/>
      <c r="L20" s="123"/>
      <c r="M20" s="123"/>
      <c r="N20" s="124"/>
      <c r="O20" s="124"/>
      <c r="P20" s="124"/>
    </row>
    <row r="21" spans="1:16" s="4" customFormat="1" ht="12.75" customHeight="1">
      <c r="A21" s="190"/>
      <c r="B21" s="219"/>
      <c r="C21" s="148" t="s">
        <v>0</v>
      </c>
      <c r="D21" s="70" t="s">
        <v>120</v>
      </c>
      <c r="E21" s="79">
        <v>25.75</v>
      </c>
      <c r="F21" s="31">
        <v>25.75</v>
      </c>
      <c r="G21" s="79">
        <v>26</v>
      </c>
      <c r="H21" s="120"/>
      <c r="I21" s="120"/>
      <c r="J21" s="120"/>
      <c r="K21" s="120"/>
      <c r="L21" s="120"/>
      <c r="M21" s="121"/>
      <c r="N21" s="121"/>
      <c r="O21" s="121"/>
      <c r="P21" s="121"/>
    </row>
    <row r="22" spans="1:16" s="4" customFormat="1" ht="12.75" customHeight="1" thickBot="1">
      <c r="A22" s="190"/>
      <c r="B22" s="207"/>
      <c r="C22" s="149" t="s">
        <v>0</v>
      </c>
      <c r="D22" s="67" t="s">
        <v>121</v>
      </c>
      <c r="E22" s="76">
        <v>25.75</v>
      </c>
      <c r="F22" s="76">
        <v>25.75</v>
      </c>
      <c r="G22" s="76">
        <v>26</v>
      </c>
      <c r="H22" s="150"/>
      <c r="I22" s="150"/>
      <c r="J22" s="150"/>
      <c r="K22" s="150"/>
      <c r="L22" s="150"/>
      <c r="M22" s="150"/>
      <c r="N22" s="150"/>
      <c r="O22" s="150"/>
      <c r="P22" s="150"/>
    </row>
    <row r="23" spans="1:16" s="4" customFormat="1" ht="12.75" customHeight="1">
      <c r="A23" s="190"/>
      <c r="B23" s="206" t="s">
        <v>5</v>
      </c>
      <c r="C23" s="147" t="s">
        <v>0</v>
      </c>
      <c r="D23" s="65" t="s">
        <v>119</v>
      </c>
      <c r="E23" s="78">
        <v>100</v>
      </c>
      <c r="F23" s="30">
        <v>101</v>
      </c>
      <c r="G23" s="78">
        <v>101</v>
      </c>
      <c r="H23" s="78">
        <v>100.1</v>
      </c>
      <c r="I23" s="78">
        <v>100.4</v>
      </c>
      <c r="J23" s="78">
        <v>100.3</v>
      </c>
      <c r="K23" s="78">
        <v>100.4</v>
      </c>
      <c r="L23" s="78">
        <v>100.4</v>
      </c>
      <c r="M23" s="30">
        <v>100.4</v>
      </c>
      <c r="N23" s="30">
        <v>100.6</v>
      </c>
      <c r="O23" s="30">
        <v>103</v>
      </c>
      <c r="P23" s="30">
        <v>103</v>
      </c>
    </row>
    <row r="24" spans="1:16" s="4" customFormat="1" ht="12.75" customHeight="1">
      <c r="A24" s="190"/>
      <c r="B24" s="219"/>
      <c r="C24" s="148" t="s">
        <v>0</v>
      </c>
      <c r="D24" s="70" t="s">
        <v>120</v>
      </c>
      <c r="E24" s="79">
        <v>100</v>
      </c>
      <c r="F24" s="31">
        <v>100.5</v>
      </c>
      <c r="G24" s="79">
        <v>101</v>
      </c>
      <c r="H24" s="79">
        <v>100.1</v>
      </c>
      <c r="I24" s="79">
        <v>100.1</v>
      </c>
      <c r="J24" s="79">
        <v>100.3</v>
      </c>
      <c r="K24" s="79">
        <v>100</v>
      </c>
      <c r="L24" s="79">
        <v>100.3</v>
      </c>
      <c r="M24" s="31">
        <v>100.4</v>
      </c>
      <c r="N24" s="31">
        <v>100.5</v>
      </c>
      <c r="O24" s="31">
        <v>100.5</v>
      </c>
      <c r="P24" s="31">
        <v>103</v>
      </c>
    </row>
    <row r="25" spans="1:16" s="4" customFormat="1" ht="12.75" customHeight="1" thickBot="1">
      <c r="A25" s="190"/>
      <c r="B25" s="207"/>
      <c r="C25" s="149" t="s">
        <v>0</v>
      </c>
      <c r="D25" s="67" t="s">
        <v>121</v>
      </c>
      <c r="E25" s="76">
        <v>100</v>
      </c>
      <c r="F25" s="76">
        <v>101</v>
      </c>
      <c r="G25" s="76">
        <v>101</v>
      </c>
      <c r="H25" s="76">
        <v>100.1</v>
      </c>
      <c r="I25" s="76">
        <v>100.4</v>
      </c>
      <c r="J25" s="76">
        <v>100.3</v>
      </c>
      <c r="K25" s="76">
        <v>100.3</v>
      </c>
      <c r="L25" s="76">
        <v>100.3</v>
      </c>
      <c r="M25" s="76">
        <v>100.4</v>
      </c>
      <c r="N25" s="76">
        <v>100.5</v>
      </c>
      <c r="O25" s="76">
        <v>103</v>
      </c>
      <c r="P25" s="76">
        <v>103</v>
      </c>
    </row>
    <row r="26" spans="1:16" s="4" customFormat="1" ht="12.75" customHeight="1">
      <c r="A26" s="190"/>
      <c r="B26" s="206" t="s">
        <v>6</v>
      </c>
      <c r="C26" s="147" t="s">
        <v>0</v>
      </c>
      <c r="D26" s="65" t="s">
        <v>119</v>
      </c>
      <c r="E26" s="78">
        <v>18.25</v>
      </c>
      <c r="F26" s="30">
        <v>18.1</v>
      </c>
      <c r="G26" s="78">
        <v>18.1</v>
      </c>
      <c r="H26" s="78">
        <v>18.1</v>
      </c>
      <c r="I26" s="78">
        <v>18.2</v>
      </c>
      <c r="J26" s="78">
        <v>18.5</v>
      </c>
      <c r="K26" s="78">
        <v>18.5</v>
      </c>
      <c r="L26" s="78">
        <v>18.4</v>
      </c>
      <c r="M26" s="30">
        <v>18.5</v>
      </c>
      <c r="N26" s="30">
        <v>18.55</v>
      </c>
      <c r="O26" s="30">
        <v>18.75</v>
      </c>
      <c r="P26" s="30">
        <v>18.75</v>
      </c>
    </row>
    <row r="27" spans="1:16" s="4" customFormat="1" ht="12.75" customHeight="1">
      <c r="A27" s="190"/>
      <c r="B27" s="219"/>
      <c r="C27" s="148" t="s">
        <v>0</v>
      </c>
      <c r="D27" s="70" t="s">
        <v>120</v>
      </c>
      <c r="E27" s="79">
        <v>18.15</v>
      </c>
      <c r="F27" s="31">
        <v>18.1</v>
      </c>
      <c r="G27" s="79">
        <v>18.1</v>
      </c>
      <c r="H27" s="79">
        <v>18.1</v>
      </c>
      <c r="I27" s="79">
        <v>18.1</v>
      </c>
      <c r="J27" s="79">
        <v>18.5</v>
      </c>
      <c r="K27" s="79">
        <v>18.4</v>
      </c>
      <c r="L27" s="79">
        <v>18.4</v>
      </c>
      <c r="M27" s="31">
        <v>18.5</v>
      </c>
      <c r="N27" s="31">
        <v>18.3</v>
      </c>
      <c r="O27" s="31">
        <v>18.55</v>
      </c>
      <c r="P27" s="31">
        <v>18.35</v>
      </c>
    </row>
    <row r="28" spans="1:16" s="4" customFormat="1" ht="12.75" customHeight="1" thickBot="1">
      <c r="A28" s="190"/>
      <c r="B28" s="207"/>
      <c r="C28" s="149" t="s">
        <v>0</v>
      </c>
      <c r="D28" s="67" t="s">
        <v>121</v>
      </c>
      <c r="E28" s="76">
        <v>18.15</v>
      </c>
      <c r="F28" s="76">
        <v>18.1</v>
      </c>
      <c r="G28" s="76">
        <v>18.1</v>
      </c>
      <c r="H28" s="76">
        <v>18.1</v>
      </c>
      <c r="I28" s="76">
        <v>18.1</v>
      </c>
      <c r="J28" s="76">
        <v>18.5</v>
      </c>
      <c r="K28" s="76">
        <v>18.4</v>
      </c>
      <c r="L28" s="76">
        <v>18.4</v>
      </c>
      <c r="M28" s="76">
        <v>18.5</v>
      </c>
      <c r="N28" s="76">
        <v>18.55</v>
      </c>
      <c r="O28" s="76">
        <v>18.75</v>
      </c>
      <c r="P28" s="76">
        <v>18.75</v>
      </c>
    </row>
    <row r="29" spans="1:16" s="4" customFormat="1" ht="12.75" customHeight="1">
      <c r="A29" s="190"/>
      <c r="B29" s="206" t="s">
        <v>128</v>
      </c>
      <c r="C29" s="147" t="s">
        <v>0</v>
      </c>
      <c r="D29" s="65" t="s">
        <v>119</v>
      </c>
      <c r="E29" s="78">
        <v>26.75</v>
      </c>
      <c r="F29" s="30">
        <v>27</v>
      </c>
      <c r="G29" s="78">
        <v>27</v>
      </c>
      <c r="H29" s="78">
        <v>27.25</v>
      </c>
      <c r="I29" s="78">
        <v>25</v>
      </c>
      <c r="J29" s="78">
        <v>25</v>
      </c>
      <c r="K29" s="78">
        <v>25.75</v>
      </c>
      <c r="L29" s="78">
        <v>25.5</v>
      </c>
      <c r="M29" s="30">
        <v>26</v>
      </c>
      <c r="N29" s="30">
        <v>26</v>
      </c>
      <c r="O29" s="30">
        <v>27</v>
      </c>
      <c r="P29" s="30">
        <v>26.9</v>
      </c>
    </row>
    <row r="30" spans="1:16" s="4" customFormat="1" ht="12.75" customHeight="1">
      <c r="A30" s="190"/>
      <c r="B30" s="219"/>
      <c r="C30" s="148" t="s">
        <v>0</v>
      </c>
      <c r="D30" s="70" t="s">
        <v>120</v>
      </c>
      <c r="E30" s="79">
        <v>26.75</v>
      </c>
      <c r="F30" s="31">
        <v>27</v>
      </c>
      <c r="G30" s="79">
        <v>27</v>
      </c>
      <c r="H30" s="79">
        <v>27.25</v>
      </c>
      <c r="I30" s="79">
        <v>25</v>
      </c>
      <c r="J30" s="79">
        <v>25</v>
      </c>
      <c r="K30" s="79">
        <v>25.75</v>
      </c>
      <c r="L30" s="79">
        <v>25.5</v>
      </c>
      <c r="M30" s="31">
        <v>25.5</v>
      </c>
      <c r="N30" s="31">
        <v>25.75</v>
      </c>
      <c r="O30" s="31">
        <v>26.5</v>
      </c>
      <c r="P30" s="31">
        <v>26.9</v>
      </c>
    </row>
    <row r="31" spans="1:16" s="4" customFormat="1" ht="12.75" customHeight="1" thickBot="1">
      <c r="A31" s="190"/>
      <c r="B31" s="207"/>
      <c r="C31" s="149" t="s">
        <v>0</v>
      </c>
      <c r="D31" s="67" t="s">
        <v>121</v>
      </c>
      <c r="E31" s="76">
        <v>26.75</v>
      </c>
      <c r="F31" s="76">
        <v>27</v>
      </c>
      <c r="G31" s="76">
        <v>27</v>
      </c>
      <c r="H31" s="76">
        <v>27.25</v>
      </c>
      <c r="I31" s="76">
        <v>25</v>
      </c>
      <c r="J31" s="76">
        <v>25</v>
      </c>
      <c r="K31" s="76">
        <v>25.75</v>
      </c>
      <c r="L31" s="76">
        <v>25.5</v>
      </c>
      <c r="M31" s="76">
        <v>25.84</v>
      </c>
      <c r="N31" s="76">
        <v>25.96</v>
      </c>
      <c r="O31" s="76">
        <v>26.63</v>
      </c>
      <c r="P31" s="76">
        <v>26.9</v>
      </c>
    </row>
    <row r="32" spans="1:16" s="4" customFormat="1" ht="12.75" customHeight="1">
      <c r="A32" s="190"/>
      <c r="B32" s="206" t="s">
        <v>129</v>
      </c>
      <c r="C32" s="147" t="s">
        <v>0</v>
      </c>
      <c r="D32" s="65" t="s">
        <v>119</v>
      </c>
      <c r="E32" s="78">
        <v>25.25</v>
      </c>
      <c r="F32" s="30">
        <v>27.2</v>
      </c>
      <c r="G32" s="78">
        <v>27.2</v>
      </c>
      <c r="H32" s="78">
        <v>25</v>
      </c>
      <c r="I32" s="78">
        <v>25</v>
      </c>
      <c r="J32" s="78">
        <v>25.75</v>
      </c>
      <c r="K32" s="78">
        <v>25.75</v>
      </c>
      <c r="L32" s="78">
        <v>25.5</v>
      </c>
      <c r="M32" s="30">
        <v>26</v>
      </c>
      <c r="N32" s="30">
        <v>26</v>
      </c>
      <c r="O32" s="30">
        <v>25.31</v>
      </c>
      <c r="P32" s="30">
        <v>27.15</v>
      </c>
    </row>
    <row r="33" spans="1:16" s="4" customFormat="1" ht="12.75" customHeight="1">
      <c r="A33" s="190"/>
      <c r="B33" s="219"/>
      <c r="C33" s="148" t="s">
        <v>0</v>
      </c>
      <c r="D33" s="70" t="s">
        <v>120</v>
      </c>
      <c r="E33" s="79">
        <v>25.25</v>
      </c>
      <c r="F33" s="31">
        <v>27.2</v>
      </c>
      <c r="G33" s="79">
        <v>27.2</v>
      </c>
      <c r="H33" s="79">
        <v>25</v>
      </c>
      <c r="I33" s="79">
        <v>25</v>
      </c>
      <c r="J33" s="79">
        <v>25</v>
      </c>
      <c r="K33" s="79">
        <v>25.5</v>
      </c>
      <c r="L33" s="79">
        <v>25.5</v>
      </c>
      <c r="M33" s="31">
        <v>25.5</v>
      </c>
      <c r="N33" s="31">
        <v>26</v>
      </c>
      <c r="O33" s="31">
        <v>25.31</v>
      </c>
      <c r="P33" s="31">
        <v>26.75</v>
      </c>
    </row>
    <row r="34" spans="1:16" s="4" customFormat="1" ht="12.75" customHeight="1" thickBot="1">
      <c r="A34" s="190"/>
      <c r="B34" s="207"/>
      <c r="C34" s="149" t="s">
        <v>0</v>
      </c>
      <c r="D34" s="67" t="s">
        <v>121</v>
      </c>
      <c r="E34" s="76">
        <v>25.25</v>
      </c>
      <c r="F34" s="76">
        <v>27.2</v>
      </c>
      <c r="G34" s="76">
        <v>27.2</v>
      </c>
      <c r="H34" s="76">
        <v>25</v>
      </c>
      <c r="I34" s="76">
        <v>25</v>
      </c>
      <c r="J34" s="76">
        <v>25.75</v>
      </c>
      <c r="K34" s="76">
        <v>25.5</v>
      </c>
      <c r="L34" s="76">
        <v>25.5</v>
      </c>
      <c r="M34" s="76">
        <v>25.77</v>
      </c>
      <c r="N34" s="76">
        <v>26</v>
      </c>
      <c r="O34" s="76">
        <v>25.31</v>
      </c>
      <c r="P34" s="76">
        <v>27.15</v>
      </c>
    </row>
    <row r="35" spans="1:16" s="4" customFormat="1" ht="12.75" customHeight="1">
      <c r="A35" s="190"/>
      <c r="B35" s="206" t="s">
        <v>130</v>
      </c>
      <c r="C35" s="147" t="s">
        <v>0</v>
      </c>
      <c r="D35" s="65" t="s">
        <v>119</v>
      </c>
      <c r="E35" s="78">
        <v>25.25</v>
      </c>
      <c r="F35" s="124"/>
      <c r="G35" s="123"/>
      <c r="H35" s="123"/>
      <c r="I35" s="123"/>
      <c r="J35" s="123"/>
      <c r="K35" s="123"/>
      <c r="L35" s="123"/>
      <c r="M35" s="124"/>
      <c r="N35" s="124"/>
      <c r="O35" s="124"/>
      <c r="P35" s="124"/>
    </row>
    <row r="36" spans="1:16" s="4" customFormat="1" ht="12.75" customHeight="1">
      <c r="A36" s="190"/>
      <c r="B36" s="219"/>
      <c r="C36" s="148" t="s">
        <v>0</v>
      </c>
      <c r="D36" s="70" t="s">
        <v>120</v>
      </c>
      <c r="E36" s="79">
        <v>25.25</v>
      </c>
      <c r="F36" s="121"/>
      <c r="G36" s="120"/>
      <c r="H36" s="120"/>
      <c r="I36" s="120"/>
      <c r="J36" s="120"/>
      <c r="K36" s="120"/>
      <c r="L36" s="120"/>
      <c r="M36" s="121"/>
      <c r="N36" s="121"/>
      <c r="O36" s="121"/>
      <c r="P36" s="121"/>
    </row>
    <row r="37" spans="1:16" s="4" customFormat="1" ht="12.75" customHeight="1" thickBot="1">
      <c r="A37" s="190"/>
      <c r="B37" s="207"/>
      <c r="C37" s="149" t="s">
        <v>0</v>
      </c>
      <c r="D37" s="67" t="s">
        <v>121</v>
      </c>
      <c r="E37" s="76">
        <v>25.25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76">
        <v>25</v>
      </c>
    </row>
    <row r="38" spans="1:16" s="4" customFormat="1" ht="12.75" customHeight="1">
      <c r="A38" s="190"/>
      <c r="B38" s="206" t="s">
        <v>10</v>
      </c>
      <c r="C38" s="147" t="s">
        <v>0</v>
      </c>
      <c r="D38" s="65" t="s">
        <v>119</v>
      </c>
      <c r="E38" s="78">
        <v>1.68</v>
      </c>
      <c r="F38" s="30">
        <v>1.79</v>
      </c>
      <c r="G38" s="78">
        <v>1.68</v>
      </c>
      <c r="H38" s="78">
        <v>1.75</v>
      </c>
      <c r="I38" s="78">
        <v>1.94</v>
      </c>
      <c r="J38" s="78">
        <v>1.98</v>
      </c>
      <c r="K38" s="78">
        <v>1.97</v>
      </c>
      <c r="L38" s="78">
        <v>1.9</v>
      </c>
      <c r="M38" s="30">
        <v>1.83</v>
      </c>
      <c r="N38" s="30">
        <v>2.05</v>
      </c>
      <c r="O38" s="30">
        <v>2.11</v>
      </c>
      <c r="P38" s="30">
        <v>2.19</v>
      </c>
    </row>
    <row r="39" spans="1:16" s="4" customFormat="1" ht="12.75" customHeight="1">
      <c r="A39" s="190"/>
      <c r="B39" s="219"/>
      <c r="C39" s="148" t="s">
        <v>0</v>
      </c>
      <c r="D39" s="70" t="s">
        <v>120</v>
      </c>
      <c r="E39" s="79">
        <v>1.58</v>
      </c>
      <c r="F39" s="31">
        <v>1.6</v>
      </c>
      <c r="G39" s="79">
        <v>1.6</v>
      </c>
      <c r="H39" s="79">
        <v>1.62</v>
      </c>
      <c r="I39" s="79">
        <v>1.63</v>
      </c>
      <c r="J39" s="79">
        <v>1.65</v>
      </c>
      <c r="K39" s="79">
        <v>1.8</v>
      </c>
      <c r="L39" s="79">
        <v>1.75</v>
      </c>
      <c r="M39" s="31">
        <v>1.65</v>
      </c>
      <c r="N39" s="31">
        <v>1.83</v>
      </c>
      <c r="O39" s="31">
        <v>2</v>
      </c>
      <c r="P39" s="31">
        <v>2</v>
      </c>
    </row>
    <row r="40" spans="1:16" s="4" customFormat="1" ht="12.75" customHeight="1" thickBot="1">
      <c r="A40" s="191"/>
      <c r="B40" s="207"/>
      <c r="C40" s="149" t="s">
        <v>0</v>
      </c>
      <c r="D40" s="67" t="s">
        <v>121</v>
      </c>
      <c r="E40" s="76">
        <v>1.6</v>
      </c>
      <c r="F40" s="76">
        <v>1.66</v>
      </c>
      <c r="G40" s="76">
        <v>1.67</v>
      </c>
      <c r="H40" s="76">
        <v>1.73</v>
      </c>
      <c r="I40" s="76">
        <v>1.74</v>
      </c>
      <c r="J40" s="76">
        <v>1.84</v>
      </c>
      <c r="K40" s="76">
        <v>1.95</v>
      </c>
      <c r="L40" s="76">
        <v>1.75</v>
      </c>
      <c r="M40" s="76">
        <v>1.8</v>
      </c>
      <c r="N40" s="76">
        <v>2.05</v>
      </c>
      <c r="O40" s="76">
        <v>2.03</v>
      </c>
      <c r="P40" s="76">
        <v>2.09</v>
      </c>
    </row>
    <row r="41" spans="1:9" ht="13.5" customHeight="1">
      <c r="A41" s="7" t="s">
        <v>52</v>
      </c>
      <c r="B41" s="10"/>
      <c r="C41" s="10"/>
      <c r="I41" s="9"/>
    </row>
    <row r="42" spans="1:23" ht="19.5" customHeight="1">
      <c r="A42" s="107" t="s">
        <v>175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2"/>
      <c r="R42" s="12"/>
      <c r="S42" s="12"/>
      <c r="T42" s="12"/>
      <c r="U42" s="12"/>
      <c r="V42" s="12"/>
      <c r="W42" s="12"/>
    </row>
    <row r="43" spans="1:16" ht="6.75" customHeight="1" thickBot="1">
      <c r="A43" s="14"/>
      <c r="N43" s="10"/>
      <c r="O43" s="6"/>
      <c r="P43" s="6"/>
    </row>
    <row r="44" spans="1:16" ht="13.5" customHeight="1" thickBot="1">
      <c r="A44" s="14"/>
      <c r="B44" s="3"/>
      <c r="C44" s="3"/>
      <c r="D44" s="3"/>
      <c r="E44" s="192">
        <v>2009</v>
      </c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</row>
    <row r="45" spans="1:16" ht="13.5" customHeight="1" thickBot="1">
      <c r="A45" s="21" t="s">
        <v>91</v>
      </c>
      <c r="B45" s="161" t="s">
        <v>92</v>
      </c>
      <c r="C45" s="24" t="s">
        <v>93</v>
      </c>
      <c r="D45" s="101" t="s">
        <v>118</v>
      </c>
      <c r="E45" s="155" t="s">
        <v>133</v>
      </c>
      <c r="F45" s="155" t="s">
        <v>134</v>
      </c>
      <c r="G45" s="155" t="s">
        <v>56</v>
      </c>
      <c r="H45" s="155" t="s">
        <v>57</v>
      </c>
      <c r="I45" s="155" t="s">
        <v>58</v>
      </c>
      <c r="J45" s="155" t="s">
        <v>59</v>
      </c>
      <c r="K45" s="155" t="s">
        <v>60</v>
      </c>
      <c r="L45" s="155" t="s">
        <v>135</v>
      </c>
      <c r="M45" s="155" t="s">
        <v>136</v>
      </c>
      <c r="N45" s="155" t="s">
        <v>137</v>
      </c>
      <c r="O45" s="155" t="s">
        <v>138</v>
      </c>
      <c r="P45" s="155" t="s">
        <v>139</v>
      </c>
    </row>
    <row r="46" spans="1:16" s="4" customFormat="1" ht="13.5" customHeight="1">
      <c r="A46" s="189" t="s">
        <v>74</v>
      </c>
      <c r="B46" s="206" t="s">
        <v>124</v>
      </c>
      <c r="C46" s="147" t="s">
        <v>0</v>
      </c>
      <c r="D46" s="65" t="s">
        <v>119</v>
      </c>
      <c r="E46" s="78">
        <v>104.1</v>
      </c>
      <c r="F46" s="30">
        <v>104.1</v>
      </c>
      <c r="G46" s="78">
        <v>104.1</v>
      </c>
      <c r="H46" s="78">
        <v>104</v>
      </c>
      <c r="I46" s="78">
        <v>105</v>
      </c>
      <c r="J46" s="123"/>
      <c r="K46" s="123"/>
      <c r="L46" s="123"/>
      <c r="M46" s="123"/>
      <c r="N46" s="123"/>
      <c r="O46" s="123"/>
      <c r="P46" s="123"/>
    </row>
    <row r="47" spans="1:16" s="4" customFormat="1" ht="13.5" customHeight="1">
      <c r="A47" s="190"/>
      <c r="B47" s="219"/>
      <c r="C47" s="148" t="s">
        <v>0</v>
      </c>
      <c r="D47" s="70" t="s">
        <v>120</v>
      </c>
      <c r="E47" s="79">
        <v>97.9</v>
      </c>
      <c r="F47" s="31">
        <v>104</v>
      </c>
      <c r="G47" s="79">
        <v>104.1</v>
      </c>
      <c r="H47" s="79">
        <v>104.1</v>
      </c>
      <c r="I47" s="79">
        <v>105</v>
      </c>
      <c r="J47" s="120"/>
      <c r="K47" s="120"/>
      <c r="L47" s="120"/>
      <c r="M47" s="120"/>
      <c r="N47" s="120"/>
      <c r="O47" s="120"/>
      <c r="P47" s="120"/>
    </row>
    <row r="48" spans="1:16" s="4" customFormat="1" ht="13.5" customHeight="1" thickBot="1">
      <c r="A48" s="190"/>
      <c r="B48" s="207"/>
      <c r="C48" s="149" t="s">
        <v>0</v>
      </c>
      <c r="D48" s="67" t="s">
        <v>121</v>
      </c>
      <c r="E48" s="76">
        <v>104.1</v>
      </c>
      <c r="F48" s="76">
        <v>104.1</v>
      </c>
      <c r="G48" s="76">
        <v>104.1</v>
      </c>
      <c r="H48" s="76">
        <v>104.1</v>
      </c>
      <c r="I48" s="150"/>
      <c r="J48" s="150"/>
      <c r="K48" s="150"/>
      <c r="L48" s="150"/>
      <c r="M48" s="150"/>
      <c r="N48" s="150"/>
      <c r="O48" s="150"/>
      <c r="P48" s="150"/>
    </row>
    <row r="49" spans="1:16" s="4" customFormat="1" ht="13.5" customHeight="1">
      <c r="A49" s="190"/>
      <c r="B49" s="206" t="s">
        <v>12</v>
      </c>
      <c r="C49" s="147" t="s">
        <v>0</v>
      </c>
      <c r="D49" s="65" t="s">
        <v>119</v>
      </c>
      <c r="E49" s="78">
        <v>1.72</v>
      </c>
      <c r="F49" s="30">
        <v>1.78</v>
      </c>
      <c r="G49" s="78">
        <v>1.69</v>
      </c>
      <c r="H49" s="78">
        <v>1.78</v>
      </c>
      <c r="I49" s="78">
        <v>1.9</v>
      </c>
      <c r="J49" s="78">
        <v>1.95</v>
      </c>
      <c r="K49" s="78">
        <v>2</v>
      </c>
      <c r="L49" s="78">
        <v>1.9</v>
      </c>
      <c r="M49" s="30">
        <v>1.85</v>
      </c>
      <c r="N49" s="30">
        <v>2.05</v>
      </c>
      <c r="O49" s="30">
        <v>2.11</v>
      </c>
      <c r="P49" s="30">
        <v>2.2</v>
      </c>
    </row>
    <row r="50" spans="1:16" s="4" customFormat="1" ht="13.5" customHeight="1">
      <c r="A50" s="190"/>
      <c r="B50" s="219"/>
      <c r="C50" s="148" t="s">
        <v>0</v>
      </c>
      <c r="D50" s="70" t="s">
        <v>120</v>
      </c>
      <c r="E50" s="79">
        <v>1.6</v>
      </c>
      <c r="F50" s="31">
        <v>1.62</v>
      </c>
      <c r="G50" s="79">
        <v>1.63</v>
      </c>
      <c r="H50" s="79">
        <v>1.68</v>
      </c>
      <c r="I50" s="79">
        <v>1.7</v>
      </c>
      <c r="J50" s="79">
        <v>1.71</v>
      </c>
      <c r="K50" s="79">
        <v>1.8</v>
      </c>
      <c r="L50" s="79">
        <v>1.75</v>
      </c>
      <c r="M50" s="31">
        <v>1.7</v>
      </c>
      <c r="N50" s="31">
        <v>1.85</v>
      </c>
      <c r="O50" s="31">
        <v>2</v>
      </c>
      <c r="P50" s="31">
        <v>2.05</v>
      </c>
    </row>
    <row r="51" spans="1:16" s="4" customFormat="1" ht="13.5" customHeight="1" thickBot="1">
      <c r="A51" s="190"/>
      <c r="B51" s="207"/>
      <c r="C51" s="149" t="s">
        <v>0</v>
      </c>
      <c r="D51" s="67" t="s">
        <v>121</v>
      </c>
      <c r="E51" s="76">
        <v>1.65</v>
      </c>
      <c r="F51" s="76">
        <v>1.69</v>
      </c>
      <c r="G51" s="76">
        <v>1.67</v>
      </c>
      <c r="H51" s="76">
        <v>1.75</v>
      </c>
      <c r="I51" s="76">
        <v>1.7</v>
      </c>
      <c r="J51" s="76">
        <v>1.82</v>
      </c>
      <c r="K51" s="76">
        <v>1.98</v>
      </c>
      <c r="L51" s="76">
        <v>1.75</v>
      </c>
      <c r="M51" s="76">
        <v>1.82</v>
      </c>
      <c r="N51" s="76">
        <v>2.03</v>
      </c>
      <c r="O51" s="76">
        <v>2.05</v>
      </c>
      <c r="P51" s="76">
        <v>2.1</v>
      </c>
    </row>
    <row r="52" spans="1:16" s="4" customFormat="1" ht="13.5" customHeight="1">
      <c r="A52" s="190"/>
      <c r="B52" s="206" t="s">
        <v>131</v>
      </c>
      <c r="C52" s="147" t="s">
        <v>0</v>
      </c>
      <c r="D52" s="65" t="s">
        <v>119</v>
      </c>
      <c r="E52" s="78">
        <v>97.9</v>
      </c>
      <c r="F52" s="30">
        <v>97</v>
      </c>
      <c r="G52" s="78">
        <v>98</v>
      </c>
      <c r="H52" s="78">
        <v>99.8</v>
      </c>
      <c r="I52" s="78">
        <v>99.9</v>
      </c>
      <c r="J52" s="78">
        <v>98.5</v>
      </c>
      <c r="K52" s="78">
        <v>97.9</v>
      </c>
      <c r="L52" s="78">
        <v>96.9</v>
      </c>
      <c r="M52" s="30">
        <v>98</v>
      </c>
      <c r="N52" s="30">
        <v>100</v>
      </c>
      <c r="O52" s="30">
        <v>100.1</v>
      </c>
      <c r="P52" s="30">
        <v>104</v>
      </c>
    </row>
    <row r="53" spans="1:16" s="4" customFormat="1" ht="13.5" customHeight="1">
      <c r="A53" s="190"/>
      <c r="B53" s="219"/>
      <c r="C53" s="148" t="s">
        <v>0</v>
      </c>
      <c r="D53" s="70" t="s">
        <v>120</v>
      </c>
      <c r="E53" s="79">
        <v>97</v>
      </c>
      <c r="F53" s="31">
        <v>96</v>
      </c>
      <c r="G53" s="79">
        <v>98</v>
      </c>
      <c r="H53" s="79">
        <v>95</v>
      </c>
      <c r="I53" s="79">
        <v>99.6</v>
      </c>
      <c r="J53" s="79">
        <v>95</v>
      </c>
      <c r="K53" s="79">
        <v>97.9</v>
      </c>
      <c r="L53" s="79">
        <v>96.5</v>
      </c>
      <c r="M53" s="31">
        <v>96.5</v>
      </c>
      <c r="N53" s="31">
        <v>98</v>
      </c>
      <c r="O53" s="31">
        <v>99.5</v>
      </c>
      <c r="P53" s="31">
        <v>100</v>
      </c>
    </row>
    <row r="54" spans="1:16" s="4" customFormat="1" ht="13.5" customHeight="1" thickBot="1">
      <c r="A54" s="190"/>
      <c r="B54" s="207"/>
      <c r="C54" s="149" t="s">
        <v>0</v>
      </c>
      <c r="D54" s="67" t="s">
        <v>121</v>
      </c>
      <c r="E54" s="76">
        <v>97</v>
      </c>
      <c r="F54" s="76">
        <v>96</v>
      </c>
      <c r="G54" s="76">
        <v>98</v>
      </c>
      <c r="H54" s="76">
        <v>95.4</v>
      </c>
      <c r="I54" s="76">
        <v>99.6</v>
      </c>
      <c r="J54" s="76">
        <v>98.5</v>
      </c>
      <c r="K54" s="76">
        <v>97.9</v>
      </c>
      <c r="L54" s="76">
        <v>96.6</v>
      </c>
      <c r="M54" s="76">
        <v>98</v>
      </c>
      <c r="N54" s="76">
        <v>100</v>
      </c>
      <c r="O54" s="76">
        <v>100</v>
      </c>
      <c r="P54" s="76">
        <v>104</v>
      </c>
    </row>
    <row r="55" spans="1:16" s="4" customFormat="1" ht="13.5" customHeight="1">
      <c r="A55" s="190"/>
      <c r="B55" s="206" t="s">
        <v>132</v>
      </c>
      <c r="C55" s="147" t="s">
        <v>0</v>
      </c>
      <c r="D55" s="65" t="s">
        <v>119</v>
      </c>
      <c r="E55" s="123"/>
      <c r="F55" s="124"/>
      <c r="G55" s="123"/>
      <c r="H55" s="123"/>
      <c r="I55" s="123"/>
      <c r="J55" s="123"/>
      <c r="K55" s="123"/>
      <c r="L55" s="123"/>
      <c r="M55" s="124"/>
      <c r="N55" s="124"/>
      <c r="O55" s="78">
        <v>100</v>
      </c>
      <c r="P55" s="30">
        <v>100.1</v>
      </c>
    </row>
    <row r="56" spans="1:16" s="4" customFormat="1" ht="13.5" customHeight="1">
      <c r="A56" s="190"/>
      <c r="B56" s="219"/>
      <c r="C56" s="148" t="s">
        <v>0</v>
      </c>
      <c r="D56" s="70" t="s">
        <v>120</v>
      </c>
      <c r="E56" s="120"/>
      <c r="F56" s="121"/>
      <c r="G56" s="120"/>
      <c r="H56" s="120"/>
      <c r="I56" s="120"/>
      <c r="J56" s="120"/>
      <c r="K56" s="120"/>
      <c r="L56" s="120"/>
      <c r="M56" s="121"/>
      <c r="N56" s="121"/>
      <c r="O56" s="79">
        <v>100</v>
      </c>
      <c r="P56" s="31">
        <v>100</v>
      </c>
    </row>
    <row r="57" spans="1:16" s="4" customFormat="1" ht="13.5" customHeight="1" thickBot="1">
      <c r="A57" s="190"/>
      <c r="B57" s="207"/>
      <c r="C57" s="149" t="s">
        <v>0</v>
      </c>
      <c r="D57" s="67" t="s">
        <v>121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76">
        <v>100</v>
      </c>
      <c r="P57" s="76">
        <v>100.1</v>
      </c>
    </row>
    <row r="58" spans="1:16" s="4" customFormat="1" ht="13.5" customHeight="1">
      <c r="A58" s="190"/>
      <c r="B58" s="206" t="s">
        <v>28</v>
      </c>
      <c r="C58" s="147" t="s">
        <v>0</v>
      </c>
      <c r="D58" s="65" t="s">
        <v>119</v>
      </c>
      <c r="E58" s="123"/>
      <c r="F58" s="124"/>
      <c r="G58" s="123"/>
      <c r="H58" s="123"/>
      <c r="I58" s="123"/>
      <c r="J58" s="78">
        <v>88</v>
      </c>
      <c r="K58" s="78">
        <v>92</v>
      </c>
      <c r="L58" s="78">
        <v>90</v>
      </c>
      <c r="M58" s="30">
        <v>87</v>
      </c>
      <c r="N58" s="30">
        <v>92</v>
      </c>
      <c r="O58" s="30">
        <v>93</v>
      </c>
      <c r="P58" s="30">
        <v>105</v>
      </c>
    </row>
    <row r="59" spans="1:16" s="4" customFormat="1" ht="13.5" customHeight="1">
      <c r="A59" s="190"/>
      <c r="B59" s="219"/>
      <c r="C59" s="148" t="s">
        <v>0</v>
      </c>
      <c r="D59" s="70" t="s">
        <v>120</v>
      </c>
      <c r="E59" s="120"/>
      <c r="F59" s="121"/>
      <c r="G59" s="120"/>
      <c r="H59" s="120"/>
      <c r="I59" s="120"/>
      <c r="J59" s="79">
        <v>88</v>
      </c>
      <c r="K59" s="79">
        <v>85</v>
      </c>
      <c r="L59" s="79">
        <v>90</v>
      </c>
      <c r="M59" s="31">
        <v>85</v>
      </c>
      <c r="N59" s="31">
        <v>85</v>
      </c>
      <c r="O59" s="31">
        <v>93</v>
      </c>
      <c r="P59" s="31">
        <v>100</v>
      </c>
    </row>
    <row r="60" spans="1:16" s="4" customFormat="1" ht="13.5" customHeight="1" thickBot="1">
      <c r="A60" s="190"/>
      <c r="B60" s="207"/>
      <c r="C60" s="149" t="s">
        <v>0</v>
      </c>
      <c r="D60" s="67" t="s">
        <v>121</v>
      </c>
      <c r="E60" s="150"/>
      <c r="F60" s="150"/>
      <c r="G60" s="150"/>
      <c r="H60" s="150"/>
      <c r="I60" s="150"/>
      <c r="J60" s="76">
        <v>88</v>
      </c>
      <c r="K60" s="76">
        <v>91.9</v>
      </c>
      <c r="L60" s="76">
        <v>90</v>
      </c>
      <c r="M60" s="76">
        <v>87</v>
      </c>
      <c r="N60" s="76">
        <v>92</v>
      </c>
      <c r="O60" s="76">
        <v>93</v>
      </c>
      <c r="P60" s="76">
        <v>105</v>
      </c>
    </row>
    <row r="61" spans="1:16" s="4" customFormat="1" ht="13.5" customHeight="1">
      <c r="A61" s="190"/>
      <c r="B61" s="206" t="s">
        <v>13</v>
      </c>
      <c r="C61" s="220" t="s">
        <v>0</v>
      </c>
      <c r="D61" s="65" t="s">
        <v>119</v>
      </c>
      <c r="E61" s="78">
        <v>4.51</v>
      </c>
      <c r="F61" s="30">
        <v>4.84</v>
      </c>
      <c r="G61" s="78">
        <v>4.4</v>
      </c>
      <c r="H61" s="78">
        <v>4.45</v>
      </c>
      <c r="I61" s="78">
        <v>4.7</v>
      </c>
      <c r="J61" s="78">
        <v>4.7</v>
      </c>
      <c r="K61" s="78">
        <v>4.6</v>
      </c>
      <c r="L61" s="78">
        <v>4.5</v>
      </c>
      <c r="M61" s="30">
        <v>4.55</v>
      </c>
      <c r="N61" s="30">
        <v>4.55</v>
      </c>
      <c r="O61" s="30">
        <v>4.5</v>
      </c>
      <c r="P61" s="30">
        <v>4.9</v>
      </c>
    </row>
    <row r="62" spans="1:16" s="4" customFormat="1" ht="13.5" customHeight="1">
      <c r="A62" s="190"/>
      <c r="B62" s="219"/>
      <c r="C62" s="221"/>
      <c r="D62" s="70" t="s">
        <v>120</v>
      </c>
      <c r="E62" s="79">
        <v>4.51</v>
      </c>
      <c r="F62" s="31">
        <v>4.55</v>
      </c>
      <c r="G62" s="79">
        <v>4.4</v>
      </c>
      <c r="H62" s="79">
        <v>4.45</v>
      </c>
      <c r="I62" s="79">
        <v>4.7</v>
      </c>
      <c r="J62" s="79">
        <v>4.7</v>
      </c>
      <c r="K62" s="79">
        <v>4.2</v>
      </c>
      <c r="L62" s="79">
        <v>4.35</v>
      </c>
      <c r="M62" s="31">
        <v>4.55</v>
      </c>
      <c r="N62" s="31">
        <v>4.25</v>
      </c>
      <c r="O62" s="31">
        <v>4.5</v>
      </c>
      <c r="P62" s="31">
        <v>4.9</v>
      </c>
    </row>
    <row r="63" spans="1:16" s="4" customFormat="1" ht="13.5" customHeight="1" thickBot="1">
      <c r="A63" s="190"/>
      <c r="B63" s="207"/>
      <c r="C63" s="222"/>
      <c r="D63" s="67" t="s">
        <v>121</v>
      </c>
      <c r="E63" s="76">
        <v>4.51</v>
      </c>
      <c r="F63" s="76">
        <v>4.84</v>
      </c>
      <c r="G63" s="76">
        <v>4.4</v>
      </c>
      <c r="H63" s="76">
        <v>4.45</v>
      </c>
      <c r="I63" s="76">
        <v>4.7</v>
      </c>
      <c r="J63" s="76">
        <v>4.7</v>
      </c>
      <c r="K63" s="76">
        <v>4.2</v>
      </c>
      <c r="L63" s="76">
        <v>4.5</v>
      </c>
      <c r="M63" s="76">
        <v>4.55</v>
      </c>
      <c r="N63" s="76">
        <v>4.55</v>
      </c>
      <c r="O63" s="76">
        <v>4.5</v>
      </c>
      <c r="P63" s="76">
        <v>4.9</v>
      </c>
    </row>
    <row r="64" spans="1:16" s="4" customFormat="1" ht="13.5" customHeight="1">
      <c r="A64" s="190"/>
      <c r="B64" s="206" t="s">
        <v>14</v>
      </c>
      <c r="C64" s="220" t="s">
        <v>0</v>
      </c>
      <c r="D64" s="65" t="s">
        <v>119</v>
      </c>
      <c r="E64" s="78">
        <v>100</v>
      </c>
      <c r="F64" s="30">
        <v>100</v>
      </c>
      <c r="G64" s="78">
        <v>100</v>
      </c>
      <c r="H64" s="78">
        <v>100</v>
      </c>
      <c r="I64" s="78">
        <v>100</v>
      </c>
      <c r="J64" s="78">
        <v>100</v>
      </c>
      <c r="K64" s="78">
        <v>95</v>
      </c>
      <c r="L64" s="78">
        <v>100</v>
      </c>
      <c r="M64" s="78">
        <v>100</v>
      </c>
      <c r="N64" s="78">
        <v>100</v>
      </c>
      <c r="O64" s="78">
        <v>100</v>
      </c>
      <c r="P64" s="78">
        <v>100</v>
      </c>
    </row>
    <row r="65" spans="1:16" s="4" customFormat="1" ht="13.5" customHeight="1">
      <c r="A65" s="190"/>
      <c r="B65" s="219"/>
      <c r="C65" s="221"/>
      <c r="D65" s="70" t="s">
        <v>120</v>
      </c>
      <c r="E65" s="79">
        <v>100</v>
      </c>
      <c r="F65" s="31">
        <v>100</v>
      </c>
      <c r="G65" s="79">
        <v>100</v>
      </c>
      <c r="H65" s="79">
        <v>100</v>
      </c>
      <c r="I65" s="79">
        <v>100</v>
      </c>
      <c r="J65" s="79">
        <v>100</v>
      </c>
      <c r="K65" s="79">
        <v>92</v>
      </c>
      <c r="L65" s="79">
        <v>100</v>
      </c>
      <c r="M65" s="79">
        <v>100</v>
      </c>
      <c r="N65" s="79">
        <v>100</v>
      </c>
      <c r="O65" s="79">
        <v>100</v>
      </c>
      <c r="P65" s="79">
        <v>100</v>
      </c>
    </row>
    <row r="66" spans="1:16" s="4" customFormat="1" ht="13.5" customHeight="1" thickBot="1">
      <c r="A66" s="190"/>
      <c r="B66" s="207"/>
      <c r="C66" s="222"/>
      <c r="D66" s="67" t="s">
        <v>121</v>
      </c>
      <c r="E66" s="76">
        <v>100</v>
      </c>
      <c r="F66" s="76">
        <v>100</v>
      </c>
      <c r="G66" s="76">
        <v>100</v>
      </c>
      <c r="H66" s="76">
        <v>100</v>
      </c>
      <c r="I66" s="76">
        <v>100</v>
      </c>
      <c r="J66" s="76">
        <v>100</v>
      </c>
      <c r="K66" s="76">
        <v>95</v>
      </c>
      <c r="L66" s="76">
        <v>100</v>
      </c>
      <c r="M66" s="76">
        <v>100</v>
      </c>
      <c r="N66" s="76">
        <v>100</v>
      </c>
      <c r="O66" s="76">
        <v>100</v>
      </c>
      <c r="P66" s="76">
        <v>100</v>
      </c>
    </row>
    <row r="67" spans="1:16" s="4" customFormat="1" ht="13.5" customHeight="1">
      <c r="A67" s="190"/>
      <c r="B67" s="206" t="s">
        <v>15</v>
      </c>
      <c r="C67" s="220" t="s">
        <v>0</v>
      </c>
      <c r="D67" s="65" t="s">
        <v>119</v>
      </c>
      <c r="E67" s="78">
        <v>71.85</v>
      </c>
      <c r="F67" s="30">
        <v>67.3</v>
      </c>
      <c r="G67" s="78">
        <v>67</v>
      </c>
      <c r="H67" s="78">
        <v>66.25</v>
      </c>
      <c r="I67" s="78">
        <v>65.95</v>
      </c>
      <c r="J67" s="78">
        <v>75</v>
      </c>
      <c r="K67" s="78">
        <v>81.85</v>
      </c>
      <c r="L67" s="78">
        <v>80</v>
      </c>
      <c r="M67" s="30">
        <v>85.9</v>
      </c>
      <c r="N67" s="30">
        <v>93</v>
      </c>
      <c r="O67" s="30">
        <v>90</v>
      </c>
      <c r="P67" s="30">
        <v>89.9</v>
      </c>
    </row>
    <row r="68" spans="1:16" s="4" customFormat="1" ht="13.5" customHeight="1">
      <c r="A68" s="190"/>
      <c r="B68" s="219"/>
      <c r="C68" s="221"/>
      <c r="D68" s="70" t="s">
        <v>120</v>
      </c>
      <c r="E68" s="79">
        <v>65</v>
      </c>
      <c r="F68" s="31">
        <v>63.2</v>
      </c>
      <c r="G68" s="79">
        <v>60.1</v>
      </c>
      <c r="H68" s="79">
        <v>59.05</v>
      </c>
      <c r="I68" s="79">
        <v>62.05</v>
      </c>
      <c r="J68" s="79">
        <v>63.8</v>
      </c>
      <c r="K68" s="79">
        <v>72.05</v>
      </c>
      <c r="L68" s="79">
        <v>78</v>
      </c>
      <c r="M68" s="31">
        <v>78</v>
      </c>
      <c r="N68" s="31">
        <v>80.1</v>
      </c>
      <c r="O68" s="31">
        <v>86</v>
      </c>
      <c r="P68" s="31">
        <v>83.55</v>
      </c>
    </row>
    <row r="69" spans="1:16" s="4" customFormat="1" ht="13.5" customHeight="1" thickBot="1">
      <c r="A69" s="190"/>
      <c r="B69" s="207"/>
      <c r="C69" s="222"/>
      <c r="D69" s="67" t="s">
        <v>121</v>
      </c>
      <c r="E69" s="76">
        <v>67.15</v>
      </c>
      <c r="F69" s="76">
        <v>66.5</v>
      </c>
      <c r="G69" s="76">
        <v>60.55</v>
      </c>
      <c r="H69" s="76">
        <v>61.65</v>
      </c>
      <c r="I69" s="76">
        <v>63.8</v>
      </c>
      <c r="J69" s="76">
        <v>72.75</v>
      </c>
      <c r="K69" s="76">
        <v>80.2</v>
      </c>
      <c r="L69" s="76">
        <v>79</v>
      </c>
      <c r="M69" s="76">
        <v>84.25</v>
      </c>
      <c r="N69" s="76">
        <v>87.85</v>
      </c>
      <c r="O69" s="76">
        <v>87.95</v>
      </c>
      <c r="P69" s="76">
        <v>89.8</v>
      </c>
    </row>
    <row r="70" spans="1:16" s="4" customFormat="1" ht="13.5" customHeight="1">
      <c r="A70" s="190"/>
      <c r="B70" s="206" t="s">
        <v>16</v>
      </c>
      <c r="C70" s="220" t="s">
        <v>0</v>
      </c>
      <c r="D70" s="65" t="s">
        <v>119</v>
      </c>
      <c r="E70" s="78">
        <v>73.9</v>
      </c>
      <c r="F70" s="30">
        <v>68</v>
      </c>
      <c r="G70" s="78">
        <v>60</v>
      </c>
      <c r="H70" s="78">
        <v>64.95</v>
      </c>
      <c r="I70" s="78">
        <v>65</v>
      </c>
      <c r="J70" s="78">
        <v>72</v>
      </c>
      <c r="K70" s="78">
        <v>75</v>
      </c>
      <c r="L70" s="78">
        <v>75</v>
      </c>
      <c r="M70" s="30">
        <v>81</v>
      </c>
      <c r="N70" s="30">
        <v>85</v>
      </c>
      <c r="O70" s="30">
        <v>85</v>
      </c>
      <c r="P70" s="30">
        <v>84</v>
      </c>
    </row>
    <row r="71" spans="1:16" s="4" customFormat="1" ht="13.5" customHeight="1">
      <c r="A71" s="190"/>
      <c r="B71" s="219"/>
      <c r="C71" s="221"/>
      <c r="D71" s="70" t="s">
        <v>120</v>
      </c>
      <c r="E71" s="79">
        <v>66</v>
      </c>
      <c r="F71" s="31">
        <v>60</v>
      </c>
      <c r="G71" s="79">
        <v>60</v>
      </c>
      <c r="H71" s="79">
        <v>60</v>
      </c>
      <c r="I71" s="79">
        <v>60</v>
      </c>
      <c r="J71" s="79">
        <v>71.85</v>
      </c>
      <c r="K71" s="79">
        <v>71</v>
      </c>
      <c r="L71" s="79">
        <v>70</v>
      </c>
      <c r="M71" s="31">
        <v>70</v>
      </c>
      <c r="N71" s="31">
        <v>82</v>
      </c>
      <c r="O71" s="31">
        <v>82</v>
      </c>
      <c r="P71" s="31">
        <v>84</v>
      </c>
    </row>
    <row r="72" spans="1:16" s="4" customFormat="1" ht="13.5" customHeight="1" thickBot="1">
      <c r="A72" s="190"/>
      <c r="B72" s="207"/>
      <c r="C72" s="222"/>
      <c r="D72" s="67" t="s">
        <v>121</v>
      </c>
      <c r="E72" s="76">
        <v>66</v>
      </c>
      <c r="F72" s="76">
        <v>61</v>
      </c>
      <c r="G72" s="76">
        <v>60</v>
      </c>
      <c r="H72" s="76">
        <v>60</v>
      </c>
      <c r="I72" s="76">
        <v>62.5</v>
      </c>
      <c r="J72" s="76">
        <v>72</v>
      </c>
      <c r="K72" s="76">
        <v>74</v>
      </c>
      <c r="L72" s="76">
        <v>70</v>
      </c>
      <c r="M72" s="76">
        <v>81</v>
      </c>
      <c r="N72" s="76">
        <v>85</v>
      </c>
      <c r="O72" s="76">
        <v>84.95</v>
      </c>
      <c r="P72" s="76">
        <v>84</v>
      </c>
    </row>
    <row r="73" spans="1:16" s="4" customFormat="1" ht="13.5" customHeight="1">
      <c r="A73" s="190"/>
      <c r="B73" s="206" t="s">
        <v>18</v>
      </c>
      <c r="C73" s="220" t="s">
        <v>0</v>
      </c>
      <c r="D73" s="65" t="s">
        <v>119</v>
      </c>
      <c r="E73" s="78">
        <v>101</v>
      </c>
      <c r="F73" s="30">
        <v>101</v>
      </c>
      <c r="G73" s="78">
        <v>101</v>
      </c>
      <c r="H73" s="78">
        <v>101</v>
      </c>
      <c r="I73" s="78">
        <v>101.9</v>
      </c>
      <c r="J73" s="78">
        <v>101</v>
      </c>
      <c r="K73" s="78">
        <v>101</v>
      </c>
      <c r="L73" s="78">
        <v>101</v>
      </c>
      <c r="M73" s="30">
        <v>101</v>
      </c>
      <c r="N73" s="30">
        <v>101</v>
      </c>
      <c r="O73" s="30">
        <v>101.3</v>
      </c>
      <c r="P73" s="30">
        <v>101.3</v>
      </c>
    </row>
    <row r="74" spans="1:16" s="4" customFormat="1" ht="13.5" customHeight="1">
      <c r="A74" s="190"/>
      <c r="B74" s="219"/>
      <c r="C74" s="221"/>
      <c r="D74" s="70" t="s">
        <v>120</v>
      </c>
      <c r="E74" s="79">
        <v>101</v>
      </c>
      <c r="F74" s="31">
        <v>101</v>
      </c>
      <c r="G74" s="79">
        <v>101</v>
      </c>
      <c r="H74" s="79">
        <v>101</v>
      </c>
      <c r="I74" s="79">
        <v>100.9</v>
      </c>
      <c r="J74" s="79">
        <v>101</v>
      </c>
      <c r="K74" s="79">
        <v>100.5</v>
      </c>
      <c r="L74" s="79">
        <v>100.5</v>
      </c>
      <c r="M74" s="31">
        <v>10.8</v>
      </c>
      <c r="N74" s="31">
        <v>101</v>
      </c>
      <c r="O74" s="31">
        <v>101.3</v>
      </c>
      <c r="P74" s="31">
        <v>101.3</v>
      </c>
    </row>
    <row r="75" spans="1:16" s="4" customFormat="1" ht="13.5" customHeight="1" thickBot="1">
      <c r="A75" s="190"/>
      <c r="B75" s="207"/>
      <c r="C75" s="222"/>
      <c r="D75" s="67" t="s">
        <v>121</v>
      </c>
      <c r="E75" s="76">
        <v>101</v>
      </c>
      <c r="F75" s="76">
        <v>101</v>
      </c>
      <c r="G75" s="76">
        <v>101</v>
      </c>
      <c r="H75" s="76">
        <v>101</v>
      </c>
      <c r="I75" s="76">
        <v>101</v>
      </c>
      <c r="J75" s="76">
        <v>101</v>
      </c>
      <c r="K75" s="76">
        <v>100.5</v>
      </c>
      <c r="L75" s="76">
        <v>101</v>
      </c>
      <c r="M75" s="76">
        <v>101</v>
      </c>
      <c r="N75" s="76">
        <v>101</v>
      </c>
      <c r="O75" s="76">
        <v>101.3</v>
      </c>
      <c r="P75" s="76">
        <v>101.3</v>
      </c>
    </row>
    <row r="76" spans="1:16" s="4" customFormat="1" ht="13.5" customHeight="1">
      <c r="A76" s="190"/>
      <c r="B76" s="206" t="s">
        <v>19</v>
      </c>
      <c r="C76" s="220" t="s">
        <v>0</v>
      </c>
      <c r="D76" s="65" t="s">
        <v>119</v>
      </c>
      <c r="E76" s="78">
        <v>101.7</v>
      </c>
      <c r="F76" s="30">
        <v>101.7</v>
      </c>
      <c r="G76" s="78">
        <v>101.7</v>
      </c>
      <c r="H76" s="78">
        <v>102</v>
      </c>
      <c r="I76" s="78">
        <v>101.8</v>
      </c>
      <c r="J76" s="78">
        <v>102</v>
      </c>
      <c r="K76" s="78">
        <v>102</v>
      </c>
      <c r="L76" s="78">
        <v>101.5</v>
      </c>
      <c r="M76" s="30">
        <v>101.5</v>
      </c>
      <c r="N76" s="30">
        <v>101.5</v>
      </c>
      <c r="O76" s="30">
        <v>101.5</v>
      </c>
      <c r="P76" s="30">
        <v>101.7</v>
      </c>
    </row>
    <row r="77" spans="1:16" s="4" customFormat="1" ht="13.5" customHeight="1">
      <c r="A77" s="190"/>
      <c r="B77" s="219"/>
      <c r="C77" s="221"/>
      <c r="D77" s="70" t="s">
        <v>120</v>
      </c>
      <c r="E77" s="79">
        <v>101.7</v>
      </c>
      <c r="F77" s="31">
        <v>101.7</v>
      </c>
      <c r="G77" s="79">
        <v>101.7</v>
      </c>
      <c r="H77" s="79">
        <v>101.7</v>
      </c>
      <c r="I77" s="79">
        <v>101.5</v>
      </c>
      <c r="J77" s="79">
        <v>102</v>
      </c>
      <c r="K77" s="79">
        <v>101.5</v>
      </c>
      <c r="L77" s="79">
        <v>101.5</v>
      </c>
      <c r="M77" s="31">
        <v>101.5</v>
      </c>
      <c r="N77" s="31">
        <v>101.5</v>
      </c>
      <c r="O77" s="31">
        <v>101.5</v>
      </c>
      <c r="P77" s="31">
        <v>101.7</v>
      </c>
    </row>
    <row r="78" spans="1:16" s="4" customFormat="1" ht="13.5" customHeight="1" thickBot="1">
      <c r="A78" s="191"/>
      <c r="B78" s="207"/>
      <c r="C78" s="222"/>
      <c r="D78" s="67" t="s">
        <v>121</v>
      </c>
      <c r="E78" s="76">
        <v>101.7</v>
      </c>
      <c r="F78" s="76">
        <v>101.7</v>
      </c>
      <c r="G78" s="76">
        <v>101.7</v>
      </c>
      <c r="H78" s="76">
        <v>102</v>
      </c>
      <c r="I78" s="76">
        <v>101.8</v>
      </c>
      <c r="J78" s="76">
        <v>102</v>
      </c>
      <c r="K78" s="76">
        <v>101.5</v>
      </c>
      <c r="L78" s="76">
        <v>101.5</v>
      </c>
      <c r="M78" s="76">
        <v>101.5</v>
      </c>
      <c r="N78" s="76">
        <v>101.5</v>
      </c>
      <c r="O78" s="76">
        <v>101.5</v>
      </c>
      <c r="P78" s="76">
        <v>101.7</v>
      </c>
    </row>
    <row r="79" spans="1:9" ht="13.5" customHeight="1">
      <c r="A79" s="7" t="s">
        <v>52</v>
      </c>
      <c r="B79" s="10"/>
      <c r="C79" s="10"/>
      <c r="I79" s="9"/>
    </row>
    <row r="80" spans="1:23" ht="19.5" customHeight="1">
      <c r="A80" s="107" t="s">
        <v>176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2"/>
      <c r="R80" s="12"/>
      <c r="S80" s="12"/>
      <c r="T80" s="12"/>
      <c r="U80" s="12"/>
      <c r="V80" s="12"/>
      <c r="W80" s="12"/>
    </row>
    <row r="81" spans="1:16" ht="6.75" customHeight="1" thickBot="1">
      <c r="A81" s="14"/>
      <c r="N81" s="10"/>
      <c r="O81" s="6"/>
      <c r="P81" s="6"/>
    </row>
    <row r="82" spans="1:16" ht="13.5" customHeight="1" thickBot="1">
      <c r="A82" s="14"/>
      <c r="B82" s="3"/>
      <c r="C82" s="3"/>
      <c r="D82" s="3"/>
      <c r="E82" s="192">
        <v>2009</v>
      </c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</row>
    <row r="83" spans="1:16" ht="13.5" customHeight="1" thickBot="1">
      <c r="A83" s="21" t="s">
        <v>91</v>
      </c>
      <c r="B83" s="161" t="s">
        <v>92</v>
      </c>
      <c r="C83" s="24" t="s">
        <v>93</v>
      </c>
      <c r="D83" s="101" t="s">
        <v>118</v>
      </c>
      <c r="E83" s="155" t="s">
        <v>133</v>
      </c>
      <c r="F83" s="155" t="s">
        <v>134</v>
      </c>
      <c r="G83" s="155" t="s">
        <v>56</v>
      </c>
      <c r="H83" s="155" t="s">
        <v>57</v>
      </c>
      <c r="I83" s="155" t="s">
        <v>58</v>
      </c>
      <c r="J83" s="155" t="s">
        <v>59</v>
      </c>
      <c r="K83" s="155" t="s">
        <v>60</v>
      </c>
      <c r="L83" s="155" t="s">
        <v>135</v>
      </c>
      <c r="M83" s="155" t="s">
        <v>136</v>
      </c>
      <c r="N83" s="155" t="s">
        <v>137</v>
      </c>
      <c r="O83" s="155" t="s">
        <v>138</v>
      </c>
      <c r="P83" s="155" t="s">
        <v>139</v>
      </c>
    </row>
    <row r="84" spans="1:16" s="4" customFormat="1" ht="13.5" customHeight="1">
      <c r="A84" s="181" t="s">
        <v>72</v>
      </c>
      <c r="B84" s="206" t="s">
        <v>79</v>
      </c>
      <c r="C84" s="220" t="s">
        <v>0</v>
      </c>
      <c r="D84" s="65" t="s">
        <v>119</v>
      </c>
      <c r="E84" s="78">
        <v>2.1</v>
      </c>
      <c r="F84" s="30">
        <v>2.1</v>
      </c>
      <c r="G84" s="78">
        <v>2.1</v>
      </c>
      <c r="H84" s="78">
        <v>2.1</v>
      </c>
      <c r="I84" s="78">
        <v>3.15</v>
      </c>
      <c r="J84" s="78">
        <v>3.15</v>
      </c>
      <c r="K84" s="78">
        <v>3.15</v>
      </c>
      <c r="L84" s="78">
        <v>3.15</v>
      </c>
      <c r="M84" s="78">
        <v>3.15</v>
      </c>
      <c r="N84" s="78">
        <v>3.15</v>
      </c>
      <c r="O84" s="30">
        <v>3.15</v>
      </c>
      <c r="P84" s="30">
        <v>3.15</v>
      </c>
    </row>
    <row r="85" spans="1:16" s="4" customFormat="1" ht="13.5" customHeight="1">
      <c r="A85" s="182"/>
      <c r="B85" s="219"/>
      <c r="C85" s="221"/>
      <c r="D85" s="70" t="s">
        <v>120</v>
      </c>
      <c r="E85" s="79">
        <v>2.1</v>
      </c>
      <c r="F85" s="31">
        <v>2.1</v>
      </c>
      <c r="G85" s="79">
        <v>2.1</v>
      </c>
      <c r="H85" s="79">
        <v>2.1</v>
      </c>
      <c r="I85" s="79">
        <v>3.15</v>
      </c>
      <c r="J85" s="79">
        <v>3.15</v>
      </c>
      <c r="K85" s="79">
        <v>3.15</v>
      </c>
      <c r="L85" s="79">
        <v>3.15</v>
      </c>
      <c r="M85" s="79">
        <v>3.15</v>
      </c>
      <c r="N85" s="79">
        <v>3.15</v>
      </c>
      <c r="O85" s="31">
        <v>2.5</v>
      </c>
      <c r="P85" s="31">
        <v>3.15</v>
      </c>
    </row>
    <row r="86" spans="1:16" s="4" customFormat="1" ht="13.5" customHeight="1" thickBot="1">
      <c r="A86" s="182"/>
      <c r="B86" s="207"/>
      <c r="C86" s="222"/>
      <c r="D86" s="67" t="s">
        <v>121</v>
      </c>
      <c r="E86" s="76">
        <v>2.1</v>
      </c>
      <c r="F86" s="76">
        <v>2.1</v>
      </c>
      <c r="G86" s="76">
        <v>2.1</v>
      </c>
      <c r="H86" s="76">
        <v>2.1</v>
      </c>
      <c r="I86" s="76">
        <v>3.15</v>
      </c>
      <c r="J86" s="76">
        <v>3.15</v>
      </c>
      <c r="K86" s="76">
        <v>3.15</v>
      </c>
      <c r="L86" s="76">
        <v>3.15</v>
      </c>
      <c r="M86" s="76">
        <v>3.15</v>
      </c>
      <c r="N86" s="76">
        <v>3.15</v>
      </c>
      <c r="O86" s="76">
        <v>3.15</v>
      </c>
      <c r="P86" s="76">
        <v>3.15</v>
      </c>
    </row>
    <row r="87" spans="1:16" s="4" customFormat="1" ht="13.5" customHeight="1">
      <c r="A87" s="182"/>
      <c r="B87" s="206" t="s">
        <v>20</v>
      </c>
      <c r="C87" s="220" t="s">
        <v>0</v>
      </c>
      <c r="D87" s="65" t="s">
        <v>119</v>
      </c>
      <c r="E87" s="78">
        <v>14.5</v>
      </c>
      <c r="F87" s="30">
        <v>12.5</v>
      </c>
      <c r="G87" s="78">
        <v>13.5</v>
      </c>
      <c r="H87" s="78">
        <v>13.25</v>
      </c>
      <c r="I87" s="78">
        <v>14.14</v>
      </c>
      <c r="J87" s="78">
        <v>14.5</v>
      </c>
      <c r="K87" s="78">
        <v>13.25</v>
      </c>
      <c r="L87" s="78">
        <v>12.71</v>
      </c>
      <c r="M87" s="30">
        <v>15.5</v>
      </c>
      <c r="N87" s="30">
        <v>16</v>
      </c>
      <c r="O87" s="30">
        <v>14.31</v>
      </c>
      <c r="P87" s="30">
        <v>13.1</v>
      </c>
    </row>
    <row r="88" spans="1:16" s="4" customFormat="1" ht="13.5" customHeight="1">
      <c r="A88" s="182"/>
      <c r="B88" s="219"/>
      <c r="C88" s="221"/>
      <c r="D88" s="70" t="s">
        <v>120</v>
      </c>
      <c r="E88" s="79">
        <v>12.77</v>
      </c>
      <c r="F88" s="31">
        <v>11.91</v>
      </c>
      <c r="G88" s="79">
        <v>12.01</v>
      </c>
      <c r="H88" s="79">
        <v>11.68</v>
      </c>
      <c r="I88" s="79">
        <v>12.3</v>
      </c>
      <c r="J88" s="79">
        <v>12.73</v>
      </c>
      <c r="K88" s="79">
        <v>11.7</v>
      </c>
      <c r="L88" s="79">
        <v>12</v>
      </c>
      <c r="M88" s="31">
        <v>12.55</v>
      </c>
      <c r="N88" s="31">
        <v>13</v>
      </c>
      <c r="O88" s="31">
        <v>13</v>
      </c>
      <c r="P88" s="31">
        <v>12.1</v>
      </c>
    </row>
    <row r="89" spans="1:16" s="4" customFormat="1" ht="13.5" customHeight="1" thickBot="1">
      <c r="A89" s="182"/>
      <c r="B89" s="207"/>
      <c r="C89" s="222"/>
      <c r="D89" s="67" t="s">
        <v>121</v>
      </c>
      <c r="E89" s="76">
        <v>12.96</v>
      </c>
      <c r="F89" s="76">
        <v>12.5</v>
      </c>
      <c r="G89" s="76">
        <v>13.04</v>
      </c>
      <c r="H89" s="76">
        <v>13.25</v>
      </c>
      <c r="I89" s="76">
        <v>13.71</v>
      </c>
      <c r="J89" s="76">
        <v>13.06</v>
      </c>
      <c r="K89" s="76">
        <v>12.36</v>
      </c>
      <c r="L89" s="76">
        <v>12</v>
      </c>
      <c r="M89" s="76">
        <v>15.11</v>
      </c>
      <c r="N89" s="76">
        <v>13.01</v>
      </c>
      <c r="O89" s="76">
        <v>13</v>
      </c>
      <c r="P89" s="76">
        <v>12.52</v>
      </c>
    </row>
    <row r="90" spans="1:16" s="4" customFormat="1" ht="13.5" customHeight="1">
      <c r="A90" s="182"/>
      <c r="B90" s="206" t="s">
        <v>127</v>
      </c>
      <c r="C90" s="220" t="s">
        <v>0</v>
      </c>
      <c r="D90" s="65" t="s">
        <v>119</v>
      </c>
      <c r="E90" s="78">
        <v>2.09</v>
      </c>
      <c r="F90" s="30">
        <v>2.09</v>
      </c>
      <c r="G90" s="78">
        <v>2.1</v>
      </c>
      <c r="H90" s="78">
        <v>2.1</v>
      </c>
      <c r="I90" s="78">
        <v>2.1</v>
      </c>
      <c r="J90" s="78">
        <v>2.1</v>
      </c>
      <c r="K90" s="78">
        <v>2.1</v>
      </c>
      <c r="L90" s="78">
        <v>2.1</v>
      </c>
      <c r="M90" s="78">
        <v>2.1</v>
      </c>
      <c r="N90" s="30">
        <v>3.15</v>
      </c>
      <c r="O90" s="30">
        <v>3.15</v>
      </c>
      <c r="P90" s="30">
        <v>3.15</v>
      </c>
    </row>
    <row r="91" spans="1:16" s="4" customFormat="1" ht="13.5" customHeight="1">
      <c r="A91" s="182"/>
      <c r="B91" s="219"/>
      <c r="C91" s="221"/>
      <c r="D91" s="70" t="s">
        <v>120</v>
      </c>
      <c r="E91" s="79">
        <v>2.09</v>
      </c>
      <c r="F91" s="31">
        <v>2.09</v>
      </c>
      <c r="G91" s="79">
        <v>2.1</v>
      </c>
      <c r="H91" s="79">
        <v>2.1</v>
      </c>
      <c r="I91" s="79">
        <v>2.1</v>
      </c>
      <c r="J91" s="79">
        <v>2.1</v>
      </c>
      <c r="K91" s="79">
        <v>2.1</v>
      </c>
      <c r="L91" s="79">
        <v>2.1</v>
      </c>
      <c r="M91" s="79">
        <v>2.1</v>
      </c>
      <c r="N91" s="31">
        <v>3.15</v>
      </c>
      <c r="O91" s="31">
        <v>3.15</v>
      </c>
      <c r="P91" s="31">
        <v>3.15</v>
      </c>
    </row>
    <row r="92" spans="1:16" s="4" customFormat="1" ht="13.5" customHeight="1" thickBot="1">
      <c r="A92" s="182"/>
      <c r="B92" s="207"/>
      <c r="C92" s="222"/>
      <c r="D92" s="67" t="s">
        <v>121</v>
      </c>
      <c r="E92" s="76">
        <v>2.09</v>
      </c>
      <c r="F92" s="76">
        <v>2.09</v>
      </c>
      <c r="G92" s="76">
        <v>2.1</v>
      </c>
      <c r="H92" s="76">
        <v>2.1</v>
      </c>
      <c r="I92" s="76">
        <v>2.1</v>
      </c>
      <c r="J92" s="76">
        <v>2.1</v>
      </c>
      <c r="K92" s="76">
        <v>2.1</v>
      </c>
      <c r="L92" s="76">
        <v>2.1</v>
      </c>
      <c r="M92" s="76">
        <v>2.1</v>
      </c>
      <c r="N92" s="76">
        <v>3.15</v>
      </c>
      <c r="O92" s="76">
        <v>3.15</v>
      </c>
      <c r="P92" s="76">
        <v>3.15</v>
      </c>
    </row>
    <row r="93" spans="1:16" s="4" customFormat="1" ht="13.5" customHeight="1">
      <c r="A93" s="182"/>
      <c r="B93" s="206" t="s">
        <v>122</v>
      </c>
      <c r="C93" s="220" t="s">
        <v>0</v>
      </c>
      <c r="D93" s="65" t="s">
        <v>119</v>
      </c>
      <c r="E93" s="78">
        <v>1.9</v>
      </c>
      <c r="F93" s="30">
        <v>1.9</v>
      </c>
      <c r="G93" s="30">
        <v>1.9</v>
      </c>
      <c r="H93" s="30">
        <v>1.9</v>
      </c>
      <c r="I93" s="30">
        <v>1.9</v>
      </c>
      <c r="J93" s="78">
        <v>1.9</v>
      </c>
      <c r="K93" s="78">
        <v>1.9</v>
      </c>
      <c r="L93" s="78">
        <v>1.9</v>
      </c>
      <c r="M93" s="78">
        <v>1.9</v>
      </c>
      <c r="N93" s="78">
        <v>0.5</v>
      </c>
      <c r="O93" s="78">
        <v>0.5</v>
      </c>
      <c r="P93" s="78">
        <v>0.5</v>
      </c>
    </row>
    <row r="94" spans="1:16" s="4" customFormat="1" ht="13.5" customHeight="1">
      <c r="A94" s="182"/>
      <c r="B94" s="219"/>
      <c r="C94" s="221"/>
      <c r="D94" s="70" t="s">
        <v>120</v>
      </c>
      <c r="E94" s="79">
        <v>1.9</v>
      </c>
      <c r="F94" s="31">
        <v>1.9</v>
      </c>
      <c r="G94" s="31">
        <v>1.9</v>
      </c>
      <c r="H94" s="31">
        <v>1.9</v>
      </c>
      <c r="I94" s="31">
        <v>1.9</v>
      </c>
      <c r="J94" s="79">
        <v>1.9</v>
      </c>
      <c r="K94" s="79">
        <v>1.9</v>
      </c>
      <c r="L94" s="79">
        <v>1.9</v>
      </c>
      <c r="M94" s="79">
        <v>1.9</v>
      </c>
      <c r="N94" s="79">
        <v>0.5</v>
      </c>
      <c r="O94" s="79">
        <v>0.5</v>
      </c>
      <c r="P94" s="79">
        <v>0.5</v>
      </c>
    </row>
    <row r="95" spans="1:16" s="4" customFormat="1" ht="13.5" customHeight="1" thickBot="1">
      <c r="A95" s="182"/>
      <c r="B95" s="207"/>
      <c r="C95" s="222"/>
      <c r="D95" s="67" t="s">
        <v>121</v>
      </c>
      <c r="E95" s="76">
        <v>1.9</v>
      </c>
      <c r="F95" s="76">
        <v>1.9</v>
      </c>
      <c r="G95" s="76">
        <v>1.9</v>
      </c>
      <c r="H95" s="76">
        <v>1.9</v>
      </c>
      <c r="I95" s="76">
        <v>1.9</v>
      </c>
      <c r="J95" s="76">
        <v>1.9</v>
      </c>
      <c r="K95" s="76">
        <v>1.9</v>
      </c>
      <c r="L95" s="76">
        <v>1.9</v>
      </c>
      <c r="M95" s="76">
        <v>1.9</v>
      </c>
      <c r="N95" s="76">
        <v>0.5</v>
      </c>
      <c r="O95" s="76">
        <v>0.5</v>
      </c>
      <c r="P95" s="76">
        <v>0.5</v>
      </c>
    </row>
    <row r="96" spans="1:16" s="4" customFormat="1" ht="13.5" customHeight="1">
      <c r="A96" s="182"/>
      <c r="B96" s="206" t="s">
        <v>76</v>
      </c>
      <c r="C96" s="220" t="s">
        <v>0</v>
      </c>
      <c r="D96" s="65" t="s">
        <v>119</v>
      </c>
      <c r="E96" s="78">
        <v>0.11</v>
      </c>
      <c r="F96" s="30">
        <v>0.11</v>
      </c>
      <c r="G96" s="30">
        <v>0.11</v>
      </c>
      <c r="H96" s="30">
        <v>0.11</v>
      </c>
      <c r="I96" s="30">
        <v>0.06</v>
      </c>
      <c r="J96" s="30">
        <v>0.06</v>
      </c>
      <c r="K96" s="30">
        <v>0.06</v>
      </c>
      <c r="L96" s="30">
        <v>0.06</v>
      </c>
      <c r="M96" s="30">
        <v>0.06</v>
      </c>
      <c r="N96" s="30">
        <v>0.06</v>
      </c>
      <c r="O96" s="124"/>
      <c r="P96" s="124"/>
    </row>
    <row r="97" spans="1:16" s="4" customFormat="1" ht="13.5" customHeight="1">
      <c r="A97" s="182"/>
      <c r="B97" s="219"/>
      <c r="C97" s="221"/>
      <c r="D97" s="70" t="s">
        <v>120</v>
      </c>
      <c r="E97" s="79">
        <v>0.11</v>
      </c>
      <c r="F97" s="31">
        <v>0.11</v>
      </c>
      <c r="G97" s="31">
        <v>0.11</v>
      </c>
      <c r="H97" s="31">
        <v>0.11</v>
      </c>
      <c r="I97" s="31">
        <v>0.06</v>
      </c>
      <c r="J97" s="31">
        <v>0.06</v>
      </c>
      <c r="K97" s="31">
        <v>0.06</v>
      </c>
      <c r="L97" s="31">
        <v>0.06</v>
      </c>
      <c r="M97" s="31">
        <v>0.06</v>
      </c>
      <c r="N97" s="31">
        <v>0.06</v>
      </c>
      <c r="O97" s="121"/>
      <c r="P97" s="121"/>
    </row>
    <row r="98" spans="1:16" s="4" customFormat="1" ht="13.5" customHeight="1" thickBot="1">
      <c r="A98" s="182"/>
      <c r="B98" s="207"/>
      <c r="C98" s="222"/>
      <c r="D98" s="67" t="s">
        <v>121</v>
      </c>
      <c r="E98" s="76">
        <v>0.11</v>
      </c>
      <c r="F98" s="76">
        <v>0.11</v>
      </c>
      <c r="G98" s="76">
        <v>0.11</v>
      </c>
      <c r="H98" s="76">
        <v>0.11</v>
      </c>
      <c r="I98" s="76">
        <v>0.06</v>
      </c>
      <c r="J98" s="76">
        <v>0.06</v>
      </c>
      <c r="K98" s="76">
        <v>0.06</v>
      </c>
      <c r="L98" s="76">
        <v>0.06</v>
      </c>
      <c r="M98" s="76">
        <v>0.06</v>
      </c>
      <c r="N98" s="76">
        <v>0.06</v>
      </c>
      <c r="O98" s="150"/>
      <c r="P98" s="150"/>
    </row>
    <row r="99" spans="1:16" s="4" customFormat="1" ht="13.5" customHeight="1">
      <c r="A99" s="182"/>
      <c r="B99" s="206" t="s">
        <v>123</v>
      </c>
      <c r="C99" s="220" t="s">
        <v>0</v>
      </c>
      <c r="D99" s="65" t="s">
        <v>119</v>
      </c>
      <c r="E99" s="78">
        <v>1.7</v>
      </c>
      <c r="F99" s="30">
        <v>1.7</v>
      </c>
      <c r="G99" s="30">
        <v>1.7</v>
      </c>
      <c r="H99" s="30">
        <v>1.7</v>
      </c>
      <c r="I99" s="30">
        <v>0.1</v>
      </c>
      <c r="J99" s="30">
        <v>0.1</v>
      </c>
      <c r="K99" s="30">
        <v>0.1</v>
      </c>
      <c r="L99" s="30">
        <v>0.1</v>
      </c>
      <c r="M99" s="30">
        <v>0.1</v>
      </c>
      <c r="N99" s="30">
        <v>0.1</v>
      </c>
      <c r="O99" s="124"/>
      <c r="P99" s="124"/>
    </row>
    <row r="100" spans="1:16" s="4" customFormat="1" ht="13.5" customHeight="1">
      <c r="A100" s="182"/>
      <c r="B100" s="219"/>
      <c r="C100" s="221"/>
      <c r="D100" s="70" t="s">
        <v>120</v>
      </c>
      <c r="E100" s="79">
        <v>1.7</v>
      </c>
      <c r="F100" s="31">
        <v>1.7</v>
      </c>
      <c r="G100" s="31">
        <v>1.7</v>
      </c>
      <c r="H100" s="31">
        <v>1.7</v>
      </c>
      <c r="I100" s="31">
        <v>0.1</v>
      </c>
      <c r="J100" s="31">
        <v>0.1</v>
      </c>
      <c r="K100" s="31">
        <v>0.1</v>
      </c>
      <c r="L100" s="31">
        <v>0.1</v>
      </c>
      <c r="M100" s="31">
        <v>0.1</v>
      </c>
      <c r="N100" s="31">
        <v>0.1</v>
      </c>
      <c r="O100" s="121"/>
      <c r="P100" s="121"/>
    </row>
    <row r="101" spans="1:16" s="4" customFormat="1" ht="13.5" customHeight="1" thickBot="1">
      <c r="A101" s="183"/>
      <c r="B101" s="207"/>
      <c r="C101" s="222"/>
      <c r="D101" s="67" t="s">
        <v>121</v>
      </c>
      <c r="E101" s="76">
        <v>1.7</v>
      </c>
      <c r="F101" s="76">
        <v>1.7</v>
      </c>
      <c r="G101" s="76">
        <v>1.7</v>
      </c>
      <c r="H101" s="76">
        <v>1.7</v>
      </c>
      <c r="I101" s="76">
        <v>0.1</v>
      </c>
      <c r="J101" s="76">
        <v>0.1</v>
      </c>
      <c r="K101" s="76">
        <v>0.1</v>
      </c>
      <c r="L101" s="76">
        <v>0.1</v>
      </c>
      <c r="M101" s="76">
        <v>0.1</v>
      </c>
      <c r="N101" s="76">
        <v>0.1</v>
      </c>
      <c r="O101" s="150"/>
      <c r="P101" s="150"/>
    </row>
    <row r="102" spans="1:16" s="4" customFormat="1" ht="13.5" customHeight="1">
      <c r="A102" s="182" t="s">
        <v>71</v>
      </c>
      <c r="B102" s="206" t="s">
        <v>24</v>
      </c>
      <c r="C102" s="220" t="s">
        <v>0</v>
      </c>
      <c r="D102" s="65" t="s">
        <v>119</v>
      </c>
      <c r="E102" s="78">
        <v>104.7</v>
      </c>
      <c r="F102" s="30">
        <v>101.2</v>
      </c>
      <c r="G102" s="78">
        <v>101.2</v>
      </c>
      <c r="H102" s="78">
        <v>104.1</v>
      </c>
      <c r="I102" s="78">
        <v>104.1</v>
      </c>
      <c r="J102" s="78">
        <v>104.1</v>
      </c>
      <c r="K102" s="78">
        <v>104.5</v>
      </c>
      <c r="L102" s="78">
        <v>103</v>
      </c>
      <c r="M102" s="92">
        <v>105.3</v>
      </c>
      <c r="N102" s="92">
        <v>106.2</v>
      </c>
      <c r="O102" s="92">
        <v>106.2</v>
      </c>
      <c r="P102" s="92">
        <v>109.1</v>
      </c>
    </row>
    <row r="103" spans="1:16" s="4" customFormat="1" ht="13.5" customHeight="1">
      <c r="A103" s="182"/>
      <c r="B103" s="219"/>
      <c r="C103" s="221"/>
      <c r="D103" s="70" t="s">
        <v>120</v>
      </c>
      <c r="E103" s="79">
        <v>104.2</v>
      </c>
      <c r="F103" s="31">
        <v>100.8</v>
      </c>
      <c r="G103" s="79">
        <v>101.2</v>
      </c>
      <c r="H103" s="79">
        <v>104.1</v>
      </c>
      <c r="I103" s="79">
        <v>104.1</v>
      </c>
      <c r="J103" s="79">
        <v>104.1</v>
      </c>
      <c r="K103" s="79">
        <v>104.5</v>
      </c>
      <c r="L103" s="79">
        <v>103</v>
      </c>
      <c r="M103" s="87">
        <v>104.7</v>
      </c>
      <c r="N103" s="87">
        <v>106.2</v>
      </c>
      <c r="O103" s="87">
        <v>106.2</v>
      </c>
      <c r="P103" s="87">
        <v>109.1</v>
      </c>
    </row>
    <row r="104" spans="1:16" s="4" customFormat="1" ht="13.5" customHeight="1" thickBot="1">
      <c r="A104" s="182"/>
      <c r="B104" s="207"/>
      <c r="C104" s="222"/>
      <c r="D104" s="67" t="s">
        <v>121</v>
      </c>
      <c r="E104" s="76">
        <v>104.7</v>
      </c>
      <c r="F104" s="76">
        <v>101.2</v>
      </c>
      <c r="G104" s="76">
        <v>101.2</v>
      </c>
      <c r="H104" s="76">
        <v>104.1</v>
      </c>
      <c r="I104" s="76">
        <v>104.1</v>
      </c>
      <c r="J104" s="76">
        <v>104.1</v>
      </c>
      <c r="K104" s="76">
        <v>104.5</v>
      </c>
      <c r="L104" s="76">
        <v>103</v>
      </c>
      <c r="M104" s="76">
        <v>105.3</v>
      </c>
      <c r="N104" s="76">
        <v>106.2</v>
      </c>
      <c r="O104" s="76">
        <v>106.2</v>
      </c>
      <c r="P104" s="76">
        <v>109.1</v>
      </c>
    </row>
    <row r="105" spans="1:16" s="4" customFormat="1" ht="13.5" customHeight="1">
      <c r="A105" s="182"/>
      <c r="B105" s="206" t="s">
        <v>23</v>
      </c>
      <c r="C105" s="220" t="s">
        <v>27</v>
      </c>
      <c r="D105" s="65" t="s">
        <v>119</v>
      </c>
      <c r="E105" s="18">
        <v>113400</v>
      </c>
      <c r="F105" s="15">
        <v>104200</v>
      </c>
      <c r="G105" s="15">
        <v>104200</v>
      </c>
      <c r="H105" s="15">
        <v>104200</v>
      </c>
      <c r="I105" s="15">
        <v>104200</v>
      </c>
      <c r="J105" s="15">
        <v>104200</v>
      </c>
      <c r="K105" s="129"/>
      <c r="L105" s="129"/>
      <c r="M105" s="129"/>
      <c r="N105" s="129"/>
      <c r="O105" s="129"/>
      <c r="P105" s="129"/>
    </row>
    <row r="106" spans="1:16" s="4" customFormat="1" ht="13.5" customHeight="1">
      <c r="A106" s="182"/>
      <c r="B106" s="219"/>
      <c r="C106" s="221"/>
      <c r="D106" s="70" t="s">
        <v>120</v>
      </c>
      <c r="E106" s="19">
        <v>113400</v>
      </c>
      <c r="F106" s="16">
        <v>104200</v>
      </c>
      <c r="G106" s="16">
        <v>104200</v>
      </c>
      <c r="H106" s="16">
        <v>104200</v>
      </c>
      <c r="I106" s="16">
        <v>104200</v>
      </c>
      <c r="J106" s="16">
        <v>104200</v>
      </c>
      <c r="K106" s="152"/>
      <c r="L106" s="152"/>
      <c r="M106" s="152"/>
      <c r="N106" s="152"/>
      <c r="O106" s="152"/>
      <c r="P106" s="152"/>
    </row>
    <row r="107" spans="1:16" s="4" customFormat="1" ht="13.5" customHeight="1" thickBot="1">
      <c r="A107" s="183"/>
      <c r="B107" s="207"/>
      <c r="C107" s="222"/>
      <c r="D107" s="67" t="s">
        <v>121</v>
      </c>
      <c r="E107" s="20">
        <v>113400</v>
      </c>
      <c r="F107" s="17">
        <v>104200</v>
      </c>
      <c r="G107" s="17">
        <v>104200</v>
      </c>
      <c r="H107" s="17">
        <v>104200</v>
      </c>
      <c r="I107" s="17">
        <v>104200</v>
      </c>
      <c r="J107" s="17">
        <v>104200</v>
      </c>
      <c r="K107" s="153"/>
      <c r="L107" s="113"/>
      <c r="M107" s="113"/>
      <c r="N107" s="153"/>
      <c r="O107" s="113"/>
      <c r="P107" s="113"/>
    </row>
    <row r="108" spans="1:9" ht="13.5" customHeight="1">
      <c r="A108" s="7" t="s">
        <v>52</v>
      </c>
      <c r="B108" s="10"/>
      <c r="C108" s="10"/>
      <c r="I108" s="9"/>
    </row>
  </sheetData>
  <sheetProtection/>
  <mergeCells count="53">
    <mergeCell ref="E44:P44"/>
    <mergeCell ref="A11:A40"/>
    <mergeCell ref="E82:P82"/>
    <mergeCell ref="A46:A78"/>
    <mergeCell ref="C90:C92"/>
    <mergeCell ref="C93:C95"/>
    <mergeCell ref="B20:B22"/>
    <mergeCell ref="B23:B25"/>
    <mergeCell ref="B26:B28"/>
    <mergeCell ref="B29:B31"/>
    <mergeCell ref="C96:C98"/>
    <mergeCell ref="C99:C101"/>
    <mergeCell ref="C102:C104"/>
    <mergeCell ref="C105:C107"/>
    <mergeCell ref="C67:C69"/>
    <mergeCell ref="C70:C72"/>
    <mergeCell ref="C73:C75"/>
    <mergeCell ref="C76:C78"/>
    <mergeCell ref="C84:C86"/>
    <mergeCell ref="C87:C89"/>
    <mergeCell ref="A5:A10"/>
    <mergeCell ref="B5:B7"/>
    <mergeCell ref="B8:B10"/>
    <mergeCell ref="B11:B13"/>
    <mergeCell ref="C61:C63"/>
    <mergeCell ref="C64:C66"/>
    <mergeCell ref="B35:B37"/>
    <mergeCell ref="B58:B60"/>
    <mergeCell ref="B14:B16"/>
    <mergeCell ref="B17:B19"/>
    <mergeCell ref="B32:B34"/>
    <mergeCell ref="B38:B40"/>
    <mergeCell ref="B46:B48"/>
    <mergeCell ref="B52:B54"/>
    <mergeCell ref="B55:B57"/>
    <mergeCell ref="B61:B63"/>
    <mergeCell ref="B99:B101"/>
    <mergeCell ref="B64:B66"/>
    <mergeCell ref="B67:B69"/>
    <mergeCell ref="B49:B51"/>
    <mergeCell ref="B70:B72"/>
    <mergeCell ref="B73:B75"/>
    <mergeCell ref="B76:B78"/>
    <mergeCell ref="E3:P3"/>
    <mergeCell ref="A102:A107"/>
    <mergeCell ref="B102:B104"/>
    <mergeCell ref="B105:B107"/>
    <mergeCell ref="A84:A101"/>
    <mergeCell ref="B84:B86"/>
    <mergeCell ref="B87:B89"/>
    <mergeCell ref="B90:B92"/>
    <mergeCell ref="B93:B95"/>
    <mergeCell ref="B96:B9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3" customWidth="1"/>
    <col min="2" max="2" width="4.140625" style="10" customWidth="1"/>
    <col min="3" max="3" width="19.8515625" style="114" customWidth="1"/>
    <col min="4" max="4" width="9.00390625" style="3" customWidth="1"/>
    <col min="5" max="5" width="9.8515625" style="3" customWidth="1"/>
    <col min="6" max="6" width="9.28125" style="3" customWidth="1"/>
    <col min="7" max="7" width="9.00390625" style="3" bestFit="1" customWidth="1"/>
    <col min="8" max="8" width="9.28125" style="3" bestFit="1" customWidth="1"/>
    <col min="9" max="9" width="9.00390625" style="3" bestFit="1" customWidth="1"/>
    <col min="10" max="11" width="9.28125" style="3" customWidth="1"/>
    <col min="12" max="12" width="9.28125" style="3" bestFit="1" customWidth="1"/>
    <col min="13" max="15" width="9.00390625" style="3" bestFit="1" customWidth="1"/>
    <col min="16" max="16" width="10.7109375" style="9" bestFit="1" customWidth="1"/>
    <col min="17" max="16384" width="9.140625" style="3" customWidth="1"/>
  </cols>
  <sheetData>
    <row r="1" spans="1:15" ht="19.5" customHeight="1">
      <c r="A1" s="107" t="s">
        <v>141</v>
      </c>
      <c r="B1" s="107"/>
      <c r="C1" s="134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ht="6.75" customHeight="1" thickBot="1"/>
    <row r="3" spans="4:16" ht="13.5" customHeight="1" thickBot="1">
      <c r="D3" s="184">
        <v>2009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3.5" customHeight="1" thickBot="1">
      <c r="A4" s="5"/>
      <c r="B4" s="162"/>
      <c r="C4" s="160" t="s">
        <v>92</v>
      </c>
      <c r="D4" s="155" t="s">
        <v>133</v>
      </c>
      <c r="E4" s="155" t="s">
        <v>134</v>
      </c>
      <c r="F4" s="155" t="s">
        <v>56</v>
      </c>
      <c r="G4" s="155" t="s">
        <v>57</v>
      </c>
      <c r="H4" s="155" t="s">
        <v>58</v>
      </c>
      <c r="I4" s="155" t="s">
        <v>59</v>
      </c>
      <c r="J4" s="155" t="s">
        <v>60</v>
      </c>
      <c r="K4" s="155" t="s">
        <v>135</v>
      </c>
      <c r="L4" s="155" t="s">
        <v>136</v>
      </c>
      <c r="M4" s="155" t="s">
        <v>137</v>
      </c>
      <c r="N4" s="155" t="s">
        <v>138</v>
      </c>
      <c r="O4" s="155" t="s">
        <v>139</v>
      </c>
      <c r="P4" s="155" t="s">
        <v>82</v>
      </c>
    </row>
    <row r="5" spans="1:16" ht="22.5" customHeight="1">
      <c r="A5" s="185" t="s">
        <v>73</v>
      </c>
      <c r="B5" s="175" t="s">
        <v>66</v>
      </c>
      <c r="C5" s="135" t="s">
        <v>67</v>
      </c>
      <c r="D5" s="35">
        <v>1513341</v>
      </c>
      <c r="E5" s="35">
        <v>575500</v>
      </c>
      <c r="F5" s="35">
        <v>958877</v>
      </c>
      <c r="G5" s="35">
        <v>724514</v>
      </c>
      <c r="H5" s="35">
        <v>1318527</v>
      </c>
      <c r="I5" s="35">
        <v>5192142</v>
      </c>
      <c r="J5" s="35">
        <v>3959585</v>
      </c>
      <c r="K5" s="35">
        <v>1617179</v>
      </c>
      <c r="L5" s="35">
        <v>1778461</v>
      </c>
      <c r="M5" s="35">
        <v>1962550</v>
      </c>
      <c r="N5" s="35">
        <v>2040850</v>
      </c>
      <c r="O5" s="35">
        <v>779362</v>
      </c>
      <c r="P5" s="26">
        <f>SUM(D5:O5)</f>
        <v>22420888</v>
      </c>
    </row>
    <row r="6" spans="1:16" s="8" customFormat="1" ht="22.5" customHeight="1" thickBot="1">
      <c r="A6" s="186"/>
      <c r="B6" s="176"/>
      <c r="C6" s="136" t="s">
        <v>68</v>
      </c>
      <c r="D6" s="36">
        <v>378079</v>
      </c>
      <c r="E6" s="36">
        <v>294143</v>
      </c>
      <c r="F6" s="36">
        <v>420979</v>
      </c>
      <c r="G6" s="36">
        <v>912859</v>
      </c>
      <c r="H6" s="36">
        <v>1928331</v>
      </c>
      <c r="I6" s="36">
        <v>1545417</v>
      </c>
      <c r="J6" s="36">
        <v>1240556</v>
      </c>
      <c r="K6" s="36">
        <v>511286</v>
      </c>
      <c r="L6" s="36">
        <v>449184</v>
      </c>
      <c r="M6" s="36">
        <v>1135806</v>
      </c>
      <c r="N6" s="36">
        <v>1028882</v>
      </c>
      <c r="O6" s="36">
        <v>200355</v>
      </c>
      <c r="P6" s="27">
        <f>SUM(D6:O6)</f>
        <v>10045877</v>
      </c>
    </row>
    <row r="7" spans="1:16" s="8" customFormat="1" ht="22.5" customHeight="1" thickBot="1">
      <c r="A7" s="186"/>
      <c r="B7" s="177"/>
      <c r="C7" s="130" t="s">
        <v>69</v>
      </c>
      <c r="D7" s="108">
        <v>19</v>
      </c>
      <c r="E7" s="108">
        <v>19</v>
      </c>
      <c r="F7" s="108">
        <v>21</v>
      </c>
      <c r="G7" s="108">
        <v>18</v>
      </c>
      <c r="H7" s="108">
        <v>19</v>
      </c>
      <c r="I7" s="108">
        <v>21</v>
      </c>
      <c r="J7" s="108">
        <v>23</v>
      </c>
      <c r="K7" s="108">
        <v>21</v>
      </c>
      <c r="L7" s="108">
        <v>21</v>
      </c>
      <c r="M7" s="108">
        <v>22</v>
      </c>
      <c r="N7" s="108">
        <v>19</v>
      </c>
      <c r="O7" s="108">
        <v>20</v>
      </c>
      <c r="P7" s="104"/>
    </row>
    <row r="8" spans="1:16" s="4" customFormat="1" ht="10.5" customHeight="1">
      <c r="A8" s="186"/>
      <c r="B8" s="178" t="s">
        <v>74</v>
      </c>
      <c r="C8" s="135" t="s">
        <v>1</v>
      </c>
      <c r="D8" s="35">
        <v>0</v>
      </c>
      <c r="E8" s="103"/>
      <c r="F8" s="103"/>
      <c r="G8" s="103"/>
      <c r="H8" s="103"/>
      <c r="I8" s="103"/>
      <c r="J8" s="35">
        <v>37</v>
      </c>
      <c r="K8" s="35">
        <v>1601</v>
      </c>
      <c r="L8" s="35">
        <v>395330</v>
      </c>
      <c r="M8" s="103"/>
      <c r="N8" s="35">
        <v>2848</v>
      </c>
      <c r="O8" s="35">
        <v>1839</v>
      </c>
      <c r="P8" s="26">
        <f>SUM(D8:O8)</f>
        <v>401655</v>
      </c>
    </row>
    <row r="9" spans="1:16" s="4" customFormat="1" ht="10.5" customHeight="1">
      <c r="A9" s="186"/>
      <c r="B9" s="179"/>
      <c r="C9" s="137" t="s">
        <v>2</v>
      </c>
      <c r="D9" s="38">
        <v>50320</v>
      </c>
      <c r="E9" s="38">
        <v>26145</v>
      </c>
      <c r="F9" s="38">
        <v>67950</v>
      </c>
      <c r="G9" s="38">
        <v>11490</v>
      </c>
      <c r="H9" s="38">
        <v>31301</v>
      </c>
      <c r="I9" s="38">
        <v>32901</v>
      </c>
      <c r="J9" s="38">
        <v>176889</v>
      </c>
      <c r="K9" s="38">
        <v>12475</v>
      </c>
      <c r="L9" s="38">
        <v>259376</v>
      </c>
      <c r="M9" s="38">
        <v>83729</v>
      </c>
      <c r="N9" s="38">
        <v>196011</v>
      </c>
      <c r="O9" s="38">
        <v>109659</v>
      </c>
      <c r="P9" s="102">
        <f>SUM(D9:O9)</f>
        <v>1058246</v>
      </c>
    </row>
    <row r="10" spans="1:16" s="4" customFormat="1" ht="10.5" customHeight="1">
      <c r="A10" s="186"/>
      <c r="B10" s="179"/>
      <c r="C10" s="137" t="s">
        <v>3</v>
      </c>
      <c r="D10" s="38">
        <v>27096</v>
      </c>
      <c r="E10" s="38">
        <v>74052</v>
      </c>
      <c r="F10" s="38">
        <v>53758</v>
      </c>
      <c r="G10" s="38">
        <v>16174</v>
      </c>
      <c r="H10" s="38">
        <v>30464</v>
      </c>
      <c r="I10" s="38">
        <v>48592</v>
      </c>
      <c r="J10" s="38">
        <v>16986</v>
      </c>
      <c r="K10" s="38">
        <v>14225</v>
      </c>
      <c r="L10" s="38">
        <v>37589</v>
      </c>
      <c r="M10" s="38">
        <v>96869</v>
      </c>
      <c r="N10" s="38">
        <v>24720</v>
      </c>
      <c r="O10" s="38">
        <v>45920</v>
      </c>
      <c r="P10" s="102">
        <f aca="true" t="shared" si="0" ref="P10:P19">SUM(D10:O10)</f>
        <v>486445</v>
      </c>
    </row>
    <row r="11" spans="1:16" s="4" customFormat="1" ht="10.5" customHeight="1">
      <c r="A11" s="186"/>
      <c r="B11" s="179"/>
      <c r="C11" s="137" t="s">
        <v>4</v>
      </c>
      <c r="D11" s="38">
        <v>5012</v>
      </c>
      <c r="E11" s="105"/>
      <c r="F11" s="38">
        <v>1250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2">
        <f t="shared" si="0"/>
        <v>6262</v>
      </c>
    </row>
    <row r="12" spans="1:16" s="4" customFormat="1" ht="10.5" customHeight="1">
      <c r="A12" s="186"/>
      <c r="B12" s="179"/>
      <c r="C12" s="137" t="s">
        <v>5</v>
      </c>
      <c r="D12" s="38">
        <v>2140</v>
      </c>
      <c r="E12" s="38">
        <v>340</v>
      </c>
      <c r="F12" s="105"/>
      <c r="G12" s="38">
        <v>2450</v>
      </c>
      <c r="H12" s="38">
        <v>13816</v>
      </c>
      <c r="I12" s="38">
        <v>1452</v>
      </c>
      <c r="J12" s="38">
        <v>4389</v>
      </c>
      <c r="K12" s="38">
        <v>2125</v>
      </c>
      <c r="L12" s="38">
        <v>110</v>
      </c>
      <c r="M12" s="38">
        <v>540</v>
      </c>
      <c r="N12" s="38">
        <v>8893</v>
      </c>
      <c r="O12" s="38">
        <v>8500</v>
      </c>
      <c r="P12" s="102">
        <f t="shared" si="0"/>
        <v>44755</v>
      </c>
    </row>
    <row r="13" spans="1:16" s="4" customFormat="1" ht="10.5" customHeight="1">
      <c r="A13" s="186"/>
      <c r="B13" s="179"/>
      <c r="C13" s="137" t="s">
        <v>6</v>
      </c>
      <c r="D13" s="38">
        <v>5900</v>
      </c>
      <c r="E13" s="38">
        <v>3200</v>
      </c>
      <c r="F13" s="105"/>
      <c r="G13" s="105"/>
      <c r="H13" s="38">
        <v>10044</v>
      </c>
      <c r="I13" s="38">
        <v>408</v>
      </c>
      <c r="J13" s="38">
        <v>8286</v>
      </c>
      <c r="K13" s="105"/>
      <c r="L13" s="38">
        <v>13774</v>
      </c>
      <c r="M13" s="38">
        <v>2958</v>
      </c>
      <c r="N13" s="38">
        <v>9000</v>
      </c>
      <c r="O13" s="38">
        <v>2760</v>
      </c>
      <c r="P13" s="102">
        <f t="shared" si="0"/>
        <v>56330</v>
      </c>
    </row>
    <row r="14" spans="1:16" s="4" customFormat="1" ht="10.5" customHeight="1">
      <c r="A14" s="186"/>
      <c r="B14" s="179"/>
      <c r="C14" s="137" t="s">
        <v>8</v>
      </c>
      <c r="D14" s="38">
        <v>12500</v>
      </c>
      <c r="E14" s="38">
        <v>1000</v>
      </c>
      <c r="F14" s="105"/>
      <c r="G14" s="38">
        <v>4000</v>
      </c>
      <c r="H14" s="38">
        <v>6100</v>
      </c>
      <c r="I14" s="38">
        <v>5100</v>
      </c>
      <c r="J14" s="38">
        <v>3040</v>
      </c>
      <c r="K14" s="38">
        <v>10780</v>
      </c>
      <c r="L14" s="38">
        <v>34025</v>
      </c>
      <c r="M14" s="38">
        <v>9350</v>
      </c>
      <c r="N14" s="38">
        <v>20800</v>
      </c>
      <c r="O14" s="38">
        <v>24798</v>
      </c>
      <c r="P14" s="102">
        <f t="shared" si="0"/>
        <v>131493</v>
      </c>
    </row>
    <row r="15" spans="1:16" s="4" customFormat="1" ht="10.5" customHeight="1">
      <c r="A15" s="186"/>
      <c r="B15" s="179"/>
      <c r="C15" s="137" t="s">
        <v>9</v>
      </c>
      <c r="D15" s="38">
        <v>4000</v>
      </c>
      <c r="E15" s="38">
        <v>2300</v>
      </c>
      <c r="F15" s="105"/>
      <c r="G15" s="38">
        <v>10000</v>
      </c>
      <c r="H15" s="38">
        <v>6200</v>
      </c>
      <c r="I15" s="38">
        <v>23100</v>
      </c>
      <c r="J15" s="38">
        <v>6600</v>
      </c>
      <c r="K15" s="38">
        <v>20200</v>
      </c>
      <c r="L15" s="38">
        <v>9800</v>
      </c>
      <c r="M15" s="38">
        <v>10400</v>
      </c>
      <c r="N15" s="38">
        <v>10000</v>
      </c>
      <c r="O15" s="38">
        <v>12570</v>
      </c>
      <c r="P15" s="102">
        <f t="shared" si="0"/>
        <v>115170</v>
      </c>
    </row>
    <row r="16" spans="1:16" s="4" customFormat="1" ht="10.5" customHeight="1">
      <c r="A16" s="186"/>
      <c r="B16" s="179"/>
      <c r="C16" s="137" t="s">
        <v>10</v>
      </c>
      <c r="D16" s="38">
        <v>243441</v>
      </c>
      <c r="E16" s="38">
        <v>52911185</v>
      </c>
      <c r="F16" s="38">
        <v>396155</v>
      </c>
      <c r="G16" s="38">
        <v>417149</v>
      </c>
      <c r="H16" s="38">
        <v>711487</v>
      </c>
      <c r="I16" s="38">
        <v>914079</v>
      </c>
      <c r="J16" s="38">
        <v>583610</v>
      </c>
      <c r="K16" s="38">
        <v>507013</v>
      </c>
      <c r="L16" s="38">
        <v>209326</v>
      </c>
      <c r="M16" s="38">
        <v>852521</v>
      </c>
      <c r="N16" s="38">
        <v>312293</v>
      </c>
      <c r="O16" s="38">
        <v>881972</v>
      </c>
      <c r="P16" s="102">
        <f t="shared" si="0"/>
        <v>58940231</v>
      </c>
    </row>
    <row r="17" spans="1:16" s="4" customFormat="1" ht="10.5" customHeight="1">
      <c r="A17" s="186"/>
      <c r="B17" s="179"/>
      <c r="C17" s="137" t="s">
        <v>11</v>
      </c>
      <c r="D17" s="38">
        <v>4692</v>
      </c>
      <c r="E17" s="38">
        <v>360</v>
      </c>
      <c r="F17" s="38">
        <v>550</v>
      </c>
      <c r="G17" s="105"/>
      <c r="H17" s="38">
        <v>466</v>
      </c>
      <c r="I17" s="105"/>
      <c r="J17" s="105"/>
      <c r="K17" s="105"/>
      <c r="L17" s="105"/>
      <c r="M17" s="105"/>
      <c r="N17" s="105"/>
      <c r="O17" s="105"/>
      <c r="P17" s="102">
        <f t="shared" si="0"/>
        <v>6068</v>
      </c>
    </row>
    <row r="18" spans="1:16" s="4" customFormat="1" ht="10.5" customHeight="1">
      <c r="A18" s="186"/>
      <c r="B18" s="179"/>
      <c r="C18" s="137" t="s">
        <v>25</v>
      </c>
      <c r="D18" s="38">
        <v>1330</v>
      </c>
      <c r="E18" s="38">
        <v>1780</v>
      </c>
      <c r="F18" s="38">
        <v>1200</v>
      </c>
      <c r="G18" s="38">
        <v>800</v>
      </c>
      <c r="H18" s="38">
        <v>550</v>
      </c>
      <c r="I18" s="38">
        <v>27740</v>
      </c>
      <c r="J18" s="38">
        <v>1850</v>
      </c>
      <c r="K18" s="38">
        <v>2210</v>
      </c>
      <c r="L18" s="38">
        <v>7520</v>
      </c>
      <c r="M18" s="38">
        <v>7790</v>
      </c>
      <c r="N18" s="38">
        <v>6650</v>
      </c>
      <c r="O18" s="38">
        <v>1800</v>
      </c>
      <c r="P18" s="102">
        <f t="shared" si="0"/>
        <v>61220</v>
      </c>
    </row>
    <row r="19" spans="1:16" s="4" customFormat="1" ht="10.5" customHeight="1">
      <c r="A19" s="186"/>
      <c r="B19" s="179"/>
      <c r="C19" s="137" t="s">
        <v>29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38">
        <v>2084</v>
      </c>
      <c r="O19" s="38">
        <v>1332</v>
      </c>
      <c r="P19" s="102">
        <f t="shared" si="0"/>
        <v>3416</v>
      </c>
    </row>
    <row r="20" spans="1:16" s="4" customFormat="1" ht="10.5" customHeight="1">
      <c r="A20" s="186"/>
      <c r="B20" s="179"/>
      <c r="C20" s="137" t="s">
        <v>12</v>
      </c>
      <c r="D20" s="38">
        <v>195409</v>
      </c>
      <c r="E20" s="38">
        <v>66032</v>
      </c>
      <c r="F20" s="38">
        <v>70491</v>
      </c>
      <c r="G20" s="38">
        <v>293951</v>
      </c>
      <c r="H20" s="38">
        <v>97397</v>
      </c>
      <c r="I20" s="38">
        <v>802677</v>
      </c>
      <c r="J20" s="38">
        <v>361892</v>
      </c>
      <c r="K20" s="38">
        <v>137602</v>
      </c>
      <c r="L20" s="38">
        <v>1605243</v>
      </c>
      <c r="M20" s="38">
        <v>702046</v>
      </c>
      <c r="N20" s="38">
        <v>623122</v>
      </c>
      <c r="O20" s="38">
        <v>977751</v>
      </c>
      <c r="P20" s="102">
        <f aca="true" t="shared" si="1" ref="P20:P27">SUM(D20:O20)</f>
        <v>5933613</v>
      </c>
    </row>
    <row r="21" spans="1:16" s="4" customFormat="1" ht="10.5" customHeight="1">
      <c r="A21" s="186"/>
      <c r="B21" s="179"/>
      <c r="C21" s="137" t="s">
        <v>28</v>
      </c>
      <c r="D21" s="105"/>
      <c r="E21" s="105"/>
      <c r="F21" s="105"/>
      <c r="G21" s="105"/>
      <c r="H21" s="105"/>
      <c r="I21" s="38">
        <v>1015</v>
      </c>
      <c r="J21" s="38">
        <v>3009</v>
      </c>
      <c r="K21" s="38">
        <v>120</v>
      </c>
      <c r="L21" s="38">
        <v>301</v>
      </c>
      <c r="M21" s="38">
        <v>600</v>
      </c>
      <c r="N21" s="38">
        <v>230</v>
      </c>
      <c r="O21" s="38">
        <v>541</v>
      </c>
      <c r="P21" s="102">
        <f t="shared" si="1"/>
        <v>5816</v>
      </c>
    </row>
    <row r="22" spans="1:16" s="4" customFormat="1" ht="10.5" customHeight="1">
      <c r="A22" s="186"/>
      <c r="B22" s="179"/>
      <c r="C22" s="137" t="s">
        <v>13</v>
      </c>
      <c r="D22" s="38">
        <v>46087</v>
      </c>
      <c r="E22" s="38">
        <v>50000</v>
      </c>
      <c r="F22" s="38">
        <v>850</v>
      </c>
      <c r="G22" s="38">
        <v>5000</v>
      </c>
      <c r="H22" s="38">
        <v>5000</v>
      </c>
      <c r="I22" s="105"/>
      <c r="J22" s="38">
        <v>31852</v>
      </c>
      <c r="K22" s="38">
        <v>968337</v>
      </c>
      <c r="L22" s="38">
        <v>20000</v>
      </c>
      <c r="M22" s="38">
        <v>24200</v>
      </c>
      <c r="N22" s="38">
        <v>125000</v>
      </c>
      <c r="O22" s="38">
        <v>7500</v>
      </c>
      <c r="P22" s="102">
        <f t="shared" si="1"/>
        <v>1283826</v>
      </c>
    </row>
    <row r="23" spans="1:16" s="4" customFormat="1" ht="10.5" customHeight="1">
      <c r="A23" s="186"/>
      <c r="B23" s="179"/>
      <c r="C23" s="137" t="s">
        <v>14</v>
      </c>
      <c r="D23" s="105"/>
      <c r="E23" s="105"/>
      <c r="F23" s="105"/>
      <c r="G23" s="105"/>
      <c r="H23" s="105"/>
      <c r="I23" s="105"/>
      <c r="J23" s="38">
        <v>1150</v>
      </c>
      <c r="K23" s="38">
        <v>350</v>
      </c>
      <c r="L23" s="105"/>
      <c r="M23" s="38">
        <v>10000</v>
      </c>
      <c r="N23" s="105"/>
      <c r="O23" s="105"/>
      <c r="P23" s="102">
        <f t="shared" si="1"/>
        <v>11500</v>
      </c>
    </row>
    <row r="24" spans="1:16" s="4" customFormat="1" ht="10.5" customHeight="1">
      <c r="A24" s="186"/>
      <c r="B24" s="179"/>
      <c r="C24" s="137" t="s">
        <v>15</v>
      </c>
      <c r="D24" s="38">
        <v>20984</v>
      </c>
      <c r="E24" s="38">
        <v>17986</v>
      </c>
      <c r="F24" s="38">
        <v>51787</v>
      </c>
      <c r="G24" s="38">
        <v>77358</v>
      </c>
      <c r="H24" s="38">
        <v>51733</v>
      </c>
      <c r="I24" s="38">
        <v>76224</v>
      </c>
      <c r="J24" s="38">
        <v>55223</v>
      </c>
      <c r="K24" s="38">
        <v>18967</v>
      </c>
      <c r="L24" s="38">
        <v>27789</v>
      </c>
      <c r="M24" s="38">
        <v>27080</v>
      </c>
      <c r="N24" s="38">
        <v>22129</v>
      </c>
      <c r="O24" s="38">
        <v>68480</v>
      </c>
      <c r="P24" s="102">
        <f t="shared" si="1"/>
        <v>515740</v>
      </c>
    </row>
    <row r="25" spans="1:16" s="4" customFormat="1" ht="10.5" customHeight="1">
      <c r="A25" s="186"/>
      <c r="B25" s="179"/>
      <c r="C25" s="137" t="s">
        <v>16</v>
      </c>
      <c r="D25" s="38">
        <v>47506</v>
      </c>
      <c r="E25" s="38">
        <v>80600</v>
      </c>
      <c r="F25" s="38">
        <v>25000</v>
      </c>
      <c r="G25" s="38">
        <v>121585</v>
      </c>
      <c r="H25" s="38">
        <v>25431</v>
      </c>
      <c r="I25" s="38">
        <v>15190</v>
      </c>
      <c r="J25" s="38">
        <v>12160</v>
      </c>
      <c r="K25" s="38">
        <v>2389</v>
      </c>
      <c r="L25" s="38">
        <v>87519</v>
      </c>
      <c r="M25" s="38">
        <v>4914</v>
      </c>
      <c r="N25" s="38">
        <v>15190</v>
      </c>
      <c r="O25" s="38">
        <v>7500</v>
      </c>
      <c r="P25" s="102">
        <f t="shared" si="1"/>
        <v>444984</v>
      </c>
    </row>
    <row r="26" spans="1:16" s="4" customFormat="1" ht="22.5">
      <c r="A26" s="186"/>
      <c r="B26" s="179"/>
      <c r="C26" s="137" t="s">
        <v>18</v>
      </c>
      <c r="D26" s="105"/>
      <c r="E26" s="105"/>
      <c r="F26" s="105"/>
      <c r="G26" s="38">
        <v>100</v>
      </c>
      <c r="H26" s="38">
        <v>12110</v>
      </c>
      <c r="I26" s="105"/>
      <c r="J26" s="38">
        <v>4112</v>
      </c>
      <c r="K26" s="38">
        <v>3063</v>
      </c>
      <c r="L26" s="38">
        <v>2021</v>
      </c>
      <c r="M26" s="105"/>
      <c r="N26" s="38">
        <v>817</v>
      </c>
      <c r="O26" s="105"/>
      <c r="P26" s="102">
        <f t="shared" si="1"/>
        <v>22223</v>
      </c>
    </row>
    <row r="27" spans="1:16" s="4" customFormat="1" ht="23.25" thickBot="1">
      <c r="A27" s="186"/>
      <c r="B27" s="179"/>
      <c r="C27" s="136" t="s">
        <v>19</v>
      </c>
      <c r="D27" s="106"/>
      <c r="E27" s="106"/>
      <c r="F27" s="106"/>
      <c r="G27" s="36">
        <v>10500</v>
      </c>
      <c r="H27" s="36">
        <v>1849</v>
      </c>
      <c r="I27" s="36">
        <v>833</v>
      </c>
      <c r="J27" s="36">
        <v>8985</v>
      </c>
      <c r="K27" s="36">
        <v>1833</v>
      </c>
      <c r="L27" s="106"/>
      <c r="M27" s="36">
        <v>833</v>
      </c>
      <c r="N27" s="36">
        <v>300</v>
      </c>
      <c r="O27" s="36">
        <v>416</v>
      </c>
      <c r="P27" s="27">
        <f t="shared" si="1"/>
        <v>25549</v>
      </c>
    </row>
    <row r="28" spans="1:16" s="4" customFormat="1" ht="10.5" customHeight="1" thickBot="1">
      <c r="A28" s="186"/>
      <c r="B28" s="180"/>
      <c r="C28" s="130" t="s">
        <v>69</v>
      </c>
      <c r="D28" s="108">
        <v>14</v>
      </c>
      <c r="E28" s="108">
        <v>17</v>
      </c>
      <c r="F28" s="108">
        <v>16</v>
      </c>
      <c r="G28" s="108">
        <v>17</v>
      </c>
      <c r="H28" s="108">
        <v>19</v>
      </c>
      <c r="I28" s="108">
        <v>20</v>
      </c>
      <c r="J28" s="108">
        <v>20</v>
      </c>
      <c r="K28" s="108">
        <v>21</v>
      </c>
      <c r="L28" s="108">
        <v>17</v>
      </c>
      <c r="M28" s="108">
        <v>20</v>
      </c>
      <c r="N28" s="108">
        <v>18</v>
      </c>
      <c r="O28" s="108">
        <v>20</v>
      </c>
      <c r="P28" s="104"/>
    </row>
    <row r="29" spans="1:16" s="4" customFormat="1" ht="22.5">
      <c r="A29" s="186"/>
      <c r="B29" s="181" t="s">
        <v>72</v>
      </c>
      <c r="C29" s="135" t="s">
        <v>79</v>
      </c>
      <c r="D29" s="103"/>
      <c r="E29" s="103"/>
      <c r="F29" s="103"/>
      <c r="G29" s="103"/>
      <c r="H29" s="35">
        <v>3400</v>
      </c>
      <c r="I29" s="103"/>
      <c r="J29" s="103"/>
      <c r="K29" s="103"/>
      <c r="L29" s="103"/>
      <c r="M29" s="103"/>
      <c r="N29" s="35">
        <v>53178</v>
      </c>
      <c r="O29" s="103"/>
      <c r="P29" s="26">
        <f>SUM(D29:O29)</f>
        <v>56578</v>
      </c>
    </row>
    <row r="30" spans="1:16" s="4" customFormat="1" ht="10.5" customHeight="1">
      <c r="A30" s="186"/>
      <c r="B30" s="182"/>
      <c r="C30" s="137" t="s">
        <v>20</v>
      </c>
      <c r="D30" s="38">
        <v>2720</v>
      </c>
      <c r="E30" s="38">
        <v>150</v>
      </c>
      <c r="F30" s="38">
        <v>1346</v>
      </c>
      <c r="G30" s="38">
        <v>5705</v>
      </c>
      <c r="H30" s="38">
        <v>32393</v>
      </c>
      <c r="I30" s="38">
        <v>31296</v>
      </c>
      <c r="J30" s="38">
        <v>11476</v>
      </c>
      <c r="K30" s="38">
        <v>3374</v>
      </c>
      <c r="L30" s="38">
        <v>21505</v>
      </c>
      <c r="M30" s="38">
        <v>34012</v>
      </c>
      <c r="N30" s="38">
        <v>9811</v>
      </c>
      <c r="O30" s="38">
        <v>41600</v>
      </c>
      <c r="P30" s="102">
        <f aca="true" t="shared" si="2" ref="P30:P39">SUM(D30:O30)</f>
        <v>195388</v>
      </c>
    </row>
    <row r="31" spans="1:16" s="4" customFormat="1" ht="10.5" customHeight="1">
      <c r="A31" s="186"/>
      <c r="B31" s="182"/>
      <c r="C31" s="137" t="s">
        <v>75</v>
      </c>
      <c r="D31" s="105"/>
      <c r="E31" s="105"/>
      <c r="F31" s="38">
        <v>6680</v>
      </c>
      <c r="G31" s="105"/>
      <c r="H31" s="105"/>
      <c r="I31" s="105"/>
      <c r="J31" s="105"/>
      <c r="K31" s="105"/>
      <c r="L31" s="105"/>
      <c r="M31" s="38">
        <v>818</v>
      </c>
      <c r="N31" s="105"/>
      <c r="O31" s="105"/>
      <c r="P31" s="102">
        <f t="shared" si="2"/>
        <v>7498</v>
      </c>
    </row>
    <row r="32" spans="1:16" s="4" customFormat="1" ht="10.5" customHeight="1">
      <c r="A32" s="186"/>
      <c r="B32" s="182"/>
      <c r="C32" s="137" t="s">
        <v>113</v>
      </c>
      <c r="D32" s="105"/>
      <c r="E32" s="105"/>
      <c r="F32" s="105"/>
      <c r="G32" s="105"/>
      <c r="H32" s="105"/>
      <c r="I32" s="105"/>
      <c r="J32" s="105"/>
      <c r="K32" s="105"/>
      <c r="L32" s="105"/>
      <c r="M32" s="38">
        <v>1875</v>
      </c>
      <c r="N32" s="105"/>
      <c r="O32" s="105"/>
      <c r="P32" s="102">
        <f t="shared" si="2"/>
        <v>1875</v>
      </c>
    </row>
    <row r="33" spans="1:16" s="4" customFormat="1" ht="10.5" customHeight="1">
      <c r="A33" s="186"/>
      <c r="B33" s="182"/>
      <c r="C33" s="132" t="s">
        <v>78</v>
      </c>
      <c r="D33" s="105"/>
      <c r="E33" s="105"/>
      <c r="F33" s="105"/>
      <c r="G33" s="105"/>
      <c r="H33" s="38">
        <v>70394</v>
      </c>
      <c r="I33" s="105"/>
      <c r="J33" s="105"/>
      <c r="K33" s="105"/>
      <c r="L33" s="105"/>
      <c r="M33" s="105"/>
      <c r="N33" s="105"/>
      <c r="O33" s="105"/>
      <c r="P33" s="102">
        <f t="shared" si="2"/>
        <v>70394</v>
      </c>
    </row>
    <row r="34" spans="1:16" s="4" customFormat="1" ht="10.5" customHeight="1" thickBot="1">
      <c r="A34" s="186"/>
      <c r="B34" s="182"/>
      <c r="C34" s="136" t="s">
        <v>77</v>
      </c>
      <c r="D34" s="106"/>
      <c r="E34" s="106"/>
      <c r="F34" s="106"/>
      <c r="G34" s="106"/>
      <c r="H34" s="36">
        <v>169500</v>
      </c>
      <c r="I34" s="36">
        <v>60000</v>
      </c>
      <c r="J34" s="106"/>
      <c r="K34" s="106"/>
      <c r="L34" s="106"/>
      <c r="M34" s="106"/>
      <c r="N34" s="106"/>
      <c r="O34" s="106"/>
      <c r="P34" s="27">
        <f t="shared" si="2"/>
        <v>229500</v>
      </c>
    </row>
    <row r="35" spans="1:16" s="4" customFormat="1" ht="13.5" customHeight="1" thickBot="1">
      <c r="A35" s="186"/>
      <c r="B35" s="183"/>
      <c r="C35" s="130" t="s">
        <v>69</v>
      </c>
      <c r="D35" s="108">
        <v>6</v>
      </c>
      <c r="E35" s="108">
        <v>2</v>
      </c>
      <c r="F35" s="108">
        <v>4</v>
      </c>
      <c r="G35" s="108">
        <v>8</v>
      </c>
      <c r="H35" s="108">
        <v>3</v>
      </c>
      <c r="I35" s="108">
        <v>15</v>
      </c>
      <c r="J35" s="108">
        <v>13</v>
      </c>
      <c r="K35" s="108">
        <v>8</v>
      </c>
      <c r="L35" s="108">
        <v>8</v>
      </c>
      <c r="M35" s="108">
        <v>17</v>
      </c>
      <c r="N35" s="108">
        <v>8</v>
      </c>
      <c r="O35" s="108">
        <v>10</v>
      </c>
      <c r="P35" s="104"/>
    </row>
    <row r="36" spans="1:16" s="4" customFormat="1" ht="10.5" customHeight="1">
      <c r="A36" s="186"/>
      <c r="B36" s="181" t="s">
        <v>71</v>
      </c>
      <c r="C36" s="135" t="s">
        <v>21</v>
      </c>
      <c r="D36" s="35">
        <v>15</v>
      </c>
      <c r="E36" s="35">
        <v>12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26">
        <f t="shared" si="2"/>
        <v>27</v>
      </c>
    </row>
    <row r="37" spans="1:16" s="4" customFormat="1" ht="10.5" customHeight="1">
      <c r="A37" s="186"/>
      <c r="B37" s="182"/>
      <c r="C37" s="137" t="s">
        <v>24</v>
      </c>
      <c r="D37" s="38">
        <v>680</v>
      </c>
      <c r="E37" s="38">
        <v>770</v>
      </c>
      <c r="F37" s="105"/>
      <c r="G37" s="38">
        <v>1000</v>
      </c>
      <c r="H37" s="105"/>
      <c r="I37" s="105"/>
      <c r="J37" s="38">
        <v>1300</v>
      </c>
      <c r="K37" s="38">
        <v>110</v>
      </c>
      <c r="L37" s="38">
        <v>2060</v>
      </c>
      <c r="M37" s="38">
        <v>100</v>
      </c>
      <c r="N37" s="105"/>
      <c r="O37" s="38">
        <v>50</v>
      </c>
      <c r="P37" s="102">
        <f t="shared" si="2"/>
        <v>6070</v>
      </c>
    </row>
    <row r="38" spans="1:16" s="4" customFormat="1" ht="10.5" customHeight="1">
      <c r="A38" s="186"/>
      <c r="B38" s="182"/>
      <c r="C38" s="137" t="s">
        <v>22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2">
        <f t="shared" si="2"/>
        <v>0</v>
      </c>
    </row>
    <row r="39" spans="1:16" s="4" customFormat="1" ht="10.5" customHeight="1" thickBot="1">
      <c r="A39" s="186"/>
      <c r="B39" s="182"/>
      <c r="C39" s="136" t="s">
        <v>23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27">
        <f t="shared" si="2"/>
        <v>0</v>
      </c>
    </row>
    <row r="40" spans="1:16" ht="10.5" customHeight="1" thickBot="1">
      <c r="A40" s="187"/>
      <c r="B40" s="183"/>
      <c r="C40" s="130" t="s">
        <v>69</v>
      </c>
      <c r="D40" s="39">
        <v>3</v>
      </c>
      <c r="E40" s="39">
        <v>2</v>
      </c>
      <c r="F40" s="109">
        <v>0</v>
      </c>
      <c r="G40" s="39">
        <v>1</v>
      </c>
      <c r="H40" s="109">
        <v>0</v>
      </c>
      <c r="I40" s="39">
        <v>1</v>
      </c>
      <c r="J40" s="39">
        <v>1</v>
      </c>
      <c r="K40" s="39">
        <v>1</v>
      </c>
      <c r="L40" s="39">
        <v>5</v>
      </c>
      <c r="M40" s="39">
        <v>1</v>
      </c>
      <c r="N40" s="109">
        <v>0</v>
      </c>
      <c r="O40" s="39">
        <v>1</v>
      </c>
      <c r="P40" s="104"/>
    </row>
    <row r="41" spans="1:16" ht="10.5" customHeight="1" thickBot="1">
      <c r="A41" s="174" t="s">
        <v>70</v>
      </c>
      <c r="B41" s="174"/>
      <c r="C41" s="174"/>
      <c r="D41" s="39">
        <f aca="true" t="shared" si="3" ref="D41:O41">D5+D6+D8+D9+D10+D11+D12+D13+D14+D15+D16+D17+D18+D19+D20+D21+D22+D23+D24+D25+D26+D27+D29+D30+D31+D32+D33+D34+D36+D37+D38+D39</f>
        <v>2561252</v>
      </c>
      <c r="E41" s="39">
        <f t="shared" si="3"/>
        <v>54105555</v>
      </c>
      <c r="F41" s="39">
        <f t="shared" si="3"/>
        <v>2056873</v>
      </c>
      <c r="G41" s="39">
        <f t="shared" si="3"/>
        <v>2614635</v>
      </c>
      <c r="H41" s="39">
        <f t="shared" si="3"/>
        <v>4526493</v>
      </c>
      <c r="I41" s="39">
        <f t="shared" si="3"/>
        <v>8778166</v>
      </c>
      <c r="J41" s="39">
        <f t="shared" si="3"/>
        <v>6492987</v>
      </c>
      <c r="K41" s="39">
        <f t="shared" si="3"/>
        <v>3835239</v>
      </c>
      <c r="L41" s="39">
        <f t="shared" si="3"/>
        <v>4960933</v>
      </c>
      <c r="M41" s="39">
        <f t="shared" si="3"/>
        <v>4968991</v>
      </c>
      <c r="N41" s="39">
        <f t="shared" si="3"/>
        <v>4512808</v>
      </c>
      <c r="O41" s="39">
        <f t="shared" si="3"/>
        <v>3174705</v>
      </c>
      <c r="P41" s="39">
        <f>P5+P6+P8+P9+P10+P11+P12+P13+P14+P15+P16+P17+P18+P19+P20+P21+P22+P23+P24+P25+P26+P27+P29+P30+P31+P32+P33+P34+P36+P37+P38+P39</f>
        <v>102588637</v>
      </c>
    </row>
    <row r="42" spans="1:11" ht="13.5" customHeight="1">
      <c r="A42" s="14" t="s">
        <v>52</v>
      </c>
      <c r="K42" s="3" t="s">
        <v>53</v>
      </c>
    </row>
  </sheetData>
  <sheetProtection/>
  <mergeCells count="7">
    <mergeCell ref="A41:C41"/>
    <mergeCell ref="B5:B7"/>
    <mergeCell ref="B8:B28"/>
    <mergeCell ref="B29:B35"/>
    <mergeCell ref="D3:P3"/>
    <mergeCell ref="B36:B40"/>
    <mergeCell ref="A5:A40"/>
  </mergeCells>
  <printOptions horizontalCentered="1"/>
  <pageMargins left="0" right="0" top="0.5" bottom="0.5" header="0.5" footer="0.5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10" customWidth="1"/>
    <col min="2" max="2" width="24.7109375" style="10" bestFit="1" customWidth="1"/>
    <col min="3" max="3" width="7.140625" style="1" bestFit="1" customWidth="1"/>
    <col min="4" max="4" width="7.421875" style="1" bestFit="1" customWidth="1"/>
    <col min="5" max="6" width="6.8515625" style="1" bestFit="1" customWidth="1"/>
    <col min="7" max="7" width="7.140625" style="1" bestFit="1" customWidth="1"/>
    <col min="8" max="9" width="7.7109375" style="1" bestFit="1" customWidth="1"/>
    <col min="10" max="10" width="6.8515625" style="1" bestFit="1" customWidth="1"/>
    <col min="11" max="11" width="7.140625" style="1" bestFit="1" customWidth="1"/>
    <col min="12" max="13" width="7.7109375" style="1" bestFit="1" customWidth="1"/>
    <col min="14" max="14" width="7.140625" style="1" bestFit="1" customWidth="1"/>
    <col min="15" max="15" width="8.7109375" style="1" bestFit="1" customWidth="1"/>
    <col min="16" max="16" width="9.140625" style="1" customWidth="1"/>
    <col min="17" max="16384" width="9.140625" style="3" customWidth="1"/>
  </cols>
  <sheetData>
    <row r="1" spans="1:14" ht="19.5" customHeight="1">
      <c r="A1" s="107" t="s">
        <v>177</v>
      </c>
      <c r="B1" s="13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3:16" ht="6.7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3"/>
    </row>
    <row r="3" spans="3:16" ht="13.5" customHeight="1" thickBot="1">
      <c r="C3" s="184">
        <v>2009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3"/>
    </row>
    <row r="4" spans="1:16" ht="13.5" customHeight="1" thickBot="1">
      <c r="A4" s="22" t="s">
        <v>91</v>
      </c>
      <c r="B4" s="161" t="s">
        <v>92</v>
      </c>
      <c r="C4" s="155" t="s">
        <v>133</v>
      </c>
      <c r="D4" s="155" t="s">
        <v>134</v>
      </c>
      <c r="E4" s="155" t="s">
        <v>56</v>
      </c>
      <c r="F4" s="155" t="s">
        <v>57</v>
      </c>
      <c r="G4" s="155" t="s">
        <v>58</v>
      </c>
      <c r="H4" s="155" t="s">
        <v>59</v>
      </c>
      <c r="I4" s="155" t="s">
        <v>60</v>
      </c>
      <c r="J4" s="155" t="s">
        <v>135</v>
      </c>
      <c r="K4" s="155" t="s">
        <v>136</v>
      </c>
      <c r="L4" s="155" t="s">
        <v>137</v>
      </c>
      <c r="M4" s="155" t="s">
        <v>138</v>
      </c>
      <c r="N4" s="155" t="s">
        <v>139</v>
      </c>
      <c r="O4" s="155" t="s">
        <v>82</v>
      </c>
      <c r="P4" s="3"/>
    </row>
    <row r="5" spans="1:15" ht="21.75" customHeight="1">
      <c r="A5" s="181" t="s">
        <v>66</v>
      </c>
      <c r="B5" s="131" t="s">
        <v>67</v>
      </c>
      <c r="C5" s="40">
        <v>24127</v>
      </c>
      <c r="D5" s="40">
        <v>9124</v>
      </c>
      <c r="E5" s="49">
        <v>14827</v>
      </c>
      <c r="F5" s="40">
        <v>11395</v>
      </c>
      <c r="G5" s="40">
        <v>24160</v>
      </c>
      <c r="H5" s="40">
        <v>120359</v>
      </c>
      <c r="I5" s="40">
        <v>100040</v>
      </c>
      <c r="J5" s="40">
        <v>39024</v>
      </c>
      <c r="K5" s="40">
        <v>42218</v>
      </c>
      <c r="L5" s="40">
        <v>50843</v>
      </c>
      <c r="M5" s="40">
        <v>53685</v>
      </c>
      <c r="N5" s="40">
        <v>19224</v>
      </c>
      <c r="O5" s="33">
        <f>SUM(C5:N5)</f>
        <v>509026</v>
      </c>
    </row>
    <row r="6" spans="1:15" s="8" customFormat="1" ht="21.75" customHeight="1" thickBot="1">
      <c r="A6" s="182"/>
      <c r="B6" s="133" t="s">
        <v>68</v>
      </c>
      <c r="C6" s="36">
        <v>5907</v>
      </c>
      <c r="D6" s="36">
        <v>4617</v>
      </c>
      <c r="E6" s="50">
        <v>6464</v>
      </c>
      <c r="F6" s="36">
        <v>14217</v>
      </c>
      <c r="G6" s="36">
        <v>33371</v>
      </c>
      <c r="H6" s="36">
        <v>35679</v>
      </c>
      <c r="I6" s="36">
        <v>30962</v>
      </c>
      <c r="J6" s="36">
        <v>12205</v>
      </c>
      <c r="K6" s="41">
        <v>10851</v>
      </c>
      <c r="L6" s="36">
        <v>29303</v>
      </c>
      <c r="M6" s="36">
        <v>26977</v>
      </c>
      <c r="N6" s="36">
        <v>4937</v>
      </c>
      <c r="O6" s="42">
        <f aca="true" t="shared" si="0" ref="O6:O39">SUM(C6:N6)</f>
        <v>215490</v>
      </c>
    </row>
    <row r="7" spans="1:15" s="8" customFormat="1" ht="21.75" customHeight="1" thickBot="1">
      <c r="A7" s="183"/>
      <c r="B7" s="130" t="s">
        <v>69</v>
      </c>
      <c r="C7" s="37">
        <v>19</v>
      </c>
      <c r="D7" s="37">
        <v>19</v>
      </c>
      <c r="E7" s="37">
        <v>21</v>
      </c>
      <c r="F7" s="37">
        <v>18</v>
      </c>
      <c r="G7" s="37">
        <v>19</v>
      </c>
      <c r="H7" s="37">
        <v>21</v>
      </c>
      <c r="I7" s="37">
        <v>23</v>
      </c>
      <c r="J7" s="37">
        <v>21</v>
      </c>
      <c r="K7" s="43">
        <v>21</v>
      </c>
      <c r="L7" s="37">
        <v>22</v>
      </c>
      <c r="M7" s="37">
        <v>19</v>
      </c>
      <c r="N7" s="37">
        <v>20</v>
      </c>
      <c r="O7" s="110"/>
    </row>
    <row r="8" spans="1:15" s="4" customFormat="1" ht="11.25" customHeight="1">
      <c r="A8" s="189" t="s">
        <v>74</v>
      </c>
      <c r="B8" s="131" t="s">
        <v>1</v>
      </c>
      <c r="C8" s="103"/>
      <c r="D8" s="103"/>
      <c r="E8" s="111"/>
      <c r="F8" s="103"/>
      <c r="G8" s="103"/>
      <c r="H8" s="103"/>
      <c r="I8" s="35">
        <v>0.07</v>
      </c>
      <c r="J8" s="35">
        <v>3</v>
      </c>
      <c r="K8" s="40">
        <v>632</v>
      </c>
      <c r="L8" s="103"/>
      <c r="M8" s="35">
        <v>4</v>
      </c>
      <c r="N8" s="35">
        <v>3</v>
      </c>
      <c r="O8" s="33">
        <f>SUM(C8:N8)</f>
        <v>642.07</v>
      </c>
    </row>
    <row r="9" spans="1:15" s="4" customFormat="1" ht="11.25" customHeight="1">
      <c r="A9" s="190"/>
      <c r="B9" s="132" t="s">
        <v>2</v>
      </c>
      <c r="C9" s="38">
        <v>2332</v>
      </c>
      <c r="D9" s="38">
        <v>1135</v>
      </c>
      <c r="E9" s="51">
        <v>2712</v>
      </c>
      <c r="F9" s="38">
        <v>511</v>
      </c>
      <c r="G9" s="38">
        <v>1445</v>
      </c>
      <c r="H9" s="38">
        <v>1917</v>
      </c>
      <c r="I9" s="38">
        <v>10780</v>
      </c>
      <c r="J9" s="38">
        <v>763</v>
      </c>
      <c r="K9" s="44">
        <v>16351</v>
      </c>
      <c r="L9" s="38">
        <v>6127</v>
      </c>
      <c r="M9" s="38">
        <v>14714</v>
      </c>
      <c r="N9" s="38">
        <v>8016</v>
      </c>
      <c r="O9" s="45">
        <f t="shared" si="0"/>
        <v>66803</v>
      </c>
    </row>
    <row r="10" spans="1:15" s="4" customFormat="1" ht="11.25" customHeight="1">
      <c r="A10" s="190"/>
      <c r="B10" s="132" t="s">
        <v>3</v>
      </c>
      <c r="C10" s="38">
        <v>1328</v>
      </c>
      <c r="D10" s="38">
        <v>3213</v>
      </c>
      <c r="E10" s="51">
        <v>2379</v>
      </c>
      <c r="F10" s="38">
        <v>775</v>
      </c>
      <c r="G10" s="38">
        <v>1502</v>
      </c>
      <c r="H10" s="38">
        <v>3112</v>
      </c>
      <c r="I10" s="38">
        <v>1141</v>
      </c>
      <c r="J10" s="38">
        <v>921</v>
      </c>
      <c r="K10" s="44">
        <v>2650</v>
      </c>
      <c r="L10" s="38">
        <v>8298</v>
      </c>
      <c r="M10" s="38">
        <v>2103</v>
      </c>
      <c r="N10" s="38">
        <v>3855</v>
      </c>
      <c r="O10" s="45">
        <f t="shared" si="0"/>
        <v>31277</v>
      </c>
    </row>
    <row r="11" spans="1:15" s="4" customFormat="1" ht="11.25" customHeight="1">
      <c r="A11" s="190"/>
      <c r="B11" s="132" t="s">
        <v>4</v>
      </c>
      <c r="C11" s="38">
        <v>129</v>
      </c>
      <c r="D11" s="105"/>
      <c r="E11" s="51">
        <v>33</v>
      </c>
      <c r="F11" s="105"/>
      <c r="G11" s="105"/>
      <c r="H11" s="105"/>
      <c r="I11" s="105"/>
      <c r="J11" s="105"/>
      <c r="K11" s="105"/>
      <c r="L11" s="105"/>
      <c r="M11" s="105"/>
      <c r="N11" s="105"/>
      <c r="O11" s="45">
        <f t="shared" si="0"/>
        <v>162</v>
      </c>
    </row>
    <row r="12" spans="1:15" s="4" customFormat="1" ht="11.25" customHeight="1">
      <c r="A12" s="190"/>
      <c r="B12" s="132" t="s">
        <v>5</v>
      </c>
      <c r="C12" s="38">
        <v>214</v>
      </c>
      <c r="D12" s="38">
        <v>34</v>
      </c>
      <c r="E12" s="112"/>
      <c r="F12" s="38">
        <v>245</v>
      </c>
      <c r="G12" s="38">
        <v>1386</v>
      </c>
      <c r="H12" s="38">
        <v>146</v>
      </c>
      <c r="I12" s="38">
        <v>440</v>
      </c>
      <c r="J12" s="38">
        <v>213</v>
      </c>
      <c r="K12" s="44">
        <v>11</v>
      </c>
      <c r="L12" s="38">
        <v>54</v>
      </c>
      <c r="M12" s="38">
        <v>909</v>
      </c>
      <c r="N12" s="38">
        <v>876</v>
      </c>
      <c r="O12" s="45">
        <f t="shared" si="0"/>
        <v>4528</v>
      </c>
    </row>
    <row r="13" spans="1:15" s="4" customFormat="1" ht="11.25" customHeight="1">
      <c r="A13" s="190"/>
      <c r="B13" s="132" t="s">
        <v>6</v>
      </c>
      <c r="C13" s="38">
        <v>108</v>
      </c>
      <c r="D13" s="38">
        <v>58</v>
      </c>
      <c r="E13" s="112"/>
      <c r="F13" s="105"/>
      <c r="G13" s="38">
        <v>182</v>
      </c>
      <c r="H13" s="38">
        <v>8</v>
      </c>
      <c r="I13" s="38">
        <v>152</v>
      </c>
      <c r="J13" s="105"/>
      <c r="K13" s="44">
        <v>255</v>
      </c>
      <c r="L13" s="38">
        <v>55</v>
      </c>
      <c r="M13" s="38">
        <v>168</v>
      </c>
      <c r="N13" s="38">
        <v>52</v>
      </c>
      <c r="O13" s="45">
        <f t="shared" si="0"/>
        <v>1038</v>
      </c>
    </row>
    <row r="14" spans="1:15" s="4" customFormat="1" ht="11.25" customHeight="1">
      <c r="A14" s="190"/>
      <c r="B14" s="132" t="s">
        <v>7</v>
      </c>
      <c r="C14" s="105"/>
      <c r="D14" s="105"/>
      <c r="E14" s="112"/>
      <c r="F14" s="105"/>
      <c r="G14" s="105"/>
      <c r="H14" s="105"/>
      <c r="I14" s="105"/>
      <c r="J14" s="105"/>
      <c r="K14" s="105"/>
      <c r="L14" s="105"/>
      <c r="M14" s="105"/>
      <c r="N14" s="105"/>
      <c r="O14" s="45">
        <f t="shared" si="0"/>
        <v>0</v>
      </c>
    </row>
    <row r="15" spans="1:15" s="4" customFormat="1" ht="11.25" customHeight="1">
      <c r="A15" s="190"/>
      <c r="B15" s="132" t="s">
        <v>8</v>
      </c>
      <c r="C15" s="38">
        <v>334</v>
      </c>
      <c r="D15" s="38">
        <v>27</v>
      </c>
      <c r="E15" s="112"/>
      <c r="F15" s="38">
        <v>109</v>
      </c>
      <c r="G15" s="38">
        <v>153</v>
      </c>
      <c r="H15" s="38">
        <v>128</v>
      </c>
      <c r="I15" s="38">
        <v>78</v>
      </c>
      <c r="J15" s="38">
        <v>275</v>
      </c>
      <c r="K15" s="44">
        <v>874</v>
      </c>
      <c r="L15" s="38">
        <v>243</v>
      </c>
      <c r="M15" s="38">
        <v>561</v>
      </c>
      <c r="N15" s="38">
        <v>667</v>
      </c>
      <c r="O15" s="45">
        <f t="shared" si="0"/>
        <v>3449</v>
      </c>
    </row>
    <row r="16" spans="1:15" s="4" customFormat="1" ht="11.25" customHeight="1">
      <c r="A16" s="190"/>
      <c r="B16" s="132" t="s">
        <v>9</v>
      </c>
      <c r="C16" s="38">
        <v>101</v>
      </c>
      <c r="D16" s="38">
        <v>63</v>
      </c>
      <c r="E16" s="112"/>
      <c r="F16" s="38">
        <v>250</v>
      </c>
      <c r="G16" s="38">
        <v>155</v>
      </c>
      <c r="H16" s="38">
        <v>591</v>
      </c>
      <c r="I16" s="38">
        <v>169</v>
      </c>
      <c r="J16" s="38">
        <v>515</v>
      </c>
      <c r="K16" s="44">
        <v>253</v>
      </c>
      <c r="L16" s="38">
        <v>270</v>
      </c>
      <c r="M16" s="38">
        <v>253</v>
      </c>
      <c r="N16" s="38">
        <v>341</v>
      </c>
      <c r="O16" s="45">
        <f t="shared" si="0"/>
        <v>2961</v>
      </c>
    </row>
    <row r="17" spans="1:15" s="4" customFormat="1" ht="11.25" customHeight="1">
      <c r="A17" s="190"/>
      <c r="B17" s="132" t="s">
        <v>10</v>
      </c>
      <c r="C17" s="38">
        <v>396</v>
      </c>
      <c r="D17" s="38">
        <v>90307</v>
      </c>
      <c r="E17" s="51">
        <v>653</v>
      </c>
      <c r="F17" s="38">
        <v>694</v>
      </c>
      <c r="G17" s="38">
        <v>1265</v>
      </c>
      <c r="H17" s="38">
        <v>1705</v>
      </c>
      <c r="I17" s="38">
        <v>1131</v>
      </c>
      <c r="J17" s="38">
        <v>938</v>
      </c>
      <c r="K17" s="44">
        <v>369</v>
      </c>
      <c r="L17" s="38">
        <v>1659</v>
      </c>
      <c r="M17" s="38">
        <v>643</v>
      </c>
      <c r="N17" s="38">
        <v>1815</v>
      </c>
      <c r="O17" s="45">
        <f t="shared" si="0"/>
        <v>101575</v>
      </c>
    </row>
    <row r="18" spans="1:15" s="4" customFormat="1" ht="11.25" customHeight="1">
      <c r="A18" s="190"/>
      <c r="B18" s="132" t="s">
        <v>31</v>
      </c>
      <c r="C18" s="105"/>
      <c r="D18" s="105"/>
      <c r="E18" s="112"/>
      <c r="F18" s="105"/>
      <c r="G18" s="105"/>
      <c r="H18" s="38">
        <v>89</v>
      </c>
      <c r="I18" s="38">
        <v>268</v>
      </c>
      <c r="J18" s="38">
        <v>11</v>
      </c>
      <c r="K18" s="44">
        <v>26</v>
      </c>
      <c r="L18" s="38">
        <v>54</v>
      </c>
      <c r="M18" s="38">
        <v>21</v>
      </c>
      <c r="N18" s="38">
        <v>55</v>
      </c>
      <c r="O18" s="45">
        <f t="shared" si="0"/>
        <v>524</v>
      </c>
    </row>
    <row r="19" spans="1:15" s="4" customFormat="1" ht="11.25" customHeight="1">
      <c r="A19" s="190"/>
      <c r="B19" s="132" t="s">
        <v>11</v>
      </c>
      <c r="C19" s="38">
        <v>475</v>
      </c>
      <c r="D19" s="38">
        <v>37</v>
      </c>
      <c r="E19" s="51">
        <v>57</v>
      </c>
      <c r="F19" s="105"/>
      <c r="G19" s="38">
        <v>49</v>
      </c>
      <c r="H19" s="105"/>
      <c r="I19" s="105"/>
      <c r="J19" s="105"/>
      <c r="K19" s="105"/>
      <c r="L19" s="105"/>
      <c r="M19" s="105"/>
      <c r="N19" s="105"/>
      <c r="O19" s="45">
        <f t="shared" si="0"/>
        <v>618</v>
      </c>
    </row>
    <row r="20" spans="1:15" s="4" customFormat="1" ht="11.25" customHeight="1">
      <c r="A20" s="190"/>
      <c r="B20" s="132" t="s">
        <v>25</v>
      </c>
      <c r="C20" s="38">
        <v>130</v>
      </c>
      <c r="D20" s="38">
        <v>171</v>
      </c>
      <c r="E20" s="51">
        <v>118</v>
      </c>
      <c r="F20" s="38">
        <v>77</v>
      </c>
      <c r="G20" s="38">
        <v>55</v>
      </c>
      <c r="H20" s="38">
        <v>2688</v>
      </c>
      <c r="I20" s="38">
        <v>181</v>
      </c>
      <c r="J20" s="38">
        <v>214</v>
      </c>
      <c r="K20" s="44">
        <v>735</v>
      </c>
      <c r="L20" s="38">
        <v>770</v>
      </c>
      <c r="M20" s="38">
        <v>664</v>
      </c>
      <c r="N20" s="38">
        <v>182</v>
      </c>
      <c r="O20" s="45">
        <f t="shared" si="0"/>
        <v>5985</v>
      </c>
    </row>
    <row r="21" spans="1:15" s="4" customFormat="1" ht="11.25" customHeight="1">
      <c r="A21" s="190"/>
      <c r="B21" s="132" t="s">
        <v>29</v>
      </c>
      <c r="C21" s="105"/>
      <c r="D21" s="105"/>
      <c r="E21" s="112"/>
      <c r="F21" s="105"/>
      <c r="G21" s="105"/>
      <c r="H21" s="105"/>
      <c r="I21" s="105"/>
      <c r="J21" s="105"/>
      <c r="K21" s="105"/>
      <c r="L21" s="105"/>
      <c r="M21" s="38">
        <v>208</v>
      </c>
      <c r="N21" s="38">
        <v>133</v>
      </c>
      <c r="O21" s="45">
        <f t="shared" si="0"/>
        <v>341</v>
      </c>
    </row>
    <row r="22" spans="1:15" s="4" customFormat="1" ht="11.25" customHeight="1">
      <c r="A22" s="190"/>
      <c r="B22" s="132" t="s">
        <v>12</v>
      </c>
      <c r="C22" s="38">
        <v>322</v>
      </c>
      <c r="D22" s="38">
        <v>109</v>
      </c>
      <c r="E22" s="51">
        <v>117</v>
      </c>
      <c r="F22" s="38">
        <v>498</v>
      </c>
      <c r="G22" s="38">
        <v>179</v>
      </c>
      <c r="H22" s="38">
        <v>1481</v>
      </c>
      <c r="I22" s="38">
        <v>691</v>
      </c>
      <c r="J22" s="38">
        <v>250</v>
      </c>
      <c r="K22" s="44">
        <v>2840</v>
      </c>
      <c r="L22" s="38">
        <v>1378</v>
      </c>
      <c r="M22" s="38">
        <v>1277</v>
      </c>
      <c r="N22" s="38">
        <v>2048</v>
      </c>
      <c r="O22" s="45">
        <f t="shared" si="0"/>
        <v>11190</v>
      </c>
    </row>
    <row r="23" spans="1:15" s="4" customFormat="1" ht="11.25" customHeight="1">
      <c r="A23" s="190"/>
      <c r="B23" s="132" t="s">
        <v>13</v>
      </c>
      <c r="C23" s="38">
        <v>208</v>
      </c>
      <c r="D23" s="38">
        <v>234</v>
      </c>
      <c r="E23" s="51">
        <v>4</v>
      </c>
      <c r="F23" s="38">
        <v>22</v>
      </c>
      <c r="G23" s="38">
        <v>24</v>
      </c>
      <c r="H23" s="105"/>
      <c r="I23" s="38">
        <v>141</v>
      </c>
      <c r="J23" s="38">
        <v>4246</v>
      </c>
      <c r="K23" s="44">
        <v>91</v>
      </c>
      <c r="L23" s="38">
        <v>110</v>
      </c>
      <c r="M23" s="38">
        <v>563</v>
      </c>
      <c r="N23" s="38">
        <v>37</v>
      </c>
      <c r="O23" s="45">
        <f t="shared" si="0"/>
        <v>5680</v>
      </c>
    </row>
    <row r="24" spans="1:15" s="4" customFormat="1" ht="11.25" customHeight="1">
      <c r="A24" s="190"/>
      <c r="B24" s="132" t="s">
        <v>14</v>
      </c>
      <c r="C24" s="105"/>
      <c r="D24" s="105"/>
      <c r="E24" s="112"/>
      <c r="F24" s="105"/>
      <c r="G24" s="105"/>
      <c r="H24" s="105"/>
      <c r="I24" s="38">
        <v>107</v>
      </c>
      <c r="J24" s="38">
        <v>35</v>
      </c>
      <c r="K24" s="105"/>
      <c r="L24" s="38">
        <v>1000</v>
      </c>
      <c r="M24" s="105"/>
      <c r="N24" s="105"/>
      <c r="O24" s="45">
        <f t="shared" si="0"/>
        <v>1142</v>
      </c>
    </row>
    <row r="25" spans="1:15" s="4" customFormat="1" ht="11.25" customHeight="1">
      <c r="A25" s="190"/>
      <c r="B25" s="132" t="s">
        <v>15</v>
      </c>
      <c r="C25" s="38">
        <v>1423</v>
      </c>
      <c r="D25" s="38">
        <v>1177</v>
      </c>
      <c r="E25" s="51">
        <v>3210</v>
      </c>
      <c r="F25" s="38">
        <v>4853</v>
      </c>
      <c r="G25" s="38">
        <v>3318</v>
      </c>
      <c r="H25" s="38">
        <v>5326</v>
      </c>
      <c r="I25" s="38">
        <v>4246</v>
      </c>
      <c r="J25" s="38">
        <v>1499</v>
      </c>
      <c r="K25" s="44">
        <v>2295</v>
      </c>
      <c r="L25" s="38">
        <v>2358</v>
      </c>
      <c r="M25" s="38">
        <v>1952</v>
      </c>
      <c r="N25" s="38">
        <v>5954</v>
      </c>
      <c r="O25" s="45">
        <f t="shared" si="0"/>
        <v>37611</v>
      </c>
    </row>
    <row r="26" spans="1:15" s="4" customFormat="1" ht="11.25" customHeight="1">
      <c r="A26" s="190"/>
      <c r="B26" s="132" t="s">
        <v>16</v>
      </c>
      <c r="C26" s="38">
        <v>3303</v>
      </c>
      <c r="D26" s="38">
        <v>4874</v>
      </c>
      <c r="E26" s="51">
        <v>1500</v>
      </c>
      <c r="F26" s="38">
        <v>7295</v>
      </c>
      <c r="G26" s="38">
        <v>1574</v>
      </c>
      <c r="H26" s="38">
        <v>1093</v>
      </c>
      <c r="I26" s="38">
        <v>892</v>
      </c>
      <c r="J26" s="38">
        <v>175</v>
      </c>
      <c r="K26" s="44">
        <v>6787</v>
      </c>
      <c r="L26" s="38">
        <v>410</v>
      </c>
      <c r="M26" s="38">
        <v>1284</v>
      </c>
      <c r="N26" s="38">
        <v>630</v>
      </c>
      <c r="O26" s="45">
        <f t="shared" si="0"/>
        <v>29817</v>
      </c>
    </row>
    <row r="27" spans="1:15" s="4" customFormat="1" ht="11.25" customHeight="1">
      <c r="A27" s="190"/>
      <c r="B27" s="132" t="s">
        <v>17</v>
      </c>
      <c r="C27" s="105"/>
      <c r="D27" s="105"/>
      <c r="E27" s="112"/>
      <c r="F27" s="105"/>
      <c r="G27" s="105"/>
      <c r="H27" s="105"/>
      <c r="I27" s="105"/>
      <c r="J27" s="105"/>
      <c r="K27" s="105"/>
      <c r="L27" s="105"/>
      <c r="M27" s="105"/>
      <c r="N27" s="105"/>
      <c r="O27" s="45">
        <f t="shared" si="0"/>
        <v>0</v>
      </c>
    </row>
    <row r="28" spans="1:15" s="4" customFormat="1" ht="11.25" customHeight="1">
      <c r="A28" s="190"/>
      <c r="B28" s="132" t="s">
        <v>18</v>
      </c>
      <c r="C28" s="105"/>
      <c r="D28" s="105"/>
      <c r="E28" s="112"/>
      <c r="F28" s="38">
        <v>10</v>
      </c>
      <c r="G28" s="38">
        <v>1223</v>
      </c>
      <c r="H28" s="105"/>
      <c r="I28" s="38">
        <v>414</v>
      </c>
      <c r="J28" s="38">
        <v>308</v>
      </c>
      <c r="K28" s="44">
        <v>204</v>
      </c>
      <c r="L28" s="105"/>
      <c r="M28" s="38">
        <v>83</v>
      </c>
      <c r="N28" s="105"/>
      <c r="O28" s="45">
        <f t="shared" si="0"/>
        <v>2242</v>
      </c>
    </row>
    <row r="29" spans="1:15" s="4" customFormat="1" ht="11.25" customHeight="1" thickBot="1">
      <c r="A29" s="190"/>
      <c r="B29" s="133" t="s">
        <v>19</v>
      </c>
      <c r="C29" s="106"/>
      <c r="D29" s="106"/>
      <c r="E29" s="113"/>
      <c r="F29" s="36">
        <v>1068</v>
      </c>
      <c r="G29" s="36">
        <v>188</v>
      </c>
      <c r="H29" s="36">
        <v>85</v>
      </c>
      <c r="I29" s="36">
        <v>916</v>
      </c>
      <c r="J29" s="36">
        <v>186</v>
      </c>
      <c r="K29" s="106"/>
      <c r="L29" s="36">
        <v>85</v>
      </c>
      <c r="M29" s="36">
        <v>30</v>
      </c>
      <c r="N29" s="36">
        <v>42</v>
      </c>
      <c r="O29" s="42">
        <f>SUM(C29:N29)</f>
        <v>2600</v>
      </c>
    </row>
    <row r="30" spans="1:15" s="4" customFormat="1" ht="10.5" customHeight="1" thickBot="1">
      <c r="A30" s="191"/>
      <c r="B30" s="130" t="s">
        <v>69</v>
      </c>
      <c r="C30" s="37">
        <v>14</v>
      </c>
      <c r="D30" s="37">
        <v>17</v>
      </c>
      <c r="E30" s="37">
        <v>16</v>
      </c>
      <c r="F30" s="37">
        <v>17</v>
      </c>
      <c r="G30" s="37">
        <v>19</v>
      </c>
      <c r="H30" s="37">
        <v>20</v>
      </c>
      <c r="I30" s="37">
        <v>20</v>
      </c>
      <c r="J30" s="37">
        <v>21</v>
      </c>
      <c r="K30" s="43">
        <v>17</v>
      </c>
      <c r="L30" s="37">
        <v>20</v>
      </c>
      <c r="M30" s="37">
        <v>18</v>
      </c>
      <c r="N30" s="37">
        <v>20</v>
      </c>
      <c r="O30" s="110"/>
    </row>
    <row r="31" spans="1:15" s="4" customFormat="1" ht="11.25" customHeight="1">
      <c r="A31" s="181" t="s">
        <v>72</v>
      </c>
      <c r="B31" s="131" t="s">
        <v>79</v>
      </c>
      <c r="C31" s="103"/>
      <c r="D31" s="103"/>
      <c r="E31" s="103"/>
      <c r="F31" s="103"/>
      <c r="G31" s="35">
        <v>11</v>
      </c>
      <c r="H31" s="103"/>
      <c r="I31" s="103"/>
      <c r="J31" s="103"/>
      <c r="K31" s="103"/>
      <c r="L31" s="103"/>
      <c r="M31" s="35">
        <v>167</v>
      </c>
      <c r="N31" s="103"/>
      <c r="O31" s="33">
        <f t="shared" si="0"/>
        <v>178</v>
      </c>
    </row>
    <row r="32" spans="1:15" s="4" customFormat="1" ht="11.25" customHeight="1">
      <c r="A32" s="182"/>
      <c r="B32" s="132" t="s">
        <v>20</v>
      </c>
      <c r="C32" s="38">
        <v>36</v>
      </c>
      <c r="D32" s="38">
        <v>2</v>
      </c>
      <c r="E32" s="38">
        <v>18</v>
      </c>
      <c r="F32" s="38">
        <v>72</v>
      </c>
      <c r="G32" s="38">
        <v>419</v>
      </c>
      <c r="H32" s="38">
        <v>412</v>
      </c>
      <c r="I32" s="38">
        <v>148</v>
      </c>
      <c r="J32" s="38">
        <v>42</v>
      </c>
      <c r="K32" s="44">
        <v>289</v>
      </c>
      <c r="L32" s="38">
        <v>457</v>
      </c>
      <c r="M32" s="38">
        <v>130</v>
      </c>
      <c r="N32" s="38">
        <v>524</v>
      </c>
      <c r="O32" s="45">
        <f t="shared" si="0"/>
        <v>2549</v>
      </c>
    </row>
    <row r="33" spans="1:15" s="4" customFormat="1" ht="11.25" customHeight="1">
      <c r="A33" s="182"/>
      <c r="B33" s="132" t="s">
        <v>125</v>
      </c>
      <c r="C33" s="105"/>
      <c r="D33" s="105"/>
      <c r="E33" s="38">
        <v>14</v>
      </c>
      <c r="F33" s="105"/>
      <c r="G33" s="105"/>
      <c r="H33" s="105"/>
      <c r="I33" s="105"/>
      <c r="J33" s="105"/>
      <c r="K33" s="105"/>
      <c r="L33" s="38">
        <v>3</v>
      </c>
      <c r="M33" s="105"/>
      <c r="N33" s="105"/>
      <c r="O33" s="45">
        <f t="shared" si="0"/>
        <v>17</v>
      </c>
    </row>
    <row r="34" spans="1:15" s="4" customFormat="1" ht="11.25" customHeight="1">
      <c r="A34" s="182"/>
      <c r="B34" s="132" t="s">
        <v>113</v>
      </c>
      <c r="C34" s="105"/>
      <c r="D34" s="105"/>
      <c r="E34" s="105"/>
      <c r="F34" s="105"/>
      <c r="G34" s="105"/>
      <c r="H34" s="105"/>
      <c r="I34" s="105"/>
      <c r="J34" s="105"/>
      <c r="K34" s="105"/>
      <c r="L34" s="38">
        <v>0.9</v>
      </c>
      <c r="M34" s="105"/>
      <c r="N34" s="105"/>
      <c r="O34" s="45">
        <f t="shared" si="0"/>
        <v>0.9</v>
      </c>
    </row>
    <row r="35" spans="1:15" s="4" customFormat="1" ht="11.25" customHeight="1">
      <c r="A35" s="182"/>
      <c r="B35" s="132" t="s">
        <v>78</v>
      </c>
      <c r="C35" s="105"/>
      <c r="D35" s="105"/>
      <c r="E35" s="105"/>
      <c r="F35" s="105"/>
      <c r="G35" s="38">
        <v>4</v>
      </c>
      <c r="H35" s="105"/>
      <c r="I35" s="105"/>
      <c r="J35" s="105"/>
      <c r="K35" s="105"/>
      <c r="L35" s="105"/>
      <c r="M35" s="105"/>
      <c r="N35" s="105"/>
      <c r="O35" s="45">
        <f t="shared" si="0"/>
        <v>4</v>
      </c>
    </row>
    <row r="36" spans="1:15" s="4" customFormat="1" ht="11.25" customHeight="1" thickBot="1">
      <c r="A36" s="182"/>
      <c r="B36" s="133" t="s">
        <v>77</v>
      </c>
      <c r="C36" s="106"/>
      <c r="D36" s="106"/>
      <c r="E36" s="106"/>
      <c r="F36" s="106"/>
      <c r="G36" s="36">
        <v>17</v>
      </c>
      <c r="H36" s="36">
        <v>6</v>
      </c>
      <c r="I36" s="106"/>
      <c r="J36" s="106"/>
      <c r="K36" s="106"/>
      <c r="L36" s="106"/>
      <c r="M36" s="106"/>
      <c r="N36" s="106"/>
      <c r="O36" s="42">
        <f t="shared" si="0"/>
        <v>23</v>
      </c>
    </row>
    <row r="37" spans="1:15" s="4" customFormat="1" ht="11.25" customHeight="1" thickBot="1">
      <c r="A37" s="183"/>
      <c r="B37" s="138" t="s">
        <v>69</v>
      </c>
      <c r="C37" s="37">
        <v>6</v>
      </c>
      <c r="D37" s="37">
        <v>2</v>
      </c>
      <c r="E37" s="37">
        <v>4</v>
      </c>
      <c r="F37" s="37">
        <v>8</v>
      </c>
      <c r="G37" s="37">
        <v>9</v>
      </c>
      <c r="H37" s="37">
        <v>15</v>
      </c>
      <c r="I37" s="37">
        <v>13</v>
      </c>
      <c r="J37" s="37">
        <v>8</v>
      </c>
      <c r="K37" s="37">
        <v>8</v>
      </c>
      <c r="L37" s="37">
        <v>17</v>
      </c>
      <c r="M37" s="37">
        <v>8</v>
      </c>
      <c r="N37" s="37">
        <v>10</v>
      </c>
      <c r="O37" s="110"/>
    </row>
    <row r="38" spans="1:15" s="4" customFormat="1" ht="16.5" customHeight="1">
      <c r="A38" s="181" t="s">
        <v>80</v>
      </c>
      <c r="B38" s="132" t="s">
        <v>145</v>
      </c>
      <c r="C38" s="38">
        <v>71</v>
      </c>
      <c r="D38" s="38">
        <v>78</v>
      </c>
      <c r="E38" s="105"/>
      <c r="F38" s="38">
        <v>104</v>
      </c>
      <c r="G38" s="105"/>
      <c r="H38" s="105"/>
      <c r="I38" s="38">
        <v>136</v>
      </c>
      <c r="J38" s="38">
        <v>11</v>
      </c>
      <c r="K38" s="38">
        <v>216</v>
      </c>
      <c r="L38" s="38">
        <v>11</v>
      </c>
      <c r="M38" s="105"/>
      <c r="N38" s="38">
        <v>5</v>
      </c>
      <c r="O38" s="45">
        <f t="shared" si="0"/>
        <v>632</v>
      </c>
    </row>
    <row r="39" spans="1:15" s="4" customFormat="1" ht="16.5" customHeight="1" thickBot="1">
      <c r="A39" s="182"/>
      <c r="B39" s="133" t="s">
        <v>146</v>
      </c>
      <c r="C39" s="36">
        <v>1701</v>
      </c>
      <c r="D39" s="36">
        <v>1250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42">
        <f t="shared" si="0"/>
        <v>2951</v>
      </c>
    </row>
    <row r="40" spans="1:15" ht="16.5" customHeight="1" thickBot="1">
      <c r="A40" s="183"/>
      <c r="B40" s="130" t="s">
        <v>69</v>
      </c>
      <c r="C40" s="46">
        <v>3</v>
      </c>
      <c r="D40" s="46">
        <v>2</v>
      </c>
      <c r="E40" s="96">
        <v>0</v>
      </c>
      <c r="F40" s="46">
        <v>1</v>
      </c>
      <c r="G40" s="96">
        <v>0</v>
      </c>
      <c r="H40" s="96">
        <v>0</v>
      </c>
      <c r="I40" s="46">
        <v>1</v>
      </c>
      <c r="J40" s="46">
        <v>1</v>
      </c>
      <c r="K40" s="46">
        <v>5</v>
      </c>
      <c r="L40" s="47">
        <v>1</v>
      </c>
      <c r="M40" s="47">
        <v>0</v>
      </c>
      <c r="N40" s="47">
        <v>1</v>
      </c>
      <c r="O40" s="110"/>
    </row>
    <row r="41" spans="1:15" ht="13.5" thickBot="1">
      <c r="A41" s="188" t="s">
        <v>147</v>
      </c>
      <c r="B41" s="174"/>
      <c r="C41" s="48">
        <v>40945</v>
      </c>
      <c r="D41" s="48">
        <v>115262</v>
      </c>
      <c r="E41" s="48">
        <v>32104</v>
      </c>
      <c r="F41" s="48">
        <v>42197</v>
      </c>
      <c r="G41" s="48">
        <v>70679</v>
      </c>
      <c r="H41" s="48">
        <v>174824</v>
      </c>
      <c r="I41" s="48">
        <v>153034</v>
      </c>
      <c r="J41" s="48">
        <v>61836</v>
      </c>
      <c r="K41" s="48">
        <v>87946</v>
      </c>
      <c r="L41" s="48">
        <v>103487</v>
      </c>
      <c r="M41" s="48">
        <v>106396</v>
      </c>
      <c r="N41" s="48">
        <v>49396</v>
      </c>
      <c r="O41" s="48">
        <f>SUM(C41:N41)</f>
        <v>1038106</v>
      </c>
    </row>
    <row r="42" spans="1:16" ht="13.5" customHeight="1">
      <c r="A42" s="14" t="s">
        <v>52</v>
      </c>
      <c r="B42" s="114"/>
      <c r="C42" s="3"/>
      <c r="D42" s="3"/>
      <c r="E42" s="3"/>
      <c r="F42" s="3"/>
      <c r="G42" s="3"/>
      <c r="H42" s="3"/>
      <c r="I42" s="3"/>
      <c r="J42" s="3" t="s">
        <v>53</v>
      </c>
      <c r="K42" s="3"/>
      <c r="L42" s="3"/>
      <c r="M42" s="3"/>
      <c r="N42" s="3"/>
      <c r="O42" s="9"/>
      <c r="P42" s="3"/>
    </row>
  </sheetData>
  <sheetProtection/>
  <mergeCells count="6">
    <mergeCell ref="A41:B41"/>
    <mergeCell ref="C3:O3"/>
    <mergeCell ref="A38:A40"/>
    <mergeCell ref="A5:A7"/>
    <mergeCell ref="A8:A30"/>
    <mergeCell ref="A31:A3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5.8515625" style="11" customWidth="1"/>
    <col min="3" max="3" width="24.140625" style="114" customWidth="1"/>
    <col min="4" max="4" width="6.00390625" style="13" bestFit="1" customWidth="1"/>
    <col min="5" max="5" width="5.7109375" style="13" bestFit="1" customWidth="1"/>
    <col min="6" max="6" width="5.421875" style="93" bestFit="1" customWidth="1"/>
    <col min="7" max="8" width="5.7109375" style="13" bestFit="1" customWidth="1"/>
    <col min="9" max="9" width="6.00390625" style="13" bestFit="1" customWidth="1"/>
    <col min="10" max="12" width="5.57421875" style="13" bestFit="1" customWidth="1"/>
    <col min="13" max="15" width="5.8515625" style="13" bestFit="1" customWidth="1"/>
    <col min="16" max="16384" width="9.140625" style="13" customWidth="1"/>
  </cols>
  <sheetData>
    <row r="1" spans="1:15" ht="19.5" customHeight="1">
      <c r="A1" s="107" t="s">
        <v>179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2:3" s="3" customFormat="1" ht="6.75" customHeight="1" thickBot="1">
      <c r="B2" s="10"/>
      <c r="C2" s="114"/>
    </row>
    <row r="3" spans="2:15" s="3" customFormat="1" ht="13.5" customHeight="1" thickBot="1">
      <c r="B3" s="10"/>
      <c r="C3" s="114"/>
      <c r="D3" s="192">
        <v>2009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s="3" customFormat="1" ht="13.5" customHeight="1" thickBot="1">
      <c r="A4" s="5"/>
      <c r="B4" s="22" t="s">
        <v>91</v>
      </c>
      <c r="C4" s="161" t="s">
        <v>92</v>
      </c>
      <c r="D4" s="155" t="s">
        <v>133</v>
      </c>
      <c r="E4" s="155" t="s">
        <v>134</v>
      </c>
      <c r="F4" s="155" t="s">
        <v>56</v>
      </c>
      <c r="G4" s="155" t="s">
        <v>57</v>
      </c>
      <c r="H4" s="155" t="s">
        <v>58</v>
      </c>
      <c r="I4" s="155" t="s">
        <v>59</v>
      </c>
      <c r="J4" s="155" t="s">
        <v>60</v>
      </c>
      <c r="K4" s="155" t="s">
        <v>135</v>
      </c>
      <c r="L4" s="155" t="s">
        <v>136</v>
      </c>
      <c r="M4" s="155" t="s">
        <v>137</v>
      </c>
      <c r="N4" s="155" t="s">
        <v>138</v>
      </c>
      <c r="O4" s="155" t="s">
        <v>139</v>
      </c>
    </row>
    <row r="5" spans="1:15" ht="33.75" customHeight="1">
      <c r="A5" s="196" t="s">
        <v>142</v>
      </c>
      <c r="B5" s="181" t="s">
        <v>66</v>
      </c>
      <c r="C5" s="135" t="s">
        <v>67</v>
      </c>
      <c r="D5" s="49">
        <v>1471</v>
      </c>
      <c r="E5" s="49">
        <v>1567</v>
      </c>
      <c r="F5" s="18">
        <v>1510</v>
      </c>
      <c r="G5" s="49">
        <v>1600</v>
      </c>
      <c r="H5" s="49">
        <v>1828</v>
      </c>
      <c r="I5" s="49">
        <v>2537</v>
      </c>
      <c r="J5" s="49">
        <v>2599</v>
      </c>
      <c r="K5" s="49">
        <v>2418</v>
      </c>
      <c r="L5" s="49">
        <v>2513</v>
      </c>
      <c r="M5" s="49">
        <v>2635</v>
      </c>
      <c r="N5" s="49">
        <v>2453</v>
      </c>
      <c r="O5" s="49">
        <v>2398</v>
      </c>
    </row>
    <row r="6" spans="1:15" s="2" customFormat="1" ht="33.75" customHeight="1" thickBot="1">
      <c r="A6" s="197"/>
      <c r="B6" s="194"/>
      <c r="C6" s="136" t="s">
        <v>68</v>
      </c>
      <c r="D6" s="50">
        <v>953</v>
      </c>
      <c r="E6" s="50">
        <v>1027</v>
      </c>
      <c r="F6" s="20">
        <v>982</v>
      </c>
      <c r="G6" s="50">
        <v>1039</v>
      </c>
      <c r="H6" s="50">
        <v>1195</v>
      </c>
      <c r="I6" s="50">
        <v>1628</v>
      </c>
      <c r="J6" s="50">
        <v>1684</v>
      </c>
      <c r="K6" s="50">
        <v>1561</v>
      </c>
      <c r="L6" s="50">
        <v>1634</v>
      </c>
      <c r="M6" s="50">
        <v>1700</v>
      </c>
      <c r="N6" s="50">
        <v>1598</v>
      </c>
      <c r="O6" s="50">
        <v>1546</v>
      </c>
    </row>
    <row r="7" spans="1:15" s="2" customFormat="1" ht="15.75" customHeight="1">
      <c r="A7" s="197"/>
      <c r="B7" s="189" t="s">
        <v>74</v>
      </c>
      <c r="C7" s="135" t="s">
        <v>1</v>
      </c>
      <c r="D7" s="49">
        <v>97</v>
      </c>
      <c r="E7" s="49">
        <v>97</v>
      </c>
      <c r="F7" s="18">
        <v>97</v>
      </c>
      <c r="G7" s="49">
        <v>97</v>
      </c>
      <c r="H7" s="49">
        <v>97</v>
      </c>
      <c r="I7" s="49">
        <v>97</v>
      </c>
      <c r="J7" s="49">
        <v>97</v>
      </c>
      <c r="K7" s="49">
        <v>107</v>
      </c>
      <c r="L7" s="49">
        <v>81</v>
      </c>
      <c r="M7" s="49">
        <v>81</v>
      </c>
      <c r="N7" s="49">
        <v>81</v>
      </c>
      <c r="O7" s="49">
        <v>81</v>
      </c>
    </row>
    <row r="8" spans="1:15" s="2" customFormat="1" ht="15.75" customHeight="1">
      <c r="A8" s="197"/>
      <c r="B8" s="190"/>
      <c r="C8" s="137" t="s">
        <v>2</v>
      </c>
      <c r="D8" s="51">
        <v>1603</v>
      </c>
      <c r="E8" s="51">
        <v>1368</v>
      </c>
      <c r="F8" s="19">
        <v>1426</v>
      </c>
      <c r="G8" s="51">
        <v>1504</v>
      </c>
      <c r="H8" s="51">
        <v>1704</v>
      </c>
      <c r="I8" s="51">
        <v>2074</v>
      </c>
      <c r="J8" s="51">
        <v>2087</v>
      </c>
      <c r="K8" s="51">
        <v>2050</v>
      </c>
      <c r="L8" s="51">
        <v>2111</v>
      </c>
      <c r="M8" s="51">
        <v>2557</v>
      </c>
      <c r="N8" s="51">
        <v>2616</v>
      </c>
      <c r="O8" s="51">
        <v>2855</v>
      </c>
    </row>
    <row r="9" spans="1:15" s="2" customFormat="1" ht="15.75" customHeight="1">
      <c r="A9" s="197"/>
      <c r="B9" s="190"/>
      <c r="C9" s="137" t="s">
        <v>3</v>
      </c>
      <c r="D9" s="51">
        <v>491</v>
      </c>
      <c r="E9" s="51">
        <v>440</v>
      </c>
      <c r="F9" s="19">
        <v>462</v>
      </c>
      <c r="G9" s="51">
        <v>445</v>
      </c>
      <c r="H9" s="51">
        <v>526</v>
      </c>
      <c r="I9" s="51">
        <v>658</v>
      </c>
      <c r="J9" s="51">
        <v>660</v>
      </c>
      <c r="K9" s="51">
        <v>668</v>
      </c>
      <c r="L9" s="51">
        <v>703</v>
      </c>
      <c r="M9" s="51">
        <v>839</v>
      </c>
      <c r="N9" s="51">
        <v>818</v>
      </c>
      <c r="O9" s="51">
        <v>875</v>
      </c>
    </row>
    <row r="10" spans="1:15" s="2" customFormat="1" ht="15.75" customHeight="1">
      <c r="A10" s="197"/>
      <c r="B10" s="190"/>
      <c r="C10" s="137" t="s">
        <v>4</v>
      </c>
      <c r="D10" s="51">
        <v>103</v>
      </c>
      <c r="E10" s="51">
        <v>103</v>
      </c>
      <c r="F10" s="19">
        <v>104</v>
      </c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s="2" customFormat="1" ht="15.75" customHeight="1">
      <c r="A11" s="197"/>
      <c r="B11" s="190"/>
      <c r="C11" s="137" t="s">
        <v>5</v>
      </c>
      <c r="D11" s="51">
        <v>125</v>
      </c>
      <c r="E11" s="51">
        <v>126</v>
      </c>
      <c r="F11" s="19">
        <v>126</v>
      </c>
      <c r="G11" s="51">
        <v>125</v>
      </c>
      <c r="H11" s="51">
        <v>126</v>
      </c>
      <c r="I11" s="51">
        <v>125</v>
      </c>
      <c r="J11" s="51">
        <v>125</v>
      </c>
      <c r="K11" s="51">
        <v>125</v>
      </c>
      <c r="L11" s="51">
        <v>126</v>
      </c>
      <c r="M11" s="51">
        <v>126</v>
      </c>
      <c r="N11" s="51">
        <v>129</v>
      </c>
      <c r="O11" s="51">
        <v>129</v>
      </c>
    </row>
    <row r="12" spans="1:15" s="2" customFormat="1" ht="15.75" customHeight="1">
      <c r="A12" s="197"/>
      <c r="B12" s="190"/>
      <c r="C12" s="137" t="s">
        <v>6</v>
      </c>
      <c r="D12" s="51">
        <v>246</v>
      </c>
      <c r="E12" s="51">
        <v>245</v>
      </c>
      <c r="F12" s="19">
        <v>245</v>
      </c>
      <c r="G12" s="51">
        <v>245</v>
      </c>
      <c r="H12" s="51">
        <v>271</v>
      </c>
      <c r="I12" s="51">
        <v>277</v>
      </c>
      <c r="J12" s="51">
        <v>275</v>
      </c>
      <c r="K12" s="19">
        <v>275</v>
      </c>
      <c r="L12" s="51">
        <v>277</v>
      </c>
      <c r="M12" s="51">
        <v>277</v>
      </c>
      <c r="N12" s="51">
        <v>280</v>
      </c>
      <c r="O12" s="51">
        <v>280</v>
      </c>
    </row>
    <row r="13" spans="1:15" s="2" customFormat="1" ht="15.75" customHeight="1">
      <c r="A13" s="197"/>
      <c r="B13" s="190"/>
      <c r="C13" s="137" t="s">
        <v>7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s="2" customFormat="1" ht="15.75" customHeight="1">
      <c r="A14" s="197"/>
      <c r="B14" s="190"/>
      <c r="C14" s="137" t="s">
        <v>8</v>
      </c>
      <c r="D14" s="51">
        <v>78</v>
      </c>
      <c r="E14" s="51">
        <v>79</v>
      </c>
      <c r="F14" s="19">
        <v>79</v>
      </c>
      <c r="G14" s="51">
        <v>80</v>
      </c>
      <c r="H14" s="51">
        <v>73</v>
      </c>
      <c r="I14" s="51">
        <v>73</v>
      </c>
      <c r="J14" s="51">
        <v>75</v>
      </c>
      <c r="K14" s="51">
        <v>74</v>
      </c>
      <c r="L14" s="51">
        <v>75</v>
      </c>
      <c r="M14" s="51">
        <v>76</v>
      </c>
      <c r="N14" s="51">
        <v>78</v>
      </c>
      <c r="O14" s="51">
        <v>79</v>
      </c>
    </row>
    <row r="15" spans="1:15" s="2" customFormat="1" ht="15.75" customHeight="1">
      <c r="A15" s="197"/>
      <c r="B15" s="190"/>
      <c r="C15" s="137" t="s">
        <v>9</v>
      </c>
      <c r="D15" s="51">
        <v>101</v>
      </c>
      <c r="E15" s="51">
        <v>109</v>
      </c>
      <c r="F15" s="19">
        <v>109</v>
      </c>
      <c r="G15" s="51">
        <v>100</v>
      </c>
      <c r="H15" s="51">
        <v>100</v>
      </c>
      <c r="I15" s="51">
        <v>103</v>
      </c>
      <c r="J15" s="51">
        <v>102</v>
      </c>
      <c r="K15" s="51">
        <v>102</v>
      </c>
      <c r="L15" s="51">
        <v>103</v>
      </c>
      <c r="M15" s="51">
        <v>104</v>
      </c>
      <c r="N15" s="51">
        <v>101</v>
      </c>
      <c r="O15" s="51">
        <v>109</v>
      </c>
    </row>
    <row r="16" spans="1:15" s="2" customFormat="1" ht="15.75" customHeight="1">
      <c r="A16" s="197"/>
      <c r="B16" s="190"/>
      <c r="C16" s="137" t="s">
        <v>30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51">
        <v>60</v>
      </c>
    </row>
    <row r="17" spans="1:15" s="2" customFormat="1" ht="15.75" customHeight="1">
      <c r="A17" s="197"/>
      <c r="B17" s="190"/>
      <c r="C17" s="137" t="s">
        <v>10</v>
      </c>
      <c r="D17" s="51">
        <v>347</v>
      </c>
      <c r="E17" s="51">
        <v>360</v>
      </c>
      <c r="F17" s="19">
        <v>363</v>
      </c>
      <c r="G17" s="51">
        <v>376</v>
      </c>
      <c r="H17" s="51">
        <v>378</v>
      </c>
      <c r="I17" s="51">
        <v>399</v>
      </c>
      <c r="J17" s="51">
        <v>423</v>
      </c>
      <c r="K17" s="51">
        <v>380</v>
      </c>
      <c r="L17" s="51">
        <v>310</v>
      </c>
      <c r="M17" s="51">
        <v>445</v>
      </c>
      <c r="N17" s="51">
        <v>441</v>
      </c>
      <c r="O17" s="51">
        <v>454</v>
      </c>
    </row>
    <row r="18" spans="1:15" s="2" customFormat="1" ht="15.75" customHeight="1">
      <c r="A18" s="197"/>
      <c r="B18" s="190"/>
      <c r="C18" s="137" t="s">
        <v>28</v>
      </c>
      <c r="D18" s="112"/>
      <c r="E18" s="112"/>
      <c r="F18" s="112"/>
      <c r="G18" s="112"/>
      <c r="H18" s="112"/>
      <c r="I18" s="51">
        <v>91</v>
      </c>
      <c r="J18" s="51">
        <v>95</v>
      </c>
      <c r="K18" s="51">
        <v>93</v>
      </c>
      <c r="L18" s="51">
        <v>90</v>
      </c>
      <c r="M18" s="51">
        <v>95</v>
      </c>
      <c r="N18" s="51">
        <v>96</v>
      </c>
      <c r="O18" s="51">
        <v>108</v>
      </c>
    </row>
    <row r="19" spans="1:15" s="2" customFormat="1" ht="15.75" customHeight="1">
      <c r="A19" s="197"/>
      <c r="B19" s="190"/>
      <c r="C19" s="137" t="s">
        <v>11</v>
      </c>
      <c r="D19" s="51">
        <v>104</v>
      </c>
      <c r="E19" s="51">
        <v>104</v>
      </c>
      <c r="F19" s="19">
        <v>104</v>
      </c>
      <c r="G19" s="51">
        <v>104</v>
      </c>
      <c r="H19" s="112"/>
      <c r="I19" s="112"/>
      <c r="J19" s="112"/>
      <c r="K19" s="112"/>
      <c r="L19" s="112"/>
      <c r="M19" s="112"/>
      <c r="N19" s="112"/>
      <c r="O19" s="112"/>
    </row>
    <row r="20" spans="1:15" s="2" customFormat="1" ht="15.75" customHeight="1">
      <c r="A20" s="197"/>
      <c r="B20" s="190"/>
      <c r="C20" s="137" t="s">
        <v>25</v>
      </c>
      <c r="D20" s="51">
        <v>194</v>
      </c>
      <c r="E20" s="51">
        <v>192</v>
      </c>
      <c r="F20" s="19">
        <v>196</v>
      </c>
      <c r="G20" s="51">
        <v>191</v>
      </c>
      <c r="H20" s="51">
        <v>199</v>
      </c>
      <c r="I20" s="51">
        <v>197</v>
      </c>
      <c r="J20" s="51">
        <v>196</v>
      </c>
      <c r="K20" s="51">
        <v>193</v>
      </c>
      <c r="L20" s="51">
        <v>196</v>
      </c>
      <c r="M20" s="51">
        <v>200</v>
      </c>
      <c r="N20" s="51">
        <v>200</v>
      </c>
      <c r="O20" s="51">
        <v>208</v>
      </c>
    </row>
    <row r="21" spans="1:15" s="2" customFormat="1" ht="15.75" customHeight="1">
      <c r="A21" s="197"/>
      <c r="B21" s="190"/>
      <c r="C21" s="137" t="s">
        <v>29</v>
      </c>
      <c r="D21" s="51"/>
      <c r="E21" s="51"/>
      <c r="F21" s="19"/>
      <c r="G21" s="51"/>
      <c r="H21" s="51"/>
      <c r="I21" s="51"/>
      <c r="J21" s="51"/>
      <c r="K21" s="51"/>
      <c r="L21" s="51"/>
      <c r="M21" s="51"/>
      <c r="N21" s="51"/>
      <c r="O21" s="51">
        <v>200</v>
      </c>
    </row>
    <row r="22" spans="1:15" s="2" customFormat="1" ht="15.75" customHeight="1">
      <c r="A22" s="197"/>
      <c r="B22" s="190"/>
      <c r="C22" s="137" t="s">
        <v>12</v>
      </c>
      <c r="D22" s="51">
        <v>340</v>
      </c>
      <c r="E22" s="51">
        <v>348</v>
      </c>
      <c r="F22" s="19">
        <v>344</v>
      </c>
      <c r="G22" s="51">
        <v>361</v>
      </c>
      <c r="H22" s="51">
        <v>350</v>
      </c>
      <c r="I22" s="51">
        <v>375</v>
      </c>
      <c r="J22" s="51">
        <v>408</v>
      </c>
      <c r="K22" s="51">
        <v>361</v>
      </c>
      <c r="L22" s="51">
        <v>375</v>
      </c>
      <c r="M22" s="51">
        <v>418</v>
      </c>
      <c r="N22" s="51">
        <v>200</v>
      </c>
      <c r="O22" s="51">
        <v>433</v>
      </c>
    </row>
    <row r="23" spans="1:15" s="2" customFormat="1" ht="15.75" customHeight="1">
      <c r="A23" s="197"/>
      <c r="B23" s="190"/>
      <c r="C23" s="137" t="s">
        <v>13</v>
      </c>
      <c r="D23" s="51">
        <v>24</v>
      </c>
      <c r="E23" s="51">
        <v>26</v>
      </c>
      <c r="F23" s="19">
        <v>24</v>
      </c>
      <c r="G23" s="51">
        <v>24</v>
      </c>
      <c r="H23" s="51">
        <v>25</v>
      </c>
      <c r="I23" s="51">
        <v>25</v>
      </c>
      <c r="J23" s="51">
        <v>23</v>
      </c>
      <c r="K23" s="51">
        <v>24</v>
      </c>
      <c r="L23" s="51">
        <v>25</v>
      </c>
      <c r="M23" s="51">
        <v>25</v>
      </c>
      <c r="N23" s="51">
        <v>24</v>
      </c>
      <c r="O23" s="51">
        <v>26</v>
      </c>
    </row>
    <row r="24" spans="1:15" s="2" customFormat="1" ht="15.75" customHeight="1">
      <c r="A24" s="197"/>
      <c r="B24" s="190"/>
      <c r="C24" s="137" t="s">
        <v>14</v>
      </c>
      <c r="D24" s="51">
        <v>20</v>
      </c>
      <c r="E24" s="51">
        <v>20</v>
      </c>
      <c r="F24" s="19">
        <v>20</v>
      </c>
      <c r="G24" s="51">
        <v>20</v>
      </c>
      <c r="H24" s="51">
        <v>20</v>
      </c>
      <c r="I24" s="51">
        <v>20</v>
      </c>
      <c r="J24" s="51">
        <v>19</v>
      </c>
      <c r="K24" s="51">
        <v>20</v>
      </c>
      <c r="L24" s="51">
        <v>20</v>
      </c>
      <c r="M24" s="51">
        <v>20</v>
      </c>
      <c r="N24" s="51">
        <v>20</v>
      </c>
      <c r="O24" s="51">
        <v>20</v>
      </c>
    </row>
    <row r="25" spans="1:15" ht="15.75" customHeight="1">
      <c r="A25" s="197"/>
      <c r="B25" s="190"/>
      <c r="C25" s="137" t="s">
        <v>15</v>
      </c>
      <c r="D25" s="51">
        <v>496</v>
      </c>
      <c r="E25" s="51">
        <v>491</v>
      </c>
      <c r="F25" s="19">
        <v>447</v>
      </c>
      <c r="G25" s="51">
        <v>456</v>
      </c>
      <c r="H25" s="51">
        <v>471</v>
      </c>
      <c r="I25" s="51">
        <v>538</v>
      </c>
      <c r="J25" s="51">
        <v>593</v>
      </c>
      <c r="K25" s="51">
        <v>584</v>
      </c>
      <c r="L25" s="51">
        <v>623</v>
      </c>
      <c r="M25" s="51">
        <v>649</v>
      </c>
      <c r="N25" s="51">
        <v>650</v>
      </c>
      <c r="O25" s="51">
        <v>664</v>
      </c>
    </row>
    <row r="26" spans="1:15" ht="15.75" customHeight="1">
      <c r="A26" s="197"/>
      <c r="B26" s="190"/>
      <c r="C26" s="137" t="s">
        <v>16</v>
      </c>
      <c r="D26" s="51">
        <v>1419</v>
      </c>
      <c r="E26" s="51">
        <v>1312</v>
      </c>
      <c r="F26" s="19">
        <v>1290</v>
      </c>
      <c r="G26" s="51">
        <v>1290</v>
      </c>
      <c r="H26" s="51">
        <v>1344</v>
      </c>
      <c r="I26" s="51">
        <v>1548</v>
      </c>
      <c r="J26" s="51">
        <v>1591</v>
      </c>
      <c r="K26" s="51">
        <v>1505</v>
      </c>
      <c r="L26" s="51">
        <v>1742</v>
      </c>
      <c r="M26" s="51">
        <v>1828</v>
      </c>
      <c r="N26" s="51">
        <v>1826</v>
      </c>
      <c r="O26" s="51">
        <v>1806</v>
      </c>
    </row>
    <row r="27" spans="1:15" ht="15.75" customHeight="1">
      <c r="A27" s="197"/>
      <c r="B27" s="190"/>
      <c r="C27" s="137" t="s">
        <v>17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1:15" ht="15.75" customHeight="1">
      <c r="A28" s="197"/>
      <c r="B28" s="190"/>
      <c r="C28" s="137" t="s">
        <v>18</v>
      </c>
      <c r="D28" s="51">
        <v>76</v>
      </c>
      <c r="E28" s="51">
        <v>76</v>
      </c>
      <c r="F28" s="19">
        <v>76</v>
      </c>
      <c r="G28" s="51">
        <v>76</v>
      </c>
      <c r="H28" s="51">
        <v>76</v>
      </c>
      <c r="I28" s="51">
        <v>76</v>
      </c>
      <c r="J28" s="51">
        <v>75</v>
      </c>
      <c r="K28" s="51">
        <v>76</v>
      </c>
      <c r="L28" s="51">
        <v>76</v>
      </c>
      <c r="M28" s="51">
        <v>76</v>
      </c>
      <c r="N28" s="51">
        <v>76</v>
      </c>
      <c r="O28" s="51">
        <v>76</v>
      </c>
    </row>
    <row r="29" spans="1:15" ht="15.75" customHeight="1" thickBot="1">
      <c r="A29" s="197"/>
      <c r="B29" s="190"/>
      <c r="C29" s="136" t="s">
        <v>19</v>
      </c>
      <c r="D29" s="50">
        <v>102</v>
      </c>
      <c r="E29" s="50">
        <v>102</v>
      </c>
      <c r="F29" s="20">
        <v>102</v>
      </c>
      <c r="G29" s="50">
        <v>102</v>
      </c>
      <c r="H29" s="50">
        <v>102</v>
      </c>
      <c r="I29" s="50">
        <v>102</v>
      </c>
      <c r="J29" s="50">
        <v>102</v>
      </c>
      <c r="K29" s="50">
        <v>102</v>
      </c>
      <c r="L29" s="50">
        <v>102</v>
      </c>
      <c r="M29" s="50">
        <v>102</v>
      </c>
      <c r="N29" s="50">
        <v>102</v>
      </c>
      <c r="O29" s="50">
        <v>102</v>
      </c>
    </row>
    <row r="30" spans="1:15" ht="15.75" customHeight="1">
      <c r="A30" s="197"/>
      <c r="B30" s="181" t="s">
        <v>81</v>
      </c>
      <c r="C30" s="131" t="s">
        <v>79</v>
      </c>
      <c r="D30" s="49">
        <v>23</v>
      </c>
      <c r="E30" s="49">
        <v>23</v>
      </c>
      <c r="F30" s="18">
        <v>23</v>
      </c>
      <c r="G30" s="49">
        <v>23</v>
      </c>
      <c r="H30" s="49">
        <v>34</v>
      </c>
      <c r="I30" s="49">
        <v>34</v>
      </c>
      <c r="J30" s="49">
        <v>34</v>
      </c>
      <c r="K30" s="49">
        <v>34</v>
      </c>
      <c r="L30" s="49">
        <v>34</v>
      </c>
      <c r="M30" s="49">
        <v>34</v>
      </c>
      <c r="N30" s="49">
        <v>34</v>
      </c>
      <c r="O30" s="49">
        <v>34</v>
      </c>
    </row>
    <row r="31" spans="1:15" ht="15.75" customHeight="1">
      <c r="A31" s="197"/>
      <c r="B31" s="182"/>
      <c r="C31" s="132" t="s">
        <v>20</v>
      </c>
      <c r="D31" s="51">
        <v>253</v>
      </c>
      <c r="E31" s="51">
        <v>244</v>
      </c>
      <c r="F31" s="19">
        <v>254</v>
      </c>
      <c r="G31" s="51">
        <v>259</v>
      </c>
      <c r="H31" s="51">
        <v>268</v>
      </c>
      <c r="I31" s="51">
        <v>256</v>
      </c>
      <c r="J31" s="51">
        <v>241</v>
      </c>
      <c r="K31" s="51">
        <v>234</v>
      </c>
      <c r="L31" s="51">
        <v>295</v>
      </c>
      <c r="M31" s="51">
        <v>254</v>
      </c>
      <c r="N31" s="51">
        <v>254</v>
      </c>
      <c r="O31" s="51">
        <v>244</v>
      </c>
    </row>
    <row r="32" spans="1:15" ht="15.75" customHeight="1">
      <c r="A32" s="197"/>
      <c r="B32" s="182"/>
      <c r="C32" s="132" t="s">
        <v>125</v>
      </c>
      <c r="D32" s="51">
        <v>13</v>
      </c>
      <c r="E32" s="51">
        <v>13</v>
      </c>
      <c r="F32" s="19">
        <v>13</v>
      </c>
      <c r="G32" s="51">
        <v>13</v>
      </c>
      <c r="H32" s="51">
        <v>13</v>
      </c>
      <c r="I32" s="51">
        <v>13</v>
      </c>
      <c r="J32" s="51">
        <v>13</v>
      </c>
      <c r="K32" s="51">
        <v>13</v>
      </c>
      <c r="L32" s="51">
        <v>13</v>
      </c>
      <c r="M32" s="51">
        <v>19</v>
      </c>
      <c r="N32" s="51">
        <v>19</v>
      </c>
      <c r="O32" s="51">
        <v>19</v>
      </c>
    </row>
    <row r="33" spans="1:15" ht="15.75" customHeight="1">
      <c r="A33" s="197"/>
      <c r="B33" s="182"/>
      <c r="C33" s="132" t="s">
        <v>113</v>
      </c>
      <c r="D33" s="51">
        <v>6</v>
      </c>
      <c r="E33" s="51">
        <v>6</v>
      </c>
      <c r="F33" s="19">
        <v>6</v>
      </c>
      <c r="G33" s="51">
        <v>6</v>
      </c>
      <c r="H33" s="51">
        <v>6</v>
      </c>
      <c r="I33" s="51">
        <v>6</v>
      </c>
      <c r="J33" s="51">
        <v>6</v>
      </c>
      <c r="K33" s="51">
        <v>6</v>
      </c>
      <c r="L33" s="51">
        <v>6</v>
      </c>
      <c r="M33" s="51">
        <v>2</v>
      </c>
      <c r="N33" s="51">
        <v>2</v>
      </c>
      <c r="O33" s="51">
        <v>2</v>
      </c>
    </row>
    <row r="34" spans="1:15" ht="15.75" customHeight="1">
      <c r="A34" s="197"/>
      <c r="B34" s="182"/>
      <c r="C34" s="132" t="s">
        <v>78</v>
      </c>
      <c r="D34" s="51">
        <v>0.5</v>
      </c>
      <c r="E34" s="51">
        <v>0.5</v>
      </c>
      <c r="F34" s="19">
        <v>0.5</v>
      </c>
      <c r="G34" s="51">
        <v>0.5</v>
      </c>
      <c r="H34" s="51">
        <v>0.3</v>
      </c>
      <c r="I34" s="51">
        <v>0.3</v>
      </c>
      <c r="J34" s="51">
        <v>0.3</v>
      </c>
      <c r="K34" s="51">
        <v>0.3</v>
      </c>
      <c r="L34" s="51">
        <v>0.3</v>
      </c>
      <c r="M34" s="51">
        <v>0.3</v>
      </c>
      <c r="N34" s="112"/>
      <c r="O34" s="112"/>
    </row>
    <row r="35" spans="1:15" ht="15.75" customHeight="1" thickBot="1">
      <c r="A35" s="197"/>
      <c r="B35" s="183"/>
      <c r="C35" s="133" t="s">
        <v>77</v>
      </c>
      <c r="D35" s="52">
        <v>15</v>
      </c>
      <c r="E35" s="52">
        <v>15</v>
      </c>
      <c r="F35" s="94">
        <v>15</v>
      </c>
      <c r="G35" s="52">
        <v>15</v>
      </c>
      <c r="H35" s="52">
        <v>0.8</v>
      </c>
      <c r="I35" s="52">
        <v>0.8</v>
      </c>
      <c r="J35" s="52">
        <v>0.8</v>
      </c>
      <c r="K35" s="52">
        <v>0.8</v>
      </c>
      <c r="L35" s="52">
        <v>0.9</v>
      </c>
      <c r="M35" s="52">
        <v>0.9</v>
      </c>
      <c r="N35" s="141"/>
      <c r="O35" s="141"/>
    </row>
    <row r="36" spans="1:15" ht="24.75" customHeight="1">
      <c r="A36" s="197"/>
      <c r="B36" s="195" t="s">
        <v>80</v>
      </c>
      <c r="C36" s="137" t="s">
        <v>143</v>
      </c>
      <c r="D36" s="53">
        <v>34</v>
      </c>
      <c r="E36" s="53">
        <v>33</v>
      </c>
      <c r="F36" s="95">
        <v>33</v>
      </c>
      <c r="G36" s="53">
        <v>34</v>
      </c>
      <c r="H36" s="53">
        <v>34</v>
      </c>
      <c r="I36" s="53">
        <v>34</v>
      </c>
      <c r="J36" s="53">
        <v>34</v>
      </c>
      <c r="K36" s="53">
        <v>34</v>
      </c>
      <c r="L36" s="53">
        <v>34</v>
      </c>
      <c r="M36" s="53">
        <v>35</v>
      </c>
      <c r="N36" s="53">
        <v>35</v>
      </c>
      <c r="O36" s="53">
        <v>36</v>
      </c>
    </row>
    <row r="37" spans="1:15" ht="24.75" customHeight="1" thickBot="1">
      <c r="A37" s="197"/>
      <c r="B37" s="195"/>
      <c r="C37" s="136" t="s">
        <v>144</v>
      </c>
      <c r="D37" s="52">
        <v>46494</v>
      </c>
      <c r="E37" s="52">
        <v>42722</v>
      </c>
      <c r="F37" s="94">
        <v>42722</v>
      </c>
      <c r="G37" s="52">
        <v>42722</v>
      </c>
      <c r="H37" s="52">
        <v>42722</v>
      </c>
      <c r="I37" s="52">
        <v>42722</v>
      </c>
      <c r="J37" s="141"/>
      <c r="K37" s="141"/>
      <c r="L37" s="141"/>
      <c r="M37" s="141"/>
      <c r="N37" s="141"/>
      <c r="O37" s="141"/>
    </row>
    <row r="38" spans="1:15" ht="33.75" customHeight="1" thickBot="1">
      <c r="A38" s="174" t="s">
        <v>142</v>
      </c>
      <c r="B38" s="193"/>
      <c r="C38" s="193"/>
      <c r="D38" s="166">
        <f aca="true" t="shared" si="0" ref="D38:M38">SUM(D5:D37)</f>
        <v>55228.5</v>
      </c>
      <c r="E38" s="166">
        <f t="shared" si="0"/>
        <v>51248.5</v>
      </c>
      <c r="F38" s="166">
        <f t="shared" si="0"/>
        <v>51172.5</v>
      </c>
      <c r="G38" s="166">
        <f t="shared" si="0"/>
        <v>51307.5</v>
      </c>
      <c r="H38" s="166">
        <f t="shared" si="0"/>
        <v>51963.1</v>
      </c>
      <c r="I38" s="166">
        <f t="shared" si="0"/>
        <v>54009.1</v>
      </c>
      <c r="J38" s="166">
        <f t="shared" si="0"/>
        <v>11558.099999999999</v>
      </c>
      <c r="K38" s="166">
        <f t="shared" si="0"/>
        <v>11040.099999999999</v>
      </c>
      <c r="L38" s="166">
        <f t="shared" si="0"/>
        <v>11565.199999999999</v>
      </c>
      <c r="M38" s="166">
        <f t="shared" si="0"/>
        <v>12598.199999999999</v>
      </c>
      <c r="N38" s="166">
        <f>SUM(N5:N37)</f>
        <v>12133</v>
      </c>
      <c r="O38" s="166">
        <f>SUM(O5:O37)</f>
        <v>12844</v>
      </c>
    </row>
    <row r="39" spans="1:11" s="3" customFormat="1" ht="13.5" customHeight="1">
      <c r="A39" s="14" t="s">
        <v>52</v>
      </c>
      <c r="B39" s="10"/>
      <c r="C39" s="114"/>
      <c r="K39" s="3" t="s">
        <v>53</v>
      </c>
    </row>
  </sheetData>
  <sheetProtection/>
  <mergeCells count="7">
    <mergeCell ref="D3:O3"/>
    <mergeCell ref="A38:C38"/>
    <mergeCell ref="B5:B6"/>
    <mergeCell ref="B30:B35"/>
    <mergeCell ref="B36:B37"/>
    <mergeCell ref="A5:A37"/>
    <mergeCell ref="B7:B29"/>
  </mergeCells>
  <printOptions horizont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40" customWidth="1"/>
    <col min="2" max="9" width="15.7109375" style="0" customWidth="1"/>
  </cols>
  <sheetData>
    <row r="1" spans="1:9" ht="19.5" customHeight="1">
      <c r="A1" s="107" t="s">
        <v>152</v>
      </c>
      <c r="B1" s="107"/>
      <c r="C1" s="107"/>
      <c r="D1" s="107"/>
      <c r="E1" s="107"/>
      <c r="F1" s="107"/>
      <c r="G1" s="107"/>
      <c r="H1" s="107"/>
      <c r="I1" s="13"/>
    </row>
    <row r="2" spans="1:9" ht="6.75" customHeight="1" thickBot="1">
      <c r="A2" s="139"/>
      <c r="B2" s="3"/>
      <c r="C2" s="11"/>
      <c r="D2" s="13"/>
      <c r="E2" s="13"/>
      <c r="F2" s="13"/>
      <c r="G2" s="13"/>
      <c r="H2" s="13"/>
      <c r="I2" s="13"/>
    </row>
    <row r="3" spans="1:9" ht="13.5" customHeight="1" thickBot="1">
      <c r="A3" s="201" t="s">
        <v>90</v>
      </c>
      <c r="B3" s="201"/>
      <c r="C3" s="201"/>
      <c r="D3" s="201"/>
      <c r="E3" s="201"/>
      <c r="F3" s="201"/>
      <c r="G3" s="201"/>
      <c r="H3" s="201"/>
      <c r="I3" s="201"/>
    </row>
    <row r="4" spans="1:9" ht="32.25" thickBot="1">
      <c r="A4" s="159" t="s">
        <v>173</v>
      </c>
      <c r="B4" s="24" t="s">
        <v>83</v>
      </c>
      <c r="C4" s="24" t="s">
        <v>178</v>
      </c>
      <c r="D4" s="24" t="s">
        <v>142</v>
      </c>
      <c r="E4" s="24" t="s">
        <v>84</v>
      </c>
      <c r="F4" s="24" t="s">
        <v>85</v>
      </c>
      <c r="G4" s="24" t="s">
        <v>86</v>
      </c>
      <c r="H4" s="24" t="s">
        <v>87</v>
      </c>
      <c r="I4" s="24" t="s">
        <v>88</v>
      </c>
    </row>
    <row r="5" spans="1:9" ht="15.75" customHeight="1">
      <c r="A5" s="163" t="s">
        <v>54</v>
      </c>
      <c r="B5" s="55">
        <v>2561252</v>
      </c>
      <c r="C5" s="55">
        <v>40944752</v>
      </c>
      <c r="D5" s="55">
        <v>8763.93</v>
      </c>
      <c r="E5" s="55">
        <v>13</v>
      </c>
      <c r="F5" s="55">
        <v>28</v>
      </c>
      <c r="G5" s="55">
        <v>19</v>
      </c>
      <c r="H5" s="55">
        <v>14</v>
      </c>
      <c r="I5" s="56">
        <v>2123</v>
      </c>
    </row>
    <row r="6" spans="1:9" ht="15.75" customHeight="1">
      <c r="A6" s="164" t="s">
        <v>55</v>
      </c>
      <c r="B6" s="57">
        <v>54105555</v>
      </c>
      <c r="C6" s="57">
        <v>115261712</v>
      </c>
      <c r="D6" s="57">
        <v>8552.73</v>
      </c>
      <c r="E6" s="57">
        <v>13</v>
      </c>
      <c r="F6" s="57">
        <v>28</v>
      </c>
      <c r="G6" s="57">
        <v>19</v>
      </c>
      <c r="H6" s="57">
        <v>14</v>
      </c>
      <c r="I6" s="58">
        <v>2021</v>
      </c>
    </row>
    <row r="7" spans="1:9" ht="15.75" customHeight="1">
      <c r="A7" s="164" t="s">
        <v>56</v>
      </c>
      <c r="B7" s="57">
        <v>2056873</v>
      </c>
      <c r="C7" s="57">
        <v>32104177</v>
      </c>
      <c r="D7" s="57">
        <v>8476.628</v>
      </c>
      <c r="E7" s="57">
        <v>13</v>
      </c>
      <c r="F7" s="57">
        <v>28</v>
      </c>
      <c r="G7" s="57">
        <v>21</v>
      </c>
      <c r="H7" s="57">
        <v>14</v>
      </c>
      <c r="I7" s="58">
        <v>1699</v>
      </c>
    </row>
    <row r="8" spans="1:9" ht="15.75" customHeight="1">
      <c r="A8" s="164" t="s">
        <v>57</v>
      </c>
      <c r="B8" s="57">
        <v>2614635</v>
      </c>
      <c r="C8" s="57">
        <v>42197347</v>
      </c>
      <c r="D8" s="57">
        <v>8610.12</v>
      </c>
      <c r="E8" s="57">
        <v>13</v>
      </c>
      <c r="F8" s="57">
        <v>27</v>
      </c>
      <c r="G8" s="57">
        <v>18</v>
      </c>
      <c r="H8" s="57">
        <v>14</v>
      </c>
      <c r="I8" s="58">
        <v>1513</v>
      </c>
    </row>
    <row r="9" spans="1:9" ht="15.75" customHeight="1">
      <c r="A9" s="164" t="s">
        <v>58</v>
      </c>
      <c r="B9" s="57">
        <v>4526493</v>
      </c>
      <c r="C9" s="57">
        <v>70679280</v>
      </c>
      <c r="D9" s="57">
        <v>9286.18</v>
      </c>
      <c r="E9" s="57">
        <v>13</v>
      </c>
      <c r="F9" s="57">
        <v>26</v>
      </c>
      <c r="G9" s="57">
        <v>19</v>
      </c>
      <c r="H9" s="57">
        <v>14</v>
      </c>
      <c r="I9" s="58">
        <v>2962</v>
      </c>
    </row>
    <row r="10" spans="1:9" ht="15.75" customHeight="1">
      <c r="A10" s="164" t="s">
        <v>59</v>
      </c>
      <c r="B10" s="57">
        <v>8778166</v>
      </c>
      <c r="C10" s="57">
        <v>174823842</v>
      </c>
      <c r="D10" s="57">
        <v>11312.98</v>
      </c>
      <c r="E10" s="57">
        <v>13</v>
      </c>
      <c r="F10" s="57">
        <v>27</v>
      </c>
      <c r="G10" s="57">
        <v>21</v>
      </c>
      <c r="H10" s="57">
        <v>14</v>
      </c>
      <c r="I10" s="58">
        <v>5545</v>
      </c>
    </row>
    <row r="11" spans="1:9" ht="15.75" customHeight="1">
      <c r="A11" s="164" t="s">
        <v>60</v>
      </c>
      <c r="B11" s="57">
        <v>6492987</v>
      </c>
      <c r="C11" s="57">
        <v>153033911</v>
      </c>
      <c r="D11" s="57">
        <v>11557.01</v>
      </c>
      <c r="E11" s="57">
        <v>12</v>
      </c>
      <c r="F11" s="57">
        <v>26</v>
      </c>
      <c r="G11" s="57">
        <v>23</v>
      </c>
      <c r="H11" s="57">
        <v>14</v>
      </c>
      <c r="I11" s="58">
        <v>4725</v>
      </c>
    </row>
    <row r="12" spans="1:9" ht="15.75" customHeight="1">
      <c r="A12" s="164" t="s">
        <v>61</v>
      </c>
      <c r="B12" s="57">
        <v>3835239</v>
      </c>
      <c r="C12" s="57">
        <v>61835814</v>
      </c>
      <c r="D12" s="57">
        <v>11040.25</v>
      </c>
      <c r="E12" s="57">
        <v>12</v>
      </c>
      <c r="F12" s="57">
        <v>26</v>
      </c>
      <c r="G12" s="57">
        <v>21</v>
      </c>
      <c r="H12" s="57">
        <v>14</v>
      </c>
      <c r="I12" s="58">
        <v>2839</v>
      </c>
    </row>
    <row r="13" spans="1:9" ht="15.75" customHeight="1">
      <c r="A13" s="164" t="s">
        <v>62</v>
      </c>
      <c r="B13" s="57">
        <v>4960933</v>
      </c>
      <c r="C13" s="57">
        <v>87945925</v>
      </c>
      <c r="D13" s="57">
        <v>11644.21</v>
      </c>
      <c r="E13" s="57">
        <v>12</v>
      </c>
      <c r="F13" s="57">
        <v>26</v>
      </c>
      <c r="G13" s="57">
        <v>21</v>
      </c>
      <c r="H13" s="57">
        <v>14</v>
      </c>
      <c r="I13" s="58">
        <v>2645</v>
      </c>
    </row>
    <row r="14" spans="1:9" ht="15.75" customHeight="1">
      <c r="A14" s="164" t="s">
        <v>63</v>
      </c>
      <c r="B14" s="57">
        <v>4968991</v>
      </c>
      <c r="C14" s="57">
        <v>103486829</v>
      </c>
      <c r="D14" s="57">
        <v>12597.19</v>
      </c>
      <c r="E14" s="57">
        <v>12</v>
      </c>
      <c r="F14" s="57">
        <v>26</v>
      </c>
      <c r="G14" s="57">
        <v>22</v>
      </c>
      <c r="H14" s="57">
        <v>14</v>
      </c>
      <c r="I14" s="58">
        <v>4042</v>
      </c>
    </row>
    <row r="15" spans="1:9" ht="15.75" customHeight="1">
      <c r="A15" s="164" t="s">
        <v>64</v>
      </c>
      <c r="B15" s="57">
        <v>4512808</v>
      </c>
      <c r="C15" s="57">
        <v>106395792</v>
      </c>
      <c r="D15" s="57">
        <v>12554.26</v>
      </c>
      <c r="E15" s="57">
        <v>11</v>
      </c>
      <c r="F15" s="57">
        <v>25</v>
      </c>
      <c r="G15" s="57">
        <v>19</v>
      </c>
      <c r="H15" s="57">
        <v>14</v>
      </c>
      <c r="I15" s="58">
        <v>4052</v>
      </c>
    </row>
    <row r="16" spans="1:9" ht="15.75" customHeight="1" thickBot="1">
      <c r="A16" s="165" t="s">
        <v>65</v>
      </c>
      <c r="B16" s="59">
        <v>3174705</v>
      </c>
      <c r="C16" s="59">
        <v>49395830</v>
      </c>
      <c r="D16" s="59">
        <v>12842.74</v>
      </c>
      <c r="E16" s="59">
        <v>11</v>
      </c>
      <c r="F16" s="59">
        <v>26</v>
      </c>
      <c r="G16" s="59">
        <v>20</v>
      </c>
      <c r="H16" s="59">
        <v>15</v>
      </c>
      <c r="I16" s="60">
        <v>2060</v>
      </c>
    </row>
    <row r="17" spans="1:9" ht="15.75" customHeight="1" thickBot="1">
      <c r="A17" s="24" t="s">
        <v>82</v>
      </c>
      <c r="B17" s="167">
        <f>SUM(B5:B16)</f>
        <v>102588637</v>
      </c>
      <c r="C17" s="167">
        <f>SUM(C5:C16)</f>
        <v>1038105211</v>
      </c>
      <c r="D17" s="168"/>
      <c r="E17" s="168"/>
      <c r="F17" s="168"/>
      <c r="G17" s="167">
        <f>SUM(G5:G16)</f>
        <v>243</v>
      </c>
      <c r="H17" s="168"/>
      <c r="I17" s="167">
        <f>SUM(I5:I16)</f>
        <v>36226</v>
      </c>
    </row>
    <row r="18" spans="1:9" ht="15.75" customHeight="1">
      <c r="A18" s="139"/>
      <c r="B18" s="198" t="s">
        <v>148</v>
      </c>
      <c r="C18" s="198"/>
      <c r="D18" s="198"/>
      <c r="E18" s="198"/>
      <c r="F18" s="198"/>
      <c r="G18" s="198"/>
      <c r="H18" s="198"/>
      <c r="I18" s="61">
        <f>B17/G17</f>
        <v>422175.4609053498</v>
      </c>
    </row>
    <row r="19" spans="1:9" ht="15.75" customHeight="1">
      <c r="A19" s="139"/>
      <c r="B19" s="199" t="s">
        <v>149</v>
      </c>
      <c r="C19" s="199"/>
      <c r="D19" s="199"/>
      <c r="E19" s="199"/>
      <c r="F19" s="199"/>
      <c r="G19" s="199"/>
      <c r="H19" s="199"/>
      <c r="I19" s="62">
        <f>C17/G17</f>
        <v>4272037.905349794</v>
      </c>
    </row>
    <row r="20" spans="1:9" ht="15.75" customHeight="1" thickBot="1">
      <c r="A20" s="139"/>
      <c r="B20" s="200" t="s">
        <v>150</v>
      </c>
      <c r="C20" s="200"/>
      <c r="D20" s="200"/>
      <c r="E20" s="200"/>
      <c r="F20" s="200"/>
      <c r="G20" s="200"/>
      <c r="H20" s="200"/>
      <c r="I20" s="63">
        <f>I17/G17</f>
        <v>149.0781893004115</v>
      </c>
    </row>
    <row r="21" spans="1:9" ht="13.5" customHeight="1">
      <c r="A21" s="7" t="s">
        <v>89</v>
      </c>
      <c r="B21" s="13"/>
      <c r="C21" s="13"/>
      <c r="D21" s="13"/>
      <c r="E21" s="13"/>
      <c r="F21" s="13"/>
      <c r="G21" s="13"/>
      <c r="H21" s="13"/>
      <c r="I21" s="13"/>
    </row>
  </sheetData>
  <sheetProtection/>
  <mergeCells count="4">
    <mergeCell ref="B18:H18"/>
    <mergeCell ref="B19:H19"/>
    <mergeCell ref="B20:H20"/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" customWidth="1"/>
    <col min="2" max="2" width="21.140625" style="10" customWidth="1"/>
    <col min="3" max="3" width="18.421875" style="6" customWidth="1"/>
    <col min="4" max="4" width="11.421875" style="6" customWidth="1"/>
    <col min="5" max="6" width="12.28125" style="1" customWidth="1"/>
    <col min="7" max="7" width="11.8515625" style="1" customWidth="1"/>
    <col min="8" max="8" width="11.57421875" style="1" customWidth="1"/>
    <col min="9" max="9" width="11.7109375" style="1" customWidth="1"/>
    <col min="10" max="11" width="11.8515625" style="1" customWidth="1"/>
    <col min="12" max="12" width="12.28125" style="1" customWidth="1"/>
    <col min="13" max="15" width="9.140625" style="1" customWidth="1"/>
    <col min="16" max="16384" width="9.140625" style="3" customWidth="1"/>
  </cols>
  <sheetData>
    <row r="1" spans="1:12" ht="19.5" customHeight="1">
      <c r="A1" s="107" t="s">
        <v>151</v>
      </c>
      <c r="B1" s="134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ht="10.5" customHeight="1" thickBot="1"/>
    <row r="3" spans="4:11" ht="13.5" customHeight="1" thickBot="1">
      <c r="D3" s="201">
        <v>2009</v>
      </c>
      <c r="E3" s="201"/>
      <c r="F3" s="201"/>
      <c r="G3" s="201"/>
      <c r="H3" s="201"/>
      <c r="I3" s="201"/>
      <c r="J3" s="201"/>
      <c r="K3" s="201"/>
    </row>
    <row r="4" spans="1:15" ht="27.75" customHeight="1" thickBot="1">
      <c r="A4" s="24" t="s">
        <v>91</v>
      </c>
      <c r="B4" s="24" t="s">
        <v>92</v>
      </c>
      <c r="C4" s="101" t="s">
        <v>93</v>
      </c>
      <c r="D4" s="24" t="s">
        <v>94</v>
      </c>
      <c r="E4" s="24" t="s">
        <v>153</v>
      </c>
      <c r="F4" s="24" t="s">
        <v>154</v>
      </c>
      <c r="G4" s="24" t="s">
        <v>95</v>
      </c>
      <c r="H4" s="24" t="s">
        <v>96</v>
      </c>
      <c r="I4" s="24" t="s">
        <v>97</v>
      </c>
      <c r="J4" s="24" t="s">
        <v>98</v>
      </c>
      <c r="K4" s="24" t="s">
        <v>99</v>
      </c>
      <c r="O4" s="3"/>
    </row>
    <row r="5" spans="1:15" ht="34.5" customHeight="1">
      <c r="A5" s="181" t="s">
        <v>66</v>
      </c>
      <c r="B5" s="135" t="s">
        <v>67</v>
      </c>
      <c r="C5" s="65" t="s">
        <v>0</v>
      </c>
      <c r="D5" s="40">
        <v>22421</v>
      </c>
      <c r="E5" s="33">
        <v>509028</v>
      </c>
      <c r="F5" s="40">
        <v>20266</v>
      </c>
      <c r="G5" s="66">
        <v>16.5</v>
      </c>
      <c r="H5" s="66">
        <v>28</v>
      </c>
      <c r="I5" s="66">
        <v>14.26</v>
      </c>
      <c r="J5" s="66">
        <v>23.98</v>
      </c>
      <c r="K5" s="40">
        <v>243</v>
      </c>
      <c r="O5" s="3"/>
    </row>
    <row r="6" spans="1:11" s="8" customFormat="1" ht="34.5" customHeight="1" thickBot="1">
      <c r="A6" s="183"/>
      <c r="B6" s="136" t="s">
        <v>68</v>
      </c>
      <c r="C6" s="67" t="s">
        <v>0</v>
      </c>
      <c r="D6" s="36">
        <v>10046</v>
      </c>
      <c r="E6" s="42">
        <v>215490</v>
      </c>
      <c r="F6" s="36">
        <v>10259</v>
      </c>
      <c r="G6" s="68">
        <v>16.5</v>
      </c>
      <c r="H6" s="68">
        <v>27.9</v>
      </c>
      <c r="I6" s="68">
        <v>14.01</v>
      </c>
      <c r="J6" s="68">
        <v>23.78</v>
      </c>
      <c r="K6" s="36">
        <v>243</v>
      </c>
    </row>
    <row r="7" spans="1:11" s="4" customFormat="1" ht="12" customHeight="1">
      <c r="A7" s="189" t="s">
        <v>74</v>
      </c>
      <c r="B7" s="135" t="s">
        <v>1</v>
      </c>
      <c r="C7" s="65" t="s">
        <v>0</v>
      </c>
      <c r="D7" s="35">
        <v>402</v>
      </c>
      <c r="E7" s="33">
        <v>643</v>
      </c>
      <c r="F7" s="35">
        <v>12</v>
      </c>
      <c r="G7" s="69">
        <v>1.9</v>
      </c>
      <c r="H7" s="69">
        <v>2.11</v>
      </c>
      <c r="I7" s="69">
        <v>0.76</v>
      </c>
      <c r="J7" s="69">
        <v>1.6</v>
      </c>
      <c r="K7" s="35">
        <v>8</v>
      </c>
    </row>
    <row r="8" spans="1:11" s="4" customFormat="1" ht="12" customHeight="1">
      <c r="A8" s="190"/>
      <c r="B8" s="137" t="s">
        <v>2</v>
      </c>
      <c r="C8" s="70" t="s">
        <v>0</v>
      </c>
      <c r="D8" s="38">
        <v>1058</v>
      </c>
      <c r="E8" s="45">
        <v>66802</v>
      </c>
      <c r="F8" s="38">
        <v>1003</v>
      </c>
      <c r="G8" s="71">
        <v>51.95</v>
      </c>
      <c r="H8" s="71">
        <v>85</v>
      </c>
      <c r="I8" s="71">
        <v>38.5</v>
      </c>
      <c r="J8" s="71">
        <v>82.95</v>
      </c>
      <c r="K8" s="38">
        <v>189</v>
      </c>
    </row>
    <row r="9" spans="1:11" s="4" customFormat="1" ht="12" customHeight="1">
      <c r="A9" s="190"/>
      <c r="B9" s="137" t="s">
        <v>3</v>
      </c>
      <c r="C9" s="70" t="s">
        <v>0</v>
      </c>
      <c r="D9" s="38">
        <v>486</v>
      </c>
      <c r="E9" s="45">
        <v>31278</v>
      </c>
      <c r="F9" s="38">
        <v>906</v>
      </c>
      <c r="G9" s="71">
        <v>53.25</v>
      </c>
      <c r="H9" s="71">
        <v>92.5</v>
      </c>
      <c r="I9" s="71">
        <v>41</v>
      </c>
      <c r="J9" s="71">
        <v>89</v>
      </c>
      <c r="K9" s="38">
        <v>187</v>
      </c>
    </row>
    <row r="10" spans="1:11" s="4" customFormat="1" ht="12" customHeight="1">
      <c r="A10" s="190"/>
      <c r="B10" s="137" t="s">
        <v>4</v>
      </c>
      <c r="C10" s="70" t="s">
        <v>0</v>
      </c>
      <c r="D10" s="38">
        <v>6</v>
      </c>
      <c r="E10" s="45">
        <v>162</v>
      </c>
      <c r="F10" s="38">
        <v>4</v>
      </c>
      <c r="G10" s="71">
        <v>25.75</v>
      </c>
      <c r="H10" s="71">
        <v>26</v>
      </c>
      <c r="I10" s="71">
        <v>25.75</v>
      </c>
      <c r="J10" s="115"/>
      <c r="K10" s="38">
        <v>4</v>
      </c>
    </row>
    <row r="11" spans="1:11" s="4" customFormat="1" ht="12" customHeight="1">
      <c r="A11" s="190"/>
      <c r="B11" s="137" t="s">
        <v>5</v>
      </c>
      <c r="C11" s="70" t="s">
        <v>0</v>
      </c>
      <c r="D11" s="38">
        <v>45</v>
      </c>
      <c r="E11" s="45">
        <v>4528</v>
      </c>
      <c r="F11" s="38">
        <v>66</v>
      </c>
      <c r="G11" s="71">
        <v>100</v>
      </c>
      <c r="H11" s="71">
        <v>103</v>
      </c>
      <c r="I11" s="71">
        <v>100</v>
      </c>
      <c r="J11" s="71">
        <v>103</v>
      </c>
      <c r="K11" s="38">
        <v>36</v>
      </c>
    </row>
    <row r="12" spans="1:11" s="4" customFormat="1" ht="12" customHeight="1">
      <c r="A12" s="190"/>
      <c r="B12" s="137" t="s">
        <v>6</v>
      </c>
      <c r="C12" s="70" t="s">
        <v>0</v>
      </c>
      <c r="D12" s="38">
        <v>56</v>
      </c>
      <c r="E12" s="45">
        <v>1037</v>
      </c>
      <c r="F12" s="38">
        <v>36</v>
      </c>
      <c r="G12" s="71">
        <v>18.25</v>
      </c>
      <c r="H12" s="71">
        <v>18.75</v>
      </c>
      <c r="I12" s="71">
        <v>18.1</v>
      </c>
      <c r="J12" s="71">
        <v>18.75</v>
      </c>
      <c r="K12" s="38">
        <v>30</v>
      </c>
    </row>
    <row r="13" spans="1:11" s="4" customFormat="1" ht="12" customHeight="1">
      <c r="A13" s="190"/>
      <c r="B13" s="137" t="s">
        <v>8</v>
      </c>
      <c r="C13" s="70" t="s">
        <v>0</v>
      </c>
      <c r="D13" s="38">
        <v>131</v>
      </c>
      <c r="E13" s="45">
        <v>3449</v>
      </c>
      <c r="F13" s="38">
        <v>46</v>
      </c>
      <c r="G13" s="71">
        <v>26.75</v>
      </c>
      <c r="H13" s="71">
        <v>27.25</v>
      </c>
      <c r="I13" s="71">
        <v>25</v>
      </c>
      <c r="J13" s="71">
        <v>26.9</v>
      </c>
      <c r="K13" s="38">
        <v>23</v>
      </c>
    </row>
    <row r="14" spans="1:11" s="4" customFormat="1" ht="12" customHeight="1">
      <c r="A14" s="190"/>
      <c r="B14" s="137" t="s">
        <v>9</v>
      </c>
      <c r="C14" s="70" t="s">
        <v>0</v>
      </c>
      <c r="D14" s="38">
        <v>115</v>
      </c>
      <c r="E14" s="45">
        <v>2960</v>
      </c>
      <c r="F14" s="38">
        <v>58</v>
      </c>
      <c r="G14" s="71">
        <v>25.25</v>
      </c>
      <c r="H14" s="71">
        <v>27.2</v>
      </c>
      <c r="I14" s="71">
        <v>25</v>
      </c>
      <c r="J14" s="71">
        <v>27.15</v>
      </c>
      <c r="K14" s="38">
        <v>27</v>
      </c>
    </row>
    <row r="15" spans="1:11" s="4" customFormat="1" ht="12" customHeight="1">
      <c r="A15" s="190"/>
      <c r="B15" s="137" t="s">
        <v>10</v>
      </c>
      <c r="C15" s="70" t="s">
        <v>0</v>
      </c>
      <c r="D15" s="38">
        <v>58940</v>
      </c>
      <c r="E15" s="45">
        <v>101574</v>
      </c>
      <c r="F15" s="38">
        <v>1061</v>
      </c>
      <c r="G15" s="71">
        <v>1.65</v>
      </c>
      <c r="H15" s="71">
        <v>2.19</v>
      </c>
      <c r="I15" s="71">
        <v>1.58</v>
      </c>
      <c r="J15" s="71">
        <v>2.09</v>
      </c>
      <c r="K15" s="38">
        <v>174</v>
      </c>
    </row>
    <row r="16" spans="1:11" s="4" customFormat="1" ht="12" customHeight="1">
      <c r="A16" s="190"/>
      <c r="B16" s="137" t="s">
        <v>11</v>
      </c>
      <c r="C16" s="70" t="s">
        <v>0</v>
      </c>
      <c r="D16" s="38">
        <v>6</v>
      </c>
      <c r="E16" s="45">
        <v>619</v>
      </c>
      <c r="F16" s="38">
        <v>17</v>
      </c>
      <c r="G16" s="71">
        <v>102.5</v>
      </c>
      <c r="H16" s="71">
        <v>105</v>
      </c>
      <c r="I16" s="71">
        <v>97.9</v>
      </c>
      <c r="J16" s="115"/>
      <c r="K16" s="38">
        <v>12</v>
      </c>
    </row>
    <row r="17" spans="1:11" s="4" customFormat="1" ht="12" customHeight="1">
      <c r="A17" s="190"/>
      <c r="B17" s="137" t="s">
        <v>25</v>
      </c>
      <c r="C17" s="70" t="s">
        <v>0</v>
      </c>
      <c r="D17" s="38">
        <v>61</v>
      </c>
      <c r="E17" s="45">
        <v>5985</v>
      </c>
      <c r="F17" s="38">
        <v>79</v>
      </c>
      <c r="G17" s="71">
        <v>97.9</v>
      </c>
      <c r="H17" s="71">
        <v>104</v>
      </c>
      <c r="I17" s="71">
        <v>95</v>
      </c>
      <c r="J17" s="71">
        <v>104</v>
      </c>
      <c r="K17" s="38">
        <v>48</v>
      </c>
    </row>
    <row r="18" spans="1:11" s="4" customFormat="1" ht="12" customHeight="1">
      <c r="A18" s="190"/>
      <c r="B18" s="137" t="s">
        <v>29</v>
      </c>
      <c r="C18" s="70" t="s">
        <v>0</v>
      </c>
      <c r="D18" s="38">
        <v>3</v>
      </c>
      <c r="E18" s="45">
        <v>342</v>
      </c>
      <c r="F18" s="38">
        <v>4</v>
      </c>
      <c r="G18" s="71">
        <v>100</v>
      </c>
      <c r="H18" s="71">
        <v>100.1</v>
      </c>
      <c r="I18" s="71">
        <v>100</v>
      </c>
      <c r="J18" s="71">
        <v>100.1</v>
      </c>
      <c r="K18" s="38">
        <v>4</v>
      </c>
    </row>
    <row r="19" spans="1:11" s="4" customFormat="1" ht="12" customHeight="1">
      <c r="A19" s="190"/>
      <c r="B19" s="137" t="s">
        <v>12</v>
      </c>
      <c r="C19" s="70" t="s">
        <v>0</v>
      </c>
      <c r="D19" s="38">
        <v>5934</v>
      </c>
      <c r="E19" s="45">
        <v>11190</v>
      </c>
      <c r="F19" s="38">
        <v>537</v>
      </c>
      <c r="G19" s="71">
        <v>1.62</v>
      </c>
      <c r="H19" s="71">
        <v>2.2</v>
      </c>
      <c r="I19" s="71">
        <v>1.6</v>
      </c>
      <c r="J19" s="71">
        <v>2.1</v>
      </c>
      <c r="K19" s="38">
        <v>163</v>
      </c>
    </row>
    <row r="20" spans="1:11" s="4" customFormat="1" ht="12" customHeight="1">
      <c r="A20" s="190"/>
      <c r="B20" s="137" t="s">
        <v>28</v>
      </c>
      <c r="C20" s="70" t="s">
        <v>0</v>
      </c>
      <c r="D20" s="38">
        <v>6</v>
      </c>
      <c r="E20" s="45">
        <v>525</v>
      </c>
      <c r="F20" s="38">
        <v>24</v>
      </c>
      <c r="G20" s="71">
        <v>88</v>
      </c>
      <c r="H20" s="71">
        <v>105</v>
      </c>
      <c r="I20" s="71">
        <v>85</v>
      </c>
      <c r="J20" s="71">
        <v>105</v>
      </c>
      <c r="K20" s="38">
        <v>19</v>
      </c>
    </row>
    <row r="21" spans="1:11" s="4" customFormat="1" ht="12" customHeight="1">
      <c r="A21" s="190"/>
      <c r="B21" s="137" t="s">
        <v>13</v>
      </c>
      <c r="C21" s="70" t="s">
        <v>0</v>
      </c>
      <c r="D21" s="38">
        <v>1284</v>
      </c>
      <c r="E21" s="45">
        <v>5679</v>
      </c>
      <c r="F21" s="38">
        <v>32</v>
      </c>
      <c r="G21" s="71">
        <v>4.51</v>
      </c>
      <c r="H21" s="71">
        <v>4.9</v>
      </c>
      <c r="I21" s="71">
        <v>4.2</v>
      </c>
      <c r="J21" s="71">
        <v>4.9</v>
      </c>
      <c r="K21" s="38">
        <v>16</v>
      </c>
    </row>
    <row r="22" spans="1:11" s="4" customFormat="1" ht="12" customHeight="1">
      <c r="A22" s="190"/>
      <c r="B22" s="137" t="s">
        <v>14</v>
      </c>
      <c r="C22" s="70" t="s">
        <v>0</v>
      </c>
      <c r="D22" s="38">
        <v>12</v>
      </c>
      <c r="E22" s="45">
        <v>1142</v>
      </c>
      <c r="F22" s="38">
        <v>6</v>
      </c>
      <c r="G22" s="71">
        <v>92</v>
      </c>
      <c r="H22" s="71">
        <v>100</v>
      </c>
      <c r="I22" s="71">
        <v>92</v>
      </c>
      <c r="J22" s="71">
        <v>100</v>
      </c>
      <c r="K22" s="38">
        <v>4</v>
      </c>
    </row>
    <row r="23" spans="1:11" s="4" customFormat="1" ht="12" customHeight="1">
      <c r="A23" s="190"/>
      <c r="B23" s="137" t="s">
        <v>15</v>
      </c>
      <c r="C23" s="70" t="s">
        <v>0</v>
      </c>
      <c r="D23" s="38">
        <v>516</v>
      </c>
      <c r="E23" s="45">
        <v>37611</v>
      </c>
      <c r="F23" s="38">
        <v>1360</v>
      </c>
      <c r="G23" s="71">
        <v>71.85</v>
      </c>
      <c r="H23" s="71">
        <v>93</v>
      </c>
      <c r="I23" s="71">
        <v>59.05</v>
      </c>
      <c r="J23" s="71">
        <v>89.8</v>
      </c>
      <c r="K23" s="38">
        <v>194</v>
      </c>
    </row>
    <row r="24" spans="1:11" s="4" customFormat="1" ht="12" customHeight="1">
      <c r="A24" s="190"/>
      <c r="B24" s="137" t="s">
        <v>16</v>
      </c>
      <c r="C24" s="70" t="s">
        <v>0</v>
      </c>
      <c r="D24" s="38">
        <v>445</v>
      </c>
      <c r="E24" s="45">
        <v>29817</v>
      </c>
      <c r="F24" s="38">
        <v>91</v>
      </c>
      <c r="G24" s="71">
        <v>73.9</v>
      </c>
      <c r="H24" s="71">
        <v>85</v>
      </c>
      <c r="I24" s="71">
        <v>60</v>
      </c>
      <c r="J24" s="71">
        <v>84</v>
      </c>
      <c r="K24" s="38">
        <v>44</v>
      </c>
    </row>
    <row r="25" spans="1:11" s="4" customFormat="1" ht="12" customHeight="1">
      <c r="A25" s="190"/>
      <c r="B25" s="137" t="s">
        <v>18</v>
      </c>
      <c r="C25" s="70" t="s">
        <v>0</v>
      </c>
      <c r="D25" s="38">
        <v>22</v>
      </c>
      <c r="E25" s="45">
        <v>2242</v>
      </c>
      <c r="F25" s="38">
        <v>32</v>
      </c>
      <c r="G25" s="71">
        <v>101</v>
      </c>
      <c r="H25" s="71">
        <v>101.3</v>
      </c>
      <c r="I25" s="71">
        <v>100.5</v>
      </c>
      <c r="J25" s="71">
        <v>101.3</v>
      </c>
      <c r="K25" s="38">
        <v>19</v>
      </c>
    </row>
    <row r="26" spans="1:11" s="4" customFormat="1" ht="12" customHeight="1" thickBot="1">
      <c r="A26" s="191"/>
      <c r="B26" s="136" t="s">
        <v>19</v>
      </c>
      <c r="C26" s="67" t="s">
        <v>0</v>
      </c>
      <c r="D26" s="36">
        <v>26</v>
      </c>
      <c r="E26" s="42">
        <v>2600</v>
      </c>
      <c r="F26" s="36">
        <v>21</v>
      </c>
      <c r="G26" s="68">
        <v>101.7</v>
      </c>
      <c r="H26" s="68">
        <v>102</v>
      </c>
      <c r="I26" s="68">
        <v>101.5</v>
      </c>
      <c r="J26" s="68">
        <v>101.7</v>
      </c>
      <c r="K26" s="36">
        <v>16</v>
      </c>
    </row>
    <row r="27" spans="1:11" s="4" customFormat="1" ht="12" customHeight="1">
      <c r="A27" s="181" t="s">
        <v>72</v>
      </c>
      <c r="B27" s="131" t="s">
        <v>79</v>
      </c>
      <c r="C27" s="65" t="s">
        <v>0</v>
      </c>
      <c r="D27" s="35">
        <v>57</v>
      </c>
      <c r="E27" s="33">
        <v>178</v>
      </c>
      <c r="F27" s="35">
        <v>4</v>
      </c>
      <c r="G27" s="69">
        <v>3.15</v>
      </c>
      <c r="H27" s="69">
        <v>3.15</v>
      </c>
      <c r="I27" s="69">
        <v>2.5</v>
      </c>
      <c r="J27" s="69">
        <v>3.15</v>
      </c>
      <c r="K27" s="35">
        <v>3</v>
      </c>
    </row>
    <row r="28" spans="1:11" s="4" customFormat="1" ht="12" customHeight="1">
      <c r="A28" s="182"/>
      <c r="B28" s="132" t="s">
        <v>20</v>
      </c>
      <c r="C28" s="70" t="s">
        <v>0</v>
      </c>
      <c r="D28" s="38">
        <v>195</v>
      </c>
      <c r="E28" s="45">
        <v>2548</v>
      </c>
      <c r="F28" s="38">
        <v>271</v>
      </c>
      <c r="G28" s="71">
        <v>12.77</v>
      </c>
      <c r="H28" s="71">
        <v>16</v>
      </c>
      <c r="I28" s="71">
        <v>11.68</v>
      </c>
      <c r="J28" s="71">
        <v>12.52</v>
      </c>
      <c r="K28" s="38">
        <v>108</v>
      </c>
    </row>
    <row r="29" spans="1:11" s="4" customFormat="1" ht="12" customHeight="1">
      <c r="A29" s="182"/>
      <c r="B29" s="132" t="s">
        <v>125</v>
      </c>
      <c r="C29" s="70" t="s">
        <v>0</v>
      </c>
      <c r="D29" s="38">
        <v>7</v>
      </c>
      <c r="E29" s="45">
        <v>16.61</v>
      </c>
      <c r="F29" s="38">
        <v>2</v>
      </c>
      <c r="G29" s="71">
        <v>2.1</v>
      </c>
      <c r="H29" s="71">
        <v>3.15</v>
      </c>
      <c r="I29" s="71">
        <v>2.1</v>
      </c>
      <c r="J29" s="71">
        <v>3.15</v>
      </c>
      <c r="K29" s="38">
        <v>2</v>
      </c>
    </row>
    <row r="30" spans="1:11" s="4" customFormat="1" ht="12" customHeight="1">
      <c r="A30" s="182"/>
      <c r="B30" s="132" t="s">
        <v>113</v>
      </c>
      <c r="C30" s="70" t="s">
        <v>0</v>
      </c>
      <c r="D30" s="38">
        <v>2</v>
      </c>
      <c r="E30" s="45">
        <v>1</v>
      </c>
      <c r="F30" s="38">
        <v>1</v>
      </c>
      <c r="G30" s="71">
        <v>0.5</v>
      </c>
      <c r="H30" s="71">
        <v>0.5</v>
      </c>
      <c r="I30" s="71">
        <v>0.5</v>
      </c>
      <c r="J30" s="71">
        <v>0.5</v>
      </c>
      <c r="K30" s="38">
        <v>1</v>
      </c>
    </row>
    <row r="31" spans="1:11" s="4" customFormat="1" ht="12" customHeight="1">
      <c r="A31" s="182"/>
      <c r="B31" s="132" t="s">
        <v>78</v>
      </c>
      <c r="C31" s="70" t="s">
        <v>0</v>
      </c>
      <c r="D31" s="38">
        <v>70</v>
      </c>
      <c r="E31" s="45">
        <v>4</v>
      </c>
      <c r="F31" s="38">
        <v>2</v>
      </c>
      <c r="G31" s="71">
        <v>0.06</v>
      </c>
      <c r="H31" s="71">
        <v>0.06</v>
      </c>
      <c r="I31" s="71">
        <v>0.06</v>
      </c>
      <c r="J31" s="115"/>
      <c r="K31" s="38">
        <v>2</v>
      </c>
    </row>
    <row r="32" spans="1:11" s="4" customFormat="1" ht="12" customHeight="1" thickBot="1">
      <c r="A32" s="183"/>
      <c r="B32" s="133" t="s">
        <v>77</v>
      </c>
      <c r="C32" s="67" t="s">
        <v>0</v>
      </c>
      <c r="D32" s="36">
        <v>230</v>
      </c>
      <c r="E32" s="42">
        <v>23</v>
      </c>
      <c r="F32" s="36">
        <v>6</v>
      </c>
      <c r="G32" s="68">
        <v>0.1</v>
      </c>
      <c r="H32" s="68">
        <v>0.1</v>
      </c>
      <c r="I32" s="68">
        <v>0.1</v>
      </c>
      <c r="J32" s="116"/>
      <c r="K32" s="36">
        <v>4</v>
      </c>
    </row>
    <row r="33" spans="1:11" s="4" customFormat="1" ht="16.5" customHeight="1">
      <c r="A33" s="182" t="s">
        <v>71</v>
      </c>
      <c r="B33" s="135" t="s">
        <v>23</v>
      </c>
      <c r="C33" s="65" t="s">
        <v>27</v>
      </c>
      <c r="D33" s="35">
        <v>0.03</v>
      </c>
      <c r="E33" s="33">
        <v>2951</v>
      </c>
      <c r="F33" s="35">
        <v>2</v>
      </c>
      <c r="G33" s="69">
        <v>113400</v>
      </c>
      <c r="H33" s="69">
        <v>113400</v>
      </c>
      <c r="I33" s="69">
        <v>104</v>
      </c>
      <c r="J33" s="117"/>
      <c r="K33" s="35">
        <v>2</v>
      </c>
    </row>
    <row r="34" spans="1:11" s="4" customFormat="1" ht="16.5" customHeight="1" thickBot="1">
      <c r="A34" s="182"/>
      <c r="B34" s="137" t="s">
        <v>24</v>
      </c>
      <c r="C34" s="70" t="s">
        <v>0</v>
      </c>
      <c r="D34" s="38">
        <v>6.07</v>
      </c>
      <c r="E34" s="45">
        <v>632</v>
      </c>
      <c r="F34" s="38">
        <v>18</v>
      </c>
      <c r="G34" s="71">
        <v>109.1</v>
      </c>
      <c r="H34" s="71">
        <v>109.1</v>
      </c>
      <c r="I34" s="71">
        <v>100.8</v>
      </c>
      <c r="J34" s="71">
        <v>109.1</v>
      </c>
      <c r="K34" s="38">
        <v>15</v>
      </c>
    </row>
    <row r="35" spans="1:15" ht="16.5" customHeight="1" thickBot="1">
      <c r="A35" s="174" t="s">
        <v>70</v>
      </c>
      <c r="B35" s="174"/>
      <c r="C35" s="73" t="s">
        <v>0</v>
      </c>
      <c r="D35" s="72">
        <f>SUM(D5:D34)</f>
        <v>102588.1</v>
      </c>
      <c r="E35" s="72">
        <f>SUM(E5:E34)</f>
        <v>1041056.61</v>
      </c>
      <c r="F35" s="72">
        <f>SUM(F5:F34)</f>
        <v>36226</v>
      </c>
      <c r="G35" s="118"/>
      <c r="H35" s="118"/>
      <c r="I35" s="118"/>
      <c r="J35" s="118"/>
      <c r="K35" s="119"/>
      <c r="O35" s="3"/>
    </row>
    <row r="36" ht="13.5" customHeight="1">
      <c r="A36" s="7" t="s">
        <v>89</v>
      </c>
    </row>
  </sheetData>
  <sheetProtection/>
  <mergeCells count="6">
    <mergeCell ref="D3:K3"/>
    <mergeCell ref="A5:A6"/>
    <mergeCell ref="A7:A26"/>
    <mergeCell ref="A27:A32"/>
    <mergeCell ref="A33:A34"/>
    <mergeCell ref="A35:B3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0" customWidth="1"/>
    <col min="2" max="2" width="22.8515625" style="10" customWidth="1"/>
    <col min="3" max="3" width="7.8515625" style="6" customWidth="1"/>
    <col min="4" max="14" width="8.7109375" style="1" customWidth="1"/>
    <col min="15" max="15" width="8.7109375" style="3" customWidth="1"/>
    <col min="16" max="16384" width="9.140625" style="3" customWidth="1"/>
  </cols>
  <sheetData>
    <row r="1" spans="1:23" ht="19.5" customHeight="1">
      <c r="A1" s="107" t="s">
        <v>155</v>
      </c>
      <c r="B1" s="13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"/>
      <c r="Q1" s="12"/>
      <c r="R1" s="12"/>
      <c r="S1" s="12"/>
      <c r="T1" s="12"/>
      <c r="U1" s="12"/>
      <c r="V1" s="12"/>
      <c r="W1" s="12"/>
    </row>
    <row r="2" spans="1:23" ht="6.75" customHeight="1" thickBot="1">
      <c r="A2" s="7"/>
      <c r="M2" s="10"/>
      <c r="N2" s="6"/>
      <c r="O2" s="6"/>
      <c r="P2" s="1"/>
      <c r="Q2" s="1"/>
      <c r="R2" s="1"/>
      <c r="S2" s="1"/>
      <c r="T2" s="1"/>
      <c r="U2" s="1"/>
      <c r="V2" s="1"/>
      <c r="W2" s="1"/>
    </row>
    <row r="3" spans="1:23" ht="13.5" thickBot="1">
      <c r="A3" s="7"/>
      <c r="C3" s="192">
        <v>2009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"/>
      <c r="Q3" s="1"/>
      <c r="R3" s="1"/>
      <c r="S3" s="1"/>
      <c r="T3" s="1"/>
      <c r="U3" s="1"/>
      <c r="V3" s="1"/>
      <c r="W3" s="1"/>
    </row>
    <row r="4" spans="1:15" ht="21.75" thickBot="1">
      <c r="A4" s="24" t="s">
        <v>91</v>
      </c>
      <c r="B4" s="24" t="s">
        <v>92</v>
      </c>
      <c r="C4" s="101" t="s">
        <v>93</v>
      </c>
      <c r="D4" s="155" t="s">
        <v>133</v>
      </c>
      <c r="E4" s="155" t="s">
        <v>134</v>
      </c>
      <c r="F4" s="155" t="s">
        <v>56</v>
      </c>
      <c r="G4" s="155" t="s">
        <v>57</v>
      </c>
      <c r="H4" s="155" t="s">
        <v>58</v>
      </c>
      <c r="I4" s="155" t="s">
        <v>59</v>
      </c>
      <c r="J4" s="155" t="s">
        <v>60</v>
      </c>
      <c r="K4" s="155" t="s">
        <v>135</v>
      </c>
      <c r="L4" s="155" t="s">
        <v>136</v>
      </c>
      <c r="M4" s="155" t="s">
        <v>137</v>
      </c>
      <c r="N4" s="155" t="s">
        <v>138</v>
      </c>
      <c r="O4" s="155" t="s">
        <v>139</v>
      </c>
    </row>
    <row r="5" spans="1:15" ht="33.75" customHeight="1">
      <c r="A5" s="181" t="s">
        <v>66</v>
      </c>
      <c r="B5" s="131" t="s">
        <v>67</v>
      </c>
      <c r="C5" s="65" t="s">
        <v>0</v>
      </c>
      <c r="D5" s="74">
        <v>14.71</v>
      </c>
      <c r="E5" s="75">
        <v>15.67</v>
      </c>
      <c r="F5" s="74">
        <v>15.1</v>
      </c>
      <c r="G5" s="74">
        <v>16</v>
      </c>
      <c r="H5" s="74">
        <v>18.28</v>
      </c>
      <c r="I5" s="74">
        <v>25.37</v>
      </c>
      <c r="J5" s="74">
        <v>25.99</v>
      </c>
      <c r="K5" s="74">
        <v>24.18</v>
      </c>
      <c r="L5" s="75">
        <v>25.13</v>
      </c>
      <c r="M5" s="75">
        <v>26.35</v>
      </c>
      <c r="N5" s="75">
        <v>24.53</v>
      </c>
      <c r="O5" s="30">
        <v>23.98</v>
      </c>
    </row>
    <row r="6" spans="1:15" s="8" customFormat="1" ht="33.75" customHeight="1" thickBot="1">
      <c r="A6" s="182"/>
      <c r="B6" s="133" t="s">
        <v>68</v>
      </c>
      <c r="C6" s="67" t="s">
        <v>0</v>
      </c>
      <c r="D6" s="76">
        <v>14.66</v>
      </c>
      <c r="E6" s="77">
        <v>15.8</v>
      </c>
      <c r="F6" s="76">
        <v>15.1</v>
      </c>
      <c r="G6" s="76">
        <v>15.99</v>
      </c>
      <c r="H6" s="76">
        <v>18.39</v>
      </c>
      <c r="I6" s="76">
        <v>25.04</v>
      </c>
      <c r="J6" s="76">
        <v>25.9</v>
      </c>
      <c r="K6" s="76">
        <v>24.02</v>
      </c>
      <c r="L6" s="29">
        <v>25.14</v>
      </c>
      <c r="M6" s="29">
        <v>26.16</v>
      </c>
      <c r="N6" s="29">
        <v>24.58</v>
      </c>
      <c r="O6" s="88">
        <v>23.78</v>
      </c>
    </row>
    <row r="7" spans="1:15" s="4" customFormat="1" ht="12" customHeight="1">
      <c r="A7" s="189" t="s">
        <v>74</v>
      </c>
      <c r="B7" s="131" t="s">
        <v>1</v>
      </c>
      <c r="C7" s="65" t="s">
        <v>0</v>
      </c>
      <c r="D7" s="78">
        <v>1.9</v>
      </c>
      <c r="E7" s="75">
        <v>1.9</v>
      </c>
      <c r="F7" s="78">
        <v>1.9</v>
      </c>
      <c r="G7" s="78">
        <v>1.9</v>
      </c>
      <c r="H7" s="78">
        <v>1.9</v>
      </c>
      <c r="I7" s="78">
        <v>1.9</v>
      </c>
      <c r="J7" s="78">
        <v>1.9</v>
      </c>
      <c r="K7" s="78">
        <v>2.11</v>
      </c>
      <c r="L7" s="78">
        <v>1.6</v>
      </c>
      <c r="M7" s="30">
        <v>1.6</v>
      </c>
      <c r="N7" s="30">
        <v>1.6</v>
      </c>
      <c r="O7" s="30">
        <v>1.6</v>
      </c>
    </row>
    <row r="8" spans="1:15" s="4" customFormat="1" ht="12" customHeight="1">
      <c r="A8" s="190"/>
      <c r="B8" s="132" t="s">
        <v>2</v>
      </c>
      <c r="C8" s="70" t="s">
        <v>0</v>
      </c>
      <c r="D8" s="79">
        <v>46.9</v>
      </c>
      <c r="E8" s="80">
        <v>40</v>
      </c>
      <c r="F8" s="79">
        <v>41.7</v>
      </c>
      <c r="G8" s="79">
        <v>44</v>
      </c>
      <c r="H8" s="79">
        <v>49.83</v>
      </c>
      <c r="I8" s="79">
        <v>60.65</v>
      </c>
      <c r="J8" s="79">
        <v>61.05</v>
      </c>
      <c r="K8" s="79">
        <v>59.95</v>
      </c>
      <c r="L8" s="31">
        <v>61.75</v>
      </c>
      <c r="M8" s="31">
        <v>74.8</v>
      </c>
      <c r="N8" s="31">
        <v>76</v>
      </c>
      <c r="O8" s="31">
        <v>82.95</v>
      </c>
    </row>
    <row r="9" spans="1:15" s="4" customFormat="1" ht="12" customHeight="1">
      <c r="A9" s="190"/>
      <c r="B9" s="132" t="s">
        <v>3</v>
      </c>
      <c r="C9" s="70" t="s">
        <v>0</v>
      </c>
      <c r="D9" s="79">
        <v>49.9</v>
      </c>
      <c r="E9" s="80">
        <v>44375</v>
      </c>
      <c r="F9" s="79">
        <v>47</v>
      </c>
      <c r="G9" s="79">
        <v>45.22</v>
      </c>
      <c r="H9" s="79">
        <v>53.55</v>
      </c>
      <c r="I9" s="79">
        <v>66.95</v>
      </c>
      <c r="J9" s="79">
        <v>67.1</v>
      </c>
      <c r="K9" s="79">
        <v>68</v>
      </c>
      <c r="L9" s="31">
        <v>71.55</v>
      </c>
      <c r="M9" s="31">
        <v>85.35</v>
      </c>
      <c r="N9" s="31">
        <v>83.2</v>
      </c>
      <c r="O9" s="31">
        <v>89</v>
      </c>
    </row>
    <row r="10" spans="1:15" s="4" customFormat="1" ht="12" customHeight="1">
      <c r="A10" s="190"/>
      <c r="B10" s="132" t="s">
        <v>4</v>
      </c>
      <c r="C10" s="70" t="s">
        <v>0</v>
      </c>
      <c r="D10" s="79">
        <v>25.75</v>
      </c>
      <c r="E10" s="80">
        <v>25.75</v>
      </c>
      <c r="F10" s="79">
        <v>26</v>
      </c>
      <c r="G10" s="120"/>
      <c r="H10" s="120"/>
      <c r="I10" s="120"/>
      <c r="J10" s="120"/>
      <c r="K10" s="120"/>
      <c r="L10" s="121"/>
      <c r="M10" s="121"/>
      <c r="N10" s="121"/>
      <c r="O10" s="121"/>
    </row>
    <row r="11" spans="1:15" s="4" customFormat="1" ht="12" customHeight="1">
      <c r="A11" s="190"/>
      <c r="B11" s="132" t="s">
        <v>5</v>
      </c>
      <c r="C11" s="70" t="s">
        <v>0</v>
      </c>
      <c r="D11" s="79">
        <v>100</v>
      </c>
      <c r="E11" s="80">
        <v>101</v>
      </c>
      <c r="F11" s="79">
        <v>101</v>
      </c>
      <c r="G11" s="79">
        <v>100.1</v>
      </c>
      <c r="H11" s="79">
        <v>100.4</v>
      </c>
      <c r="I11" s="79">
        <v>100.3</v>
      </c>
      <c r="J11" s="79">
        <v>100.3</v>
      </c>
      <c r="K11" s="79">
        <v>100.3</v>
      </c>
      <c r="L11" s="31">
        <v>100.4</v>
      </c>
      <c r="M11" s="31">
        <v>100.5</v>
      </c>
      <c r="N11" s="31">
        <v>103</v>
      </c>
      <c r="O11" s="31">
        <v>103</v>
      </c>
    </row>
    <row r="12" spans="1:15" s="4" customFormat="1" ht="12" customHeight="1">
      <c r="A12" s="190"/>
      <c r="B12" s="132" t="s">
        <v>6</v>
      </c>
      <c r="C12" s="70" t="s">
        <v>0</v>
      </c>
      <c r="D12" s="79">
        <v>18.15</v>
      </c>
      <c r="E12" s="80">
        <v>18.1</v>
      </c>
      <c r="F12" s="79">
        <v>18.1</v>
      </c>
      <c r="G12" s="79">
        <v>18.1</v>
      </c>
      <c r="H12" s="79">
        <v>18.1</v>
      </c>
      <c r="I12" s="79">
        <v>18.5</v>
      </c>
      <c r="J12" s="79">
        <v>18.4</v>
      </c>
      <c r="K12" s="79">
        <v>18.4</v>
      </c>
      <c r="L12" s="31">
        <v>18.5</v>
      </c>
      <c r="M12" s="31">
        <v>18.55</v>
      </c>
      <c r="N12" s="31">
        <v>18.75</v>
      </c>
      <c r="O12" s="31">
        <v>18.75</v>
      </c>
    </row>
    <row r="13" spans="1:15" s="4" customFormat="1" ht="12" customHeight="1">
      <c r="A13" s="190"/>
      <c r="B13" s="132" t="s">
        <v>8</v>
      </c>
      <c r="C13" s="70" t="s">
        <v>0</v>
      </c>
      <c r="D13" s="79">
        <v>26.75</v>
      </c>
      <c r="E13" s="80">
        <v>27</v>
      </c>
      <c r="F13" s="79">
        <v>27</v>
      </c>
      <c r="G13" s="79">
        <v>27.25</v>
      </c>
      <c r="H13" s="79">
        <v>25</v>
      </c>
      <c r="I13" s="79">
        <v>25</v>
      </c>
      <c r="J13" s="79">
        <v>25.75</v>
      </c>
      <c r="K13" s="79">
        <v>25.5</v>
      </c>
      <c r="L13" s="31">
        <v>25.84</v>
      </c>
      <c r="M13" s="31">
        <v>25.96</v>
      </c>
      <c r="N13" s="31">
        <v>26.63</v>
      </c>
      <c r="O13" s="31">
        <v>26.9</v>
      </c>
    </row>
    <row r="14" spans="1:15" s="4" customFormat="1" ht="12" customHeight="1">
      <c r="A14" s="190"/>
      <c r="B14" s="132" t="s">
        <v>9</v>
      </c>
      <c r="C14" s="70" t="s">
        <v>0</v>
      </c>
      <c r="D14" s="79">
        <v>25.25</v>
      </c>
      <c r="E14" s="80">
        <v>27.2</v>
      </c>
      <c r="F14" s="79">
        <v>27.2</v>
      </c>
      <c r="G14" s="79">
        <v>25</v>
      </c>
      <c r="H14" s="79">
        <v>25</v>
      </c>
      <c r="I14" s="79">
        <v>25.75</v>
      </c>
      <c r="J14" s="79">
        <v>25.5</v>
      </c>
      <c r="K14" s="79">
        <v>25.5</v>
      </c>
      <c r="L14" s="31">
        <v>25.77</v>
      </c>
      <c r="M14" s="31">
        <v>26</v>
      </c>
      <c r="N14" s="31">
        <v>25.31</v>
      </c>
      <c r="O14" s="31">
        <v>27.15</v>
      </c>
    </row>
    <row r="15" spans="1:15" s="4" customFormat="1" ht="12" customHeight="1">
      <c r="A15" s="190"/>
      <c r="B15" s="132" t="s">
        <v>10</v>
      </c>
      <c r="C15" s="70" t="s">
        <v>0</v>
      </c>
      <c r="D15" s="79">
        <v>1.6</v>
      </c>
      <c r="E15" s="80">
        <v>1.66</v>
      </c>
      <c r="F15" s="79">
        <v>1.67</v>
      </c>
      <c r="G15" s="79">
        <v>1.73</v>
      </c>
      <c r="H15" s="79">
        <v>1.74</v>
      </c>
      <c r="I15" s="79">
        <v>1.84</v>
      </c>
      <c r="J15" s="79">
        <v>1.95</v>
      </c>
      <c r="K15" s="79">
        <v>1.75</v>
      </c>
      <c r="L15" s="31">
        <v>1.8</v>
      </c>
      <c r="M15" s="31">
        <v>2.05</v>
      </c>
      <c r="N15" s="31">
        <v>2.03</v>
      </c>
      <c r="O15" s="31">
        <v>2.09</v>
      </c>
    </row>
    <row r="16" spans="1:15" s="4" customFormat="1" ht="12" customHeight="1">
      <c r="A16" s="190"/>
      <c r="B16" s="132" t="s">
        <v>11</v>
      </c>
      <c r="C16" s="70" t="s">
        <v>0</v>
      </c>
      <c r="D16" s="79">
        <v>104.1</v>
      </c>
      <c r="E16" s="80">
        <v>104.1</v>
      </c>
      <c r="F16" s="79">
        <v>104.1</v>
      </c>
      <c r="G16" s="79">
        <v>104.1</v>
      </c>
      <c r="H16" s="120"/>
      <c r="I16" s="120"/>
      <c r="J16" s="120"/>
      <c r="K16" s="120"/>
      <c r="L16" s="121"/>
      <c r="M16" s="121"/>
      <c r="N16" s="121"/>
      <c r="O16" s="121"/>
    </row>
    <row r="17" spans="1:15" s="4" customFormat="1" ht="12" customHeight="1">
      <c r="A17" s="190"/>
      <c r="B17" s="132" t="s">
        <v>12</v>
      </c>
      <c r="C17" s="70"/>
      <c r="D17" s="79">
        <v>1.65</v>
      </c>
      <c r="E17" s="80">
        <v>1.69</v>
      </c>
      <c r="F17" s="79">
        <v>1.67</v>
      </c>
      <c r="G17" s="79">
        <v>1.75</v>
      </c>
      <c r="H17" s="79">
        <v>1.7</v>
      </c>
      <c r="I17" s="79">
        <v>1.82</v>
      </c>
      <c r="J17" s="79">
        <v>1.98</v>
      </c>
      <c r="K17" s="79">
        <v>1.75</v>
      </c>
      <c r="L17" s="31">
        <v>1.82</v>
      </c>
      <c r="M17" s="31">
        <v>2.03</v>
      </c>
      <c r="N17" s="31">
        <v>2.05</v>
      </c>
      <c r="O17" s="31">
        <v>2.1</v>
      </c>
    </row>
    <row r="18" spans="1:15" s="4" customFormat="1" ht="12" customHeight="1">
      <c r="A18" s="190"/>
      <c r="B18" s="132" t="s">
        <v>25</v>
      </c>
      <c r="C18" s="70" t="s">
        <v>0</v>
      </c>
      <c r="D18" s="79">
        <v>97</v>
      </c>
      <c r="E18" s="80">
        <v>96</v>
      </c>
      <c r="F18" s="79">
        <v>98</v>
      </c>
      <c r="G18" s="79">
        <v>95.4</v>
      </c>
      <c r="H18" s="79">
        <v>99.6</v>
      </c>
      <c r="I18" s="79">
        <v>98.5</v>
      </c>
      <c r="J18" s="79">
        <v>97.9</v>
      </c>
      <c r="K18" s="79">
        <v>96.6</v>
      </c>
      <c r="L18" s="31">
        <v>98</v>
      </c>
      <c r="M18" s="31">
        <v>100</v>
      </c>
      <c r="N18" s="31">
        <v>100</v>
      </c>
      <c r="O18" s="31">
        <v>104</v>
      </c>
    </row>
    <row r="19" spans="1:15" s="4" customFormat="1" ht="12" customHeight="1">
      <c r="A19" s="190"/>
      <c r="B19" s="132" t="s">
        <v>29</v>
      </c>
      <c r="C19" s="70" t="s">
        <v>0</v>
      </c>
      <c r="D19" s="120"/>
      <c r="E19" s="121"/>
      <c r="F19" s="120"/>
      <c r="G19" s="120"/>
      <c r="H19" s="120"/>
      <c r="I19" s="120"/>
      <c r="J19" s="120"/>
      <c r="K19" s="120"/>
      <c r="L19" s="121"/>
      <c r="M19" s="121"/>
      <c r="N19" s="31">
        <v>100</v>
      </c>
      <c r="O19" s="31">
        <v>100.1</v>
      </c>
    </row>
    <row r="20" spans="1:15" s="4" customFormat="1" ht="12" customHeight="1">
      <c r="A20" s="190"/>
      <c r="B20" s="132" t="s">
        <v>28</v>
      </c>
      <c r="C20" s="70" t="s">
        <v>0</v>
      </c>
      <c r="D20" s="120"/>
      <c r="E20" s="121"/>
      <c r="F20" s="120"/>
      <c r="G20" s="120"/>
      <c r="H20" s="120"/>
      <c r="I20" s="79">
        <v>88</v>
      </c>
      <c r="J20" s="79">
        <v>91.9</v>
      </c>
      <c r="K20" s="79">
        <v>90</v>
      </c>
      <c r="L20" s="31">
        <v>87</v>
      </c>
      <c r="M20" s="31">
        <v>92</v>
      </c>
      <c r="N20" s="31">
        <v>93</v>
      </c>
      <c r="O20" s="31">
        <v>105</v>
      </c>
    </row>
    <row r="21" spans="1:15" s="4" customFormat="1" ht="12" customHeight="1">
      <c r="A21" s="190"/>
      <c r="B21" s="132" t="s">
        <v>13</v>
      </c>
      <c r="C21" s="70" t="s">
        <v>0</v>
      </c>
      <c r="D21" s="79">
        <v>4.51</v>
      </c>
      <c r="E21" s="80">
        <v>4.84</v>
      </c>
      <c r="F21" s="79">
        <v>4.4</v>
      </c>
      <c r="G21" s="79">
        <v>4.45</v>
      </c>
      <c r="H21" s="79">
        <v>4.7</v>
      </c>
      <c r="I21" s="79">
        <v>4.7</v>
      </c>
      <c r="J21" s="79">
        <v>4.2</v>
      </c>
      <c r="K21" s="79">
        <v>4.5</v>
      </c>
      <c r="L21" s="31">
        <v>4.55</v>
      </c>
      <c r="M21" s="31">
        <v>4.55</v>
      </c>
      <c r="N21" s="31">
        <v>4.5</v>
      </c>
      <c r="O21" s="31">
        <v>4.9</v>
      </c>
    </row>
    <row r="22" spans="1:15" s="4" customFormat="1" ht="12" customHeight="1">
      <c r="A22" s="190"/>
      <c r="B22" s="132" t="s">
        <v>14</v>
      </c>
      <c r="C22" s="70" t="s">
        <v>0</v>
      </c>
      <c r="D22" s="79">
        <v>100</v>
      </c>
      <c r="E22" s="80">
        <v>100</v>
      </c>
      <c r="F22" s="79">
        <v>100</v>
      </c>
      <c r="G22" s="79">
        <v>100</v>
      </c>
      <c r="H22" s="79">
        <v>100</v>
      </c>
      <c r="I22" s="79">
        <v>100</v>
      </c>
      <c r="J22" s="79">
        <v>95</v>
      </c>
      <c r="K22" s="79">
        <v>100</v>
      </c>
      <c r="L22" s="31">
        <v>100</v>
      </c>
      <c r="M22" s="31">
        <v>100</v>
      </c>
      <c r="N22" s="31">
        <v>100</v>
      </c>
      <c r="O22" s="31">
        <v>100</v>
      </c>
    </row>
    <row r="23" spans="1:15" s="4" customFormat="1" ht="12" customHeight="1">
      <c r="A23" s="190"/>
      <c r="B23" s="132" t="s">
        <v>15</v>
      </c>
      <c r="C23" s="70" t="s">
        <v>0</v>
      </c>
      <c r="D23" s="79">
        <v>67.15</v>
      </c>
      <c r="E23" s="80">
        <v>66.5</v>
      </c>
      <c r="F23" s="79">
        <v>60.55</v>
      </c>
      <c r="G23" s="79">
        <v>61.65</v>
      </c>
      <c r="H23" s="79">
        <v>63.8</v>
      </c>
      <c r="I23" s="79">
        <v>72.75</v>
      </c>
      <c r="J23" s="79">
        <v>80.2</v>
      </c>
      <c r="K23" s="79">
        <v>79</v>
      </c>
      <c r="L23" s="31">
        <v>84.25</v>
      </c>
      <c r="M23" s="31">
        <v>87.85</v>
      </c>
      <c r="N23" s="31">
        <v>87.95</v>
      </c>
      <c r="O23" s="31">
        <v>89.8</v>
      </c>
    </row>
    <row r="24" spans="1:15" s="4" customFormat="1" ht="12" customHeight="1">
      <c r="A24" s="190"/>
      <c r="B24" s="132" t="s">
        <v>16</v>
      </c>
      <c r="C24" s="70" t="s">
        <v>0</v>
      </c>
      <c r="D24" s="79">
        <v>66</v>
      </c>
      <c r="E24" s="80">
        <v>61</v>
      </c>
      <c r="F24" s="79">
        <v>60</v>
      </c>
      <c r="G24" s="79">
        <v>60</v>
      </c>
      <c r="H24" s="79">
        <v>62.5</v>
      </c>
      <c r="I24" s="79">
        <v>72</v>
      </c>
      <c r="J24" s="79">
        <v>74</v>
      </c>
      <c r="K24" s="79">
        <v>70</v>
      </c>
      <c r="L24" s="31">
        <v>81</v>
      </c>
      <c r="M24" s="31">
        <v>85</v>
      </c>
      <c r="N24" s="31">
        <v>84.95</v>
      </c>
      <c r="O24" s="31">
        <v>84</v>
      </c>
    </row>
    <row r="25" spans="1:15" s="4" customFormat="1" ht="12" customHeight="1">
      <c r="A25" s="190"/>
      <c r="B25" s="132" t="s">
        <v>18</v>
      </c>
      <c r="C25" s="70" t="s">
        <v>0</v>
      </c>
      <c r="D25" s="79">
        <v>101</v>
      </c>
      <c r="E25" s="80">
        <v>101</v>
      </c>
      <c r="F25" s="79">
        <v>101</v>
      </c>
      <c r="G25" s="79">
        <v>101</v>
      </c>
      <c r="H25" s="79">
        <v>101</v>
      </c>
      <c r="I25" s="79">
        <v>101</v>
      </c>
      <c r="J25" s="79">
        <v>100.5</v>
      </c>
      <c r="K25" s="79">
        <v>101</v>
      </c>
      <c r="L25" s="31">
        <v>101</v>
      </c>
      <c r="M25" s="31">
        <v>101</v>
      </c>
      <c r="N25" s="31">
        <v>101.3</v>
      </c>
      <c r="O25" s="31">
        <v>101.3</v>
      </c>
    </row>
    <row r="26" spans="1:15" s="4" customFormat="1" ht="12" customHeight="1" thickBot="1">
      <c r="A26" s="191"/>
      <c r="B26" s="133" t="s">
        <v>19</v>
      </c>
      <c r="C26" s="67" t="s">
        <v>0</v>
      </c>
      <c r="D26" s="76">
        <v>101.7</v>
      </c>
      <c r="E26" s="77">
        <v>101.7</v>
      </c>
      <c r="F26" s="76">
        <v>101.7</v>
      </c>
      <c r="G26" s="76">
        <v>102</v>
      </c>
      <c r="H26" s="76">
        <v>101.8</v>
      </c>
      <c r="I26" s="76">
        <v>102</v>
      </c>
      <c r="J26" s="76">
        <v>101.5</v>
      </c>
      <c r="K26" s="76">
        <v>101.5</v>
      </c>
      <c r="L26" s="81">
        <v>101.5</v>
      </c>
      <c r="M26" s="81">
        <v>101.5</v>
      </c>
      <c r="N26" s="81">
        <v>101.5</v>
      </c>
      <c r="O26" s="81">
        <v>101.7</v>
      </c>
    </row>
    <row r="27" spans="1:15" s="4" customFormat="1" ht="12.75" customHeight="1">
      <c r="A27" s="181" t="s">
        <v>72</v>
      </c>
      <c r="B27" s="131" t="s">
        <v>79</v>
      </c>
      <c r="C27" s="65" t="s">
        <v>0</v>
      </c>
      <c r="D27" s="78">
        <v>2.1</v>
      </c>
      <c r="E27" s="75">
        <v>2.1</v>
      </c>
      <c r="F27" s="78">
        <v>2.1</v>
      </c>
      <c r="G27" s="78">
        <v>2.1</v>
      </c>
      <c r="H27" s="78">
        <v>3.15</v>
      </c>
      <c r="I27" s="78">
        <v>3.15</v>
      </c>
      <c r="J27" s="78">
        <v>3.15</v>
      </c>
      <c r="K27" s="78">
        <v>3.15</v>
      </c>
      <c r="L27" s="30">
        <v>3.15</v>
      </c>
      <c r="M27" s="30">
        <v>3.15</v>
      </c>
      <c r="N27" s="30">
        <v>3.15</v>
      </c>
      <c r="O27" s="30">
        <v>3.15</v>
      </c>
    </row>
    <row r="28" spans="1:15" s="4" customFormat="1" ht="12.75" customHeight="1">
      <c r="A28" s="182"/>
      <c r="B28" s="132" t="s">
        <v>20</v>
      </c>
      <c r="C28" s="70" t="s">
        <v>0</v>
      </c>
      <c r="D28" s="79">
        <v>12.96</v>
      </c>
      <c r="E28" s="80">
        <v>12.5</v>
      </c>
      <c r="F28" s="79">
        <v>13.04</v>
      </c>
      <c r="G28" s="79">
        <v>13.25</v>
      </c>
      <c r="H28" s="79">
        <v>13.71</v>
      </c>
      <c r="I28" s="79">
        <v>13.06</v>
      </c>
      <c r="J28" s="79">
        <v>12.36</v>
      </c>
      <c r="K28" s="79">
        <v>12</v>
      </c>
      <c r="L28" s="31">
        <v>15.11</v>
      </c>
      <c r="M28" s="31">
        <v>13.01</v>
      </c>
      <c r="N28" s="31">
        <v>13</v>
      </c>
      <c r="O28" s="31">
        <v>12.52</v>
      </c>
    </row>
    <row r="29" spans="1:15" s="4" customFormat="1" ht="12.75" customHeight="1">
      <c r="A29" s="182"/>
      <c r="B29" s="132" t="s">
        <v>125</v>
      </c>
      <c r="C29" s="70" t="s">
        <v>0</v>
      </c>
      <c r="D29" s="79">
        <v>2.09</v>
      </c>
      <c r="E29" s="80">
        <v>2.09</v>
      </c>
      <c r="F29" s="79">
        <v>2.1</v>
      </c>
      <c r="G29" s="79">
        <v>2.1</v>
      </c>
      <c r="H29" s="79">
        <v>2.1</v>
      </c>
      <c r="I29" s="79">
        <v>2.1</v>
      </c>
      <c r="J29" s="79">
        <v>2.1</v>
      </c>
      <c r="K29" s="79">
        <v>2.1</v>
      </c>
      <c r="L29" s="31">
        <v>2.1</v>
      </c>
      <c r="M29" s="31">
        <v>3.15</v>
      </c>
      <c r="N29" s="31">
        <v>3.15</v>
      </c>
      <c r="O29" s="31">
        <v>3.15</v>
      </c>
    </row>
    <row r="30" spans="1:15" s="4" customFormat="1" ht="12.75" customHeight="1">
      <c r="A30" s="182"/>
      <c r="B30" s="132" t="s">
        <v>113</v>
      </c>
      <c r="C30" s="70" t="s">
        <v>0</v>
      </c>
      <c r="D30" s="79">
        <v>1.9</v>
      </c>
      <c r="E30" s="80">
        <v>1.9</v>
      </c>
      <c r="F30" s="80">
        <v>1.9</v>
      </c>
      <c r="G30" s="80">
        <v>1.9</v>
      </c>
      <c r="H30" s="79">
        <v>1.9</v>
      </c>
      <c r="I30" s="79">
        <v>1.9</v>
      </c>
      <c r="J30" s="79">
        <v>1.9</v>
      </c>
      <c r="K30" s="79">
        <v>1.9</v>
      </c>
      <c r="L30" s="79">
        <v>1.9</v>
      </c>
      <c r="M30" s="79">
        <v>0.5</v>
      </c>
      <c r="N30" s="79">
        <v>0.5</v>
      </c>
      <c r="O30" s="31">
        <v>0.5</v>
      </c>
    </row>
    <row r="31" spans="1:15" s="4" customFormat="1" ht="12.75" customHeight="1">
      <c r="A31" s="182"/>
      <c r="B31" s="132" t="s">
        <v>78</v>
      </c>
      <c r="C31" s="70" t="s">
        <v>0</v>
      </c>
      <c r="D31" s="79">
        <v>0.11</v>
      </c>
      <c r="E31" s="80">
        <v>0.11</v>
      </c>
      <c r="F31" s="80">
        <v>0.11</v>
      </c>
      <c r="G31" s="80">
        <v>0.11</v>
      </c>
      <c r="H31" s="80">
        <v>0.06</v>
      </c>
      <c r="I31" s="80">
        <v>0.06</v>
      </c>
      <c r="J31" s="80">
        <v>0.06</v>
      </c>
      <c r="K31" s="80">
        <v>0.06</v>
      </c>
      <c r="L31" s="80">
        <v>0.06</v>
      </c>
      <c r="M31" s="80">
        <v>0.06</v>
      </c>
      <c r="N31" s="121"/>
      <c r="O31" s="121"/>
    </row>
    <row r="32" spans="1:15" s="4" customFormat="1" ht="12.75" customHeight="1" thickBot="1">
      <c r="A32" s="183"/>
      <c r="B32" s="133" t="s">
        <v>77</v>
      </c>
      <c r="C32" s="67" t="s">
        <v>0</v>
      </c>
      <c r="D32" s="76">
        <v>1.7</v>
      </c>
      <c r="E32" s="77">
        <v>1.7</v>
      </c>
      <c r="F32" s="77">
        <v>1.7</v>
      </c>
      <c r="G32" s="77">
        <v>1.7</v>
      </c>
      <c r="H32" s="77">
        <v>0.1</v>
      </c>
      <c r="I32" s="77">
        <v>0.1</v>
      </c>
      <c r="J32" s="77">
        <v>0.1</v>
      </c>
      <c r="K32" s="77">
        <v>0.1</v>
      </c>
      <c r="L32" s="77">
        <v>0.1</v>
      </c>
      <c r="M32" s="77">
        <v>0.1</v>
      </c>
      <c r="N32" s="122"/>
      <c r="O32" s="122"/>
    </row>
    <row r="33" spans="1:15" s="4" customFormat="1" ht="15" customHeight="1">
      <c r="A33" s="182" t="s">
        <v>71</v>
      </c>
      <c r="B33" s="135" t="s">
        <v>23</v>
      </c>
      <c r="C33" s="65" t="s">
        <v>0</v>
      </c>
      <c r="D33" s="78">
        <v>104.7</v>
      </c>
      <c r="E33" s="75">
        <v>101.2</v>
      </c>
      <c r="F33" s="78">
        <v>101.2</v>
      </c>
      <c r="G33" s="78">
        <v>104.1</v>
      </c>
      <c r="H33" s="78">
        <v>104.1</v>
      </c>
      <c r="I33" s="78">
        <v>104.1</v>
      </c>
      <c r="J33" s="82">
        <v>104.5</v>
      </c>
      <c r="K33" s="82">
        <v>103</v>
      </c>
      <c r="L33" s="82">
        <v>105.3</v>
      </c>
      <c r="M33" s="82">
        <v>106.2</v>
      </c>
      <c r="N33" s="82">
        <v>106.2</v>
      </c>
      <c r="O33" s="82">
        <v>109.1</v>
      </c>
    </row>
    <row r="34" spans="1:15" s="4" customFormat="1" ht="15" customHeight="1" thickBot="1">
      <c r="A34" s="183"/>
      <c r="B34" s="137" t="s">
        <v>24</v>
      </c>
      <c r="C34" s="70" t="s">
        <v>27</v>
      </c>
      <c r="D34" s="79">
        <v>113400</v>
      </c>
      <c r="E34" s="80">
        <v>104200</v>
      </c>
      <c r="F34" s="79">
        <v>104200</v>
      </c>
      <c r="G34" s="79">
        <v>104200</v>
      </c>
      <c r="H34" s="79">
        <v>104200</v>
      </c>
      <c r="I34" s="79">
        <v>104200</v>
      </c>
      <c r="J34" s="120"/>
      <c r="K34" s="120"/>
      <c r="L34" s="121"/>
      <c r="M34" s="121"/>
      <c r="N34" s="121"/>
      <c r="O34" s="121"/>
    </row>
    <row r="35" spans="1:15" ht="12.75" customHeight="1" thickBot="1">
      <c r="A35" s="174" t="s">
        <v>100</v>
      </c>
      <c r="B35" s="174"/>
      <c r="C35" s="174"/>
      <c r="D35" s="83">
        <v>1507.5</v>
      </c>
      <c r="E35" s="83">
        <v>1507.5</v>
      </c>
      <c r="F35" s="83">
        <v>1507.5</v>
      </c>
      <c r="G35" s="83">
        <v>1507.5</v>
      </c>
      <c r="H35" s="83">
        <v>1507.5</v>
      </c>
      <c r="I35" s="83">
        <v>1507.5</v>
      </c>
      <c r="J35" s="83">
        <v>1507.5</v>
      </c>
      <c r="K35" s="83">
        <v>1507.5</v>
      </c>
      <c r="L35" s="83">
        <v>1507.5</v>
      </c>
      <c r="M35" s="83">
        <v>1507.5</v>
      </c>
      <c r="N35" s="83">
        <v>1507.5</v>
      </c>
      <c r="O35" s="83">
        <v>1507.5</v>
      </c>
    </row>
    <row r="36" spans="1:23" ht="13.5" customHeight="1">
      <c r="A36" s="7" t="s">
        <v>52</v>
      </c>
      <c r="M36" s="10"/>
      <c r="N36" s="6"/>
      <c r="O36" s="6"/>
      <c r="P36" s="1"/>
      <c r="Q36" s="1"/>
      <c r="R36" s="1"/>
      <c r="S36" s="1"/>
      <c r="T36" s="1"/>
      <c r="U36" s="1"/>
      <c r="V36" s="1"/>
      <c r="W36" s="1"/>
    </row>
  </sheetData>
  <sheetProtection/>
  <mergeCells count="6">
    <mergeCell ref="C3:O3"/>
    <mergeCell ref="A35:C35"/>
    <mergeCell ref="A5:A6"/>
    <mergeCell ref="A7:A26"/>
    <mergeCell ref="A27:A32"/>
    <mergeCell ref="A33:A3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="106" zoomScaleNormal="106" zoomScalePageLayoutView="0" workbookViewId="0" topLeftCell="A1">
      <selection activeCell="A1" sqref="A1"/>
    </sheetView>
  </sheetViews>
  <sheetFormatPr defaultColWidth="9.140625" defaultRowHeight="12.75"/>
  <cols>
    <col min="1" max="1" width="16.7109375" style="13" customWidth="1"/>
    <col min="2" max="2" width="16.7109375" style="3" customWidth="1"/>
    <col min="3" max="3" width="16.7109375" style="11" customWidth="1"/>
    <col min="4" max="8" width="16.7109375" style="13" customWidth="1"/>
    <col min="9" max="16384" width="9.140625" style="13" customWidth="1"/>
  </cols>
  <sheetData>
    <row r="1" spans="1:8" ht="19.5" customHeight="1">
      <c r="A1" s="107" t="s">
        <v>159</v>
      </c>
      <c r="B1" s="107"/>
      <c r="C1" s="107"/>
      <c r="D1" s="107"/>
      <c r="E1" s="107"/>
      <c r="F1" s="107"/>
      <c r="G1" s="107"/>
      <c r="H1" s="107"/>
    </row>
    <row r="2" spans="1:3" ht="6.75" customHeight="1" thickBot="1">
      <c r="A2" s="11"/>
      <c r="B2" s="13"/>
      <c r="C2" s="13"/>
    </row>
    <row r="3" spans="1:8" ht="13.5" customHeight="1" thickBot="1">
      <c r="A3" s="11"/>
      <c r="B3" s="192" t="s">
        <v>90</v>
      </c>
      <c r="C3" s="192"/>
      <c r="D3" s="192"/>
      <c r="E3" s="192"/>
      <c r="F3" s="192"/>
      <c r="G3" s="192"/>
      <c r="H3" s="192"/>
    </row>
    <row r="4" spans="2:8" ht="13.5" thickBot="1">
      <c r="B4" s="202" t="s">
        <v>101</v>
      </c>
      <c r="C4" s="202"/>
      <c r="D4" s="202"/>
      <c r="E4" s="203" t="s">
        <v>102</v>
      </c>
      <c r="F4" s="203" t="s">
        <v>156</v>
      </c>
      <c r="G4" s="203" t="s">
        <v>157</v>
      </c>
      <c r="H4" s="203" t="s">
        <v>158</v>
      </c>
    </row>
    <row r="5" spans="1:8" ht="21.75" thickBot="1">
      <c r="A5" s="159" t="s">
        <v>173</v>
      </c>
      <c r="B5" s="24" t="s">
        <v>156</v>
      </c>
      <c r="C5" s="24" t="s">
        <v>157</v>
      </c>
      <c r="D5" s="24" t="s">
        <v>88</v>
      </c>
      <c r="E5" s="204"/>
      <c r="F5" s="204"/>
      <c r="G5" s="204"/>
      <c r="H5" s="204"/>
    </row>
    <row r="6" spans="1:8" ht="30" customHeight="1">
      <c r="A6" s="163" t="s">
        <v>54</v>
      </c>
      <c r="B6" s="28">
        <v>2155</v>
      </c>
      <c r="C6" s="28">
        <v>135</v>
      </c>
      <c r="D6" s="28">
        <v>112</v>
      </c>
      <c r="E6" s="55">
        <v>19</v>
      </c>
      <c r="F6" s="55">
        <v>40945</v>
      </c>
      <c r="G6" s="55">
        <v>2561</v>
      </c>
      <c r="H6" s="55">
        <v>2123</v>
      </c>
    </row>
    <row r="7" spans="1:8" s="2" customFormat="1" ht="30" customHeight="1">
      <c r="A7" s="164" t="s">
        <v>55</v>
      </c>
      <c r="B7" s="34">
        <v>6066</v>
      </c>
      <c r="C7" s="34">
        <v>2848</v>
      </c>
      <c r="D7" s="34">
        <v>106</v>
      </c>
      <c r="E7" s="57">
        <v>19</v>
      </c>
      <c r="F7" s="57">
        <v>115262</v>
      </c>
      <c r="G7" s="57">
        <v>54106</v>
      </c>
      <c r="H7" s="57">
        <v>2021</v>
      </c>
    </row>
    <row r="8" spans="1:8" s="2" customFormat="1" ht="30" customHeight="1">
      <c r="A8" s="164" t="s">
        <v>56</v>
      </c>
      <c r="B8" s="34">
        <v>1529</v>
      </c>
      <c r="C8" s="34">
        <v>98</v>
      </c>
      <c r="D8" s="34">
        <v>81</v>
      </c>
      <c r="E8" s="57">
        <v>21</v>
      </c>
      <c r="F8" s="57">
        <v>32104</v>
      </c>
      <c r="G8" s="57">
        <v>2057</v>
      </c>
      <c r="H8" s="57">
        <v>1699</v>
      </c>
    </row>
    <row r="9" spans="1:8" s="2" customFormat="1" ht="30" customHeight="1">
      <c r="A9" s="164" t="s">
        <v>57</v>
      </c>
      <c r="B9" s="34">
        <v>2344</v>
      </c>
      <c r="C9" s="34">
        <v>145</v>
      </c>
      <c r="D9" s="34">
        <v>84</v>
      </c>
      <c r="E9" s="57">
        <v>18</v>
      </c>
      <c r="F9" s="57">
        <v>42197</v>
      </c>
      <c r="G9" s="57">
        <v>2615</v>
      </c>
      <c r="H9" s="57">
        <v>1513</v>
      </c>
    </row>
    <row r="10" spans="1:8" s="2" customFormat="1" ht="30" customHeight="1">
      <c r="A10" s="164" t="s">
        <v>58</v>
      </c>
      <c r="B10" s="34">
        <v>3720</v>
      </c>
      <c r="C10" s="34">
        <v>238</v>
      </c>
      <c r="D10" s="34">
        <v>156</v>
      </c>
      <c r="E10" s="57">
        <v>19</v>
      </c>
      <c r="F10" s="57">
        <v>70679</v>
      </c>
      <c r="G10" s="57">
        <v>4526</v>
      </c>
      <c r="H10" s="57">
        <v>2962</v>
      </c>
    </row>
    <row r="11" spans="1:8" s="2" customFormat="1" ht="30" customHeight="1">
      <c r="A11" s="164" t="s">
        <v>59</v>
      </c>
      <c r="B11" s="34">
        <v>8325</v>
      </c>
      <c r="C11" s="34">
        <v>418</v>
      </c>
      <c r="D11" s="34">
        <v>264</v>
      </c>
      <c r="E11" s="57">
        <v>21</v>
      </c>
      <c r="F11" s="57">
        <v>174824</v>
      </c>
      <c r="G11" s="57">
        <v>8778</v>
      </c>
      <c r="H11" s="57">
        <v>5545</v>
      </c>
    </row>
    <row r="12" spans="1:8" s="2" customFormat="1" ht="30" customHeight="1">
      <c r="A12" s="164" t="s">
        <v>60</v>
      </c>
      <c r="B12" s="34">
        <v>6654</v>
      </c>
      <c r="C12" s="34">
        <v>282</v>
      </c>
      <c r="D12" s="34">
        <v>205</v>
      </c>
      <c r="E12" s="57">
        <v>23</v>
      </c>
      <c r="F12" s="57">
        <v>153034</v>
      </c>
      <c r="G12" s="57">
        <v>6493</v>
      </c>
      <c r="H12" s="57">
        <v>4725</v>
      </c>
    </row>
    <row r="13" spans="1:8" s="2" customFormat="1" ht="30" customHeight="1">
      <c r="A13" s="164" t="s">
        <v>61</v>
      </c>
      <c r="B13" s="34">
        <v>2945</v>
      </c>
      <c r="C13" s="34">
        <v>183</v>
      </c>
      <c r="D13" s="34">
        <v>135</v>
      </c>
      <c r="E13" s="57">
        <v>21</v>
      </c>
      <c r="F13" s="57">
        <v>61836</v>
      </c>
      <c r="G13" s="57">
        <v>3835</v>
      </c>
      <c r="H13" s="57">
        <v>2839</v>
      </c>
    </row>
    <row r="14" spans="1:8" s="2" customFormat="1" ht="30" customHeight="1">
      <c r="A14" s="164" t="s">
        <v>62</v>
      </c>
      <c r="B14" s="34">
        <v>4188</v>
      </c>
      <c r="C14" s="34">
        <v>236</v>
      </c>
      <c r="D14" s="34">
        <v>126</v>
      </c>
      <c r="E14" s="57">
        <v>21</v>
      </c>
      <c r="F14" s="57">
        <v>87946</v>
      </c>
      <c r="G14" s="57">
        <v>4961</v>
      </c>
      <c r="H14" s="57">
        <v>2645</v>
      </c>
    </row>
    <row r="15" spans="1:8" s="2" customFormat="1" ht="30" customHeight="1">
      <c r="A15" s="164" t="s">
        <v>63</v>
      </c>
      <c r="B15" s="34">
        <v>4704</v>
      </c>
      <c r="C15" s="34">
        <v>226</v>
      </c>
      <c r="D15" s="34">
        <v>184</v>
      </c>
      <c r="E15" s="57">
        <v>22</v>
      </c>
      <c r="F15" s="57">
        <v>103487</v>
      </c>
      <c r="G15" s="57">
        <v>4969</v>
      </c>
      <c r="H15" s="57">
        <v>4042</v>
      </c>
    </row>
    <row r="16" spans="1:8" s="2" customFormat="1" ht="30" customHeight="1">
      <c r="A16" s="164" t="s">
        <v>64</v>
      </c>
      <c r="B16" s="34">
        <v>5600</v>
      </c>
      <c r="C16" s="34">
        <v>238</v>
      </c>
      <c r="D16" s="34">
        <v>213</v>
      </c>
      <c r="E16" s="57">
        <v>19</v>
      </c>
      <c r="F16" s="57">
        <v>106396</v>
      </c>
      <c r="G16" s="57">
        <v>4513</v>
      </c>
      <c r="H16" s="57">
        <v>4052</v>
      </c>
    </row>
    <row r="17" spans="1:8" s="2" customFormat="1" ht="30" customHeight="1" thickBot="1">
      <c r="A17" s="165" t="s">
        <v>65</v>
      </c>
      <c r="B17" s="32">
        <v>2470</v>
      </c>
      <c r="C17" s="32">
        <v>159</v>
      </c>
      <c r="D17" s="32">
        <v>103</v>
      </c>
      <c r="E17" s="59">
        <v>20</v>
      </c>
      <c r="F17" s="59">
        <v>49396</v>
      </c>
      <c r="G17" s="59">
        <v>3175</v>
      </c>
      <c r="H17" s="59">
        <v>2060</v>
      </c>
    </row>
    <row r="18" spans="1:8" s="2" customFormat="1" ht="30" customHeight="1" thickBot="1">
      <c r="A18" s="24" t="s">
        <v>82</v>
      </c>
      <c r="B18" s="84">
        <f>F18/E18</f>
        <v>4272.041152263375</v>
      </c>
      <c r="C18" s="84">
        <f>G18/E18</f>
        <v>422.1769547325103</v>
      </c>
      <c r="D18" s="84">
        <f>H18/240</f>
        <v>150.94166666666666</v>
      </c>
      <c r="E18" s="84">
        <f>SUM(E6:E17)</f>
        <v>243</v>
      </c>
      <c r="F18" s="84">
        <f>SUM(F6:F17)</f>
        <v>1038106</v>
      </c>
      <c r="G18" s="84">
        <f>SUM(G6:G17)</f>
        <v>102589</v>
      </c>
      <c r="H18" s="84">
        <f>SUM(H6:H17)</f>
        <v>36226</v>
      </c>
    </row>
    <row r="19" spans="1:3" ht="13.5" customHeight="1">
      <c r="A19" s="7" t="s">
        <v>52</v>
      </c>
      <c r="B19" s="13"/>
      <c r="C19" s="13"/>
    </row>
  </sheetData>
  <sheetProtection/>
  <mergeCells count="6">
    <mergeCell ref="B3:H3"/>
    <mergeCell ref="B4:D4"/>
    <mergeCell ref="E4:E5"/>
    <mergeCell ref="F4:F5"/>
    <mergeCell ref="G4:G5"/>
    <mergeCell ref="H4:H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20.57421875" style="114" customWidth="1"/>
    <col min="3" max="3" width="8.140625" style="6" bestFit="1" customWidth="1"/>
    <col min="4" max="4" width="8.140625" style="3" bestFit="1" customWidth="1"/>
    <col min="5" max="5" width="7.8515625" style="3" bestFit="1" customWidth="1"/>
    <col min="6" max="6" width="7.57421875" style="3" bestFit="1" customWidth="1"/>
    <col min="7" max="7" width="7.8515625" style="3" bestFit="1" customWidth="1"/>
    <col min="8" max="8" width="8.140625" style="3" bestFit="1" customWidth="1"/>
    <col min="9" max="9" width="8.7109375" style="3" bestFit="1" customWidth="1"/>
    <col min="10" max="10" width="8.421875" style="3" bestFit="1" customWidth="1"/>
    <col min="11" max="11" width="7.8515625" style="3" bestFit="1" customWidth="1"/>
    <col min="12" max="12" width="8.140625" style="3" bestFit="1" customWidth="1"/>
    <col min="13" max="14" width="8.7109375" style="3" bestFit="1" customWidth="1"/>
    <col min="15" max="15" width="8.140625" style="3" bestFit="1" customWidth="1"/>
    <col min="16" max="16" width="9.7109375" style="9" bestFit="1" customWidth="1"/>
    <col min="17" max="16384" width="9.140625" style="3" customWidth="1"/>
  </cols>
  <sheetData>
    <row r="1" spans="1:23" ht="19.5" customHeight="1">
      <c r="A1" s="107" t="s">
        <v>160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2"/>
      <c r="R1" s="12"/>
      <c r="S1" s="12"/>
      <c r="T1" s="12"/>
      <c r="U1" s="12"/>
      <c r="V1" s="12"/>
      <c r="W1" s="12"/>
    </row>
    <row r="2" spans="1:15" ht="6.75" customHeight="1" thickBot="1">
      <c r="A2" s="14"/>
      <c r="M2" s="10"/>
      <c r="N2" s="6"/>
      <c r="O2" s="6"/>
    </row>
    <row r="3" spans="1:16" ht="13.5" customHeight="1" thickBot="1">
      <c r="A3" s="14"/>
      <c r="C3" s="201">
        <v>2009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3.5" customHeight="1" thickBot="1">
      <c r="A4" s="24" t="s">
        <v>91</v>
      </c>
      <c r="B4" s="24" t="s">
        <v>92</v>
      </c>
      <c r="C4" s="101" t="s">
        <v>93</v>
      </c>
      <c r="D4" s="155" t="s">
        <v>133</v>
      </c>
      <c r="E4" s="155" t="s">
        <v>134</v>
      </c>
      <c r="F4" s="155" t="s">
        <v>56</v>
      </c>
      <c r="G4" s="155" t="s">
        <v>57</v>
      </c>
      <c r="H4" s="155" t="s">
        <v>58</v>
      </c>
      <c r="I4" s="155" t="s">
        <v>59</v>
      </c>
      <c r="J4" s="155" t="s">
        <v>60</v>
      </c>
      <c r="K4" s="155" t="s">
        <v>135</v>
      </c>
      <c r="L4" s="155" t="s">
        <v>136</v>
      </c>
      <c r="M4" s="155" t="s">
        <v>137</v>
      </c>
      <c r="N4" s="155" t="s">
        <v>138</v>
      </c>
      <c r="O4" s="155" t="s">
        <v>139</v>
      </c>
      <c r="P4" s="155" t="s">
        <v>82</v>
      </c>
    </row>
    <row r="5" spans="1:16" ht="16.5" customHeight="1">
      <c r="A5" s="181" t="s">
        <v>66</v>
      </c>
      <c r="B5" s="208" t="s">
        <v>67</v>
      </c>
      <c r="C5" s="65" t="s">
        <v>26</v>
      </c>
      <c r="D5" s="78">
        <v>24126.77</v>
      </c>
      <c r="E5" s="30">
        <v>9124.22</v>
      </c>
      <c r="F5" s="78">
        <v>14826.94</v>
      </c>
      <c r="G5" s="78">
        <v>11394.82</v>
      </c>
      <c r="H5" s="78">
        <v>24160.41</v>
      </c>
      <c r="I5" s="78">
        <v>120359.11</v>
      </c>
      <c r="J5" s="78">
        <v>100040.32</v>
      </c>
      <c r="K5" s="78">
        <v>39024.69</v>
      </c>
      <c r="L5" s="30">
        <v>42218.17</v>
      </c>
      <c r="M5" s="30">
        <v>50843.39</v>
      </c>
      <c r="N5" s="30">
        <v>53684.92</v>
      </c>
      <c r="O5" s="30">
        <v>19224.01</v>
      </c>
      <c r="P5" s="98">
        <f>SUM(D5:O5)</f>
        <v>509027.77</v>
      </c>
    </row>
    <row r="6" spans="1:16" ht="16.5" customHeight="1" thickBot="1">
      <c r="A6" s="182"/>
      <c r="B6" s="209"/>
      <c r="C6" s="67" t="s">
        <v>103</v>
      </c>
      <c r="D6" s="76">
        <f aca="true" t="shared" si="0" ref="D6:P6">D5*100/D$71</f>
        <v>58.92518576862724</v>
      </c>
      <c r="E6" s="76">
        <f t="shared" si="0"/>
        <v>7.916089393433429</v>
      </c>
      <c r="F6" s="76">
        <f t="shared" si="0"/>
        <v>46.183830267585094</v>
      </c>
      <c r="G6" s="76">
        <f t="shared" si="0"/>
        <v>27.003638854098657</v>
      </c>
      <c r="H6" s="76">
        <f t="shared" si="0"/>
        <v>34.18315806273069</v>
      </c>
      <c r="I6" s="76">
        <f t="shared" si="0"/>
        <v>68.84593657249492</v>
      </c>
      <c r="J6" s="76">
        <f t="shared" si="0"/>
        <v>65.37134155429996</v>
      </c>
      <c r="K6" s="76">
        <f t="shared" si="0"/>
        <v>63.11016818407195</v>
      </c>
      <c r="L6" s="76">
        <f t="shared" si="0"/>
        <v>48.004688790032695</v>
      </c>
      <c r="M6" s="76">
        <f t="shared" si="0"/>
        <v>49.13029996184056</v>
      </c>
      <c r="N6" s="76">
        <f t="shared" si="0"/>
        <v>50.45774837519417</v>
      </c>
      <c r="O6" s="76">
        <f t="shared" si="0"/>
        <v>38.91828520747601</v>
      </c>
      <c r="P6" s="100">
        <f t="shared" si="0"/>
        <v>49.03431368931947</v>
      </c>
    </row>
    <row r="7" spans="1:16" ht="16.5" customHeight="1">
      <c r="A7" s="182"/>
      <c r="B7" s="206" t="s">
        <v>68</v>
      </c>
      <c r="C7" s="65" t="s">
        <v>26</v>
      </c>
      <c r="D7" s="78">
        <v>5906.93</v>
      </c>
      <c r="E7" s="30">
        <v>4617.28</v>
      </c>
      <c r="F7" s="78">
        <v>6463.7</v>
      </c>
      <c r="G7" s="78">
        <v>14217.22</v>
      </c>
      <c r="H7" s="78">
        <v>33371.41</v>
      </c>
      <c r="I7" s="78">
        <v>35678.78</v>
      </c>
      <c r="J7" s="78">
        <v>30961.85</v>
      </c>
      <c r="K7" s="78">
        <v>12205.19</v>
      </c>
      <c r="L7" s="30">
        <v>10850.84</v>
      </c>
      <c r="M7" s="30">
        <v>29302.72</v>
      </c>
      <c r="N7" s="30">
        <v>26976.97</v>
      </c>
      <c r="O7" s="30">
        <v>4937</v>
      </c>
      <c r="P7" s="98">
        <f>SUM(D7:O7)</f>
        <v>215489.89</v>
      </c>
    </row>
    <row r="8" spans="1:16" s="8" customFormat="1" ht="16.5" customHeight="1" thickBot="1">
      <c r="A8" s="183"/>
      <c r="B8" s="207"/>
      <c r="C8" s="67" t="s">
        <v>103</v>
      </c>
      <c r="D8" s="76">
        <f aca="true" t="shared" si="1" ref="D8:P8">D7*100/D$71</f>
        <v>14.426587047179432</v>
      </c>
      <c r="E8" s="76">
        <f t="shared" si="1"/>
        <v>4.005909681541251</v>
      </c>
      <c r="F8" s="76">
        <f t="shared" si="1"/>
        <v>20.13351532417274</v>
      </c>
      <c r="G8" s="76">
        <f t="shared" si="1"/>
        <v>33.69221052980815</v>
      </c>
      <c r="H8" s="76">
        <f t="shared" si="1"/>
        <v>47.21526591668733</v>
      </c>
      <c r="I8" s="76">
        <f t="shared" si="1"/>
        <v>20.40841798235298</v>
      </c>
      <c r="J8" s="76">
        <f t="shared" si="1"/>
        <v>20.23201916490273</v>
      </c>
      <c r="K8" s="76">
        <f t="shared" si="1"/>
        <v>19.738057973517616</v>
      </c>
      <c r="L8" s="76">
        <f t="shared" si="1"/>
        <v>12.338080909486091</v>
      </c>
      <c r="M8" s="76">
        <f t="shared" si="1"/>
        <v>28.315409796589574</v>
      </c>
      <c r="N8" s="76">
        <f t="shared" si="1"/>
        <v>25.35529836283936</v>
      </c>
      <c r="O8" s="76">
        <f t="shared" si="1"/>
        <v>9.994770813649653</v>
      </c>
      <c r="P8" s="100">
        <f t="shared" si="1"/>
        <v>20.7580008122876</v>
      </c>
    </row>
    <row r="9" spans="1:16" s="4" customFormat="1" ht="9.75" customHeight="1">
      <c r="A9" s="189" t="s">
        <v>74</v>
      </c>
      <c r="B9" s="206" t="s">
        <v>1</v>
      </c>
      <c r="C9" s="65" t="s">
        <v>26</v>
      </c>
      <c r="D9" s="123"/>
      <c r="E9" s="124"/>
      <c r="F9" s="123"/>
      <c r="G9" s="123"/>
      <c r="H9" s="123"/>
      <c r="I9" s="123"/>
      <c r="J9" s="78">
        <v>0.07</v>
      </c>
      <c r="K9" s="78">
        <v>3.33</v>
      </c>
      <c r="L9" s="78">
        <v>632.08</v>
      </c>
      <c r="M9" s="124"/>
      <c r="N9" s="30">
        <v>4.31</v>
      </c>
      <c r="O9" s="30">
        <v>2.94</v>
      </c>
      <c r="P9" s="98">
        <f>SUM(D9:O9)</f>
        <v>642.73</v>
      </c>
    </row>
    <row r="10" spans="1:16" s="4" customFormat="1" ht="9.75" customHeight="1" thickBot="1">
      <c r="A10" s="190"/>
      <c r="B10" s="207"/>
      <c r="C10" s="67" t="s">
        <v>103</v>
      </c>
      <c r="D10" s="76">
        <f aca="true" t="shared" si="2" ref="D10:P10">D9*100/D$71</f>
        <v>0</v>
      </c>
      <c r="E10" s="76">
        <f t="shared" si="2"/>
        <v>0</v>
      </c>
      <c r="F10" s="76">
        <f t="shared" si="2"/>
        <v>0</v>
      </c>
      <c r="G10" s="76">
        <f t="shared" si="2"/>
        <v>0</v>
      </c>
      <c r="H10" s="76">
        <f t="shared" si="2"/>
        <v>0</v>
      </c>
      <c r="I10" s="76">
        <f t="shared" si="2"/>
        <v>0</v>
      </c>
      <c r="J10" s="76">
        <f t="shared" si="2"/>
        <v>4.5741496116775694E-05</v>
      </c>
      <c r="K10" s="76">
        <f t="shared" si="2"/>
        <v>0.005385228173573182</v>
      </c>
      <c r="L10" s="76">
        <f t="shared" si="2"/>
        <v>0.7187143282241715</v>
      </c>
      <c r="M10" s="76">
        <f t="shared" si="2"/>
        <v>0</v>
      </c>
      <c r="N10" s="76">
        <f t="shared" si="2"/>
        <v>0.004050912164851635</v>
      </c>
      <c r="O10" s="76">
        <f t="shared" si="2"/>
        <v>0.005951919423157785</v>
      </c>
      <c r="P10" s="100">
        <f t="shared" si="2"/>
        <v>0.061913762460418034</v>
      </c>
    </row>
    <row r="11" spans="1:16" s="4" customFormat="1" ht="9.75" customHeight="1">
      <c r="A11" s="190"/>
      <c r="B11" s="206" t="s">
        <v>2</v>
      </c>
      <c r="C11" s="65" t="s">
        <v>26</v>
      </c>
      <c r="D11" s="78">
        <v>2332.03</v>
      </c>
      <c r="E11" s="30">
        <v>1134.51</v>
      </c>
      <c r="F11" s="78">
        <v>2712.03</v>
      </c>
      <c r="G11" s="78">
        <v>511.39</v>
      </c>
      <c r="H11" s="78">
        <v>1445.04</v>
      </c>
      <c r="I11" s="78">
        <v>1916.53</v>
      </c>
      <c r="J11" s="78">
        <v>10780.41</v>
      </c>
      <c r="K11" s="78">
        <v>763.05</v>
      </c>
      <c r="L11" s="30">
        <v>16351.15</v>
      </c>
      <c r="M11" s="30">
        <v>6126.93</v>
      </c>
      <c r="N11" s="30">
        <v>14713.67</v>
      </c>
      <c r="O11" s="30">
        <v>8015.71</v>
      </c>
      <c r="P11" s="98">
        <f>SUM(D11:O11)</f>
        <v>66802.45</v>
      </c>
    </row>
    <row r="12" spans="1:16" s="4" customFormat="1" ht="9.75" customHeight="1" thickBot="1">
      <c r="A12" s="190"/>
      <c r="B12" s="207"/>
      <c r="C12" s="67" t="s">
        <v>103</v>
      </c>
      <c r="D12" s="76">
        <f aca="true" t="shared" si="3" ref="D12:P12">D11*100/D$71</f>
        <v>5.695553153945256</v>
      </c>
      <c r="E12" s="76">
        <f t="shared" si="3"/>
        <v>0.9842904464978005</v>
      </c>
      <c r="F12" s="76">
        <f t="shared" si="3"/>
        <v>8.447591559728359</v>
      </c>
      <c r="G12" s="76">
        <f t="shared" si="3"/>
        <v>1.2119007473218106</v>
      </c>
      <c r="H12" s="76">
        <f t="shared" si="3"/>
        <v>2.0445030000305606</v>
      </c>
      <c r="I12" s="76">
        <f t="shared" si="3"/>
        <v>1.0962635301913057</v>
      </c>
      <c r="J12" s="76">
        <f t="shared" si="3"/>
        <v>7.044458316460711</v>
      </c>
      <c r="K12" s="76">
        <f t="shared" si="3"/>
        <v>1.2339935008543592</v>
      </c>
      <c r="L12" s="76">
        <f t="shared" si="3"/>
        <v>18.592275958648685</v>
      </c>
      <c r="M12" s="76">
        <f t="shared" si="3"/>
        <v>5.9204924916532855</v>
      </c>
      <c r="N12" s="76">
        <f t="shared" si="3"/>
        <v>13.829184406638648</v>
      </c>
      <c r="O12" s="76">
        <f t="shared" si="3"/>
        <v>16.227503414761934</v>
      </c>
      <c r="P12" s="100">
        <f t="shared" si="3"/>
        <v>6.435036517781888</v>
      </c>
    </row>
    <row r="13" spans="1:16" s="4" customFormat="1" ht="9.75" customHeight="1">
      <c r="A13" s="190"/>
      <c r="B13" s="206" t="s">
        <v>3</v>
      </c>
      <c r="C13" s="65" t="s">
        <v>26</v>
      </c>
      <c r="D13" s="78">
        <v>1328.41</v>
      </c>
      <c r="E13" s="30">
        <v>3212.97</v>
      </c>
      <c r="F13" s="78">
        <v>2379.28</v>
      </c>
      <c r="G13" s="78">
        <v>775.12</v>
      </c>
      <c r="H13" s="78">
        <v>1501.71</v>
      </c>
      <c r="I13" s="78">
        <v>3112.22</v>
      </c>
      <c r="J13" s="78">
        <v>1140.92</v>
      </c>
      <c r="K13" s="78">
        <v>921.38</v>
      </c>
      <c r="L13" s="30">
        <v>2650.39</v>
      </c>
      <c r="M13" s="30">
        <v>8298.12</v>
      </c>
      <c r="N13" s="30">
        <v>2102.9</v>
      </c>
      <c r="O13" s="30">
        <v>3854.64</v>
      </c>
      <c r="P13" s="98">
        <f>SUM(D13:O13)</f>
        <v>31278.059999999998</v>
      </c>
    </row>
    <row r="14" spans="1:16" s="4" customFormat="1" ht="9.75" customHeight="1" thickBot="1">
      <c r="A14" s="190"/>
      <c r="B14" s="207"/>
      <c r="C14" s="67" t="s">
        <v>103</v>
      </c>
      <c r="D14" s="76">
        <f aca="true" t="shared" si="4" ref="D14:P14">D13*100/D$71</f>
        <v>3.2443964122384434</v>
      </c>
      <c r="E14" s="76">
        <f t="shared" si="4"/>
        <v>2.78754323530338</v>
      </c>
      <c r="F14" s="76">
        <f t="shared" si="4"/>
        <v>7.411122165400269</v>
      </c>
      <c r="G14" s="76">
        <f t="shared" si="4"/>
        <v>1.83689260107566</v>
      </c>
      <c r="H14" s="76">
        <f t="shared" si="4"/>
        <v>2.124682085046707</v>
      </c>
      <c r="I14" s="76">
        <f t="shared" si="4"/>
        <v>1.7802034322092457</v>
      </c>
      <c r="J14" s="76">
        <f t="shared" si="4"/>
        <v>0.7455341107078817</v>
      </c>
      <c r="K14" s="76">
        <f t="shared" si="4"/>
        <v>1.4900425028729303</v>
      </c>
      <c r="L14" s="76">
        <f t="shared" si="4"/>
        <v>3.0136585058569514</v>
      </c>
      <c r="M14" s="76">
        <f t="shared" si="4"/>
        <v>8.01852757495809</v>
      </c>
      <c r="N14" s="76">
        <f t="shared" si="4"/>
        <v>1.976487979458586</v>
      </c>
      <c r="O14" s="76">
        <f t="shared" si="4"/>
        <v>7.803573702476505</v>
      </c>
      <c r="P14" s="100">
        <f t="shared" si="4"/>
        <v>3.012995156695195</v>
      </c>
    </row>
    <row r="15" spans="1:16" s="4" customFormat="1" ht="9.75" customHeight="1">
      <c r="A15" s="190"/>
      <c r="B15" s="206" t="s">
        <v>4</v>
      </c>
      <c r="C15" s="65" t="s">
        <v>26</v>
      </c>
      <c r="D15" s="78">
        <v>129.06</v>
      </c>
      <c r="E15" s="124"/>
      <c r="F15" s="78">
        <v>32.5</v>
      </c>
      <c r="G15" s="123"/>
      <c r="H15" s="123"/>
      <c r="I15" s="123"/>
      <c r="J15" s="123"/>
      <c r="K15" s="123"/>
      <c r="L15" s="124"/>
      <c r="M15" s="124"/>
      <c r="N15" s="124"/>
      <c r="O15" s="124"/>
      <c r="P15" s="98">
        <f>SUM(D15:O15)</f>
        <v>161.56</v>
      </c>
    </row>
    <row r="16" spans="1:16" s="4" customFormat="1" ht="9.75" customHeight="1" thickBot="1">
      <c r="A16" s="190"/>
      <c r="B16" s="207"/>
      <c r="C16" s="67" t="s">
        <v>103</v>
      </c>
      <c r="D16" s="76">
        <f aca="true" t="shared" si="5" ref="D16:P16">D15*100/D$71</f>
        <v>0.31520524609382156</v>
      </c>
      <c r="E16" s="76">
        <f t="shared" si="5"/>
        <v>0</v>
      </c>
      <c r="F16" s="76">
        <f t="shared" si="5"/>
        <v>0.10123292356322447</v>
      </c>
      <c r="G16" s="76">
        <f t="shared" si="5"/>
        <v>0</v>
      </c>
      <c r="H16" s="76">
        <f t="shared" si="5"/>
        <v>0</v>
      </c>
      <c r="I16" s="76">
        <f t="shared" si="5"/>
        <v>0</v>
      </c>
      <c r="J16" s="76">
        <f t="shared" si="5"/>
        <v>0</v>
      </c>
      <c r="K16" s="76">
        <f t="shared" si="5"/>
        <v>0</v>
      </c>
      <c r="L16" s="76">
        <f t="shared" si="5"/>
        <v>0</v>
      </c>
      <c r="M16" s="76">
        <f t="shared" si="5"/>
        <v>0</v>
      </c>
      <c r="N16" s="76">
        <f t="shared" si="5"/>
        <v>0</v>
      </c>
      <c r="O16" s="76">
        <f t="shared" si="5"/>
        <v>0</v>
      </c>
      <c r="P16" s="100">
        <f t="shared" si="5"/>
        <v>0.015562969618821492</v>
      </c>
    </row>
    <row r="17" spans="1:16" s="4" customFormat="1" ht="9.75" customHeight="1">
      <c r="A17" s="190"/>
      <c r="B17" s="206" t="s">
        <v>5</v>
      </c>
      <c r="C17" s="65" t="s">
        <v>26</v>
      </c>
      <c r="D17" s="78">
        <v>214</v>
      </c>
      <c r="E17" s="30">
        <v>34.32</v>
      </c>
      <c r="F17" s="99"/>
      <c r="G17" s="78">
        <v>245.22</v>
      </c>
      <c r="H17" s="78">
        <v>1385.68</v>
      </c>
      <c r="I17" s="78">
        <v>145.64</v>
      </c>
      <c r="J17" s="78">
        <v>440.04</v>
      </c>
      <c r="K17" s="78">
        <v>213.31</v>
      </c>
      <c r="L17" s="30">
        <v>11.04</v>
      </c>
      <c r="M17" s="30">
        <v>54.32</v>
      </c>
      <c r="N17" s="30">
        <v>908.68</v>
      </c>
      <c r="O17" s="30">
        <v>875.5</v>
      </c>
      <c r="P17" s="98">
        <f>SUM(D17:O17)</f>
        <v>4527.75</v>
      </c>
    </row>
    <row r="18" spans="1:16" s="4" customFormat="1" ht="9.75" customHeight="1" thickBot="1">
      <c r="A18" s="190"/>
      <c r="B18" s="207"/>
      <c r="C18" s="67" t="s">
        <v>103</v>
      </c>
      <c r="D18" s="76">
        <f aca="true" t="shared" si="6" ref="D18:P18">D17*100/D$71</f>
        <v>0.5226555297077159</v>
      </c>
      <c r="E18" s="76">
        <f t="shared" si="6"/>
        <v>0.029775716497699018</v>
      </c>
      <c r="F18" s="76">
        <f t="shared" si="6"/>
        <v>0</v>
      </c>
      <c r="G18" s="76">
        <f t="shared" si="6"/>
        <v>0.5811265399367496</v>
      </c>
      <c r="H18" s="76">
        <f t="shared" si="6"/>
        <v>1.9605179905624393</v>
      </c>
      <c r="I18" s="76">
        <f t="shared" si="6"/>
        <v>0.08330671606343848</v>
      </c>
      <c r="J18" s="76">
        <f t="shared" si="6"/>
        <v>0.2875441135889425</v>
      </c>
      <c r="K18" s="76">
        <f t="shared" si="6"/>
        <v>0.34496186837984844</v>
      </c>
      <c r="L18" s="76">
        <f t="shared" si="6"/>
        <v>0.012553167611053748</v>
      </c>
      <c r="M18" s="76">
        <f t="shared" si="6"/>
        <v>0.05248977092060893</v>
      </c>
      <c r="N18" s="76">
        <f t="shared" si="6"/>
        <v>0.854056349410066</v>
      </c>
      <c r="O18" s="76">
        <f t="shared" si="6"/>
        <v>1.7724168214199456</v>
      </c>
      <c r="P18" s="100">
        <f t="shared" si="6"/>
        <v>0.4361552097772902</v>
      </c>
    </row>
    <row r="19" spans="1:16" s="4" customFormat="1" ht="9.75" customHeight="1">
      <c r="A19" s="190"/>
      <c r="B19" s="206" t="s">
        <v>6</v>
      </c>
      <c r="C19" s="65" t="s">
        <v>26</v>
      </c>
      <c r="D19" s="78">
        <v>107.59</v>
      </c>
      <c r="E19" s="30">
        <v>57.92</v>
      </c>
      <c r="F19" s="123"/>
      <c r="G19" s="123"/>
      <c r="H19" s="78">
        <v>182.25</v>
      </c>
      <c r="I19" s="78">
        <v>7.55</v>
      </c>
      <c r="J19" s="78">
        <v>152.49</v>
      </c>
      <c r="K19" s="123"/>
      <c r="L19" s="30">
        <v>254.82</v>
      </c>
      <c r="M19" s="30">
        <v>54.56</v>
      </c>
      <c r="N19" s="30">
        <v>168</v>
      </c>
      <c r="O19" s="30">
        <v>51.52</v>
      </c>
      <c r="P19" s="98">
        <f>SUM(D19:O19)</f>
        <v>1036.7</v>
      </c>
    </row>
    <row r="20" spans="1:16" s="4" customFormat="1" ht="9.75" customHeight="1" thickBot="1">
      <c r="A20" s="190"/>
      <c r="B20" s="207"/>
      <c r="C20" s="67" t="s">
        <v>103</v>
      </c>
      <c r="D20" s="76">
        <f aca="true" t="shared" si="7" ref="D20:P20">D19*100/D$71</f>
        <v>0.26276873103389325</v>
      </c>
      <c r="E20" s="76">
        <f t="shared" si="7"/>
        <v>0.05025085954390231</v>
      </c>
      <c r="F20" s="76">
        <f t="shared" si="7"/>
        <v>0</v>
      </c>
      <c r="G20" s="76">
        <f t="shared" si="7"/>
        <v>0</v>
      </c>
      <c r="H20" s="76">
        <f t="shared" si="7"/>
        <v>0.25785491872582744</v>
      </c>
      <c r="I20" s="76">
        <f t="shared" si="7"/>
        <v>0.00431863297362648</v>
      </c>
      <c r="J20" s="76">
        <f t="shared" si="7"/>
        <v>0.09964458204067321</v>
      </c>
      <c r="K20" s="76">
        <f t="shared" si="7"/>
        <v>0</v>
      </c>
      <c r="L20" s="76">
        <f t="shared" si="7"/>
        <v>0.2897462111094851</v>
      </c>
      <c r="M20" s="76">
        <f t="shared" si="7"/>
        <v>0.052721684488741226</v>
      </c>
      <c r="N20" s="76">
        <f t="shared" si="7"/>
        <v>0.15790098461602664</v>
      </c>
      <c r="O20" s="76">
        <f t="shared" si="7"/>
        <v>0.10430030227247927</v>
      </c>
      <c r="P20" s="100">
        <f t="shared" si="7"/>
        <v>0.09986463607224709</v>
      </c>
    </row>
    <row r="21" spans="1:16" s="4" customFormat="1" ht="9.75" customHeight="1">
      <c r="A21" s="190"/>
      <c r="B21" s="206" t="s">
        <v>8</v>
      </c>
      <c r="C21" s="65" t="s">
        <v>26</v>
      </c>
      <c r="D21" s="78">
        <v>334.38</v>
      </c>
      <c r="E21" s="30">
        <v>27</v>
      </c>
      <c r="F21" s="124"/>
      <c r="G21" s="30">
        <v>109</v>
      </c>
      <c r="H21" s="30">
        <v>152.5</v>
      </c>
      <c r="I21" s="30">
        <v>127.5</v>
      </c>
      <c r="J21" s="78">
        <v>78.28</v>
      </c>
      <c r="K21" s="78">
        <v>274.89</v>
      </c>
      <c r="L21" s="30">
        <v>873.97</v>
      </c>
      <c r="M21" s="30">
        <v>242.76</v>
      </c>
      <c r="N21" s="30">
        <v>561.3</v>
      </c>
      <c r="O21" s="30">
        <v>667.07</v>
      </c>
      <c r="P21" s="98">
        <f>SUM(D21:O21)</f>
        <v>3448.65</v>
      </c>
    </row>
    <row r="22" spans="1:16" s="4" customFormat="1" ht="9.75" customHeight="1" thickBot="1">
      <c r="A22" s="190"/>
      <c r="B22" s="207"/>
      <c r="C22" s="67" t="s">
        <v>103</v>
      </c>
      <c r="D22" s="76">
        <f aca="true" t="shared" si="8" ref="D22:P22">D21*100/D$71</f>
        <v>0.816661476746103</v>
      </c>
      <c r="E22" s="76">
        <f t="shared" si="8"/>
        <v>0.02342495179014783</v>
      </c>
      <c r="F22" s="76">
        <f t="shared" si="8"/>
        <v>0</v>
      </c>
      <c r="G22" s="76">
        <f t="shared" si="8"/>
        <v>0.2583100597549372</v>
      </c>
      <c r="H22" s="76">
        <f t="shared" si="8"/>
        <v>0.2157633750655072</v>
      </c>
      <c r="I22" s="76">
        <f t="shared" si="8"/>
        <v>0.07293055683938758</v>
      </c>
      <c r="J22" s="76">
        <f t="shared" si="8"/>
        <v>0.05115206165744572</v>
      </c>
      <c r="K22" s="76">
        <f t="shared" si="8"/>
        <v>0.44454815995000957</v>
      </c>
      <c r="L22" s="76">
        <f t="shared" si="8"/>
        <v>0.99375832400658</v>
      </c>
      <c r="M22" s="76">
        <f t="shared" si="8"/>
        <v>0.23458057416581413</v>
      </c>
      <c r="N22" s="76">
        <f t="shared" si="8"/>
        <v>0.5275584682439032</v>
      </c>
      <c r="O22" s="76">
        <f t="shared" si="8"/>
        <v>1.35045812571628</v>
      </c>
      <c r="P22" s="100">
        <f t="shared" si="8"/>
        <v>0.33220620930891764</v>
      </c>
    </row>
    <row r="23" spans="1:16" s="4" customFormat="1" ht="9.75" customHeight="1">
      <c r="A23" s="190"/>
      <c r="B23" s="206" t="s">
        <v>9</v>
      </c>
      <c r="C23" s="65" t="s">
        <v>26</v>
      </c>
      <c r="D23" s="78">
        <v>101</v>
      </c>
      <c r="E23" s="30">
        <v>62.56</v>
      </c>
      <c r="F23" s="123"/>
      <c r="G23" s="78">
        <v>250</v>
      </c>
      <c r="H23" s="78">
        <v>155</v>
      </c>
      <c r="I23" s="78">
        <v>591</v>
      </c>
      <c r="J23" s="78">
        <v>168.68</v>
      </c>
      <c r="K23" s="78">
        <v>515.1</v>
      </c>
      <c r="L23" s="30">
        <v>252.6</v>
      </c>
      <c r="M23" s="30">
        <v>270.4</v>
      </c>
      <c r="N23" s="30">
        <v>253.1</v>
      </c>
      <c r="O23" s="30">
        <v>341.05</v>
      </c>
      <c r="P23" s="98">
        <f>SUM(D23:O23)</f>
        <v>2960.4900000000002</v>
      </c>
    </row>
    <row r="24" spans="1:16" s="4" customFormat="1" ht="9.75" customHeight="1" thickBot="1">
      <c r="A24" s="190"/>
      <c r="B24" s="207"/>
      <c r="C24" s="67" t="s">
        <v>103</v>
      </c>
      <c r="D24" s="76">
        <f aca="true" t="shared" si="9" ref="D24:P24">D23*100/D$71</f>
        <v>0.24667387149756684</v>
      </c>
      <c r="E24" s="76">
        <f t="shared" si="9"/>
        <v>0.05427648088857956</v>
      </c>
      <c r="F24" s="76">
        <f t="shared" si="9"/>
        <v>0</v>
      </c>
      <c r="G24" s="76">
        <f t="shared" si="9"/>
        <v>0.5924542654929753</v>
      </c>
      <c r="H24" s="76">
        <f t="shared" si="9"/>
        <v>0.2193004795747778</v>
      </c>
      <c r="I24" s="76">
        <f t="shared" si="9"/>
        <v>0.3380545811143377</v>
      </c>
      <c r="J24" s="76">
        <f t="shared" si="9"/>
        <v>0.11022393664253889</v>
      </c>
      <c r="K24" s="76">
        <f t="shared" si="9"/>
        <v>0.833012321984248</v>
      </c>
      <c r="L24" s="76">
        <f t="shared" si="9"/>
        <v>0.2872219328398711</v>
      </c>
      <c r="M24" s="76">
        <f t="shared" si="9"/>
        <v>0.26128928676238317</v>
      </c>
      <c r="N24" s="76">
        <f t="shared" si="9"/>
        <v>0.23788535241854966</v>
      </c>
      <c r="O24" s="76">
        <f t="shared" si="9"/>
        <v>0.6904428977101913</v>
      </c>
      <c r="P24" s="100">
        <f t="shared" si="9"/>
        <v>0.2851820743180542</v>
      </c>
    </row>
    <row r="25" spans="1:16" s="4" customFormat="1" ht="9.75" customHeight="1">
      <c r="A25" s="190"/>
      <c r="B25" s="206" t="s">
        <v>10</v>
      </c>
      <c r="C25" s="65" t="s">
        <v>26</v>
      </c>
      <c r="D25" s="78">
        <v>395.69</v>
      </c>
      <c r="E25" s="30">
        <v>90306.63</v>
      </c>
      <c r="F25" s="78">
        <v>652.55</v>
      </c>
      <c r="G25" s="78">
        <v>694.29</v>
      </c>
      <c r="H25" s="78">
        <v>1265.21</v>
      </c>
      <c r="I25" s="78">
        <v>1705.13</v>
      </c>
      <c r="J25" s="78">
        <v>1131.21</v>
      </c>
      <c r="K25" s="78">
        <v>937.98</v>
      </c>
      <c r="L25" s="30">
        <v>368.53</v>
      </c>
      <c r="M25" s="30">
        <v>1658.72</v>
      </c>
      <c r="N25" s="30">
        <v>643.12</v>
      </c>
      <c r="O25" s="30">
        <v>1814.66</v>
      </c>
      <c r="P25" s="98">
        <f>SUM(D25:O25)</f>
        <v>101573.72000000002</v>
      </c>
    </row>
    <row r="26" spans="1:16" s="4" customFormat="1" ht="9.75" customHeight="1" thickBot="1">
      <c r="A26" s="190"/>
      <c r="B26" s="207"/>
      <c r="C26" s="67" t="s">
        <v>103</v>
      </c>
      <c r="D26" s="76">
        <f aca="true" t="shared" si="10" ref="D26:P26">D25*100/D$71</f>
        <v>0.9663998436918042</v>
      </c>
      <c r="E26" s="76">
        <f t="shared" si="10"/>
        <v>78.34920200298954</v>
      </c>
      <c r="F26" s="76">
        <f t="shared" si="10"/>
        <v>2.0326013621902193</v>
      </c>
      <c r="G26" s="76">
        <f t="shared" si="10"/>
        <v>1.6453402879564714</v>
      </c>
      <c r="H26" s="76">
        <f t="shared" si="10"/>
        <v>1.790071998469707</v>
      </c>
      <c r="I26" s="76">
        <f t="shared" si="10"/>
        <v>0.9753418069297642</v>
      </c>
      <c r="J26" s="76">
        <f t="shared" si="10"/>
        <v>0.7391891117465403</v>
      </c>
      <c r="K26" s="76">
        <f t="shared" si="10"/>
        <v>1.5168877844589108</v>
      </c>
      <c r="L26" s="76">
        <f t="shared" si="10"/>
        <v>0.4190415633787715</v>
      </c>
      <c r="M26" s="76">
        <f t="shared" si="10"/>
        <v>1.602831973884986</v>
      </c>
      <c r="N26" s="76">
        <f t="shared" si="10"/>
        <v>0.604460007299161</v>
      </c>
      <c r="O26" s="76">
        <f t="shared" si="10"/>
        <v>3.6737109185127568</v>
      </c>
      <c r="P26" s="100">
        <f t="shared" si="10"/>
        <v>9.784530319575893</v>
      </c>
    </row>
    <row r="27" spans="1:16" s="4" customFormat="1" ht="9.75" customHeight="1">
      <c r="A27" s="190"/>
      <c r="B27" s="206" t="s">
        <v>11</v>
      </c>
      <c r="C27" s="65" t="s">
        <v>26</v>
      </c>
      <c r="D27" s="78">
        <v>475.47</v>
      </c>
      <c r="E27" s="30">
        <v>37.45</v>
      </c>
      <c r="F27" s="78">
        <v>57.26</v>
      </c>
      <c r="G27" s="123"/>
      <c r="H27" s="78">
        <v>48.93</v>
      </c>
      <c r="I27" s="123"/>
      <c r="J27" s="123"/>
      <c r="K27" s="123"/>
      <c r="L27" s="124"/>
      <c r="M27" s="124"/>
      <c r="N27" s="124"/>
      <c r="O27" s="124"/>
      <c r="P27" s="98">
        <f>SUM(D27:O27)</f>
        <v>619.11</v>
      </c>
    </row>
    <row r="28" spans="1:16" s="4" customFormat="1" ht="9.75" customHeight="1" thickBot="1">
      <c r="A28" s="190"/>
      <c r="B28" s="207"/>
      <c r="C28" s="67" t="s">
        <v>103</v>
      </c>
      <c r="D28" s="76">
        <f aca="true" t="shared" si="11" ref="D28:P28">D27*100/D$71</f>
        <v>1.161247779019288</v>
      </c>
      <c r="E28" s="76">
        <f t="shared" si="11"/>
        <v>0.03249127572374209</v>
      </c>
      <c r="F28" s="76">
        <f t="shared" si="11"/>
        <v>0.1783568370224687</v>
      </c>
      <c r="G28" s="76">
        <f t="shared" si="11"/>
        <v>0</v>
      </c>
      <c r="H28" s="76">
        <f t="shared" si="11"/>
        <v>0.06922820945544438</v>
      </c>
      <c r="I28" s="76">
        <f t="shared" si="11"/>
        <v>0</v>
      </c>
      <c r="J28" s="76">
        <f t="shared" si="11"/>
        <v>0</v>
      </c>
      <c r="K28" s="76">
        <f t="shared" si="11"/>
        <v>0</v>
      </c>
      <c r="L28" s="76">
        <f t="shared" si="11"/>
        <v>0</v>
      </c>
      <c r="M28" s="76">
        <f t="shared" si="11"/>
        <v>0</v>
      </c>
      <c r="N28" s="76">
        <f t="shared" si="11"/>
        <v>0</v>
      </c>
      <c r="O28" s="76">
        <f t="shared" si="11"/>
        <v>0</v>
      </c>
      <c r="P28" s="100">
        <f t="shared" si="11"/>
        <v>0.05963846323785946</v>
      </c>
    </row>
    <row r="29" spans="1:16" s="4" customFormat="1" ht="9.75" customHeight="1">
      <c r="A29" s="190"/>
      <c r="B29" s="206" t="s">
        <v>12</v>
      </c>
      <c r="C29" s="65" t="s">
        <v>26</v>
      </c>
      <c r="D29" s="78">
        <v>322.46</v>
      </c>
      <c r="E29" s="30">
        <v>109.34</v>
      </c>
      <c r="F29" s="78">
        <v>116.92</v>
      </c>
      <c r="G29" s="78">
        <v>498.1</v>
      </c>
      <c r="H29" s="78">
        <v>178.86</v>
      </c>
      <c r="I29" s="78">
        <v>1481.17</v>
      </c>
      <c r="J29" s="78">
        <v>690.89</v>
      </c>
      <c r="K29" s="78">
        <v>249.64</v>
      </c>
      <c r="L29" s="30">
        <v>2840.07</v>
      </c>
      <c r="M29" s="30">
        <v>1378.15</v>
      </c>
      <c r="N29" s="30">
        <v>1276.76</v>
      </c>
      <c r="O29" s="30">
        <v>2047.94</v>
      </c>
      <c r="P29" s="98">
        <f>SUM(D29:O29)</f>
        <v>11190.300000000001</v>
      </c>
    </row>
    <row r="30" spans="1:16" s="4" customFormat="1" ht="9.75" customHeight="1" thickBot="1">
      <c r="A30" s="190"/>
      <c r="B30" s="207"/>
      <c r="C30" s="67" t="s">
        <v>103</v>
      </c>
      <c r="D30" s="76">
        <f aca="true" t="shared" si="12" ref="D30:P30">D29*100/D$71</f>
        <v>0.7875490752782712</v>
      </c>
      <c r="E30" s="76">
        <f t="shared" si="12"/>
        <v>0.09486237884202828</v>
      </c>
      <c r="F30" s="76">
        <f t="shared" si="12"/>
        <v>0.3641893360926833</v>
      </c>
      <c r="G30" s="76">
        <f t="shared" si="12"/>
        <v>1.180405878568204</v>
      </c>
      <c r="H30" s="76">
        <f t="shared" si="12"/>
        <v>0.2530586050112565</v>
      </c>
      <c r="I30" s="76">
        <f t="shared" si="12"/>
        <v>0.8472357088140839</v>
      </c>
      <c r="J30" s="76">
        <f t="shared" si="12"/>
        <v>0.45146203217313075</v>
      </c>
      <c r="K30" s="76">
        <f t="shared" si="12"/>
        <v>0.40371422259784057</v>
      </c>
      <c r="L30" s="76">
        <f t="shared" si="12"/>
        <v>3.2293364798120847</v>
      </c>
      <c r="M30" s="76">
        <f t="shared" si="12"/>
        <v>1.331715349672997</v>
      </c>
      <c r="N30" s="76">
        <f t="shared" si="12"/>
        <v>1.2000098876092749</v>
      </c>
      <c r="O30" s="76">
        <f t="shared" si="12"/>
        <v>4.145977504578828</v>
      </c>
      <c r="P30" s="100">
        <f t="shared" si="12"/>
        <v>1.0779543137255394</v>
      </c>
    </row>
    <row r="31" spans="1:16" s="4" customFormat="1" ht="9.75" customHeight="1">
      <c r="A31" s="190"/>
      <c r="B31" s="206" t="s">
        <v>25</v>
      </c>
      <c r="C31" s="65" t="s">
        <v>26</v>
      </c>
      <c r="D31" s="78">
        <v>129.82</v>
      </c>
      <c r="E31" s="30">
        <v>171.39</v>
      </c>
      <c r="F31" s="78">
        <v>117.6</v>
      </c>
      <c r="G31" s="78">
        <v>77.19</v>
      </c>
      <c r="H31" s="78">
        <v>54.87</v>
      </c>
      <c r="I31" s="78">
        <v>2688.06</v>
      </c>
      <c r="J31" s="78">
        <v>181.12</v>
      </c>
      <c r="K31" s="78">
        <v>213.55</v>
      </c>
      <c r="L31" s="30">
        <v>735.21</v>
      </c>
      <c r="M31" s="30">
        <v>769.81</v>
      </c>
      <c r="N31" s="30">
        <v>663.55</v>
      </c>
      <c r="O31" s="30">
        <v>182.4</v>
      </c>
      <c r="P31" s="98">
        <f>SUM(D31:O31)</f>
        <v>5984.569999999999</v>
      </c>
    </row>
    <row r="32" spans="1:16" s="4" customFormat="1" ht="9.75" customHeight="1" thickBot="1">
      <c r="A32" s="190"/>
      <c r="B32" s="207"/>
      <c r="C32" s="67" t="s">
        <v>103</v>
      </c>
      <c r="D32" s="76">
        <f aca="true" t="shared" si="13" ref="D32:P32">D31*100/D$71</f>
        <v>0.31706140591895177</v>
      </c>
      <c r="E32" s="76">
        <f t="shared" si="13"/>
        <v>0.14869638841901617</v>
      </c>
      <c r="F32" s="76">
        <f t="shared" si="13"/>
        <v>0.36630744033954454</v>
      </c>
      <c r="G32" s="76">
        <f t="shared" si="13"/>
        <v>0.18292617901361105</v>
      </c>
      <c r="H32" s="76">
        <f t="shared" si="13"/>
        <v>0.07763236976947134</v>
      </c>
      <c r="I32" s="76">
        <f t="shared" si="13"/>
        <v>1.5375820597465426</v>
      </c>
      <c r="J32" s="76">
        <f t="shared" si="13"/>
        <v>0.11835285395243446</v>
      </c>
      <c r="K32" s="76">
        <f t="shared" si="13"/>
        <v>0.34534999293289875</v>
      </c>
      <c r="L32" s="76">
        <f t="shared" si="13"/>
        <v>0.8359795615328647</v>
      </c>
      <c r="M32" s="76">
        <f t="shared" si="13"/>
        <v>0.7438724328496679</v>
      </c>
      <c r="N32" s="76">
        <f t="shared" si="13"/>
        <v>0.6236618948926457</v>
      </c>
      <c r="O32" s="76">
        <f t="shared" si="13"/>
        <v>0.36926193972244215</v>
      </c>
      <c r="P32" s="100">
        <f t="shared" si="13"/>
        <v>0.5764897319368069</v>
      </c>
    </row>
    <row r="33" spans="1:16" s="4" customFormat="1" ht="9.75" customHeight="1">
      <c r="A33" s="190"/>
      <c r="B33" s="206" t="s">
        <v>29</v>
      </c>
      <c r="C33" s="65" t="s">
        <v>26</v>
      </c>
      <c r="D33" s="123"/>
      <c r="E33" s="124"/>
      <c r="F33" s="123"/>
      <c r="G33" s="123"/>
      <c r="H33" s="123"/>
      <c r="I33" s="123"/>
      <c r="J33" s="123"/>
      <c r="K33" s="123"/>
      <c r="L33" s="124"/>
      <c r="M33" s="124"/>
      <c r="N33" s="30">
        <v>208.4</v>
      </c>
      <c r="O33" s="30">
        <v>133.3</v>
      </c>
      <c r="P33" s="98">
        <f>SUM(D33:O33)</f>
        <v>341.70000000000005</v>
      </c>
    </row>
    <row r="34" spans="1:16" s="4" customFormat="1" ht="9.75" customHeight="1" thickBot="1">
      <c r="A34" s="190"/>
      <c r="B34" s="207"/>
      <c r="C34" s="67" t="s">
        <v>103</v>
      </c>
      <c r="D34" s="76">
        <f aca="true" t="shared" si="14" ref="D34:P34">D33*100/D$71</f>
        <v>0</v>
      </c>
      <c r="E34" s="76">
        <f t="shared" si="14"/>
        <v>0</v>
      </c>
      <c r="F34" s="76">
        <f t="shared" si="14"/>
        <v>0</v>
      </c>
      <c r="G34" s="76">
        <f t="shared" si="14"/>
        <v>0</v>
      </c>
      <c r="H34" s="76">
        <f t="shared" si="14"/>
        <v>0</v>
      </c>
      <c r="I34" s="76">
        <f t="shared" si="14"/>
        <v>0</v>
      </c>
      <c r="J34" s="76">
        <f t="shared" si="14"/>
        <v>0</v>
      </c>
      <c r="K34" s="76">
        <f t="shared" si="14"/>
        <v>0</v>
      </c>
      <c r="L34" s="76">
        <f t="shared" si="14"/>
        <v>0</v>
      </c>
      <c r="M34" s="76">
        <f t="shared" si="14"/>
        <v>0</v>
      </c>
      <c r="N34" s="76">
        <f t="shared" si="14"/>
        <v>0.1958724118689283</v>
      </c>
      <c r="O34" s="76">
        <f t="shared" si="14"/>
        <v>0.2698608364309295</v>
      </c>
      <c r="P34" s="100">
        <f t="shared" si="14"/>
        <v>0.03291573854141684</v>
      </c>
    </row>
    <row r="35" spans="1:16" s="4" customFormat="1" ht="9.75" customHeight="1">
      <c r="A35" s="190"/>
      <c r="B35" s="206" t="s">
        <v>28</v>
      </c>
      <c r="C35" s="65" t="s">
        <v>26</v>
      </c>
      <c r="D35" s="125"/>
      <c r="E35" s="125"/>
      <c r="F35" s="125"/>
      <c r="G35" s="125"/>
      <c r="H35" s="125"/>
      <c r="I35" s="97">
        <v>89.32</v>
      </c>
      <c r="J35" s="97">
        <v>267.75</v>
      </c>
      <c r="K35" s="97">
        <v>10.8</v>
      </c>
      <c r="L35" s="97">
        <v>25.63</v>
      </c>
      <c r="M35" s="97">
        <v>54.3</v>
      </c>
      <c r="N35" s="97">
        <v>21.39</v>
      </c>
      <c r="O35" s="97">
        <v>55.34</v>
      </c>
      <c r="P35" s="98">
        <f>SUM(D35:O35)</f>
        <v>524.53</v>
      </c>
    </row>
    <row r="36" spans="1:16" s="4" customFormat="1" ht="9.75" customHeight="1" thickBot="1">
      <c r="A36" s="190"/>
      <c r="B36" s="207"/>
      <c r="C36" s="67" t="s">
        <v>103</v>
      </c>
      <c r="D36" s="76">
        <f aca="true" t="shared" si="15" ref="D36:P36">D35*100/D$71</f>
        <v>0</v>
      </c>
      <c r="E36" s="76">
        <f t="shared" si="15"/>
        <v>0</v>
      </c>
      <c r="F36" s="76">
        <f t="shared" si="15"/>
        <v>0</v>
      </c>
      <c r="G36" s="76">
        <f t="shared" si="15"/>
        <v>0</v>
      </c>
      <c r="H36" s="76">
        <f t="shared" si="15"/>
        <v>0</v>
      </c>
      <c r="I36" s="76">
        <f t="shared" si="15"/>
        <v>0.05109143009328705</v>
      </c>
      <c r="J36" s="76">
        <f t="shared" si="15"/>
        <v>0.174961222646667</v>
      </c>
      <c r="K36" s="76">
        <f t="shared" si="15"/>
        <v>0.017465604887264372</v>
      </c>
      <c r="L36" s="76">
        <f t="shared" si="15"/>
        <v>0.029142906328922785</v>
      </c>
      <c r="M36" s="76">
        <f t="shared" si="15"/>
        <v>0.052470444789931237</v>
      </c>
      <c r="N36" s="76">
        <f t="shared" si="15"/>
        <v>0.020104178934147676</v>
      </c>
      <c r="O36" s="76">
        <f t="shared" si="15"/>
        <v>0.11203374859780674</v>
      </c>
      <c r="P36" s="100">
        <f t="shared" si="15"/>
        <v>0.050527633412728624</v>
      </c>
    </row>
    <row r="37" spans="1:16" s="4" customFormat="1" ht="9.75" customHeight="1">
      <c r="A37" s="190"/>
      <c r="B37" s="206" t="s">
        <v>13</v>
      </c>
      <c r="C37" s="65" t="s">
        <v>26</v>
      </c>
      <c r="D37" s="78">
        <v>207.85</v>
      </c>
      <c r="E37" s="30">
        <v>234.25</v>
      </c>
      <c r="F37" s="78">
        <v>3.74</v>
      </c>
      <c r="G37" s="78">
        <v>22.25</v>
      </c>
      <c r="H37" s="78">
        <v>23.5</v>
      </c>
      <c r="I37" s="123"/>
      <c r="J37" s="78">
        <v>141.12</v>
      </c>
      <c r="K37" s="78">
        <v>4246.48</v>
      </c>
      <c r="L37" s="30">
        <v>91</v>
      </c>
      <c r="M37" s="30">
        <v>109.51</v>
      </c>
      <c r="N37" s="30">
        <v>562.5</v>
      </c>
      <c r="O37" s="30">
        <v>36.75</v>
      </c>
      <c r="P37" s="98">
        <f>SUM(D37:O37)</f>
        <v>5678.95</v>
      </c>
    </row>
    <row r="38" spans="1:16" s="4" customFormat="1" ht="9.75" customHeight="1" thickBot="1">
      <c r="A38" s="190"/>
      <c r="B38" s="207"/>
      <c r="C38" s="67" t="s">
        <v>103</v>
      </c>
      <c r="D38" s="76">
        <f aca="true" t="shared" si="16" ref="D38:P38">D37*100/D$71</f>
        <v>0.5076352890175175</v>
      </c>
      <c r="E38" s="76">
        <f t="shared" si="16"/>
        <v>0.20323314654970848</v>
      </c>
      <c r="F38" s="76">
        <f t="shared" si="16"/>
        <v>0.011649573357737216</v>
      </c>
      <c r="G38" s="76">
        <f t="shared" si="16"/>
        <v>0.0527284296288748</v>
      </c>
      <c r="H38" s="76">
        <f t="shared" si="16"/>
        <v>0.03324878238714373</v>
      </c>
      <c r="I38" s="76">
        <f t="shared" si="16"/>
        <v>0</v>
      </c>
      <c r="J38" s="76">
        <f t="shared" si="16"/>
        <v>0.09221485617141978</v>
      </c>
      <c r="K38" s="76">
        <f t="shared" si="16"/>
        <v>6.867346466821333</v>
      </c>
      <c r="L38" s="76">
        <f t="shared" si="16"/>
        <v>0.10347266780850461</v>
      </c>
      <c r="M38" s="76">
        <f t="shared" si="16"/>
        <v>0.10582022852569742</v>
      </c>
      <c r="N38" s="76">
        <f t="shared" si="16"/>
        <v>0.5286863324197321</v>
      </c>
      <c r="O38" s="76">
        <f t="shared" si="16"/>
        <v>0.0743989927894723</v>
      </c>
      <c r="P38" s="100">
        <f t="shared" si="16"/>
        <v>0.5470495563060553</v>
      </c>
    </row>
    <row r="39" spans="1:16" s="4" customFormat="1" ht="9.75" customHeight="1">
      <c r="A39" s="190"/>
      <c r="B39" s="206" t="s">
        <v>14</v>
      </c>
      <c r="C39" s="65" t="s">
        <v>26</v>
      </c>
      <c r="D39" s="123"/>
      <c r="E39" s="124"/>
      <c r="F39" s="123"/>
      <c r="G39" s="123"/>
      <c r="H39" s="123"/>
      <c r="I39" s="123"/>
      <c r="J39" s="78">
        <v>106.85</v>
      </c>
      <c r="K39" s="78">
        <v>35</v>
      </c>
      <c r="L39" s="124"/>
      <c r="M39" s="30">
        <v>1000</v>
      </c>
      <c r="N39" s="124"/>
      <c r="O39" s="124"/>
      <c r="P39" s="98">
        <f>SUM(D39:O39)</f>
        <v>1141.85</v>
      </c>
    </row>
    <row r="40" spans="1:16" s="4" customFormat="1" ht="9.75" customHeight="1" thickBot="1">
      <c r="A40" s="190"/>
      <c r="B40" s="207"/>
      <c r="C40" s="67" t="s">
        <v>103</v>
      </c>
      <c r="D40" s="76">
        <f aca="true" t="shared" si="17" ref="D40:P40">D39*100/D$71</f>
        <v>0</v>
      </c>
      <c r="E40" s="76">
        <f t="shared" si="17"/>
        <v>0</v>
      </c>
      <c r="F40" s="76">
        <f t="shared" si="17"/>
        <v>0</v>
      </c>
      <c r="G40" s="76">
        <f t="shared" si="17"/>
        <v>0</v>
      </c>
      <c r="H40" s="76">
        <f t="shared" si="17"/>
        <v>0</v>
      </c>
      <c r="I40" s="76">
        <f t="shared" si="17"/>
        <v>0</v>
      </c>
      <c r="J40" s="76">
        <f t="shared" si="17"/>
        <v>0.06982112657253546</v>
      </c>
      <c r="K40" s="76">
        <f t="shared" si="17"/>
        <v>0.05660149731983824</v>
      </c>
      <c r="L40" s="76">
        <f t="shared" si="17"/>
        <v>0</v>
      </c>
      <c r="M40" s="76">
        <f t="shared" si="17"/>
        <v>0.9663065338845532</v>
      </c>
      <c r="N40" s="76">
        <f t="shared" si="17"/>
        <v>0</v>
      </c>
      <c r="O40" s="76">
        <f t="shared" si="17"/>
        <v>0</v>
      </c>
      <c r="P40" s="100">
        <f t="shared" si="17"/>
        <v>0.10999366711594032</v>
      </c>
    </row>
    <row r="41" spans="1:16" s="4" customFormat="1" ht="9.75" customHeight="1">
      <c r="A41" s="190"/>
      <c r="B41" s="206" t="s">
        <v>15</v>
      </c>
      <c r="C41" s="65" t="s">
        <v>26</v>
      </c>
      <c r="D41" s="78">
        <v>1423.02</v>
      </c>
      <c r="E41" s="30">
        <v>1177.23</v>
      </c>
      <c r="F41" s="78">
        <v>3209.99</v>
      </c>
      <c r="G41" s="78">
        <v>4853.15</v>
      </c>
      <c r="H41" s="78">
        <v>3318.42</v>
      </c>
      <c r="I41" s="78">
        <v>5325.7</v>
      </c>
      <c r="J41" s="78">
        <v>4245.55</v>
      </c>
      <c r="K41" s="78">
        <v>1499.3</v>
      </c>
      <c r="L41" s="30">
        <v>2294.65</v>
      </c>
      <c r="M41" s="30">
        <v>2357.77</v>
      </c>
      <c r="N41" s="30">
        <v>1951.8</v>
      </c>
      <c r="O41" s="30">
        <v>5954.01</v>
      </c>
      <c r="P41" s="98">
        <f>SUM(D41:O41)</f>
        <v>37610.59</v>
      </c>
    </row>
    <row r="42" spans="1:16" s="4" customFormat="1" ht="9.75" customHeight="1" thickBot="1">
      <c r="A42" s="190"/>
      <c r="B42" s="207"/>
      <c r="C42" s="67" t="s">
        <v>103</v>
      </c>
      <c r="D42" s="76">
        <f aca="true" t="shared" si="18" ref="D42:P42">D41*100/D$71</f>
        <v>3.47546388731156</v>
      </c>
      <c r="E42" s="76">
        <f t="shared" si="18"/>
        <v>1.0213539257746567</v>
      </c>
      <c r="F42" s="76">
        <f t="shared" si="18"/>
        <v>9.998666840268152</v>
      </c>
      <c r="G42" s="76">
        <f t="shared" si="18"/>
        <v>11.501077674308931</v>
      </c>
      <c r="H42" s="76">
        <f t="shared" si="18"/>
        <v>4.695039338261511</v>
      </c>
      <c r="I42" s="76">
        <f t="shared" si="18"/>
        <v>3.0463236592904033</v>
      </c>
      <c r="J42" s="76">
        <f t="shared" si="18"/>
        <v>2.7742544119796717</v>
      </c>
      <c r="K42" s="76">
        <f t="shared" si="18"/>
        <v>2.424646426618099</v>
      </c>
      <c r="L42" s="76">
        <f t="shared" si="18"/>
        <v>2.609159969085551</v>
      </c>
      <c r="M42" s="76">
        <f t="shared" si="18"/>
        <v>2.278328556396983</v>
      </c>
      <c r="N42" s="76">
        <f t="shared" si="18"/>
        <v>1.834471081985481</v>
      </c>
      <c r="O42" s="76">
        <f t="shared" si="18"/>
        <v>12.053669307712816</v>
      </c>
      <c r="P42" s="100">
        <f t="shared" si="18"/>
        <v>3.623003648897941</v>
      </c>
    </row>
    <row r="43" spans="1:16" s="4" customFormat="1" ht="9.75" customHeight="1">
      <c r="A43" s="190"/>
      <c r="B43" s="206" t="s">
        <v>16</v>
      </c>
      <c r="C43" s="65" t="s">
        <v>26</v>
      </c>
      <c r="D43" s="78">
        <v>3302.53</v>
      </c>
      <c r="E43" s="30">
        <v>4874.35</v>
      </c>
      <c r="F43" s="78">
        <v>1500</v>
      </c>
      <c r="G43" s="78">
        <v>7295.22</v>
      </c>
      <c r="H43" s="78">
        <v>1573.8</v>
      </c>
      <c r="I43" s="78">
        <v>1092.98</v>
      </c>
      <c r="J43" s="78">
        <v>891.89</v>
      </c>
      <c r="K43" s="78">
        <v>174.98</v>
      </c>
      <c r="L43" s="30">
        <v>6787.37</v>
      </c>
      <c r="M43" s="30">
        <v>410.12</v>
      </c>
      <c r="N43" s="30">
        <v>1283.76</v>
      </c>
      <c r="O43" s="30">
        <v>630</v>
      </c>
      <c r="P43" s="98">
        <f>SUM(D43:O43)</f>
        <v>29816.999999999996</v>
      </c>
    </row>
    <row r="44" spans="1:16" s="4" customFormat="1" ht="9.75" customHeight="1" thickBot="1">
      <c r="A44" s="190"/>
      <c r="B44" s="207"/>
      <c r="C44" s="67" t="s">
        <v>103</v>
      </c>
      <c r="D44" s="76">
        <f aca="true" t="shared" si="19" ref="D44:P44">D43*100/D$71</f>
        <v>8.065820404325342</v>
      </c>
      <c r="E44" s="76">
        <f t="shared" si="19"/>
        <v>4.2289412503076695</v>
      </c>
      <c r="F44" s="76">
        <f t="shared" si="19"/>
        <v>4.6722887798411294</v>
      </c>
      <c r="G44" s="76">
        <f t="shared" si="19"/>
        <v>17.288336826838652</v>
      </c>
      <c r="H44" s="76">
        <f t="shared" si="19"/>
        <v>2.226678030676034</v>
      </c>
      <c r="I44" s="76">
        <f t="shared" si="19"/>
        <v>0.6251893334455987</v>
      </c>
      <c r="J44" s="76">
        <f t="shared" si="19"/>
        <v>0.5828054710227295</v>
      </c>
      <c r="K44" s="76">
        <f t="shared" si="19"/>
        <v>0.28297514288643705</v>
      </c>
      <c r="L44" s="76">
        <f t="shared" si="19"/>
        <v>7.717662431905604</v>
      </c>
      <c r="M44" s="76">
        <f t="shared" si="19"/>
        <v>0.396301635676733</v>
      </c>
      <c r="N44" s="76">
        <f t="shared" si="19"/>
        <v>1.2065890953016092</v>
      </c>
      <c r="O44" s="76">
        <f t="shared" si="19"/>
        <v>1.2754113049623823</v>
      </c>
      <c r="P44" s="100">
        <f t="shared" si="19"/>
        <v>2.8722521980960654</v>
      </c>
    </row>
    <row r="45" spans="1:16" s="4" customFormat="1" ht="9.75" customHeight="1">
      <c r="A45" s="190"/>
      <c r="B45" s="206" t="s">
        <v>18</v>
      </c>
      <c r="C45" s="65" t="s">
        <v>0</v>
      </c>
      <c r="D45" s="123"/>
      <c r="E45" s="124"/>
      <c r="F45" s="123"/>
      <c r="G45" s="78">
        <v>10.1</v>
      </c>
      <c r="H45" s="78">
        <v>1222.77</v>
      </c>
      <c r="I45" s="126"/>
      <c r="J45" s="82">
        <v>414.07</v>
      </c>
      <c r="K45" s="82">
        <v>308.24</v>
      </c>
      <c r="L45" s="82">
        <v>203.96</v>
      </c>
      <c r="M45" s="126"/>
      <c r="N45" s="82">
        <v>82.76</v>
      </c>
      <c r="O45" s="126"/>
      <c r="P45" s="98">
        <f>SUM(D45:O45)</f>
        <v>2241.9</v>
      </c>
    </row>
    <row r="46" spans="1:16" s="4" customFormat="1" ht="9.75" customHeight="1" thickBot="1">
      <c r="A46" s="190"/>
      <c r="B46" s="207"/>
      <c r="C46" s="67" t="s">
        <v>103</v>
      </c>
      <c r="D46" s="76">
        <f aca="true" t="shared" si="20" ref="D46:P46">D45*100/D$71</f>
        <v>0</v>
      </c>
      <c r="E46" s="76">
        <f t="shared" si="20"/>
        <v>0</v>
      </c>
      <c r="F46" s="76">
        <f t="shared" si="20"/>
        <v>0</v>
      </c>
      <c r="G46" s="76">
        <f t="shared" si="20"/>
        <v>0.0239351523259162</v>
      </c>
      <c r="H46" s="76">
        <f t="shared" si="20"/>
        <v>1.7300261123203293</v>
      </c>
      <c r="I46" s="76">
        <f t="shared" si="20"/>
        <v>0</v>
      </c>
      <c r="J46" s="76">
        <f t="shared" si="20"/>
        <v>0.2705740185296187</v>
      </c>
      <c r="K46" s="76">
        <f t="shared" si="20"/>
        <v>0.4984813009676269</v>
      </c>
      <c r="L46" s="76">
        <f t="shared" si="20"/>
        <v>0.23191522336508355</v>
      </c>
      <c r="M46" s="76">
        <f t="shared" si="20"/>
        <v>0</v>
      </c>
      <c r="N46" s="76">
        <f t="shared" si="20"/>
        <v>0.07778503265965693</v>
      </c>
      <c r="O46" s="76">
        <f t="shared" si="20"/>
        <v>0</v>
      </c>
      <c r="P46" s="100">
        <f t="shared" si="20"/>
        <v>0.21596076744513432</v>
      </c>
    </row>
    <row r="47" spans="1:16" s="4" customFormat="1" ht="9.75" customHeight="1">
      <c r="A47" s="190"/>
      <c r="B47" s="206" t="s">
        <v>19</v>
      </c>
      <c r="C47" s="65" t="s">
        <v>0</v>
      </c>
      <c r="D47" s="123"/>
      <c r="E47" s="124"/>
      <c r="F47" s="123"/>
      <c r="G47" s="78">
        <v>1068</v>
      </c>
      <c r="H47" s="78">
        <v>187.97</v>
      </c>
      <c r="I47" s="78">
        <v>84.97</v>
      </c>
      <c r="J47" s="78">
        <v>916.14</v>
      </c>
      <c r="K47" s="78">
        <v>186.05</v>
      </c>
      <c r="L47" s="124"/>
      <c r="M47" s="30">
        <v>84.55</v>
      </c>
      <c r="N47" s="30">
        <v>30.45</v>
      </c>
      <c r="O47" s="30">
        <v>42.31</v>
      </c>
      <c r="P47" s="98">
        <f>SUM(D47:O47)</f>
        <v>2600.44</v>
      </c>
    </row>
    <row r="48" spans="1:16" s="4" customFormat="1" ht="9.75" customHeight="1" thickBot="1">
      <c r="A48" s="191"/>
      <c r="B48" s="207"/>
      <c r="C48" s="67" t="s">
        <v>103</v>
      </c>
      <c r="D48" s="76">
        <f aca="true" t="shared" si="21" ref="D48:P48">D47*100/D$71</f>
        <v>0</v>
      </c>
      <c r="E48" s="76">
        <f t="shared" si="21"/>
        <v>0</v>
      </c>
      <c r="F48" s="76">
        <f t="shared" si="21"/>
        <v>0</v>
      </c>
      <c r="G48" s="76">
        <f t="shared" si="21"/>
        <v>2.5309646221859903</v>
      </c>
      <c r="H48" s="76">
        <f t="shared" si="21"/>
        <v>0.26594781384303856</v>
      </c>
      <c r="I48" s="76">
        <f t="shared" si="21"/>
        <v>0.04860321109523735</v>
      </c>
      <c r="J48" s="76">
        <f t="shared" si="21"/>
        <v>0.5986516321774696</v>
      </c>
      <c r="K48" s="76">
        <f t="shared" si="21"/>
        <v>0.300877387895883</v>
      </c>
      <c r="L48" s="76">
        <f t="shared" si="21"/>
        <v>0</v>
      </c>
      <c r="M48" s="76">
        <f t="shared" si="21"/>
        <v>0.08170121743993898</v>
      </c>
      <c r="N48" s="76">
        <f t="shared" si="21"/>
        <v>0.028619553461654828</v>
      </c>
      <c r="O48" s="76">
        <f t="shared" si="21"/>
        <v>0.08565500367136254</v>
      </c>
      <c r="P48" s="100">
        <f t="shared" si="21"/>
        <v>0.25049869222312554</v>
      </c>
    </row>
    <row r="49" spans="1:15" ht="13.5" customHeight="1">
      <c r="A49" s="7" t="s">
        <v>52</v>
      </c>
      <c r="M49" s="10"/>
      <c r="N49" s="6"/>
      <c r="O49" s="6"/>
    </row>
    <row r="50" spans="1:15" ht="13.5" customHeight="1" hidden="1">
      <c r="A50" s="7"/>
      <c r="M50" s="10"/>
      <c r="N50" s="6"/>
      <c r="O50" s="6"/>
    </row>
    <row r="51" spans="1:23" s="5" customFormat="1" ht="19.5" customHeight="1">
      <c r="A51" s="169" t="s">
        <v>162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70"/>
      <c r="R51" s="170"/>
      <c r="S51" s="170"/>
      <c r="T51" s="170"/>
      <c r="U51" s="170"/>
      <c r="V51" s="170"/>
      <c r="W51" s="170"/>
    </row>
    <row r="52" spans="1:15" ht="6.75" customHeight="1" thickBot="1">
      <c r="A52" s="14"/>
      <c r="M52" s="10"/>
      <c r="N52" s="6"/>
      <c r="O52" s="6"/>
    </row>
    <row r="53" spans="1:16" ht="13.5" customHeight="1" thickBot="1">
      <c r="A53" s="14"/>
      <c r="C53" s="201">
        <v>2009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 ht="13.5" customHeight="1" thickBot="1">
      <c r="A54" s="24" t="s">
        <v>91</v>
      </c>
      <c r="B54" s="24" t="s">
        <v>92</v>
      </c>
      <c r="C54" s="101" t="s">
        <v>93</v>
      </c>
      <c r="D54" s="155" t="s">
        <v>133</v>
      </c>
      <c r="E54" s="155" t="s">
        <v>134</v>
      </c>
      <c r="F54" s="155" t="s">
        <v>56</v>
      </c>
      <c r="G54" s="155" t="s">
        <v>57</v>
      </c>
      <c r="H54" s="155" t="s">
        <v>58</v>
      </c>
      <c r="I54" s="155" t="s">
        <v>59</v>
      </c>
      <c r="J54" s="155" t="s">
        <v>60</v>
      </c>
      <c r="K54" s="155" t="s">
        <v>135</v>
      </c>
      <c r="L54" s="155" t="s">
        <v>136</v>
      </c>
      <c r="M54" s="155" t="s">
        <v>137</v>
      </c>
      <c r="N54" s="155" t="s">
        <v>138</v>
      </c>
      <c r="O54" s="155" t="s">
        <v>139</v>
      </c>
      <c r="P54" s="155" t="s">
        <v>82</v>
      </c>
    </row>
    <row r="55" spans="1:16" s="4" customFormat="1" ht="12" customHeight="1">
      <c r="A55" s="181" t="s">
        <v>72</v>
      </c>
      <c r="B55" s="206" t="s">
        <v>79</v>
      </c>
      <c r="C55" s="65" t="s">
        <v>0</v>
      </c>
      <c r="D55" s="123"/>
      <c r="E55" s="124"/>
      <c r="F55" s="123"/>
      <c r="G55" s="123"/>
      <c r="H55" s="78">
        <v>10.71</v>
      </c>
      <c r="I55" s="78"/>
      <c r="J55" s="78"/>
      <c r="K55" s="78"/>
      <c r="L55" s="30"/>
      <c r="M55" s="30"/>
      <c r="N55" s="30">
        <v>167.1</v>
      </c>
      <c r="O55" s="124"/>
      <c r="P55" s="98">
        <f>SUM(D55:O55)</f>
        <v>177.81</v>
      </c>
    </row>
    <row r="56" spans="1:16" s="4" customFormat="1" ht="12" customHeight="1" thickBot="1">
      <c r="A56" s="182"/>
      <c r="B56" s="207"/>
      <c r="C56" s="67" t="s">
        <v>103</v>
      </c>
      <c r="D56" s="76">
        <f>D55*100/D$71</f>
        <v>0</v>
      </c>
      <c r="E56" s="76">
        <f aca="true" t="shared" si="22" ref="E56:P56">E55*100/E$71</f>
        <v>0</v>
      </c>
      <c r="F56" s="76">
        <f t="shared" si="22"/>
        <v>0</v>
      </c>
      <c r="G56" s="76">
        <f t="shared" si="22"/>
        <v>0</v>
      </c>
      <c r="H56" s="76">
        <f t="shared" si="22"/>
        <v>0.015152955717715291</v>
      </c>
      <c r="I56" s="76">
        <f t="shared" si="22"/>
        <v>0</v>
      </c>
      <c r="J56" s="76">
        <f t="shared" si="22"/>
        <v>0</v>
      </c>
      <c r="K56" s="76">
        <f t="shared" si="22"/>
        <v>0</v>
      </c>
      <c r="L56" s="76">
        <f t="shared" si="22"/>
        <v>0</v>
      </c>
      <c r="M56" s="76">
        <f t="shared" si="22"/>
        <v>0</v>
      </c>
      <c r="N56" s="76">
        <f t="shared" si="22"/>
        <v>0.15705508648415506</v>
      </c>
      <c r="O56" s="76">
        <f t="shared" si="22"/>
        <v>0</v>
      </c>
      <c r="P56" s="100">
        <f t="shared" si="22"/>
        <v>0.017128321539506372</v>
      </c>
    </row>
    <row r="57" spans="1:16" s="4" customFormat="1" ht="12" customHeight="1">
      <c r="A57" s="182"/>
      <c r="B57" s="206" t="s">
        <v>20</v>
      </c>
      <c r="C57" s="65" t="s">
        <v>0</v>
      </c>
      <c r="D57" s="78">
        <v>35.67</v>
      </c>
      <c r="E57" s="30">
        <v>1.84</v>
      </c>
      <c r="F57" s="78">
        <v>17.65</v>
      </c>
      <c r="G57" s="78">
        <v>72.18</v>
      </c>
      <c r="H57" s="78">
        <v>419.09</v>
      </c>
      <c r="I57" s="78">
        <v>412.21</v>
      </c>
      <c r="J57" s="78">
        <v>148.42</v>
      </c>
      <c r="K57" s="78">
        <v>41.52</v>
      </c>
      <c r="L57" s="30">
        <v>288.64</v>
      </c>
      <c r="M57" s="30">
        <v>456.57</v>
      </c>
      <c r="N57" s="30">
        <v>130.37</v>
      </c>
      <c r="O57" s="30">
        <v>524.26</v>
      </c>
      <c r="P57" s="98">
        <f>SUM(D57:O57)</f>
        <v>2548.42</v>
      </c>
    </row>
    <row r="58" spans="1:16" s="4" customFormat="1" ht="12" customHeight="1" thickBot="1">
      <c r="A58" s="182"/>
      <c r="B58" s="207"/>
      <c r="C58" s="67" t="s">
        <v>103</v>
      </c>
      <c r="D58" s="76">
        <f>D57*100/D$71</f>
        <v>0.08711739600315059</v>
      </c>
      <c r="E58" s="76">
        <f aca="true" t="shared" si="23" ref="E58:P58">E57*100/E$71</f>
        <v>0.0015963670849582223</v>
      </c>
      <c r="F58" s="76">
        <f t="shared" si="23"/>
        <v>0.054977264642797286</v>
      </c>
      <c r="G58" s="76">
        <f t="shared" si="23"/>
        <v>0.17105339553313184</v>
      </c>
      <c r="H58" s="76">
        <f t="shared" si="23"/>
        <v>0.5929460515160879</v>
      </c>
      <c r="I58" s="76">
        <f t="shared" si="23"/>
        <v>0.23578592027265846</v>
      </c>
      <c r="J58" s="76">
        <f t="shared" si="23"/>
        <v>0.09698504076645495</v>
      </c>
      <c r="K58" s="76">
        <f t="shared" si="23"/>
        <v>0.06714554767770525</v>
      </c>
      <c r="L58" s="76">
        <f t="shared" si="23"/>
        <v>0.3282016575411733</v>
      </c>
      <c r="M58" s="76">
        <f t="shared" si="23"/>
        <v>0.4411865741756705</v>
      </c>
      <c r="N58" s="76">
        <f t="shared" si="23"/>
        <v>0.12253304383566305</v>
      </c>
      <c r="O58" s="76">
        <f t="shared" si="23"/>
        <v>1.061344651967585</v>
      </c>
      <c r="P58" s="100">
        <f t="shared" si="23"/>
        <v>0.2454876394899546</v>
      </c>
    </row>
    <row r="59" spans="1:16" s="4" customFormat="1" ht="12" customHeight="1">
      <c r="A59" s="182"/>
      <c r="B59" s="206" t="s">
        <v>125</v>
      </c>
      <c r="C59" s="65" t="s">
        <v>0</v>
      </c>
      <c r="D59" s="123"/>
      <c r="E59" s="124"/>
      <c r="F59" s="78">
        <v>14.03</v>
      </c>
      <c r="G59" s="123"/>
      <c r="H59" s="123"/>
      <c r="I59" s="123"/>
      <c r="J59" s="123"/>
      <c r="K59" s="123"/>
      <c r="L59" s="124"/>
      <c r="M59" s="30">
        <v>2.58</v>
      </c>
      <c r="N59" s="124"/>
      <c r="O59" s="124"/>
      <c r="P59" s="98">
        <f>SUM(D59:O59)</f>
        <v>16.61</v>
      </c>
    </row>
    <row r="60" spans="1:16" s="4" customFormat="1" ht="12" customHeight="1" thickBot="1">
      <c r="A60" s="182"/>
      <c r="B60" s="207"/>
      <c r="C60" s="67" t="s">
        <v>103</v>
      </c>
      <c r="D60" s="76">
        <f>D59*100/D$71</f>
        <v>0</v>
      </c>
      <c r="E60" s="76">
        <f aca="true" t="shared" si="24" ref="E60:P60">E59*100/E$71</f>
        <v>0</v>
      </c>
      <c r="F60" s="76">
        <f t="shared" si="24"/>
        <v>0.04370147438744736</v>
      </c>
      <c r="G60" s="76">
        <f t="shared" si="24"/>
        <v>0</v>
      </c>
      <c r="H60" s="76">
        <f t="shared" si="24"/>
        <v>0</v>
      </c>
      <c r="I60" s="76">
        <f t="shared" si="24"/>
        <v>0</v>
      </c>
      <c r="J60" s="76">
        <f t="shared" si="24"/>
        <v>0</v>
      </c>
      <c r="K60" s="76">
        <f t="shared" si="24"/>
        <v>0</v>
      </c>
      <c r="L60" s="76">
        <f t="shared" si="24"/>
        <v>0</v>
      </c>
      <c r="M60" s="76">
        <f t="shared" si="24"/>
        <v>0.002493070857422147</v>
      </c>
      <c r="N60" s="76">
        <f t="shared" si="24"/>
        <v>0</v>
      </c>
      <c r="O60" s="76">
        <f t="shared" si="24"/>
        <v>0</v>
      </c>
      <c r="P60" s="100">
        <f t="shared" si="24"/>
        <v>0.0016000304863123605</v>
      </c>
    </row>
    <row r="61" spans="1:16" s="4" customFormat="1" ht="12" customHeight="1">
      <c r="A61" s="182"/>
      <c r="B61" s="206" t="s">
        <v>113</v>
      </c>
      <c r="C61" s="65" t="s">
        <v>0</v>
      </c>
      <c r="D61" s="123"/>
      <c r="E61" s="124"/>
      <c r="F61" s="123"/>
      <c r="G61" s="123"/>
      <c r="H61" s="123"/>
      <c r="I61" s="123"/>
      <c r="J61" s="123"/>
      <c r="K61" s="123"/>
      <c r="L61" s="124"/>
      <c r="M61" s="30">
        <v>0.94</v>
      </c>
      <c r="N61" s="124"/>
      <c r="O61" s="124"/>
      <c r="P61" s="98">
        <f>SUM(D61:O61)</f>
        <v>0.94</v>
      </c>
    </row>
    <row r="62" spans="1:16" s="4" customFormat="1" ht="12" customHeight="1" thickBot="1">
      <c r="A62" s="182"/>
      <c r="B62" s="207"/>
      <c r="C62" s="67" t="s">
        <v>103</v>
      </c>
      <c r="D62" s="76">
        <f>D61*100/D$71</f>
        <v>0</v>
      </c>
      <c r="E62" s="76">
        <f aca="true" t="shared" si="25" ref="E62:P62">E61*100/E$71</f>
        <v>0</v>
      </c>
      <c r="F62" s="76">
        <f t="shared" si="25"/>
        <v>0</v>
      </c>
      <c r="G62" s="76">
        <f t="shared" si="25"/>
        <v>0</v>
      </c>
      <c r="H62" s="76">
        <f t="shared" si="25"/>
        <v>0</v>
      </c>
      <c r="I62" s="76">
        <f t="shared" si="25"/>
        <v>0</v>
      </c>
      <c r="J62" s="76">
        <f t="shared" si="25"/>
        <v>0</v>
      </c>
      <c r="K62" s="76">
        <f t="shared" si="25"/>
        <v>0</v>
      </c>
      <c r="L62" s="76">
        <f t="shared" si="25"/>
        <v>0</v>
      </c>
      <c r="M62" s="76">
        <f t="shared" si="25"/>
        <v>0.00090832814185148</v>
      </c>
      <c r="N62" s="76">
        <f t="shared" si="25"/>
        <v>0</v>
      </c>
      <c r="O62" s="76">
        <f t="shared" si="25"/>
        <v>0</v>
      </c>
      <c r="P62" s="100">
        <f t="shared" si="25"/>
        <v>9.054958802731E-05</v>
      </c>
    </row>
    <row r="63" spans="1:16" s="4" customFormat="1" ht="12" customHeight="1">
      <c r="A63" s="182"/>
      <c r="B63" s="206" t="s">
        <v>78</v>
      </c>
      <c r="C63" s="65" t="s">
        <v>0</v>
      </c>
      <c r="D63" s="123"/>
      <c r="E63" s="124"/>
      <c r="F63" s="124"/>
      <c r="G63" s="124"/>
      <c r="H63" s="78">
        <v>4.22</v>
      </c>
      <c r="I63" s="123"/>
      <c r="J63" s="123"/>
      <c r="K63" s="123"/>
      <c r="L63" s="123"/>
      <c r="M63" s="123"/>
      <c r="N63" s="123"/>
      <c r="O63" s="124"/>
      <c r="P63" s="98">
        <f>SUM(D63:O63)</f>
        <v>4.22</v>
      </c>
    </row>
    <row r="64" spans="1:16" s="4" customFormat="1" ht="12" customHeight="1" thickBot="1">
      <c r="A64" s="182"/>
      <c r="B64" s="207"/>
      <c r="C64" s="67" t="s">
        <v>103</v>
      </c>
      <c r="D64" s="76">
        <f>D63*100/D$71</f>
        <v>0</v>
      </c>
      <c r="E64" s="76">
        <f aca="true" t="shared" si="26" ref="E64:P64">E63*100/E$71</f>
        <v>0</v>
      </c>
      <c r="F64" s="76">
        <f t="shared" si="26"/>
        <v>0</v>
      </c>
      <c r="G64" s="76">
        <f t="shared" si="26"/>
        <v>0</v>
      </c>
      <c r="H64" s="76">
        <f t="shared" si="26"/>
        <v>0.005970632411648789</v>
      </c>
      <c r="I64" s="76">
        <f t="shared" si="26"/>
        <v>0</v>
      </c>
      <c r="J64" s="76">
        <f t="shared" si="26"/>
        <v>0</v>
      </c>
      <c r="K64" s="76">
        <f t="shared" si="26"/>
        <v>0</v>
      </c>
      <c r="L64" s="76">
        <f t="shared" si="26"/>
        <v>0</v>
      </c>
      <c r="M64" s="76">
        <f t="shared" si="26"/>
        <v>0</v>
      </c>
      <c r="N64" s="76">
        <f t="shared" si="26"/>
        <v>0</v>
      </c>
      <c r="O64" s="76">
        <f t="shared" si="26"/>
        <v>0</v>
      </c>
      <c r="P64" s="100">
        <f t="shared" si="26"/>
        <v>0.0004065098526332427</v>
      </c>
    </row>
    <row r="65" spans="1:16" s="4" customFormat="1" ht="12" customHeight="1">
      <c r="A65" s="182"/>
      <c r="B65" s="206" t="s">
        <v>77</v>
      </c>
      <c r="C65" s="65" t="s">
        <v>0</v>
      </c>
      <c r="D65" s="123"/>
      <c r="E65" s="124"/>
      <c r="F65" s="124"/>
      <c r="G65" s="124"/>
      <c r="H65" s="30">
        <v>16.95</v>
      </c>
      <c r="I65" s="30">
        <v>6</v>
      </c>
      <c r="J65" s="124"/>
      <c r="K65" s="124"/>
      <c r="L65" s="124"/>
      <c r="M65" s="124"/>
      <c r="N65" s="124"/>
      <c r="O65" s="124"/>
      <c r="P65" s="98">
        <f>SUM(D65:O65)</f>
        <v>22.95</v>
      </c>
    </row>
    <row r="66" spans="1:16" s="4" customFormat="1" ht="12" customHeight="1" thickBot="1">
      <c r="A66" s="183"/>
      <c r="B66" s="207"/>
      <c r="C66" s="67" t="s">
        <v>103</v>
      </c>
      <c r="D66" s="76">
        <f>D65*100/D$71</f>
        <v>0</v>
      </c>
      <c r="E66" s="76">
        <f aca="true" t="shared" si="27" ref="E66:P66">E65*100/E$71</f>
        <v>0</v>
      </c>
      <c r="F66" s="76">
        <f t="shared" si="27"/>
        <v>0</v>
      </c>
      <c r="G66" s="76">
        <f t="shared" si="27"/>
        <v>0</v>
      </c>
      <c r="H66" s="76">
        <f t="shared" si="27"/>
        <v>0.02398156857285473</v>
      </c>
      <c r="I66" s="76">
        <f t="shared" si="27"/>
        <v>0.0034320262042064746</v>
      </c>
      <c r="J66" s="76">
        <f t="shared" si="27"/>
        <v>0</v>
      </c>
      <c r="K66" s="76">
        <f t="shared" si="27"/>
        <v>0</v>
      </c>
      <c r="L66" s="76">
        <f t="shared" si="27"/>
        <v>0</v>
      </c>
      <c r="M66" s="76">
        <f t="shared" si="27"/>
        <v>0</v>
      </c>
      <c r="N66" s="76">
        <f t="shared" si="27"/>
        <v>0</v>
      </c>
      <c r="O66" s="76">
        <f t="shared" si="27"/>
        <v>0</v>
      </c>
      <c r="P66" s="100">
        <f t="shared" si="27"/>
        <v>0.002210758558751877</v>
      </c>
    </row>
    <row r="67" spans="1:16" s="4" customFormat="1" ht="12" customHeight="1">
      <c r="A67" s="181" t="s">
        <v>71</v>
      </c>
      <c r="B67" s="206" t="s">
        <v>24</v>
      </c>
      <c r="C67" s="65" t="s">
        <v>0</v>
      </c>
      <c r="D67" s="78">
        <v>70.95</v>
      </c>
      <c r="E67" s="30">
        <v>77.62</v>
      </c>
      <c r="F67" s="124"/>
      <c r="G67" s="30">
        <v>104.1</v>
      </c>
      <c r="H67" s="124"/>
      <c r="I67" s="124"/>
      <c r="J67" s="30">
        <v>135.85</v>
      </c>
      <c r="K67" s="30">
        <v>11.33</v>
      </c>
      <c r="L67" s="30">
        <v>215.81</v>
      </c>
      <c r="M67" s="30">
        <v>10.62</v>
      </c>
      <c r="N67" s="124"/>
      <c r="O67" s="30">
        <v>5.46</v>
      </c>
      <c r="P67" s="98">
        <f>SUM(D67:O67)</f>
        <v>631.74</v>
      </c>
    </row>
    <row r="68" spans="1:16" s="4" customFormat="1" ht="12" customHeight="1" thickBot="1">
      <c r="A68" s="182"/>
      <c r="B68" s="207"/>
      <c r="C68" s="67" t="s">
        <v>103</v>
      </c>
      <c r="D68" s="76">
        <f>D67*100/D$71</f>
        <v>0.17328228893814226</v>
      </c>
      <c r="E68" s="76">
        <f aca="true" t="shared" si="28" ref="E68:P68">E67*100/E$71</f>
        <v>0.0673423984426398</v>
      </c>
      <c r="F68" s="76">
        <f t="shared" si="28"/>
        <v>0</v>
      </c>
      <c r="G68" s="76">
        <f t="shared" si="28"/>
        <v>0.2466979561512749</v>
      </c>
      <c r="H68" s="76">
        <f t="shared" si="28"/>
        <v>0</v>
      </c>
      <c r="I68" s="76">
        <f t="shared" si="28"/>
        <v>0</v>
      </c>
      <c r="J68" s="76">
        <f t="shared" si="28"/>
        <v>0.0887711749637711</v>
      </c>
      <c r="K68" s="76">
        <f t="shared" si="28"/>
        <v>0.018322713275250493</v>
      </c>
      <c r="L68" s="76">
        <f t="shared" si="28"/>
        <v>0.24538941142586135</v>
      </c>
      <c r="M68" s="76">
        <f t="shared" si="28"/>
        <v>0.010262175389853955</v>
      </c>
      <c r="N68" s="76">
        <f t="shared" si="28"/>
        <v>0</v>
      </c>
      <c r="O68" s="76">
        <f t="shared" si="28"/>
        <v>0.011053564643007314</v>
      </c>
      <c r="P68" s="100">
        <f t="shared" si="28"/>
        <v>0.06085510291529023</v>
      </c>
    </row>
    <row r="69" spans="1:16" s="4" customFormat="1" ht="12" customHeight="1">
      <c r="A69" s="182"/>
      <c r="B69" s="206" t="s">
        <v>23</v>
      </c>
      <c r="C69" s="65" t="s">
        <v>27</v>
      </c>
      <c r="D69" s="78">
        <v>1701</v>
      </c>
      <c r="E69" s="30">
        <v>1250</v>
      </c>
      <c r="F69" s="123"/>
      <c r="G69" s="123"/>
      <c r="H69" s="123"/>
      <c r="I69" s="123"/>
      <c r="J69" s="127"/>
      <c r="K69" s="127"/>
      <c r="L69" s="127"/>
      <c r="M69" s="127"/>
      <c r="N69" s="127"/>
      <c r="O69" s="127"/>
      <c r="P69" s="98">
        <f>SUM(D69:O69)</f>
        <v>2951</v>
      </c>
    </row>
    <row r="70" spans="1:16" s="4" customFormat="1" ht="12" customHeight="1" thickBot="1">
      <c r="A70" s="182"/>
      <c r="B70" s="207"/>
      <c r="C70" s="67" t="s">
        <v>103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100">
        <v>0</v>
      </c>
    </row>
    <row r="71" spans="1:16" ht="12" customHeight="1" thickBot="1">
      <c r="A71" s="174" t="s">
        <v>161</v>
      </c>
      <c r="B71" s="174"/>
      <c r="C71" s="174"/>
      <c r="D71" s="89">
        <v>40944.75</v>
      </c>
      <c r="E71" s="89">
        <v>115261.71</v>
      </c>
      <c r="F71" s="89">
        <v>32104.18</v>
      </c>
      <c r="G71" s="89">
        <v>42197.35</v>
      </c>
      <c r="H71" s="89">
        <v>70679.28</v>
      </c>
      <c r="I71" s="89">
        <v>174823.84</v>
      </c>
      <c r="J71" s="89">
        <v>153033.91</v>
      </c>
      <c r="K71" s="89">
        <v>61835.82</v>
      </c>
      <c r="L71" s="89">
        <v>87945.93</v>
      </c>
      <c r="M71" s="89">
        <v>103486.83</v>
      </c>
      <c r="N71" s="89">
        <v>106395.79</v>
      </c>
      <c r="O71" s="89">
        <v>49395.83</v>
      </c>
      <c r="P71" s="98">
        <f>SUM(D71:O71)</f>
        <v>1038105.22</v>
      </c>
    </row>
    <row r="72" spans="1:16" ht="12" customHeight="1" thickBot="1">
      <c r="A72" s="205" t="s">
        <v>103</v>
      </c>
      <c r="B72" s="205"/>
      <c r="C72" s="205"/>
      <c r="D72" s="25">
        <f aca="true" t="shared" si="29" ref="D72:P72">D6+D8+D10+D12+D14+D16+D18+D20+D22+D24+D26+D28+D30+D32+D34+D38+D40+D42+D44+D46+D48+D56+D58+D60+D62+D64+D66+D68+D70</f>
        <v>99.9972646065735</v>
      </c>
      <c r="E72" s="25">
        <f t="shared" si="29"/>
        <v>99.99927989963014</v>
      </c>
      <c r="F72" s="25">
        <f t="shared" si="29"/>
        <v>100.00003114859186</v>
      </c>
      <c r="G72" s="25">
        <f t="shared" si="29"/>
        <v>100</v>
      </c>
      <c r="H72" s="25">
        <f t="shared" si="29"/>
        <v>100.0000282968361</v>
      </c>
      <c r="I72" s="25">
        <f t="shared" si="29"/>
        <v>99.94892573003774</v>
      </c>
      <c r="J72" s="25">
        <f t="shared" si="29"/>
        <v>99.82504531185275</v>
      </c>
      <c r="K72" s="25">
        <f t="shared" si="29"/>
        <v>99.98251822325635</v>
      </c>
      <c r="L72" s="25">
        <f t="shared" si="29"/>
        <v>99.97085709367109</v>
      </c>
      <c r="M72" s="25">
        <f t="shared" si="29"/>
        <v>99.94753921827542</v>
      </c>
      <c r="N72" s="25">
        <f t="shared" si="29"/>
        <v>99.97991461880214</v>
      </c>
      <c r="O72" s="25">
        <f t="shared" si="29"/>
        <v>99.88804722989774</v>
      </c>
      <c r="P72" s="25">
        <f t="shared" si="29"/>
        <v>99.94929704717215</v>
      </c>
    </row>
    <row r="73" spans="1:15" ht="13.5" customHeight="1">
      <c r="A73" s="7" t="s">
        <v>52</v>
      </c>
      <c r="M73" s="10"/>
      <c r="N73" s="6"/>
      <c r="O73" s="6"/>
    </row>
  </sheetData>
  <sheetProtection/>
  <mergeCells count="38">
    <mergeCell ref="B59:B60"/>
    <mergeCell ref="B61:B62"/>
    <mergeCell ref="B47:B48"/>
    <mergeCell ref="B55:B56"/>
    <mergeCell ref="B29:B30"/>
    <mergeCell ref="A55:A66"/>
    <mergeCell ref="B63:B64"/>
    <mergeCell ref="B65:B66"/>
    <mergeCell ref="A71:C71"/>
    <mergeCell ref="A5:A8"/>
    <mergeCell ref="B5:B6"/>
    <mergeCell ref="B7:B8"/>
    <mergeCell ref="B9:B10"/>
    <mergeCell ref="B11:B12"/>
    <mergeCell ref="B13:B14"/>
    <mergeCell ref="B15:B16"/>
    <mergeCell ref="B17:B18"/>
    <mergeCell ref="B43:B44"/>
    <mergeCell ref="B19:B20"/>
    <mergeCell ref="B27:B28"/>
    <mergeCell ref="B57:B58"/>
    <mergeCell ref="A9:A48"/>
    <mergeCell ref="A67:A70"/>
    <mergeCell ref="B67:B68"/>
    <mergeCell ref="B35:B36"/>
    <mergeCell ref="B21:B22"/>
    <mergeCell ref="B23:B24"/>
    <mergeCell ref="B25:B26"/>
    <mergeCell ref="C3:P3"/>
    <mergeCell ref="C53:P53"/>
    <mergeCell ref="A72:C72"/>
    <mergeCell ref="B31:B32"/>
    <mergeCell ref="B33:B34"/>
    <mergeCell ref="B37:B38"/>
    <mergeCell ref="B39:B40"/>
    <mergeCell ref="B41:B42"/>
    <mergeCell ref="B69:B70"/>
    <mergeCell ref="B45:B4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2012-09-29T09:35:37Z</cp:lastPrinted>
  <dcterms:created xsi:type="dcterms:W3CDTF">2006-02-24T09:38:25Z</dcterms:created>
  <dcterms:modified xsi:type="dcterms:W3CDTF">2012-10-01T07:11:27Z</dcterms:modified>
  <cp:category/>
  <cp:version/>
  <cp:contentType/>
  <cp:contentStatus/>
</cp:coreProperties>
</file>