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10" windowHeight="3450" activeTab="0"/>
  </bookViews>
  <sheets>
    <sheet name="12." sheetId="1" r:id="rId1"/>
    <sheet name="12.1" sheetId="2" r:id="rId2"/>
    <sheet name="12.2" sheetId="3" r:id="rId3"/>
    <sheet name="12.3-6" sheetId="4" r:id="rId4"/>
    <sheet name="12.7-10" sheetId="5" r:id="rId5"/>
    <sheet name="12.11-14" sheetId="6" r:id="rId6"/>
  </sheets>
  <definedNames/>
  <calcPr fullCalcOnLoad="1"/>
</workbook>
</file>

<file path=xl/sharedStrings.xml><?xml version="1.0" encoding="utf-8"?>
<sst xmlns="http://schemas.openxmlformats.org/spreadsheetml/2006/main" count="592" uniqueCount="174">
  <si>
    <t>Source: Port of Beirut</t>
  </si>
  <si>
    <t>March</t>
  </si>
  <si>
    <t>April</t>
  </si>
  <si>
    <t>May</t>
  </si>
  <si>
    <t>June</t>
  </si>
  <si>
    <t>July</t>
  </si>
  <si>
    <t>Total 2009</t>
  </si>
  <si>
    <t>Boats</t>
  </si>
  <si>
    <t>Average per day</t>
  </si>
  <si>
    <t>Daily bulletins number</t>
  </si>
  <si>
    <t xml:space="preserve"> Port of Beirut</t>
  </si>
  <si>
    <t>Incoming ships &amp; cars</t>
  </si>
  <si>
    <t>Cargo</t>
  </si>
  <si>
    <t>Passengers</t>
  </si>
  <si>
    <t>Free Tarde zone and Transit</t>
  </si>
  <si>
    <t>Port of Tripoli</t>
  </si>
  <si>
    <t>Ships</t>
  </si>
  <si>
    <t>Port of Tyr</t>
  </si>
  <si>
    <t>Port of Saida</t>
  </si>
  <si>
    <t>Incoming and outgoing tankers</t>
  </si>
  <si>
    <t>Port of Jieh and Zahrani</t>
  </si>
  <si>
    <t>Port of Jounieh</t>
  </si>
  <si>
    <t>Capacity*</t>
  </si>
  <si>
    <t>Sailing boats</t>
  </si>
  <si>
    <t>Oil Tankers</t>
  </si>
  <si>
    <t>Imported cars</t>
  </si>
  <si>
    <t>Unloaded Cargo*</t>
  </si>
  <si>
    <t>Loaded Cargo*</t>
  </si>
  <si>
    <t>Unloaded Pertoleum*</t>
  </si>
  <si>
    <t>Commercial trips disembarked</t>
  </si>
  <si>
    <t>Free of charge disembarked</t>
  </si>
  <si>
    <t>Disembarked tourists</t>
  </si>
  <si>
    <t>Disembarked transit passengers</t>
  </si>
  <si>
    <t>Commercial trips embarked</t>
  </si>
  <si>
    <t>Free of charge embarked</t>
  </si>
  <si>
    <t>Embarked tourists</t>
  </si>
  <si>
    <t>Embarked transit passengers</t>
  </si>
  <si>
    <t>Incoming ships</t>
  </si>
  <si>
    <t>Outgoing ships</t>
  </si>
  <si>
    <t>Incoming sailing boats</t>
  </si>
  <si>
    <t>Outgoing sailing boats</t>
  </si>
  <si>
    <t>Imported oil*</t>
  </si>
  <si>
    <t>Incoming Oil Tankers</t>
  </si>
  <si>
    <t>Outgoing Oil Tankers</t>
  </si>
  <si>
    <t>Imported cars and vehicles</t>
  </si>
  <si>
    <t>Sources: Ports of Beirut, Tripoli, and Tyr, General Direction for Transport</t>
  </si>
  <si>
    <t>Source:  Compagnie de Gestion et d'Exploitation du Port de Beyrouth</t>
  </si>
  <si>
    <t>Unloaded cargo by piece</t>
  </si>
  <si>
    <t>Living stock</t>
  </si>
  <si>
    <t>Electric appliances</t>
  </si>
  <si>
    <t>Asphalt</t>
  </si>
  <si>
    <t>Cars and accessories</t>
  </si>
  <si>
    <t>Wheat</t>
  </si>
  <si>
    <t>Wood for construction</t>
  </si>
  <si>
    <t>Wood and wood works</t>
  </si>
  <si>
    <t>Beverages and Alcohols</t>
  </si>
  <si>
    <t>Liquid hydrocarbures</t>
  </si>
  <si>
    <t>Cereals</t>
  </si>
  <si>
    <t>Coal</t>
  </si>
  <si>
    <t>Canned food</t>
  </si>
  <si>
    <t>Cotton and  remainings</t>
  </si>
  <si>
    <t>Colors</t>
  </si>
  <si>
    <t>Fertilizers</t>
  </si>
  <si>
    <t>Flour</t>
  </si>
  <si>
    <t>Iron, Copper, and their products</t>
  </si>
  <si>
    <t>Fresh and dry fruits</t>
  </si>
  <si>
    <t>Glucose and Molasses</t>
  </si>
  <si>
    <t>Liquid Gas</t>
  </si>
  <si>
    <t>Isolated lot &lt; 5 tonnes</t>
  </si>
  <si>
    <t>Other merchandises</t>
  </si>
  <si>
    <t>Glass and Glass works</t>
  </si>
  <si>
    <t>Clothes</t>
  </si>
  <si>
    <t>Animal food</t>
  </si>
  <si>
    <t>Textiles</t>
  </si>
  <si>
    <t>Sugar</t>
  </si>
  <si>
    <t>Hay</t>
  </si>
  <si>
    <t>Salt</t>
  </si>
  <si>
    <t>Rice</t>
  </si>
  <si>
    <t>Pharmaceuticals</t>
  </si>
  <si>
    <t>Other alimentary products</t>
  </si>
  <si>
    <t>Potato</t>
  </si>
  <si>
    <t>Wheels and air chamber</t>
  </si>
  <si>
    <t>Leather and skins</t>
  </si>
  <si>
    <t>Paper and paperboard</t>
  </si>
  <si>
    <t>Phosphates</t>
  </si>
  <si>
    <t>Oranges and Lemons</t>
  </si>
  <si>
    <t>Ognons</t>
  </si>
  <si>
    <t>Iron minerals</t>
  </si>
  <si>
    <t>Construction material</t>
  </si>
  <si>
    <t>Equipments and accessories</t>
  </si>
  <si>
    <t>Fresh and dry vegetables</t>
  </si>
  <si>
    <t>Oliagenous seeds</t>
  </si>
  <si>
    <t>Miscellaneous seeds</t>
  </si>
  <si>
    <t>Oils and mineral grease</t>
  </si>
  <si>
    <t>Oils and vegetarian grease</t>
  </si>
  <si>
    <t>Whool</t>
  </si>
  <si>
    <t>Milk and milk products</t>
  </si>
  <si>
    <t>Unloaded ordinary cargo</t>
  </si>
  <si>
    <t>Coffee, tea and spices</t>
  </si>
  <si>
    <t>Cement and similar</t>
  </si>
  <si>
    <t>Iron, Copper and their products</t>
  </si>
  <si>
    <t>Unloaded container cargo</t>
  </si>
  <si>
    <t>Coffee, tea, and spices</t>
  </si>
  <si>
    <t>Unloaded Cargo</t>
  </si>
  <si>
    <t>Cars, accessories</t>
  </si>
  <si>
    <t>Beverages, Alcohols</t>
  </si>
  <si>
    <t>Of which number of living stock</t>
  </si>
  <si>
    <t>Loaded cargo by piece</t>
  </si>
  <si>
    <t>Loaded ordinary cargo</t>
  </si>
  <si>
    <t>Loaded container  cargo</t>
  </si>
  <si>
    <t>Year</t>
  </si>
  <si>
    <t>Number of ships</t>
  </si>
  <si>
    <t>Gorss tonnage in  1000 tonnes</t>
  </si>
  <si>
    <t>Source: Ministry of Public Works &amp; Transport - Land &amp; Maritime Transport</t>
  </si>
  <si>
    <t>Oil tanker</t>
  </si>
  <si>
    <t>Bulk</t>
  </si>
  <si>
    <t>General cargo*</t>
  </si>
  <si>
    <t>RORO</t>
  </si>
  <si>
    <t>People and cars</t>
  </si>
  <si>
    <t>Container</t>
  </si>
  <si>
    <t>* General cargo carrier includes Livestock carrier</t>
  </si>
  <si>
    <t>112527`8</t>
  </si>
  <si>
    <t>12. SEA TRANSPORT</t>
  </si>
  <si>
    <t>Jan.</t>
  </si>
  <si>
    <t>Feb.</t>
  </si>
  <si>
    <t>Aug.</t>
  </si>
  <si>
    <t>Sep.</t>
  </si>
  <si>
    <t>Oct.</t>
  </si>
  <si>
    <t>Nov.</t>
  </si>
  <si>
    <t>Dec.</t>
  </si>
  <si>
    <t>Table made by CAS</t>
  </si>
  <si>
    <t>Table 12.1 - Ports</t>
  </si>
  <si>
    <t>Table 12.1 - Ports - Cont. 1</t>
  </si>
  <si>
    <t>Table 12.1 - Ports - Cont. 2</t>
  </si>
  <si>
    <t>Table 12.3 - Port of Beirut unloaded cargo. Piece</t>
  </si>
  <si>
    <t>Unloaded living stock. Number</t>
  </si>
  <si>
    <t>Port revenues. USD</t>
  </si>
  <si>
    <t>Port revenues. LBP</t>
  </si>
  <si>
    <t>Total port revenues. USD</t>
  </si>
  <si>
    <t>Table 12.2 - Port of Beirut. Traffic and financial results</t>
  </si>
  <si>
    <t>Table 12.7 - Port of Beirut loaded cargo. Piece</t>
  </si>
  <si>
    <t>Oil. Tons</t>
  </si>
  <si>
    <t>Unloaded petroleum *</t>
  </si>
  <si>
    <t>Unloaded containers</t>
  </si>
  <si>
    <t>Loaded containers</t>
  </si>
  <si>
    <t>Unloaded cargo. Piece</t>
  </si>
  <si>
    <t>Loaded cargo. Piece</t>
  </si>
  <si>
    <t>Total unloaded cargo in Beirut. Tons</t>
  </si>
  <si>
    <t>* Tonnes</t>
  </si>
  <si>
    <t>Table 12.4 - Port of Beirut unloaded ordinary cargo. Tonnes</t>
  </si>
  <si>
    <t>Table 12.5 - Port of Beirut unloaded cargo by container. Tonnes</t>
  </si>
  <si>
    <t>Table 12.5 - Port of Beirut unloaded cargo by container. Tonnes - Cont. 1</t>
  </si>
  <si>
    <t>Table 12.6 - Port of Beirut total unloaded cargo. Tonnes</t>
  </si>
  <si>
    <t>Table 12.6 - Port of Beirut total unloaded cargo. Tonnes - Cont. 1</t>
  </si>
  <si>
    <t>Table 12.8 - Port of Beirut ordinary loaded cargo. Tonnes</t>
  </si>
  <si>
    <t>Table 12.9 - Port of Beirut container loaded cargo. Tonnes</t>
  </si>
  <si>
    <t>Table 12.10 - Port of Beirut total loaded cargo. Tonnes</t>
  </si>
  <si>
    <t>Table 12.11 - Lebanese tarde ships (GT of 1 000 tonnes and more). Number</t>
  </si>
  <si>
    <t>Table 12.12 - Lebanese tarde ships (GT of 1 000 tonnes and more). Total gross tonnes</t>
  </si>
  <si>
    <t>Table 12.13 - Lebanese tarde ships by type (GT of 300 tonnes and more). Number</t>
  </si>
  <si>
    <t>Table 12.14 - Lebanese tarde ships (GT of 1 000 tonnes and more) by type. Total gross tonnes</t>
  </si>
  <si>
    <t xml:space="preserve">  Local consumption. Tonnes</t>
  </si>
  <si>
    <t xml:space="preserve">  Transit. Tonnes</t>
  </si>
  <si>
    <t>Total Free trade zone. Tonnes</t>
  </si>
  <si>
    <t>Customs transit. Tonnes</t>
  </si>
  <si>
    <t>Total of transit trafic. Tonnes</t>
  </si>
  <si>
    <t>Hydrocarbues and Cereals. Tonnes</t>
  </si>
  <si>
    <t>Others. Tonnes</t>
  </si>
  <si>
    <t>Imported and exported cargo. Tonnes</t>
  </si>
  <si>
    <t>Unloaded ordinary cargo. Tonnes</t>
  </si>
  <si>
    <t>Unloaded cargo by container. Tonnes</t>
  </si>
  <si>
    <t>Loaded ordinary cargo. Tonnes</t>
  </si>
  <si>
    <t>Loaded cargo by container. Tonnes</t>
  </si>
  <si>
    <t>Total loaded cargo. Tonnes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</si>
</sst>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#,##0.000"/>
    <numFmt numFmtId="174" formatCode="&quot;$&quot;#,##0.0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.5"/>
      <name val="Times New Roman"/>
      <family val="1"/>
    </font>
    <font>
      <sz val="10"/>
      <color indexed="10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0" applyFont="1" applyFill="1" applyAlignment="1">
      <alignment vertical="center" readingOrder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4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3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64" fontId="7" fillId="0" borderId="10" xfId="42" applyNumberFormat="1" applyFont="1" applyFill="1" applyBorder="1" applyAlignment="1">
      <alignment vertical="center"/>
    </xf>
    <xf numFmtId="164" fontId="8" fillId="0" borderId="10" xfId="42" applyNumberFormat="1" applyFont="1" applyFill="1" applyBorder="1" applyAlignment="1">
      <alignment vertical="center"/>
    </xf>
    <xf numFmtId="164" fontId="7" fillId="0" borderId="12" xfId="42" applyNumberFormat="1" applyFont="1" applyFill="1" applyBorder="1" applyAlignment="1">
      <alignment vertical="center"/>
    </xf>
    <xf numFmtId="164" fontId="8" fillId="0" borderId="12" xfId="42" applyNumberFormat="1" applyFont="1" applyFill="1" applyBorder="1" applyAlignment="1">
      <alignment vertical="center"/>
    </xf>
    <xf numFmtId="164" fontId="8" fillId="0" borderId="13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3" fontId="7" fillId="0" borderId="14" xfId="42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7" fillId="0" borderId="10" xfId="4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3" fontId="8" fillId="0" borderId="10" xfId="42" applyNumberFormat="1" applyFont="1" applyFill="1" applyBorder="1" applyAlignment="1">
      <alignment horizontal="right" vertical="center"/>
    </xf>
    <xf numFmtId="3" fontId="7" fillId="0" borderId="11" xfId="42" applyNumberFormat="1" applyFont="1" applyFill="1" applyBorder="1" applyAlignment="1">
      <alignment horizontal="right" vertical="center"/>
    </xf>
    <xf numFmtId="3" fontId="8" fillId="0" borderId="11" xfId="42" applyNumberFormat="1" applyFont="1" applyFill="1" applyBorder="1" applyAlignment="1">
      <alignment horizontal="right" vertical="center"/>
    </xf>
    <xf numFmtId="3" fontId="7" fillId="0" borderId="12" xfId="42" applyNumberFormat="1" applyFont="1" applyFill="1" applyBorder="1" applyAlignment="1">
      <alignment horizontal="right" vertical="center"/>
    </xf>
    <xf numFmtId="3" fontId="8" fillId="0" borderId="12" xfId="42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textRotation="90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164" fontId="7" fillId="0" borderId="13" xfId="42" applyNumberFormat="1" applyFont="1" applyFill="1" applyBorder="1" applyAlignment="1">
      <alignment vertical="center"/>
    </xf>
    <xf numFmtId="3" fontId="8" fillId="0" borderId="13" xfId="42" applyNumberFormat="1" applyFont="1" applyFill="1" applyBorder="1" applyAlignment="1">
      <alignment vertical="center"/>
    </xf>
    <xf numFmtId="3" fontId="7" fillId="0" borderId="10" xfId="42" applyNumberFormat="1" applyFont="1" applyFill="1" applyBorder="1" applyAlignment="1">
      <alignment vertical="center"/>
    </xf>
    <xf numFmtId="3" fontId="8" fillId="0" borderId="10" xfId="42" applyNumberFormat="1" applyFont="1" applyFill="1" applyBorder="1" applyAlignment="1">
      <alignment vertical="center"/>
    </xf>
    <xf numFmtId="3" fontId="7" fillId="0" borderId="12" xfId="42" applyNumberFormat="1" applyFont="1" applyFill="1" applyBorder="1" applyAlignment="1">
      <alignment vertical="center"/>
    </xf>
    <xf numFmtId="3" fontId="8" fillId="0" borderId="12" xfId="42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7" fillId="0" borderId="10" xfId="42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1" xfId="42" applyNumberFormat="1" applyFont="1" applyFill="1" applyBorder="1" applyAlignment="1">
      <alignment vertical="center"/>
    </xf>
    <xf numFmtId="3" fontId="7" fillId="0" borderId="11" xfId="42" applyNumberFormat="1" applyFont="1" applyFill="1" applyBorder="1" applyAlignment="1">
      <alignment vertical="center" wrapText="1"/>
    </xf>
    <xf numFmtId="3" fontId="7" fillId="0" borderId="11" xfId="42" applyNumberFormat="1" applyFont="1" applyFill="1" applyBorder="1" applyAlignment="1" quotePrefix="1">
      <alignment vertical="center"/>
    </xf>
    <xf numFmtId="3" fontId="7" fillId="0" borderId="11" xfId="42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7" fillId="0" borderId="12" xfId="42" applyNumberFormat="1" applyFont="1" applyFill="1" applyBorder="1" applyAlignment="1">
      <alignment vertical="center" wrapText="1"/>
    </xf>
    <xf numFmtId="3" fontId="7" fillId="0" borderId="12" xfId="42" applyNumberFormat="1" applyFont="1" applyFill="1" applyBorder="1" applyAlignment="1" quotePrefix="1">
      <alignment vertical="center"/>
    </xf>
    <xf numFmtId="3" fontId="7" fillId="0" borderId="12" xfId="42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 quotePrefix="1">
      <alignment vertical="center"/>
    </xf>
    <xf numFmtId="3" fontId="7" fillId="0" borderId="10" xfId="42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7" fillId="0" borderId="13" xfId="42" applyNumberFormat="1" applyFont="1" applyFill="1" applyBorder="1" applyAlignment="1">
      <alignment vertical="center"/>
    </xf>
    <xf numFmtId="3" fontId="7" fillId="0" borderId="13" xfId="42" applyNumberFormat="1" applyFont="1" applyFill="1" applyBorder="1" applyAlignment="1">
      <alignment vertical="center" wrapText="1"/>
    </xf>
    <xf numFmtId="3" fontId="7" fillId="0" borderId="13" xfId="42" applyNumberFormat="1" applyFont="1" applyFill="1" applyBorder="1" applyAlignment="1">
      <alignment horizontal="right" vertical="center" wrapText="1"/>
    </xf>
    <xf numFmtId="3" fontId="8" fillId="0" borderId="13" xfId="42" applyNumberFormat="1" applyFont="1" applyFill="1" applyBorder="1" applyAlignment="1">
      <alignment horizontal="right" vertical="center"/>
    </xf>
    <xf numFmtId="3" fontId="8" fillId="0" borderId="15" xfId="42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/>
    </xf>
    <xf numFmtId="3" fontId="16" fillId="0" borderId="13" xfId="42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3" fontId="7" fillId="0" borderId="16" xfId="42" applyNumberFormat="1" applyFont="1" applyFill="1" applyBorder="1" applyAlignment="1">
      <alignment vertical="center"/>
    </xf>
    <xf numFmtId="3" fontId="7" fillId="0" borderId="16" xfId="42" applyNumberFormat="1" applyFont="1" applyFill="1" applyBorder="1" applyAlignment="1" quotePrefix="1">
      <alignment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7" fillId="0" borderId="20" xfId="42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7" fillId="0" borderId="0" xfId="42" applyNumberFormat="1" applyFont="1" applyFill="1" applyBorder="1" applyAlignment="1">
      <alignment vertical="center" wrapText="1"/>
    </xf>
    <xf numFmtId="3" fontId="7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8" fillId="0" borderId="16" xfId="42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5" fillId="0" borderId="13" xfId="0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horizontal="left" vertical="center" wrapText="1"/>
    </xf>
    <xf numFmtId="3" fontId="8" fillId="0" borderId="13" xfId="42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8" fillId="0" borderId="12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wrapText="1" readingOrder="1"/>
    </xf>
    <xf numFmtId="3" fontId="3" fillId="0" borderId="0" xfId="0" applyNumberFormat="1" applyFont="1" applyFill="1" applyAlignment="1">
      <alignment vertical="center"/>
    </xf>
    <xf numFmtId="3" fontId="7" fillId="0" borderId="16" xfId="42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vertical="center"/>
    </xf>
    <xf numFmtId="0" fontId="66" fillId="0" borderId="0" xfId="0" applyFont="1" applyFill="1" applyAlignment="1">
      <alignment vertical="center" readingOrder="1"/>
    </xf>
    <xf numFmtId="0" fontId="67" fillId="0" borderId="0" xfId="0" applyFont="1" applyFill="1" applyAlignment="1">
      <alignment vertical="center" readingOrder="1"/>
    </xf>
    <xf numFmtId="0" fontId="68" fillId="0" borderId="0" xfId="0" applyFont="1" applyFill="1" applyAlignment="1">
      <alignment vertical="center" readingOrder="1"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9" fillId="0" borderId="13" xfId="0" applyFont="1" applyFill="1" applyBorder="1" applyAlignment="1">
      <alignment horizontal="right" vertical="center" wrapText="1" readingOrder="1"/>
    </xf>
    <xf numFmtId="0" fontId="69" fillId="0" borderId="17" xfId="0" applyFont="1" applyFill="1" applyBorder="1" applyAlignment="1">
      <alignment horizontal="center" vertical="center" wrapText="1"/>
    </xf>
    <xf numFmtId="3" fontId="70" fillId="0" borderId="13" xfId="42" applyNumberFormat="1" applyFont="1" applyFill="1" applyBorder="1" applyAlignment="1">
      <alignment horizontal="right" vertical="center"/>
    </xf>
    <xf numFmtId="3" fontId="70" fillId="0" borderId="13" xfId="0" applyNumberFormat="1" applyFont="1" applyFill="1" applyBorder="1" applyAlignment="1">
      <alignment vertical="center"/>
    </xf>
    <xf numFmtId="0" fontId="67" fillId="0" borderId="21" xfId="0" applyFont="1" applyFill="1" applyBorder="1" applyAlignment="1">
      <alignment vertical="center" wrapText="1"/>
    </xf>
    <xf numFmtId="3" fontId="71" fillId="0" borderId="10" xfId="42" applyNumberFormat="1" applyFont="1" applyFill="1" applyBorder="1" applyAlignment="1">
      <alignment horizontal="right" vertical="center"/>
    </xf>
    <xf numFmtId="3" fontId="70" fillId="0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67" fillId="0" borderId="22" xfId="0" applyFont="1" applyFill="1" applyBorder="1" applyAlignment="1">
      <alignment vertical="center" wrapText="1"/>
    </xf>
    <xf numFmtId="3" fontId="71" fillId="0" borderId="12" xfId="42" applyNumberFormat="1" applyFont="1" applyFill="1" applyBorder="1" applyAlignment="1">
      <alignment horizontal="right" vertical="center"/>
    </xf>
    <xf numFmtId="3" fontId="70" fillId="0" borderId="12" xfId="0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 textRotation="90"/>
    </xf>
    <xf numFmtId="0" fontId="67" fillId="0" borderId="0" xfId="0" applyFont="1" applyFill="1" applyBorder="1" applyAlignment="1">
      <alignment vertical="center" wrapText="1"/>
    </xf>
    <xf numFmtId="3" fontId="71" fillId="0" borderId="0" xfId="42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 applyAlignment="1">
      <alignment vertical="center"/>
    </xf>
    <xf numFmtId="0" fontId="67" fillId="0" borderId="18" xfId="0" applyFont="1" applyFill="1" applyBorder="1" applyAlignment="1">
      <alignment vertical="center" wrapText="1"/>
    </xf>
    <xf numFmtId="3" fontId="71" fillId="0" borderId="11" xfId="42" applyNumberFormat="1" applyFont="1" applyFill="1" applyBorder="1" applyAlignment="1">
      <alignment horizontal="right" vertical="center"/>
    </xf>
    <xf numFmtId="3" fontId="70" fillId="0" borderId="11" xfId="0" applyNumberFormat="1" applyFont="1" applyFill="1" applyBorder="1" applyAlignment="1">
      <alignment vertical="center"/>
    </xf>
    <xf numFmtId="0" fontId="67" fillId="0" borderId="18" xfId="0" applyFont="1" applyFill="1" applyBorder="1" applyAlignment="1">
      <alignment vertical="center"/>
    </xf>
    <xf numFmtId="0" fontId="69" fillId="0" borderId="13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vertical="center"/>
    </xf>
    <xf numFmtId="3" fontId="71" fillId="0" borderId="14" xfId="42" applyNumberFormat="1" applyFont="1" applyFill="1" applyBorder="1" applyAlignment="1">
      <alignment horizontal="right" vertical="center"/>
    </xf>
    <xf numFmtId="3" fontId="70" fillId="0" borderId="14" xfId="0" applyNumberFormat="1" applyFont="1" applyFill="1" applyBorder="1" applyAlignment="1">
      <alignment vertical="center"/>
    </xf>
    <xf numFmtId="0" fontId="67" fillId="0" borderId="23" xfId="0" applyFont="1" applyFill="1" applyBorder="1" applyAlignment="1">
      <alignment vertical="center" wrapText="1"/>
    </xf>
    <xf numFmtId="3" fontId="71" fillId="0" borderId="16" xfId="42" applyNumberFormat="1" applyFont="1" applyFill="1" applyBorder="1" applyAlignment="1">
      <alignment horizontal="right" vertical="center"/>
    </xf>
    <xf numFmtId="3" fontId="70" fillId="0" borderId="16" xfId="0" applyNumberFormat="1" applyFont="1" applyFill="1" applyBorder="1" applyAlignment="1">
      <alignment vertical="center"/>
    </xf>
    <xf numFmtId="0" fontId="67" fillId="0" borderId="22" xfId="0" applyFont="1" applyFill="1" applyBorder="1" applyAlignment="1">
      <alignment vertical="center"/>
    </xf>
    <xf numFmtId="175" fontId="68" fillId="0" borderId="0" xfId="59" applyNumberFormat="1" applyFont="1" applyFill="1" applyAlignment="1">
      <alignment vertical="center"/>
    </xf>
    <xf numFmtId="3" fontId="7" fillId="0" borderId="13" xfId="42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175" fontId="3" fillId="0" borderId="0" xfId="59" applyNumberFormat="1" applyFont="1" applyFill="1" applyAlignment="1">
      <alignment vertical="center"/>
    </xf>
    <xf numFmtId="0" fontId="74" fillId="0" borderId="17" xfId="0" applyFont="1" applyBorder="1" applyAlignment="1">
      <alignment horizontal="center"/>
    </xf>
    <xf numFmtId="0" fontId="74" fillId="0" borderId="13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readingOrder="1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8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2" fillId="0" borderId="30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31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33" xfId="0" applyFont="1" applyFill="1" applyBorder="1" applyAlignment="1">
      <alignment horizontal="center" vertical="center" textRotation="90"/>
    </xf>
    <xf numFmtId="0" fontId="12" fillId="0" borderId="34" xfId="0" applyFont="1" applyFill="1" applyBorder="1" applyAlignment="1">
      <alignment horizontal="center" vertical="center" textRotation="90"/>
    </xf>
    <xf numFmtId="0" fontId="12" fillId="0" borderId="35" xfId="0" applyFont="1" applyFill="1" applyBorder="1" applyAlignment="1">
      <alignment horizontal="center" vertical="center" textRotation="90"/>
    </xf>
    <xf numFmtId="0" fontId="73" fillId="0" borderId="26" xfId="0" applyFont="1" applyFill="1" applyBorder="1" applyAlignment="1">
      <alignment horizontal="center" vertical="center" textRotation="90"/>
    </xf>
    <xf numFmtId="0" fontId="73" fillId="0" borderId="28" xfId="0" applyFont="1" applyFill="1" applyBorder="1" applyAlignment="1">
      <alignment horizontal="center" vertical="center" textRotation="90"/>
    </xf>
    <xf numFmtId="0" fontId="73" fillId="0" borderId="27" xfId="0" applyFont="1" applyFill="1" applyBorder="1" applyAlignment="1">
      <alignment horizontal="center" vertical="center" textRotation="90"/>
    </xf>
    <xf numFmtId="0" fontId="75" fillId="0" borderId="13" xfId="0" applyFont="1" applyFill="1" applyBorder="1" applyAlignment="1">
      <alignment horizontal="center" vertical="center" readingOrder="1"/>
    </xf>
    <xf numFmtId="0" fontId="73" fillId="0" borderId="33" xfId="0" applyFont="1" applyFill="1" applyBorder="1" applyAlignment="1">
      <alignment horizontal="center" vertical="center" textRotation="90"/>
    </xf>
    <xf numFmtId="0" fontId="73" fillId="0" borderId="34" xfId="0" applyFont="1" applyFill="1" applyBorder="1" applyAlignment="1">
      <alignment horizontal="center" vertical="center" textRotation="90"/>
    </xf>
    <xf numFmtId="0" fontId="73" fillId="0" borderId="35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119" customWidth="1"/>
  </cols>
  <sheetData>
    <row r="1" spans="1:11" ht="26.25" thickBot="1">
      <c r="A1" s="172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2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57421875" style="3" customWidth="1"/>
    <col min="2" max="2" width="5.421875" style="14" customWidth="1"/>
    <col min="3" max="3" width="26.140625" style="18" customWidth="1"/>
    <col min="4" max="4" width="7.7109375" style="11" customWidth="1"/>
    <col min="5" max="5" width="7.7109375" style="16" customWidth="1"/>
    <col min="6" max="6" width="7.7109375" style="11" customWidth="1"/>
    <col min="7" max="7" width="7.7109375" style="16" customWidth="1"/>
    <col min="8" max="10" width="7.7109375" style="11" customWidth="1"/>
    <col min="11" max="11" width="7.7109375" style="16" customWidth="1"/>
    <col min="12" max="13" width="7.7109375" style="11" customWidth="1"/>
    <col min="14" max="14" width="7.7109375" style="13" customWidth="1"/>
    <col min="15" max="15" width="7.7109375" style="11" customWidth="1"/>
    <col min="16" max="16" width="8.8515625" style="117" customWidth="1"/>
    <col min="17" max="17" width="9.00390625" style="65" customWidth="1"/>
    <col min="18" max="16384" width="9.00390625" style="3" customWidth="1"/>
  </cols>
  <sheetData>
    <row r="1" spans="1:11" ht="19.5" customHeight="1">
      <c r="A1" s="1" t="s">
        <v>131</v>
      </c>
      <c r="B1" s="7"/>
      <c r="C1" s="8"/>
      <c r="D1" s="9"/>
      <c r="E1" s="10"/>
      <c r="F1" s="9"/>
      <c r="G1" s="10"/>
      <c r="H1" s="9"/>
      <c r="K1" s="12"/>
    </row>
    <row r="2" spans="1:3" ht="6.75" customHeight="1" thickBot="1">
      <c r="A2" s="17"/>
      <c r="C2" s="15"/>
    </row>
    <row r="3" spans="4:16" ht="13.5" customHeight="1" thickBot="1">
      <c r="D3" s="185">
        <v>2009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4:16" ht="13.5" customHeight="1" thickBot="1">
      <c r="D4" s="120" t="s">
        <v>123</v>
      </c>
      <c r="E4" s="120" t="s">
        <v>124</v>
      </c>
      <c r="F4" s="120" t="s">
        <v>1</v>
      </c>
      <c r="G4" s="120" t="s">
        <v>2</v>
      </c>
      <c r="H4" s="120" t="s">
        <v>3</v>
      </c>
      <c r="I4" s="120" t="s">
        <v>4</v>
      </c>
      <c r="J4" s="120" t="s">
        <v>5</v>
      </c>
      <c r="K4" s="120" t="s">
        <v>125</v>
      </c>
      <c r="L4" s="120" t="s">
        <v>126</v>
      </c>
      <c r="M4" s="120" t="s">
        <v>127</v>
      </c>
      <c r="N4" s="120" t="s">
        <v>128</v>
      </c>
      <c r="O4" s="120" t="s">
        <v>129</v>
      </c>
      <c r="P4" s="120" t="s">
        <v>6</v>
      </c>
    </row>
    <row r="5" spans="1:16" s="19" customFormat="1" ht="15.75" customHeight="1">
      <c r="A5" s="186" t="s">
        <v>10</v>
      </c>
      <c r="B5" s="182" t="s">
        <v>11</v>
      </c>
      <c r="C5" s="101" t="s">
        <v>16</v>
      </c>
      <c r="D5" s="61">
        <v>176</v>
      </c>
      <c r="E5" s="61">
        <v>181</v>
      </c>
      <c r="F5" s="61">
        <v>204</v>
      </c>
      <c r="G5" s="61">
        <v>189</v>
      </c>
      <c r="H5" s="61">
        <v>196</v>
      </c>
      <c r="I5" s="61">
        <v>181</v>
      </c>
      <c r="J5" s="61">
        <v>190</v>
      </c>
      <c r="K5" s="61">
        <v>196</v>
      </c>
      <c r="L5" s="61">
        <v>191</v>
      </c>
      <c r="M5" s="66">
        <v>174</v>
      </c>
      <c r="N5" s="66">
        <v>183</v>
      </c>
      <c r="O5" s="66">
        <v>190</v>
      </c>
      <c r="P5" s="67">
        <f>SUM(D5:O5)</f>
        <v>2251</v>
      </c>
    </row>
    <row r="6" spans="1:16" s="20" customFormat="1" ht="15.75" customHeight="1">
      <c r="A6" s="187"/>
      <c r="B6" s="183"/>
      <c r="C6" s="49" t="s">
        <v>22</v>
      </c>
      <c r="D6" s="68">
        <v>25270</v>
      </c>
      <c r="E6" s="69">
        <v>26430</v>
      </c>
      <c r="F6" s="68">
        <v>28953</v>
      </c>
      <c r="G6" s="70">
        <v>27577</v>
      </c>
      <c r="H6" s="70">
        <v>29965</v>
      </c>
      <c r="I6" s="68">
        <v>26430</v>
      </c>
      <c r="J6" s="68">
        <v>28032</v>
      </c>
      <c r="K6" s="71">
        <v>29423</v>
      </c>
      <c r="L6" s="68">
        <v>29175</v>
      </c>
      <c r="M6" s="68">
        <v>26888</v>
      </c>
      <c r="N6" s="68">
        <v>27291</v>
      </c>
      <c r="O6" s="68">
        <v>29175</v>
      </c>
      <c r="P6" s="72">
        <f aca="true" t="shared" si="0" ref="P6:P15">SUM(D6:O6)</f>
        <v>334609</v>
      </c>
    </row>
    <row r="7" spans="1:16" s="20" customFormat="1" ht="15.75" customHeight="1">
      <c r="A7" s="187"/>
      <c r="B7" s="183"/>
      <c r="C7" s="49" t="s">
        <v>23</v>
      </c>
      <c r="D7" s="68">
        <v>0</v>
      </c>
      <c r="E7" s="69">
        <v>30</v>
      </c>
      <c r="F7" s="68">
        <v>2</v>
      </c>
      <c r="G7" s="70">
        <v>1</v>
      </c>
      <c r="H7" s="70">
        <v>0</v>
      </c>
      <c r="I7" s="68">
        <v>0</v>
      </c>
      <c r="J7" s="68">
        <v>0</v>
      </c>
      <c r="K7" s="71">
        <v>0</v>
      </c>
      <c r="L7" s="68">
        <v>0</v>
      </c>
      <c r="M7" s="68">
        <v>0</v>
      </c>
      <c r="N7" s="68">
        <v>1</v>
      </c>
      <c r="O7" s="68">
        <v>1</v>
      </c>
      <c r="P7" s="72">
        <f t="shared" si="0"/>
        <v>35</v>
      </c>
    </row>
    <row r="8" spans="1:16" s="20" customFormat="1" ht="15.75" customHeight="1">
      <c r="A8" s="187"/>
      <c r="B8" s="183"/>
      <c r="C8" s="49" t="s">
        <v>22</v>
      </c>
      <c r="D8" s="68">
        <v>0</v>
      </c>
      <c r="E8" s="69">
        <v>1593</v>
      </c>
      <c r="F8" s="68">
        <v>60</v>
      </c>
      <c r="G8" s="70">
        <v>30</v>
      </c>
      <c r="H8" s="70">
        <v>0</v>
      </c>
      <c r="I8" s="68">
        <v>0</v>
      </c>
      <c r="J8" s="68">
        <v>0</v>
      </c>
      <c r="K8" s="71">
        <v>0</v>
      </c>
      <c r="L8" s="68">
        <v>0</v>
      </c>
      <c r="M8" s="68">
        <v>0</v>
      </c>
      <c r="N8" s="68">
        <v>30</v>
      </c>
      <c r="O8" s="68">
        <v>30</v>
      </c>
      <c r="P8" s="72">
        <f t="shared" si="0"/>
        <v>1743</v>
      </c>
    </row>
    <row r="9" spans="1:16" s="20" customFormat="1" ht="15.75" customHeight="1">
      <c r="A9" s="187"/>
      <c r="B9" s="183"/>
      <c r="C9" s="49" t="s">
        <v>24</v>
      </c>
      <c r="D9" s="68">
        <v>11</v>
      </c>
      <c r="E9" s="69">
        <v>11</v>
      </c>
      <c r="F9" s="68">
        <v>13</v>
      </c>
      <c r="G9" s="70">
        <v>10</v>
      </c>
      <c r="H9" s="70">
        <v>15</v>
      </c>
      <c r="I9" s="68">
        <v>9</v>
      </c>
      <c r="J9" s="68">
        <v>12</v>
      </c>
      <c r="K9" s="71">
        <v>14</v>
      </c>
      <c r="L9" s="68">
        <v>9</v>
      </c>
      <c r="M9" s="68">
        <v>10</v>
      </c>
      <c r="N9" s="68">
        <v>13</v>
      </c>
      <c r="O9" s="68">
        <v>5</v>
      </c>
      <c r="P9" s="72">
        <f t="shared" si="0"/>
        <v>132</v>
      </c>
    </row>
    <row r="10" spans="1:16" s="20" customFormat="1" ht="15.75" customHeight="1">
      <c r="A10" s="187"/>
      <c r="B10" s="183"/>
      <c r="C10" s="49" t="s">
        <v>22</v>
      </c>
      <c r="D10" s="68">
        <v>1921</v>
      </c>
      <c r="E10" s="69">
        <v>1593</v>
      </c>
      <c r="F10" s="68">
        <v>2108</v>
      </c>
      <c r="G10" s="68">
        <v>1375</v>
      </c>
      <c r="H10" s="70">
        <v>2223</v>
      </c>
      <c r="I10" s="68">
        <v>1279</v>
      </c>
      <c r="J10" s="68">
        <v>1834</v>
      </c>
      <c r="K10" s="71">
        <v>2018</v>
      </c>
      <c r="L10" s="68">
        <v>1412</v>
      </c>
      <c r="M10" s="68">
        <v>1484</v>
      </c>
      <c r="N10" s="68">
        <v>1899</v>
      </c>
      <c r="O10" s="68">
        <v>679</v>
      </c>
      <c r="P10" s="72">
        <f t="shared" si="0"/>
        <v>19825</v>
      </c>
    </row>
    <row r="11" spans="1:16" s="20" customFormat="1" ht="15.75" customHeight="1">
      <c r="A11" s="187"/>
      <c r="B11" s="183"/>
      <c r="C11" s="49" t="s">
        <v>143</v>
      </c>
      <c r="D11" s="68">
        <v>14879</v>
      </c>
      <c r="E11" s="69">
        <v>13471</v>
      </c>
      <c r="F11" s="68">
        <v>15874</v>
      </c>
      <c r="G11" s="68">
        <v>17143</v>
      </c>
      <c r="H11" s="70">
        <v>18089</v>
      </c>
      <c r="I11" s="68">
        <v>18167</v>
      </c>
      <c r="J11" s="68">
        <v>17783</v>
      </c>
      <c r="K11" s="71">
        <v>17904</v>
      </c>
      <c r="L11" s="92">
        <v>15586</v>
      </c>
      <c r="M11" s="68">
        <v>15409</v>
      </c>
      <c r="N11" s="68">
        <v>15866</v>
      </c>
      <c r="O11" s="68">
        <v>166648</v>
      </c>
      <c r="P11" s="72">
        <f t="shared" si="0"/>
        <v>346819</v>
      </c>
    </row>
    <row r="12" spans="1:16" s="20" customFormat="1" ht="15.75" customHeight="1">
      <c r="A12" s="187"/>
      <c r="B12" s="183"/>
      <c r="C12" s="49" t="s">
        <v>22</v>
      </c>
      <c r="D12" s="68">
        <v>231979</v>
      </c>
      <c r="E12" s="69">
        <v>209543</v>
      </c>
      <c r="F12" s="68">
        <v>249952</v>
      </c>
      <c r="G12" s="68">
        <v>262359</v>
      </c>
      <c r="H12" s="70">
        <v>270407</v>
      </c>
      <c r="I12" s="68">
        <v>286857</v>
      </c>
      <c r="J12" s="68">
        <v>273422</v>
      </c>
      <c r="K12" s="71">
        <v>276053</v>
      </c>
      <c r="L12" s="68">
        <v>233007</v>
      </c>
      <c r="M12" s="68">
        <v>235605</v>
      </c>
      <c r="N12" s="68">
        <v>253847</v>
      </c>
      <c r="O12" s="68">
        <v>266515</v>
      </c>
      <c r="P12" s="72">
        <f t="shared" si="0"/>
        <v>3049546</v>
      </c>
    </row>
    <row r="13" spans="1:16" s="20" customFormat="1" ht="15.75" customHeight="1">
      <c r="A13" s="187"/>
      <c r="B13" s="183"/>
      <c r="C13" s="49" t="s">
        <v>144</v>
      </c>
      <c r="D13" s="68">
        <v>13472</v>
      </c>
      <c r="E13" s="69">
        <v>14252</v>
      </c>
      <c r="F13" s="68">
        <v>13715</v>
      </c>
      <c r="G13" s="68">
        <v>15223</v>
      </c>
      <c r="H13" s="70">
        <v>21145</v>
      </c>
      <c r="I13" s="68">
        <v>14601</v>
      </c>
      <c r="J13" s="68">
        <v>19920</v>
      </c>
      <c r="K13" s="71">
        <v>18941</v>
      </c>
      <c r="L13" s="68">
        <v>15998</v>
      </c>
      <c r="M13" s="68">
        <v>18798</v>
      </c>
      <c r="N13" s="68">
        <v>4376</v>
      </c>
      <c r="O13" s="68">
        <v>18165</v>
      </c>
      <c r="P13" s="72">
        <f t="shared" si="0"/>
        <v>188606</v>
      </c>
    </row>
    <row r="14" spans="1:16" s="20" customFormat="1" ht="15.75" customHeight="1">
      <c r="A14" s="187"/>
      <c r="B14" s="183"/>
      <c r="C14" s="49" t="s">
        <v>22</v>
      </c>
      <c r="D14" s="68">
        <v>38453</v>
      </c>
      <c r="E14" s="69">
        <v>32494</v>
      </c>
      <c r="F14" s="68">
        <v>61407</v>
      </c>
      <c r="G14" s="68">
        <v>31814</v>
      </c>
      <c r="H14" s="70">
        <v>46563</v>
      </c>
      <c r="I14" s="68">
        <v>43392</v>
      </c>
      <c r="J14" s="68">
        <v>46421</v>
      </c>
      <c r="K14" s="71">
        <v>41272</v>
      </c>
      <c r="L14" s="68">
        <v>39471</v>
      </c>
      <c r="M14" s="68">
        <v>43678</v>
      </c>
      <c r="N14" s="68">
        <v>13345</v>
      </c>
      <c r="O14" s="68">
        <v>27327</v>
      </c>
      <c r="P14" s="72">
        <f t="shared" si="0"/>
        <v>465637</v>
      </c>
    </row>
    <row r="15" spans="1:16" s="20" customFormat="1" ht="15.75" customHeight="1" thickBot="1">
      <c r="A15" s="187"/>
      <c r="B15" s="184"/>
      <c r="C15" s="102" t="s">
        <v>25</v>
      </c>
      <c r="D15" s="63">
        <v>9916</v>
      </c>
      <c r="E15" s="73">
        <v>8646</v>
      </c>
      <c r="F15" s="63">
        <v>7755</v>
      </c>
      <c r="G15" s="63">
        <v>6146</v>
      </c>
      <c r="H15" s="74">
        <v>7299</v>
      </c>
      <c r="I15" s="63">
        <v>9042</v>
      </c>
      <c r="J15" s="63">
        <v>7655</v>
      </c>
      <c r="K15" s="75">
        <v>8439</v>
      </c>
      <c r="L15" s="63">
        <v>9153</v>
      </c>
      <c r="M15" s="63">
        <v>8195</v>
      </c>
      <c r="N15" s="63">
        <v>8540</v>
      </c>
      <c r="O15" s="63">
        <v>9492</v>
      </c>
      <c r="P15" s="76">
        <f t="shared" si="0"/>
        <v>100278</v>
      </c>
    </row>
    <row r="16" spans="1:16" s="20" customFormat="1" ht="15.75" customHeight="1">
      <c r="A16" s="187"/>
      <c r="B16" s="188" t="s">
        <v>12</v>
      </c>
      <c r="C16" s="101" t="s">
        <v>26</v>
      </c>
      <c r="D16" s="61">
        <v>427188</v>
      </c>
      <c r="E16" s="66">
        <v>364604</v>
      </c>
      <c r="F16" s="61">
        <v>506762</v>
      </c>
      <c r="G16" s="61">
        <v>410932</v>
      </c>
      <c r="H16" s="77">
        <v>488462</v>
      </c>
      <c r="I16" s="61">
        <v>513752</v>
      </c>
      <c r="J16" s="61">
        <v>467914</v>
      </c>
      <c r="K16" s="78">
        <v>517438</v>
      </c>
      <c r="L16" s="61">
        <v>471121</v>
      </c>
      <c r="M16" s="61">
        <v>402817</v>
      </c>
      <c r="N16" s="61">
        <v>438373</v>
      </c>
      <c r="O16" s="61">
        <v>495852</v>
      </c>
      <c r="P16" s="67">
        <v>5034094</v>
      </c>
    </row>
    <row r="17" spans="1:16" s="20" customFormat="1" ht="15.75" customHeight="1">
      <c r="A17" s="187"/>
      <c r="B17" s="189"/>
      <c r="C17" s="49" t="s">
        <v>27</v>
      </c>
      <c r="D17" s="68">
        <v>51998</v>
      </c>
      <c r="E17" s="69">
        <v>45416</v>
      </c>
      <c r="F17" s="68">
        <v>61407</v>
      </c>
      <c r="G17" s="68">
        <v>46781</v>
      </c>
      <c r="H17" s="70">
        <v>66582</v>
      </c>
      <c r="I17" s="68">
        <v>53415</v>
      </c>
      <c r="J17" s="68">
        <v>61864</v>
      </c>
      <c r="K17" s="71">
        <v>66669</v>
      </c>
      <c r="L17" s="68">
        <v>53467</v>
      </c>
      <c r="M17" s="68">
        <v>58289</v>
      </c>
      <c r="N17" s="68">
        <v>50725</v>
      </c>
      <c r="O17" s="68">
        <v>52480</v>
      </c>
      <c r="P17" s="72">
        <v>615626</v>
      </c>
    </row>
    <row r="18" spans="1:16" s="20" customFormat="1" ht="15.75" customHeight="1">
      <c r="A18" s="187"/>
      <c r="B18" s="189"/>
      <c r="C18" s="103" t="s">
        <v>28</v>
      </c>
      <c r="D18" s="68">
        <v>22265</v>
      </c>
      <c r="E18" s="69">
        <v>20429</v>
      </c>
      <c r="F18" s="68">
        <v>7537</v>
      </c>
      <c r="G18" s="68">
        <v>12982</v>
      </c>
      <c r="H18" s="70">
        <v>16502</v>
      </c>
      <c r="I18" s="68">
        <v>7307</v>
      </c>
      <c r="J18" s="68">
        <v>9152</v>
      </c>
      <c r="K18" s="71">
        <v>9835</v>
      </c>
      <c r="L18" s="68">
        <v>1000</v>
      </c>
      <c r="M18" s="68">
        <v>17998</v>
      </c>
      <c r="N18" s="68">
        <v>6900</v>
      </c>
      <c r="O18" s="68">
        <v>3993</v>
      </c>
      <c r="P18" s="72">
        <v>134900</v>
      </c>
    </row>
    <row r="19" spans="1:16" s="20" customFormat="1" ht="15.75" customHeight="1" thickBot="1">
      <c r="A19" s="187"/>
      <c r="B19" s="189"/>
      <c r="C19" s="49" t="s">
        <v>135</v>
      </c>
      <c r="D19" s="68">
        <v>38493</v>
      </c>
      <c r="E19" s="69">
        <v>18796</v>
      </c>
      <c r="F19" s="68">
        <v>22416</v>
      </c>
      <c r="G19" s="68">
        <v>49884</v>
      </c>
      <c r="H19" s="70">
        <v>15889</v>
      </c>
      <c r="I19" s="68">
        <v>32404</v>
      </c>
      <c r="J19" s="68">
        <v>35120</v>
      </c>
      <c r="K19" s="71">
        <v>45969</v>
      </c>
      <c r="L19" s="68">
        <v>45361</v>
      </c>
      <c r="M19" s="68">
        <v>37994</v>
      </c>
      <c r="N19" s="68">
        <v>40181</v>
      </c>
      <c r="O19" s="68">
        <v>7980</v>
      </c>
      <c r="P19" s="72">
        <v>345126</v>
      </c>
    </row>
    <row r="20" spans="1:16" s="20" customFormat="1" ht="15.75" customHeight="1">
      <c r="A20" s="187"/>
      <c r="B20" s="188" t="s">
        <v>13</v>
      </c>
      <c r="C20" s="101" t="s">
        <v>29</v>
      </c>
      <c r="D20" s="61">
        <v>0</v>
      </c>
      <c r="E20" s="61">
        <v>21447</v>
      </c>
      <c r="F20" s="61">
        <v>0</v>
      </c>
      <c r="G20" s="77">
        <v>0</v>
      </c>
      <c r="H20" s="77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7">
        <v>21447</v>
      </c>
    </row>
    <row r="21" spans="1:16" s="20" customFormat="1" ht="15.75" customHeight="1">
      <c r="A21" s="187"/>
      <c r="B21" s="189"/>
      <c r="C21" s="103" t="s">
        <v>30</v>
      </c>
      <c r="D21" s="89">
        <v>0</v>
      </c>
      <c r="E21" s="89">
        <v>4597</v>
      </c>
      <c r="F21" s="89">
        <v>0</v>
      </c>
      <c r="G21" s="90">
        <v>0</v>
      </c>
      <c r="H21" s="90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91">
        <v>4597</v>
      </c>
    </row>
    <row r="22" spans="1:16" s="20" customFormat="1" ht="15.75" customHeight="1">
      <c r="A22" s="187"/>
      <c r="B22" s="189"/>
      <c r="C22" s="103" t="s">
        <v>31</v>
      </c>
      <c r="D22" s="89">
        <v>0</v>
      </c>
      <c r="E22" s="89">
        <v>266507</v>
      </c>
      <c r="F22" s="89">
        <v>0</v>
      </c>
      <c r="G22" s="90">
        <v>655</v>
      </c>
      <c r="H22" s="90">
        <v>519</v>
      </c>
      <c r="I22" s="89">
        <v>950</v>
      </c>
      <c r="J22" s="89">
        <v>0</v>
      </c>
      <c r="K22" s="89">
        <v>0</v>
      </c>
      <c r="L22" s="89">
        <v>2094</v>
      </c>
      <c r="M22" s="89">
        <v>1815</v>
      </c>
      <c r="N22" s="89">
        <v>316</v>
      </c>
      <c r="O22" s="89">
        <v>0</v>
      </c>
      <c r="P22" s="91">
        <v>272856</v>
      </c>
    </row>
    <row r="23" spans="1:16" s="20" customFormat="1" ht="15.75" customHeight="1">
      <c r="A23" s="187"/>
      <c r="B23" s="189"/>
      <c r="C23" s="49" t="s">
        <v>32</v>
      </c>
      <c r="D23" s="89">
        <v>0</v>
      </c>
      <c r="E23" s="89">
        <v>466</v>
      </c>
      <c r="F23" s="89">
        <v>0</v>
      </c>
      <c r="G23" s="90">
        <v>0</v>
      </c>
      <c r="H23" s="90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91">
        <v>466</v>
      </c>
    </row>
    <row r="24" spans="1:16" s="20" customFormat="1" ht="15.75" customHeight="1">
      <c r="A24" s="187"/>
      <c r="B24" s="189"/>
      <c r="C24" s="49" t="s">
        <v>33</v>
      </c>
      <c r="D24" s="89">
        <v>0</v>
      </c>
      <c r="E24" s="89">
        <v>16685</v>
      </c>
      <c r="F24" s="89">
        <v>0</v>
      </c>
      <c r="G24" s="90">
        <v>0</v>
      </c>
      <c r="H24" s="90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91">
        <v>16685</v>
      </c>
    </row>
    <row r="25" spans="1:16" s="20" customFormat="1" ht="15.75" customHeight="1">
      <c r="A25" s="187"/>
      <c r="B25" s="189"/>
      <c r="C25" s="49" t="s">
        <v>34</v>
      </c>
      <c r="D25" s="89">
        <v>0</v>
      </c>
      <c r="E25" s="89">
        <v>4218</v>
      </c>
      <c r="F25" s="89">
        <v>0</v>
      </c>
      <c r="G25" s="90">
        <v>0</v>
      </c>
      <c r="H25" s="90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91">
        <v>4218</v>
      </c>
    </row>
    <row r="26" spans="1:16" s="20" customFormat="1" ht="15.75" customHeight="1">
      <c r="A26" s="187"/>
      <c r="B26" s="189"/>
      <c r="C26" s="121" t="s">
        <v>35</v>
      </c>
      <c r="D26" s="68">
        <v>0</v>
      </c>
      <c r="E26" s="68">
        <v>55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72">
        <v>55</v>
      </c>
    </row>
    <row r="27" spans="1:16" s="20" customFormat="1" ht="15.75" customHeight="1" thickBot="1">
      <c r="A27" s="187"/>
      <c r="B27" s="189"/>
      <c r="C27" s="49" t="s">
        <v>36</v>
      </c>
      <c r="D27" s="92">
        <v>0</v>
      </c>
      <c r="E27" s="92">
        <v>2469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3">
        <v>2469</v>
      </c>
    </row>
    <row r="28" spans="1:16" ht="15.75" customHeight="1">
      <c r="A28" s="190" t="s">
        <v>14</v>
      </c>
      <c r="B28" s="191"/>
      <c r="C28" s="104" t="s">
        <v>161</v>
      </c>
      <c r="D28" s="61">
        <v>1881</v>
      </c>
      <c r="E28" s="66">
        <v>1459</v>
      </c>
      <c r="F28" s="61">
        <v>2212</v>
      </c>
      <c r="G28" s="66">
        <v>2530</v>
      </c>
      <c r="H28" s="61">
        <v>2499</v>
      </c>
      <c r="I28" s="61">
        <v>2659</v>
      </c>
      <c r="J28" s="61">
        <v>3305</v>
      </c>
      <c r="K28" s="78">
        <v>3094</v>
      </c>
      <c r="L28" s="61">
        <v>3275</v>
      </c>
      <c r="M28" s="61">
        <v>2513</v>
      </c>
      <c r="N28" s="61">
        <v>1666</v>
      </c>
      <c r="O28" s="61">
        <v>3595</v>
      </c>
      <c r="P28" s="67">
        <v>24580</v>
      </c>
    </row>
    <row r="29" spans="1:16" ht="15.75" customHeight="1" thickBot="1">
      <c r="A29" s="192"/>
      <c r="B29" s="193"/>
      <c r="C29" s="105" t="s">
        <v>162</v>
      </c>
      <c r="D29" s="63">
        <v>6424</v>
      </c>
      <c r="E29" s="73">
        <v>4810</v>
      </c>
      <c r="F29" s="63">
        <v>4568</v>
      </c>
      <c r="G29" s="73">
        <v>4083</v>
      </c>
      <c r="H29" s="63">
        <v>4919</v>
      </c>
      <c r="I29" s="63">
        <v>5688</v>
      </c>
      <c r="J29" s="63">
        <v>5666</v>
      </c>
      <c r="K29" s="75">
        <v>5249</v>
      </c>
      <c r="L29" s="63">
        <v>5915</v>
      </c>
      <c r="M29" s="63">
        <v>5282</v>
      </c>
      <c r="N29" s="63">
        <v>3779</v>
      </c>
      <c r="O29" s="63">
        <v>5598</v>
      </c>
      <c r="P29" s="76">
        <v>51101</v>
      </c>
    </row>
    <row r="30" spans="1:16" ht="15.75" customHeight="1" thickBot="1">
      <c r="A30" s="192"/>
      <c r="B30" s="193"/>
      <c r="C30" s="36" t="s">
        <v>163</v>
      </c>
      <c r="D30" s="60">
        <v>8305</v>
      </c>
      <c r="E30" s="60">
        <v>6269</v>
      </c>
      <c r="F30" s="60">
        <v>6780</v>
      </c>
      <c r="G30" s="60">
        <v>6613</v>
      </c>
      <c r="H30" s="60">
        <v>7418</v>
      </c>
      <c r="I30" s="60">
        <v>8347</v>
      </c>
      <c r="J30" s="60">
        <v>8971</v>
      </c>
      <c r="K30" s="60">
        <v>8343</v>
      </c>
      <c r="L30" s="60">
        <v>9190</v>
      </c>
      <c r="M30" s="60">
        <f>SUM(M28:M29)</f>
        <v>7795</v>
      </c>
      <c r="N30" s="60">
        <v>5445</v>
      </c>
      <c r="O30" s="60">
        <f>SUM(O28:O29)</f>
        <v>9193</v>
      </c>
      <c r="P30" s="79">
        <v>75681</v>
      </c>
    </row>
    <row r="31" spans="1:16" ht="15.75" customHeight="1" thickBot="1">
      <c r="A31" s="192"/>
      <c r="B31" s="193"/>
      <c r="C31" s="47" t="s">
        <v>164</v>
      </c>
      <c r="D31" s="80">
        <v>18615</v>
      </c>
      <c r="E31" s="81">
        <v>8335</v>
      </c>
      <c r="F31" s="80">
        <v>10896</v>
      </c>
      <c r="G31" s="81">
        <v>7356</v>
      </c>
      <c r="H31" s="80">
        <v>12791</v>
      </c>
      <c r="I31" s="80">
        <v>9431</v>
      </c>
      <c r="J31" s="80">
        <v>8971</v>
      </c>
      <c r="K31" s="82">
        <v>6273</v>
      </c>
      <c r="L31" s="80">
        <v>9063</v>
      </c>
      <c r="M31" s="80">
        <v>8100</v>
      </c>
      <c r="N31" s="80">
        <v>13703</v>
      </c>
      <c r="O31" s="80">
        <v>12600</v>
      </c>
      <c r="P31" s="79">
        <v>105434</v>
      </c>
    </row>
    <row r="32" spans="1:16" ht="15.75" customHeight="1" thickBot="1">
      <c r="A32" s="194"/>
      <c r="B32" s="195"/>
      <c r="C32" s="36" t="s">
        <v>165</v>
      </c>
      <c r="D32" s="60">
        <v>25039</v>
      </c>
      <c r="E32" s="60">
        <v>13145</v>
      </c>
      <c r="F32" s="60">
        <v>15464</v>
      </c>
      <c r="G32" s="60">
        <v>11439</v>
      </c>
      <c r="H32" s="60">
        <v>17710</v>
      </c>
      <c r="I32" s="60">
        <v>15119</v>
      </c>
      <c r="J32" s="60">
        <v>14637</v>
      </c>
      <c r="K32" s="60">
        <v>11522</v>
      </c>
      <c r="L32" s="60">
        <v>14978</v>
      </c>
      <c r="M32" s="60">
        <v>13382</v>
      </c>
      <c r="N32" s="60">
        <v>17482</v>
      </c>
      <c r="O32" s="60">
        <v>18198</v>
      </c>
      <c r="P32" s="79">
        <v>156535</v>
      </c>
    </row>
    <row r="33" ht="12.75">
      <c r="A33" s="3" t="s">
        <v>148</v>
      </c>
    </row>
    <row r="34" spans="1:11" ht="13.5" customHeight="1">
      <c r="A34" s="3" t="s">
        <v>45</v>
      </c>
      <c r="C34" s="15"/>
      <c r="K34" s="3" t="s">
        <v>130</v>
      </c>
    </row>
    <row r="35" spans="3:11" ht="13.5" customHeight="1">
      <c r="C35" s="15"/>
      <c r="K35" s="3"/>
    </row>
    <row r="36" spans="1:11" ht="19.5" customHeight="1">
      <c r="A36" s="1" t="s">
        <v>132</v>
      </c>
      <c r="B36" s="7"/>
      <c r="C36" s="8"/>
      <c r="D36" s="9"/>
      <c r="E36" s="10"/>
      <c r="F36" s="9"/>
      <c r="G36" s="10"/>
      <c r="H36" s="9"/>
      <c r="K36" s="12"/>
    </row>
    <row r="37" spans="1:3" ht="6.75" customHeight="1" thickBot="1">
      <c r="A37" s="17"/>
      <c r="C37" s="15"/>
    </row>
    <row r="38" spans="4:16" ht="13.5" customHeight="1" thickBot="1">
      <c r="D38" s="185">
        <v>2009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4:16" ht="13.5" thickBot="1">
      <c r="D39" s="120" t="s">
        <v>123</v>
      </c>
      <c r="E39" s="120" t="s">
        <v>124</v>
      </c>
      <c r="F39" s="120" t="s">
        <v>1</v>
      </c>
      <c r="G39" s="120" t="s">
        <v>2</v>
      </c>
      <c r="H39" s="120" t="s">
        <v>3</v>
      </c>
      <c r="I39" s="120" t="s">
        <v>4</v>
      </c>
      <c r="J39" s="120" t="s">
        <v>5</v>
      </c>
      <c r="K39" s="120" t="s">
        <v>125</v>
      </c>
      <c r="L39" s="120" t="s">
        <v>126</v>
      </c>
      <c r="M39" s="120" t="s">
        <v>127</v>
      </c>
      <c r="N39" s="120" t="s">
        <v>128</v>
      </c>
      <c r="O39" s="120" t="s">
        <v>129</v>
      </c>
      <c r="P39" s="120" t="s">
        <v>6</v>
      </c>
    </row>
    <row r="40" spans="1:16" ht="15.75" customHeight="1">
      <c r="A40" s="175" t="s">
        <v>15</v>
      </c>
      <c r="B40" s="188" t="s">
        <v>16</v>
      </c>
      <c r="C40" s="104" t="s">
        <v>37</v>
      </c>
      <c r="D40" s="61">
        <v>36</v>
      </c>
      <c r="E40" s="66">
        <v>36</v>
      </c>
      <c r="F40" s="61">
        <v>36</v>
      </c>
      <c r="G40" s="66">
        <v>44</v>
      </c>
      <c r="H40" s="61">
        <v>45</v>
      </c>
      <c r="I40" s="61">
        <v>38</v>
      </c>
      <c r="J40" s="61">
        <v>38</v>
      </c>
      <c r="K40" s="66">
        <v>38</v>
      </c>
      <c r="L40" s="61">
        <v>48</v>
      </c>
      <c r="M40" s="61">
        <v>45</v>
      </c>
      <c r="N40" s="61">
        <v>37</v>
      </c>
      <c r="O40" s="61">
        <v>39</v>
      </c>
      <c r="P40" s="67">
        <f>SUM(D40:O40)</f>
        <v>480</v>
      </c>
    </row>
    <row r="41" spans="1:16" ht="15.75" customHeight="1">
      <c r="A41" s="181"/>
      <c r="B41" s="189"/>
      <c r="C41" s="49" t="s">
        <v>22</v>
      </c>
      <c r="D41" s="68">
        <v>76961</v>
      </c>
      <c r="E41" s="69">
        <v>72704</v>
      </c>
      <c r="F41" s="68">
        <v>82261</v>
      </c>
      <c r="G41" s="69">
        <v>96359</v>
      </c>
      <c r="H41" s="68">
        <v>110349</v>
      </c>
      <c r="I41" s="68">
        <v>76161</v>
      </c>
      <c r="J41" s="68">
        <v>92714</v>
      </c>
      <c r="K41" s="69">
        <v>73391</v>
      </c>
      <c r="L41" s="68">
        <v>89581</v>
      </c>
      <c r="M41" s="68">
        <v>80130</v>
      </c>
      <c r="N41" s="68">
        <v>85831</v>
      </c>
      <c r="O41" s="68">
        <v>78414</v>
      </c>
      <c r="P41" s="72">
        <f aca="true" t="shared" si="1" ref="P41:P61">SUM(D41:O41)</f>
        <v>1014856</v>
      </c>
    </row>
    <row r="42" spans="1:16" ht="15.75" customHeight="1">
      <c r="A42" s="181"/>
      <c r="B42" s="189"/>
      <c r="C42" s="94" t="s">
        <v>38</v>
      </c>
      <c r="D42" s="68">
        <v>43</v>
      </c>
      <c r="E42" s="69">
        <v>36</v>
      </c>
      <c r="F42" s="68">
        <v>39</v>
      </c>
      <c r="G42" s="69">
        <v>43</v>
      </c>
      <c r="H42" s="68">
        <v>43</v>
      </c>
      <c r="I42" s="68">
        <v>33</v>
      </c>
      <c r="J42" s="68">
        <v>38</v>
      </c>
      <c r="K42" s="69">
        <v>34</v>
      </c>
      <c r="L42" s="68">
        <v>46</v>
      </c>
      <c r="M42" s="68">
        <v>45</v>
      </c>
      <c r="N42" s="68">
        <v>31</v>
      </c>
      <c r="O42" s="68">
        <v>46</v>
      </c>
      <c r="P42" s="72">
        <f t="shared" si="1"/>
        <v>477</v>
      </c>
    </row>
    <row r="43" spans="1:16" ht="15.75" customHeight="1">
      <c r="A43" s="181"/>
      <c r="B43" s="189"/>
      <c r="C43" s="49" t="s">
        <v>22</v>
      </c>
      <c r="D43" s="68">
        <v>88745</v>
      </c>
      <c r="E43" s="69">
        <v>60106</v>
      </c>
      <c r="F43" s="68">
        <v>94267</v>
      </c>
      <c r="G43" s="69">
        <v>100442</v>
      </c>
      <c r="H43" s="68">
        <v>103143</v>
      </c>
      <c r="I43" s="68">
        <v>61933</v>
      </c>
      <c r="J43" s="68">
        <v>93079</v>
      </c>
      <c r="K43" s="69">
        <v>72098</v>
      </c>
      <c r="L43" s="68">
        <v>73209</v>
      </c>
      <c r="M43" s="68">
        <v>84227</v>
      </c>
      <c r="N43" s="68">
        <v>70485</v>
      </c>
      <c r="O43" s="68">
        <v>104366</v>
      </c>
      <c r="P43" s="72">
        <f t="shared" si="1"/>
        <v>1006100</v>
      </c>
    </row>
    <row r="44" spans="1:16" ht="15.75" customHeight="1">
      <c r="A44" s="181"/>
      <c r="B44" s="189"/>
      <c r="C44" s="94" t="s">
        <v>39</v>
      </c>
      <c r="D44" s="68">
        <v>1</v>
      </c>
      <c r="E44" s="69">
        <v>1</v>
      </c>
      <c r="F44" s="68">
        <v>1</v>
      </c>
      <c r="G44" s="69">
        <v>0</v>
      </c>
      <c r="H44" s="68">
        <v>0</v>
      </c>
      <c r="I44" s="68">
        <v>2</v>
      </c>
      <c r="J44" s="68">
        <v>6</v>
      </c>
      <c r="K44" s="69">
        <v>4</v>
      </c>
      <c r="L44" s="68">
        <v>5</v>
      </c>
      <c r="M44" s="68">
        <v>2</v>
      </c>
      <c r="N44" s="68">
        <v>1</v>
      </c>
      <c r="O44" s="68">
        <v>1</v>
      </c>
      <c r="P44" s="72">
        <f t="shared" si="1"/>
        <v>24</v>
      </c>
    </row>
    <row r="45" spans="1:16" ht="15.75" customHeight="1">
      <c r="A45" s="181"/>
      <c r="B45" s="189"/>
      <c r="C45" s="49" t="s">
        <v>22</v>
      </c>
      <c r="D45" s="68">
        <v>34</v>
      </c>
      <c r="E45" s="69">
        <v>34</v>
      </c>
      <c r="F45" s="68">
        <v>34</v>
      </c>
      <c r="G45" s="69">
        <v>0</v>
      </c>
      <c r="H45" s="68">
        <v>0</v>
      </c>
      <c r="I45" s="68">
        <v>64</v>
      </c>
      <c r="J45" s="68">
        <v>171</v>
      </c>
      <c r="K45" s="69">
        <v>133</v>
      </c>
      <c r="L45" s="68">
        <v>162</v>
      </c>
      <c r="M45" s="68">
        <v>97</v>
      </c>
      <c r="N45" s="68">
        <v>14</v>
      </c>
      <c r="O45" s="68">
        <v>14</v>
      </c>
      <c r="P45" s="72">
        <f t="shared" si="1"/>
        <v>757</v>
      </c>
    </row>
    <row r="46" spans="1:16" ht="15.75" customHeight="1">
      <c r="A46" s="181"/>
      <c r="B46" s="189"/>
      <c r="C46" s="94" t="s">
        <v>40</v>
      </c>
      <c r="D46" s="68">
        <v>1</v>
      </c>
      <c r="E46" s="69">
        <v>0</v>
      </c>
      <c r="F46" s="68">
        <v>1</v>
      </c>
      <c r="G46" s="69">
        <v>0</v>
      </c>
      <c r="H46" s="68">
        <v>0</v>
      </c>
      <c r="I46" s="68">
        <v>0</v>
      </c>
      <c r="J46" s="68">
        <v>4</v>
      </c>
      <c r="K46" s="69">
        <v>3</v>
      </c>
      <c r="L46" s="68">
        <v>3</v>
      </c>
      <c r="M46" s="68">
        <v>2</v>
      </c>
      <c r="N46" s="68">
        <v>1</v>
      </c>
      <c r="O46" s="68">
        <v>1</v>
      </c>
      <c r="P46" s="72">
        <f t="shared" si="1"/>
        <v>16</v>
      </c>
    </row>
    <row r="47" spans="1:16" ht="15.75" customHeight="1">
      <c r="A47" s="181"/>
      <c r="B47" s="189"/>
      <c r="C47" s="49" t="s">
        <v>22</v>
      </c>
      <c r="D47" s="68">
        <v>34</v>
      </c>
      <c r="E47" s="69">
        <v>0</v>
      </c>
      <c r="F47" s="68">
        <v>34</v>
      </c>
      <c r="G47" s="69">
        <v>0</v>
      </c>
      <c r="H47" s="68">
        <v>0</v>
      </c>
      <c r="I47" s="68">
        <v>0</v>
      </c>
      <c r="J47" s="68">
        <v>23</v>
      </c>
      <c r="K47" s="69">
        <v>34</v>
      </c>
      <c r="L47" s="68">
        <v>91</v>
      </c>
      <c r="M47" s="68">
        <v>14</v>
      </c>
      <c r="N47" s="68">
        <v>83</v>
      </c>
      <c r="O47" s="68">
        <v>14</v>
      </c>
      <c r="P47" s="72">
        <f t="shared" si="1"/>
        <v>327</v>
      </c>
    </row>
    <row r="48" spans="1:16" ht="15.75" customHeight="1">
      <c r="A48" s="181"/>
      <c r="B48" s="189"/>
      <c r="C48" s="94" t="s">
        <v>42</v>
      </c>
      <c r="D48" s="68">
        <v>11</v>
      </c>
      <c r="E48" s="69">
        <v>8</v>
      </c>
      <c r="F48" s="68">
        <v>5</v>
      </c>
      <c r="G48" s="69">
        <v>7</v>
      </c>
      <c r="H48" s="68">
        <v>6</v>
      </c>
      <c r="I48" s="68">
        <v>7</v>
      </c>
      <c r="J48" s="68">
        <v>3</v>
      </c>
      <c r="K48" s="69">
        <v>6</v>
      </c>
      <c r="L48" s="68">
        <v>6</v>
      </c>
      <c r="M48" s="68">
        <v>6</v>
      </c>
      <c r="N48" s="68">
        <v>4</v>
      </c>
      <c r="O48" s="68">
        <v>4</v>
      </c>
      <c r="P48" s="72">
        <f t="shared" si="1"/>
        <v>73</v>
      </c>
    </row>
    <row r="49" spans="1:16" ht="15.75" customHeight="1">
      <c r="A49" s="181"/>
      <c r="B49" s="189"/>
      <c r="C49" s="49" t="s">
        <v>22</v>
      </c>
      <c r="D49" s="68">
        <v>132919</v>
      </c>
      <c r="E49" s="69">
        <v>133558</v>
      </c>
      <c r="F49" s="68">
        <v>49538</v>
      </c>
      <c r="G49" s="69">
        <v>105779</v>
      </c>
      <c r="H49" s="68">
        <v>67548</v>
      </c>
      <c r="I49" s="68">
        <v>82157</v>
      </c>
      <c r="J49" s="68">
        <v>50596</v>
      </c>
      <c r="K49" s="69">
        <v>57798</v>
      </c>
      <c r="L49" s="68">
        <v>72237</v>
      </c>
      <c r="M49" s="68">
        <v>80018</v>
      </c>
      <c r="N49" s="68">
        <v>47967</v>
      </c>
      <c r="O49" s="68">
        <v>52320</v>
      </c>
      <c r="P49" s="72">
        <f t="shared" si="1"/>
        <v>932435</v>
      </c>
    </row>
    <row r="50" spans="1:16" ht="15.75" customHeight="1">
      <c r="A50" s="181"/>
      <c r="B50" s="189"/>
      <c r="C50" s="94" t="s">
        <v>43</v>
      </c>
      <c r="D50" s="68">
        <v>10</v>
      </c>
      <c r="E50" s="69">
        <v>7</v>
      </c>
      <c r="F50" s="68">
        <v>5</v>
      </c>
      <c r="G50" s="69">
        <v>6</v>
      </c>
      <c r="H50" s="68">
        <v>7</v>
      </c>
      <c r="I50" s="68">
        <v>7</v>
      </c>
      <c r="J50" s="68">
        <v>3</v>
      </c>
      <c r="K50" s="69">
        <v>6</v>
      </c>
      <c r="L50" s="68">
        <v>6</v>
      </c>
      <c r="M50" s="68">
        <v>6</v>
      </c>
      <c r="N50" s="68">
        <v>4</v>
      </c>
      <c r="O50" s="68">
        <v>4</v>
      </c>
      <c r="P50" s="72">
        <f t="shared" si="1"/>
        <v>71</v>
      </c>
    </row>
    <row r="51" spans="1:16" ht="15.75" customHeight="1" thickBot="1">
      <c r="A51" s="181"/>
      <c r="B51" s="196"/>
      <c r="C51" s="49" t="s">
        <v>22</v>
      </c>
      <c r="D51" s="63">
        <v>132919</v>
      </c>
      <c r="E51" s="73">
        <v>123559</v>
      </c>
      <c r="F51" s="63">
        <v>49538</v>
      </c>
      <c r="G51" s="73">
        <v>70377</v>
      </c>
      <c r="H51" s="63">
        <v>102950</v>
      </c>
      <c r="I51" s="63">
        <v>82157</v>
      </c>
      <c r="J51" s="63">
        <v>50596</v>
      </c>
      <c r="K51" s="73">
        <v>57798</v>
      </c>
      <c r="L51" s="63">
        <v>72237</v>
      </c>
      <c r="M51" s="63">
        <v>80018</v>
      </c>
      <c r="N51" s="63">
        <v>47967</v>
      </c>
      <c r="O51" s="63">
        <v>52320</v>
      </c>
      <c r="P51" s="76">
        <f t="shared" si="1"/>
        <v>922436</v>
      </c>
    </row>
    <row r="52" spans="1:16" ht="15.75" customHeight="1">
      <c r="A52" s="181"/>
      <c r="B52" s="183" t="s">
        <v>12</v>
      </c>
      <c r="C52" s="101" t="s">
        <v>26</v>
      </c>
      <c r="D52" s="61">
        <v>58903</v>
      </c>
      <c r="E52" s="66">
        <v>87779</v>
      </c>
      <c r="F52" s="61">
        <v>70409</v>
      </c>
      <c r="G52" s="66">
        <v>62924</v>
      </c>
      <c r="H52" s="61">
        <v>76698</v>
      </c>
      <c r="I52" s="61">
        <v>48230</v>
      </c>
      <c r="J52" s="61">
        <v>60632</v>
      </c>
      <c r="K52" s="66">
        <v>66128</v>
      </c>
      <c r="L52" s="61">
        <v>74705</v>
      </c>
      <c r="M52" s="61">
        <v>7690</v>
      </c>
      <c r="N52" s="61">
        <v>74430</v>
      </c>
      <c r="O52" s="61">
        <v>67313</v>
      </c>
      <c r="P52" s="91">
        <f t="shared" si="1"/>
        <v>755841</v>
      </c>
    </row>
    <row r="53" spans="1:16" ht="15.75" customHeight="1">
      <c r="A53" s="181"/>
      <c r="B53" s="183"/>
      <c r="C53" s="49" t="s">
        <v>27</v>
      </c>
      <c r="D53" s="68">
        <v>5210</v>
      </c>
      <c r="E53" s="69">
        <v>5618</v>
      </c>
      <c r="F53" s="68">
        <v>13909</v>
      </c>
      <c r="G53" s="69">
        <v>14159</v>
      </c>
      <c r="H53" s="68">
        <v>31010</v>
      </c>
      <c r="I53" s="68">
        <v>9805</v>
      </c>
      <c r="J53" s="68">
        <v>93079</v>
      </c>
      <c r="K53" s="69">
        <v>16366</v>
      </c>
      <c r="L53" s="68">
        <v>15430</v>
      </c>
      <c r="M53" s="68">
        <v>13947</v>
      </c>
      <c r="N53" s="68">
        <v>7459</v>
      </c>
      <c r="O53" s="68">
        <v>14466</v>
      </c>
      <c r="P53" s="72">
        <f t="shared" si="1"/>
        <v>240458</v>
      </c>
    </row>
    <row r="54" spans="1:16" ht="15.75" customHeight="1">
      <c r="A54" s="181"/>
      <c r="B54" s="183"/>
      <c r="C54" s="49" t="s">
        <v>142</v>
      </c>
      <c r="D54" s="68">
        <v>217729</v>
      </c>
      <c r="E54" s="69">
        <v>179096</v>
      </c>
      <c r="F54" s="68">
        <v>87976</v>
      </c>
      <c r="G54" s="69">
        <v>91298</v>
      </c>
      <c r="H54" s="68">
        <v>100581</v>
      </c>
      <c r="I54" s="68">
        <v>131105</v>
      </c>
      <c r="J54" s="68">
        <v>83204</v>
      </c>
      <c r="K54" s="69">
        <v>102374</v>
      </c>
      <c r="L54" s="68">
        <v>94849</v>
      </c>
      <c r="M54" s="68">
        <v>136072</v>
      </c>
      <c r="N54" s="68">
        <v>53624</v>
      </c>
      <c r="O54" s="68">
        <v>88743</v>
      </c>
      <c r="P54" s="72">
        <f t="shared" si="1"/>
        <v>1366651</v>
      </c>
    </row>
    <row r="55" spans="1:16" ht="15.75" customHeight="1" thickBot="1">
      <c r="A55" s="181"/>
      <c r="B55" s="55"/>
      <c r="C55" s="102" t="s">
        <v>25</v>
      </c>
      <c r="D55" s="63">
        <v>129</v>
      </c>
      <c r="E55" s="73">
        <v>887</v>
      </c>
      <c r="F55" s="63">
        <v>1111</v>
      </c>
      <c r="G55" s="73">
        <v>1370</v>
      </c>
      <c r="H55" s="63">
        <v>1512</v>
      </c>
      <c r="I55" s="63">
        <v>1340</v>
      </c>
      <c r="J55" s="63">
        <v>1192</v>
      </c>
      <c r="K55" s="73">
        <v>1365</v>
      </c>
      <c r="L55" s="63">
        <v>952</v>
      </c>
      <c r="M55" s="63">
        <v>1843</v>
      </c>
      <c r="N55" s="63">
        <v>958</v>
      </c>
      <c r="O55" s="63">
        <v>1524</v>
      </c>
      <c r="P55" s="76">
        <f t="shared" si="1"/>
        <v>14183</v>
      </c>
    </row>
    <row r="56" spans="1:16" ht="15.75" customHeight="1">
      <c r="A56" s="175" t="s">
        <v>17</v>
      </c>
      <c r="B56" s="182" t="s">
        <v>16</v>
      </c>
      <c r="C56" s="101" t="s">
        <v>37</v>
      </c>
      <c r="D56" s="61">
        <v>0</v>
      </c>
      <c r="E56" s="66">
        <v>3</v>
      </c>
      <c r="F56" s="61">
        <v>2</v>
      </c>
      <c r="G56" s="66">
        <v>3</v>
      </c>
      <c r="H56" s="61">
        <v>4</v>
      </c>
      <c r="I56" s="61">
        <v>3</v>
      </c>
      <c r="J56" s="61">
        <v>3</v>
      </c>
      <c r="K56" s="66">
        <v>4</v>
      </c>
      <c r="L56" s="61">
        <v>2</v>
      </c>
      <c r="M56" s="61">
        <v>4</v>
      </c>
      <c r="N56" s="61">
        <v>2</v>
      </c>
      <c r="O56" s="61">
        <v>2</v>
      </c>
      <c r="P56" s="91">
        <f t="shared" si="1"/>
        <v>32</v>
      </c>
    </row>
    <row r="57" spans="1:18" ht="15.75" customHeight="1">
      <c r="A57" s="181"/>
      <c r="B57" s="183"/>
      <c r="C57" s="49" t="s">
        <v>22</v>
      </c>
      <c r="D57" s="68">
        <v>0</v>
      </c>
      <c r="E57" s="69">
        <v>3374</v>
      </c>
      <c r="F57" s="68">
        <v>3722</v>
      </c>
      <c r="G57" s="69">
        <v>6568</v>
      </c>
      <c r="H57" s="68">
        <v>10845</v>
      </c>
      <c r="I57" s="68">
        <v>7914</v>
      </c>
      <c r="J57" s="68">
        <v>10427</v>
      </c>
      <c r="K57" s="69">
        <v>10955</v>
      </c>
      <c r="L57" s="68">
        <v>5473</v>
      </c>
      <c r="M57" s="68">
        <v>14722</v>
      </c>
      <c r="N57" s="68">
        <v>9336</v>
      </c>
      <c r="O57" s="68">
        <v>4473</v>
      </c>
      <c r="P57" s="72">
        <f t="shared" si="1"/>
        <v>87809</v>
      </c>
      <c r="R57" s="171"/>
    </row>
    <row r="58" spans="1:16" ht="15.75" customHeight="1">
      <c r="A58" s="181"/>
      <c r="B58" s="183"/>
      <c r="C58" s="49" t="s">
        <v>38</v>
      </c>
      <c r="D58" s="68">
        <v>0</v>
      </c>
      <c r="E58" s="69">
        <v>3</v>
      </c>
      <c r="F58" s="68">
        <v>2</v>
      </c>
      <c r="G58" s="69">
        <v>3</v>
      </c>
      <c r="H58" s="68">
        <v>4</v>
      </c>
      <c r="I58" s="68">
        <v>3</v>
      </c>
      <c r="J58" s="68">
        <v>3</v>
      </c>
      <c r="K58" s="69">
        <v>4</v>
      </c>
      <c r="L58" s="68">
        <v>2</v>
      </c>
      <c r="M58" s="68">
        <v>4</v>
      </c>
      <c r="N58" s="68">
        <v>2</v>
      </c>
      <c r="O58" s="68">
        <v>2</v>
      </c>
      <c r="P58" s="72">
        <f t="shared" si="1"/>
        <v>32</v>
      </c>
    </row>
    <row r="59" spans="1:16" ht="15.75" customHeight="1" thickBot="1">
      <c r="A59" s="181"/>
      <c r="B59" s="184"/>
      <c r="C59" s="49" t="s">
        <v>22</v>
      </c>
      <c r="D59" s="63">
        <v>0</v>
      </c>
      <c r="E59" s="73">
        <v>3374</v>
      </c>
      <c r="F59" s="63">
        <v>3722</v>
      </c>
      <c r="G59" s="73">
        <v>6568</v>
      </c>
      <c r="H59" s="63">
        <v>10845</v>
      </c>
      <c r="I59" s="63">
        <v>7914</v>
      </c>
      <c r="J59" s="63">
        <v>10427</v>
      </c>
      <c r="K59" s="73">
        <v>10955</v>
      </c>
      <c r="L59" s="63">
        <v>5473</v>
      </c>
      <c r="M59" s="63">
        <v>14722</v>
      </c>
      <c r="N59" s="63">
        <v>9336</v>
      </c>
      <c r="O59" s="63">
        <v>4473</v>
      </c>
      <c r="P59" s="76">
        <f t="shared" si="1"/>
        <v>87809</v>
      </c>
    </row>
    <row r="60" spans="1:16" ht="18.75" customHeight="1">
      <c r="A60" s="181"/>
      <c r="B60" s="188" t="s">
        <v>12</v>
      </c>
      <c r="C60" s="101" t="s">
        <v>26</v>
      </c>
      <c r="D60" s="61">
        <v>0</v>
      </c>
      <c r="E60" s="66">
        <v>768</v>
      </c>
      <c r="F60" s="61">
        <v>639</v>
      </c>
      <c r="G60" s="66">
        <v>1024</v>
      </c>
      <c r="H60" s="61">
        <v>1071</v>
      </c>
      <c r="I60" s="61">
        <v>780</v>
      </c>
      <c r="J60" s="61">
        <v>804</v>
      </c>
      <c r="K60" s="66">
        <v>0</v>
      </c>
      <c r="L60" s="61">
        <v>546</v>
      </c>
      <c r="M60" s="61">
        <v>759</v>
      </c>
      <c r="N60" s="61">
        <v>532</v>
      </c>
      <c r="O60" s="61">
        <v>722</v>
      </c>
      <c r="P60" s="91">
        <f t="shared" si="1"/>
        <v>7645</v>
      </c>
    </row>
    <row r="61" spans="1:16" ht="18.75" customHeight="1" thickBot="1">
      <c r="A61" s="176"/>
      <c r="B61" s="196"/>
      <c r="C61" s="102" t="s">
        <v>25</v>
      </c>
      <c r="D61" s="63">
        <v>0</v>
      </c>
      <c r="E61" s="73">
        <v>514</v>
      </c>
      <c r="F61" s="63">
        <v>462</v>
      </c>
      <c r="G61" s="73">
        <v>648</v>
      </c>
      <c r="H61" s="63">
        <v>724</v>
      </c>
      <c r="I61" s="63">
        <v>569</v>
      </c>
      <c r="J61" s="63">
        <v>472</v>
      </c>
      <c r="K61" s="73">
        <v>713</v>
      </c>
      <c r="L61" s="63">
        <v>358</v>
      </c>
      <c r="M61" s="63">
        <v>504</v>
      </c>
      <c r="N61" s="63">
        <v>351</v>
      </c>
      <c r="O61" s="63">
        <v>488</v>
      </c>
      <c r="P61" s="76">
        <f t="shared" si="1"/>
        <v>5803</v>
      </c>
    </row>
    <row r="62" ht="12.75">
      <c r="A62" s="3" t="s">
        <v>148</v>
      </c>
    </row>
    <row r="63" spans="1:11" ht="13.5" customHeight="1">
      <c r="A63" s="3" t="s">
        <v>45</v>
      </c>
      <c r="C63" s="15"/>
      <c r="K63" s="3" t="s">
        <v>130</v>
      </c>
    </row>
    <row r="64" spans="1:16" ht="12.75">
      <c r="A64" s="106"/>
      <c r="B64" s="110"/>
      <c r="C64" s="44"/>
      <c r="D64" s="109"/>
      <c r="E64" s="108"/>
      <c r="F64" s="109"/>
      <c r="G64" s="108"/>
      <c r="H64" s="109"/>
      <c r="I64" s="109"/>
      <c r="J64" s="109"/>
      <c r="K64" s="108"/>
      <c r="L64" s="109"/>
      <c r="M64" s="109"/>
      <c r="N64" s="109"/>
      <c r="O64" s="109"/>
      <c r="P64" s="107"/>
    </row>
    <row r="65" spans="1:16" ht="12.75">
      <c r="A65" s="106"/>
      <c r="B65" s="110"/>
      <c r="C65" s="44"/>
      <c r="D65" s="109"/>
      <c r="E65" s="108"/>
      <c r="F65" s="109"/>
      <c r="G65" s="108"/>
      <c r="H65" s="109"/>
      <c r="I65" s="109"/>
      <c r="J65" s="109"/>
      <c r="K65" s="108"/>
      <c r="L65" s="109"/>
      <c r="M65" s="109"/>
      <c r="N65" s="109"/>
      <c r="O65" s="109"/>
      <c r="P65" s="107"/>
    </row>
    <row r="66" spans="1:16" ht="12.75">
      <c r="A66" s="106"/>
      <c r="B66" s="110"/>
      <c r="C66" s="44"/>
      <c r="D66" s="109"/>
      <c r="E66" s="108"/>
      <c r="F66" s="109"/>
      <c r="G66" s="108"/>
      <c r="H66" s="109"/>
      <c r="I66" s="109"/>
      <c r="J66" s="109"/>
      <c r="K66" s="108"/>
      <c r="L66" s="109"/>
      <c r="M66" s="109"/>
      <c r="N66" s="109"/>
      <c r="O66" s="109"/>
      <c r="P66" s="107"/>
    </row>
    <row r="67" spans="1:16" ht="12.75">
      <c r="A67" s="106"/>
      <c r="B67" s="110"/>
      <c r="C67" s="44"/>
      <c r="D67" s="109"/>
      <c r="E67" s="108"/>
      <c r="F67" s="109"/>
      <c r="G67" s="108"/>
      <c r="H67" s="109"/>
      <c r="I67" s="109"/>
      <c r="J67" s="109"/>
      <c r="K67" s="108"/>
      <c r="L67" s="109"/>
      <c r="M67" s="109"/>
      <c r="N67" s="109"/>
      <c r="O67" s="109"/>
      <c r="P67" s="107"/>
    </row>
    <row r="68" spans="1:16" ht="12.75">
      <c r="A68" s="106"/>
      <c r="B68" s="110"/>
      <c r="C68" s="44"/>
      <c r="D68" s="109"/>
      <c r="E68" s="108"/>
      <c r="F68" s="109"/>
      <c r="G68" s="108"/>
      <c r="H68" s="109"/>
      <c r="I68" s="109"/>
      <c r="J68" s="109"/>
      <c r="K68" s="108"/>
      <c r="L68" s="109"/>
      <c r="M68" s="109"/>
      <c r="N68" s="109"/>
      <c r="O68" s="109"/>
      <c r="P68" s="107"/>
    </row>
    <row r="69" spans="1:16" ht="12.75">
      <c r="A69" s="106"/>
      <c r="B69" s="110"/>
      <c r="C69" s="44"/>
      <c r="D69" s="109"/>
      <c r="E69" s="108"/>
      <c r="F69" s="109"/>
      <c r="G69" s="108"/>
      <c r="H69" s="109"/>
      <c r="I69" s="109"/>
      <c r="J69" s="109"/>
      <c r="K69" s="108"/>
      <c r="L69" s="109"/>
      <c r="M69" s="109"/>
      <c r="N69" s="109"/>
      <c r="O69" s="109"/>
      <c r="P69" s="107"/>
    </row>
    <row r="70" spans="1:16" ht="12.75">
      <c r="A70" s="106"/>
      <c r="B70" s="110"/>
      <c r="C70" s="44"/>
      <c r="D70" s="109"/>
      <c r="E70" s="108"/>
      <c r="F70" s="109"/>
      <c r="G70" s="108"/>
      <c r="H70" s="109"/>
      <c r="I70" s="109"/>
      <c r="J70" s="109"/>
      <c r="K70" s="108"/>
      <c r="L70" s="109"/>
      <c r="M70" s="109"/>
      <c r="N70" s="109"/>
      <c r="O70" s="109"/>
      <c r="P70" s="107"/>
    </row>
    <row r="71" spans="1:16" ht="12.75">
      <c r="A71" s="106"/>
      <c r="B71" s="110"/>
      <c r="C71" s="44"/>
      <c r="D71" s="109"/>
      <c r="E71" s="108"/>
      <c r="F71" s="109"/>
      <c r="G71" s="108"/>
      <c r="H71" s="109"/>
      <c r="I71" s="109"/>
      <c r="J71" s="109"/>
      <c r="K71" s="108"/>
      <c r="L71" s="109"/>
      <c r="M71" s="109"/>
      <c r="N71" s="109"/>
      <c r="O71" s="109"/>
      <c r="P71" s="107"/>
    </row>
    <row r="72" spans="1:11" ht="19.5" customHeight="1">
      <c r="A72" s="1" t="s">
        <v>133</v>
      </c>
      <c r="B72" s="7"/>
      <c r="C72" s="8"/>
      <c r="D72" s="9"/>
      <c r="E72" s="10"/>
      <c r="F72" s="9"/>
      <c r="G72" s="10"/>
      <c r="H72" s="9"/>
      <c r="K72" s="12"/>
    </row>
    <row r="73" spans="1:3" ht="6.75" customHeight="1" thickBot="1">
      <c r="A73" s="17"/>
      <c r="C73" s="15"/>
    </row>
    <row r="74" spans="4:16" ht="13.5" customHeight="1" thickBot="1">
      <c r="D74" s="185">
        <v>2009</v>
      </c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4:16" ht="13.5" thickBot="1">
      <c r="D75" s="120" t="s">
        <v>123</v>
      </c>
      <c r="E75" s="120" t="s">
        <v>124</v>
      </c>
      <c r="F75" s="120" t="s">
        <v>1</v>
      </c>
      <c r="G75" s="120" t="s">
        <v>2</v>
      </c>
      <c r="H75" s="120" t="s">
        <v>3</v>
      </c>
      <c r="I75" s="120" t="s">
        <v>4</v>
      </c>
      <c r="J75" s="120" t="s">
        <v>5</v>
      </c>
      <c r="K75" s="120" t="s">
        <v>125</v>
      </c>
      <c r="L75" s="120" t="s">
        <v>126</v>
      </c>
      <c r="M75" s="120" t="s">
        <v>127</v>
      </c>
      <c r="N75" s="120" t="s">
        <v>128</v>
      </c>
      <c r="O75" s="120" t="s">
        <v>129</v>
      </c>
      <c r="P75" s="120" t="s">
        <v>6</v>
      </c>
    </row>
    <row r="76" spans="1:16" ht="15.75" customHeight="1">
      <c r="A76" s="175" t="s">
        <v>18</v>
      </c>
      <c r="B76" s="182" t="s">
        <v>16</v>
      </c>
      <c r="C76" s="101" t="s">
        <v>37</v>
      </c>
      <c r="D76" s="61">
        <v>7</v>
      </c>
      <c r="E76" s="66">
        <v>8</v>
      </c>
      <c r="F76" s="61">
        <v>8</v>
      </c>
      <c r="G76" s="114">
        <v>11</v>
      </c>
      <c r="H76" s="66">
        <v>9</v>
      </c>
      <c r="I76" s="61">
        <v>8</v>
      </c>
      <c r="J76" s="61">
        <v>5</v>
      </c>
      <c r="K76" s="66">
        <v>10</v>
      </c>
      <c r="L76" s="61">
        <v>11</v>
      </c>
      <c r="M76" s="61">
        <v>5</v>
      </c>
      <c r="N76" s="40">
        <v>10</v>
      </c>
      <c r="O76" s="61">
        <v>6</v>
      </c>
      <c r="P76" s="50">
        <f>SUM(D76:O76)</f>
        <v>98</v>
      </c>
    </row>
    <row r="77" spans="1:16" ht="15.75" customHeight="1">
      <c r="A77" s="181"/>
      <c r="B77" s="183"/>
      <c r="C77" s="49" t="s">
        <v>22</v>
      </c>
      <c r="D77" s="68">
        <v>8895</v>
      </c>
      <c r="E77" s="69">
        <v>8106</v>
      </c>
      <c r="F77" s="68">
        <v>8125</v>
      </c>
      <c r="G77" s="115">
        <v>11497</v>
      </c>
      <c r="H77" s="69">
        <v>9018</v>
      </c>
      <c r="I77" s="68">
        <v>5294</v>
      </c>
      <c r="J77" s="68">
        <v>5172</v>
      </c>
      <c r="K77" s="69">
        <v>11102</v>
      </c>
      <c r="L77" s="68">
        <v>11391</v>
      </c>
      <c r="M77" s="68">
        <v>5788</v>
      </c>
      <c r="N77" s="51">
        <v>10513</v>
      </c>
      <c r="O77" s="68">
        <v>5330</v>
      </c>
      <c r="P77" s="52">
        <f aca="true" t="shared" si="2" ref="P77:P100">SUM(D77:O77)</f>
        <v>100231</v>
      </c>
    </row>
    <row r="78" spans="1:16" ht="15.75" customHeight="1">
      <c r="A78" s="181"/>
      <c r="B78" s="183"/>
      <c r="C78" s="49" t="s">
        <v>38</v>
      </c>
      <c r="D78" s="68">
        <v>7</v>
      </c>
      <c r="E78" s="69">
        <v>8</v>
      </c>
      <c r="F78" s="68">
        <v>8</v>
      </c>
      <c r="G78" s="115">
        <v>11</v>
      </c>
      <c r="H78" s="69">
        <v>9</v>
      </c>
      <c r="I78" s="68">
        <v>8</v>
      </c>
      <c r="J78" s="68">
        <v>5</v>
      </c>
      <c r="K78" s="69">
        <v>10</v>
      </c>
      <c r="L78" s="68">
        <v>11</v>
      </c>
      <c r="M78" s="68">
        <v>4</v>
      </c>
      <c r="N78" s="51">
        <v>10</v>
      </c>
      <c r="O78" s="68">
        <v>6</v>
      </c>
      <c r="P78" s="52">
        <f t="shared" si="2"/>
        <v>97</v>
      </c>
    </row>
    <row r="79" spans="1:16" ht="15.75" customHeight="1">
      <c r="A79" s="181"/>
      <c r="B79" s="183"/>
      <c r="C79" s="49" t="s">
        <v>22</v>
      </c>
      <c r="D79" s="68">
        <v>8895</v>
      </c>
      <c r="E79" s="69">
        <v>8106</v>
      </c>
      <c r="F79" s="68">
        <v>8125</v>
      </c>
      <c r="G79" s="115">
        <v>11497</v>
      </c>
      <c r="H79" s="69">
        <v>9018</v>
      </c>
      <c r="I79" s="68">
        <v>8172</v>
      </c>
      <c r="J79" s="68">
        <v>5172</v>
      </c>
      <c r="K79" s="69">
        <v>9828</v>
      </c>
      <c r="L79" s="68">
        <v>11391</v>
      </c>
      <c r="M79" s="68">
        <v>4843</v>
      </c>
      <c r="N79" s="51">
        <v>2404</v>
      </c>
      <c r="O79" s="68">
        <v>5330</v>
      </c>
      <c r="P79" s="52">
        <f t="shared" si="2"/>
        <v>92781</v>
      </c>
    </row>
    <row r="80" spans="1:16" ht="15.75" customHeight="1">
      <c r="A80" s="181"/>
      <c r="B80" s="183"/>
      <c r="C80" s="49" t="s">
        <v>42</v>
      </c>
      <c r="D80" s="68">
        <v>2</v>
      </c>
      <c r="E80" s="69">
        <v>2</v>
      </c>
      <c r="F80" s="68">
        <v>1</v>
      </c>
      <c r="G80" s="115">
        <v>2</v>
      </c>
      <c r="H80" s="69">
        <v>0</v>
      </c>
      <c r="I80" s="68">
        <v>0</v>
      </c>
      <c r="J80" s="68">
        <v>1</v>
      </c>
      <c r="K80" s="69">
        <v>1</v>
      </c>
      <c r="L80" s="68">
        <v>2</v>
      </c>
      <c r="M80" s="68">
        <v>0</v>
      </c>
      <c r="N80" s="51">
        <v>2</v>
      </c>
      <c r="O80" s="68">
        <v>3</v>
      </c>
      <c r="P80" s="52">
        <f t="shared" si="2"/>
        <v>16</v>
      </c>
    </row>
    <row r="81" spans="1:16" ht="15.75" customHeight="1">
      <c r="A81" s="181"/>
      <c r="B81" s="183"/>
      <c r="C81" s="49" t="s">
        <v>22</v>
      </c>
      <c r="D81" s="68">
        <v>1578</v>
      </c>
      <c r="E81" s="69">
        <v>1886</v>
      </c>
      <c r="F81" s="68">
        <v>943</v>
      </c>
      <c r="G81" s="115">
        <v>1718</v>
      </c>
      <c r="H81" s="69">
        <v>0</v>
      </c>
      <c r="I81" s="68">
        <v>0</v>
      </c>
      <c r="J81" s="68">
        <v>775</v>
      </c>
      <c r="K81" s="69">
        <v>1113</v>
      </c>
      <c r="L81" s="68">
        <v>1550</v>
      </c>
      <c r="M81" s="68">
        <v>0</v>
      </c>
      <c r="N81" s="51">
        <v>1550</v>
      </c>
      <c r="O81" s="68">
        <v>2623</v>
      </c>
      <c r="P81" s="52">
        <f t="shared" si="2"/>
        <v>13736</v>
      </c>
    </row>
    <row r="82" spans="1:16" ht="15.75" customHeight="1">
      <c r="A82" s="181"/>
      <c r="B82" s="183"/>
      <c r="C82" s="49" t="s">
        <v>43</v>
      </c>
      <c r="D82" s="68">
        <v>2</v>
      </c>
      <c r="E82" s="69">
        <v>2</v>
      </c>
      <c r="F82" s="68">
        <v>2</v>
      </c>
      <c r="G82" s="115">
        <v>2</v>
      </c>
      <c r="H82" s="69">
        <v>0</v>
      </c>
      <c r="I82" s="68">
        <v>0</v>
      </c>
      <c r="J82" s="68">
        <v>1</v>
      </c>
      <c r="K82" s="69">
        <v>1</v>
      </c>
      <c r="L82" s="68">
        <v>2</v>
      </c>
      <c r="M82" s="68">
        <v>0</v>
      </c>
      <c r="N82" s="51">
        <v>2</v>
      </c>
      <c r="O82" s="68">
        <v>3</v>
      </c>
      <c r="P82" s="52">
        <f t="shared" si="2"/>
        <v>17</v>
      </c>
    </row>
    <row r="83" spans="1:16" ht="15.75" customHeight="1" thickBot="1">
      <c r="A83" s="181"/>
      <c r="B83" s="184"/>
      <c r="C83" s="49" t="s">
        <v>22</v>
      </c>
      <c r="D83" s="63">
        <v>1578</v>
      </c>
      <c r="E83" s="73">
        <v>1886</v>
      </c>
      <c r="F83" s="63">
        <v>943</v>
      </c>
      <c r="G83" s="116">
        <v>1718</v>
      </c>
      <c r="H83" s="73">
        <v>0</v>
      </c>
      <c r="I83" s="63">
        <v>0</v>
      </c>
      <c r="J83" s="63">
        <v>775</v>
      </c>
      <c r="K83" s="73">
        <v>1113</v>
      </c>
      <c r="L83" s="63">
        <v>1150</v>
      </c>
      <c r="M83" s="63">
        <v>0</v>
      </c>
      <c r="N83" s="53">
        <v>1550</v>
      </c>
      <c r="O83" s="63">
        <v>2623</v>
      </c>
      <c r="P83" s="54">
        <f t="shared" si="2"/>
        <v>13336</v>
      </c>
    </row>
    <row r="84" spans="1:16" ht="15.75" customHeight="1">
      <c r="A84" s="181"/>
      <c r="B84" s="183" t="s">
        <v>12</v>
      </c>
      <c r="C84" s="101" t="s">
        <v>26</v>
      </c>
      <c r="D84" s="61">
        <v>4300</v>
      </c>
      <c r="E84" s="66">
        <v>6418</v>
      </c>
      <c r="F84" s="61">
        <v>6858</v>
      </c>
      <c r="G84" s="114">
        <v>9114</v>
      </c>
      <c r="H84" s="66">
        <v>8386</v>
      </c>
      <c r="I84" s="61">
        <v>4597</v>
      </c>
      <c r="J84" s="61">
        <v>1749</v>
      </c>
      <c r="K84" s="66">
        <v>11585</v>
      </c>
      <c r="L84" s="61">
        <v>7523</v>
      </c>
      <c r="M84" s="61">
        <v>7561</v>
      </c>
      <c r="N84" s="40">
        <v>10178</v>
      </c>
      <c r="O84" s="61">
        <v>7197</v>
      </c>
      <c r="P84" s="118">
        <f t="shared" si="2"/>
        <v>85466</v>
      </c>
    </row>
    <row r="85" spans="1:16" ht="15.75" customHeight="1">
      <c r="A85" s="181"/>
      <c r="B85" s="183"/>
      <c r="C85" s="49" t="s">
        <v>27</v>
      </c>
      <c r="D85" s="68">
        <v>0</v>
      </c>
      <c r="E85" s="69">
        <v>857</v>
      </c>
      <c r="F85" s="68">
        <v>1212</v>
      </c>
      <c r="G85" s="115">
        <v>4508</v>
      </c>
      <c r="H85" s="69">
        <v>0</v>
      </c>
      <c r="I85" s="68">
        <v>5294</v>
      </c>
      <c r="J85" s="68">
        <v>2272</v>
      </c>
      <c r="K85" s="69">
        <v>3390</v>
      </c>
      <c r="L85" s="68">
        <v>3453</v>
      </c>
      <c r="M85" s="68">
        <v>1904</v>
      </c>
      <c r="N85" s="51">
        <v>2404</v>
      </c>
      <c r="O85" s="68">
        <v>2064</v>
      </c>
      <c r="P85" s="52">
        <f t="shared" si="2"/>
        <v>27358</v>
      </c>
    </row>
    <row r="86" spans="1:16" ht="15.75" customHeight="1">
      <c r="A86" s="181"/>
      <c r="B86" s="183"/>
      <c r="C86" s="49" t="s">
        <v>41</v>
      </c>
      <c r="D86" s="68">
        <v>4882</v>
      </c>
      <c r="E86" s="69">
        <v>5152</v>
      </c>
      <c r="F86" s="68">
        <v>2600</v>
      </c>
      <c r="G86" s="115">
        <v>5121</v>
      </c>
      <c r="H86" s="69">
        <v>0</v>
      </c>
      <c r="I86" s="68">
        <v>0</v>
      </c>
      <c r="J86" s="68">
        <v>2487</v>
      </c>
      <c r="K86" s="69">
        <v>1624</v>
      </c>
      <c r="L86" s="68">
        <v>5047</v>
      </c>
      <c r="M86" s="68">
        <v>0</v>
      </c>
      <c r="N86" s="51">
        <v>5094</v>
      </c>
      <c r="O86" s="68">
        <v>8069</v>
      </c>
      <c r="P86" s="52">
        <f t="shared" si="2"/>
        <v>40076</v>
      </c>
    </row>
    <row r="87" spans="1:16" ht="15.75" customHeight="1" thickBot="1">
      <c r="A87" s="176"/>
      <c r="B87" s="184"/>
      <c r="C87" s="102" t="s">
        <v>44</v>
      </c>
      <c r="D87" s="63">
        <v>479</v>
      </c>
      <c r="E87" s="73">
        <v>785</v>
      </c>
      <c r="F87" s="63">
        <v>405</v>
      </c>
      <c r="G87" s="116">
        <v>656</v>
      </c>
      <c r="H87" s="73">
        <v>378</v>
      </c>
      <c r="I87" s="63">
        <v>305</v>
      </c>
      <c r="J87" s="63">
        <v>241</v>
      </c>
      <c r="K87" s="73">
        <v>413</v>
      </c>
      <c r="L87" s="63">
        <v>0</v>
      </c>
      <c r="M87" s="63">
        <v>162</v>
      </c>
      <c r="N87" s="53">
        <v>715</v>
      </c>
      <c r="O87" s="63">
        <v>661</v>
      </c>
      <c r="P87" s="54">
        <f t="shared" si="2"/>
        <v>5200</v>
      </c>
    </row>
    <row r="88" spans="1:16" ht="15.75" customHeight="1">
      <c r="A88" s="175" t="s">
        <v>20</v>
      </c>
      <c r="B88" s="182" t="s">
        <v>16</v>
      </c>
      <c r="C88" s="101" t="s">
        <v>37</v>
      </c>
      <c r="D88" s="24">
        <v>0</v>
      </c>
      <c r="E88" s="114">
        <v>0</v>
      </c>
      <c r="F88" s="24">
        <v>4</v>
      </c>
      <c r="G88" s="114">
        <v>4</v>
      </c>
      <c r="H88" s="24">
        <v>4</v>
      </c>
      <c r="I88" s="24">
        <v>4</v>
      </c>
      <c r="J88" s="24">
        <v>1</v>
      </c>
      <c r="K88" s="114">
        <v>3</v>
      </c>
      <c r="L88" s="24">
        <v>5</v>
      </c>
      <c r="M88" s="24">
        <v>3</v>
      </c>
      <c r="N88" s="58">
        <v>0</v>
      </c>
      <c r="O88" s="24">
        <v>0</v>
      </c>
      <c r="P88" s="118">
        <f t="shared" si="2"/>
        <v>28</v>
      </c>
    </row>
    <row r="89" spans="1:16" ht="15.75" customHeight="1">
      <c r="A89" s="181"/>
      <c r="B89" s="183"/>
      <c r="C89" s="49" t="s">
        <v>22</v>
      </c>
      <c r="D89" s="26">
        <v>0</v>
      </c>
      <c r="E89" s="115">
        <v>0</v>
      </c>
      <c r="F89" s="26">
        <v>5170</v>
      </c>
      <c r="G89" s="115">
        <v>6814</v>
      </c>
      <c r="H89" s="26">
        <v>16062</v>
      </c>
      <c r="I89" s="26">
        <v>6050</v>
      </c>
      <c r="J89" s="26">
        <v>3535</v>
      </c>
      <c r="K89" s="115">
        <v>7603</v>
      </c>
      <c r="L89" s="26">
        <v>20023</v>
      </c>
      <c r="M89" s="26">
        <v>4019</v>
      </c>
      <c r="N89" s="56">
        <v>0</v>
      </c>
      <c r="O89" s="26">
        <v>0</v>
      </c>
      <c r="P89" s="52">
        <f t="shared" si="2"/>
        <v>69276</v>
      </c>
    </row>
    <row r="90" spans="1:16" ht="15.75" customHeight="1">
      <c r="A90" s="181"/>
      <c r="B90" s="183"/>
      <c r="C90" s="49" t="s">
        <v>38</v>
      </c>
      <c r="D90" s="26">
        <v>0</v>
      </c>
      <c r="E90" s="115">
        <v>0</v>
      </c>
      <c r="F90" s="26">
        <v>4</v>
      </c>
      <c r="G90" s="115">
        <v>4</v>
      </c>
      <c r="H90" s="26">
        <v>4</v>
      </c>
      <c r="I90" s="26">
        <v>4</v>
      </c>
      <c r="J90" s="26">
        <v>1</v>
      </c>
      <c r="K90" s="115">
        <v>3</v>
      </c>
      <c r="L90" s="26">
        <v>5</v>
      </c>
      <c r="M90" s="26">
        <v>3</v>
      </c>
      <c r="N90" s="56">
        <v>0</v>
      </c>
      <c r="O90" s="26">
        <v>0</v>
      </c>
      <c r="P90" s="52">
        <f t="shared" si="2"/>
        <v>28</v>
      </c>
    </row>
    <row r="91" spans="1:16" ht="15.75" customHeight="1">
      <c r="A91" s="181"/>
      <c r="B91" s="183"/>
      <c r="C91" s="49" t="s">
        <v>22</v>
      </c>
      <c r="D91" s="26">
        <v>0</v>
      </c>
      <c r="E91" s="115">
        <v>0</v>
      </c>
      <c r="F91" s="26">
        <v>5170</v>
      </c>
      <c r="G91" s="115">
        <v>6814</v>
      </c>
      <c r="H91" s="26">
        <v>16062</v>
      </c>
      <c r="I91" s="26">
        <v>6050</v>
      </c>
      <c r="J91" s="26">
        <v>3535</v>
      </c>
      <c r="K91" s="115">
        <v>7603</v>
      </c>
      <c r="L91" s="26">
        <v>20023</v>
      </c>
      <c r="M91" s="26">
        <v>4019</v>
      </c>
      <c r="N91" s="56">
        <v>0</v>
      </c>
      <c r="O91" s="26">
        <v>0</v>
      </c>
      <c r="P91" s="52">
        <f t="shared" si="2"/>
        <v>69276</v>
      </c>
    </row>
    <row r="92" spans="1:16" ht="15.75" customHeight="1">
      <c r="A92" s="181"/>
      <c r="B92" s="183"/>
      <c r="C92" s="49" t="s">
        <v>42</v>
      </c>
      <c r="D92" s="26">
        <v>12</v>
      </c>
      <c r="E92" s="115">
        <v>8</v>
      </c>
      <c r="F92" s="26">
        <v>8</v>
      </c>
      <c r="G92" s="115">
        <v>10</v>
      </c>
      <c r="H92" s="26">
        <v>13</v>
      </c>
      <c r="I92" s="26">
        <v>8</v>
      </c>
      <c r="J92" s="26">
        <v>9</v>
      </c>
      <c r="K92" s="115">
        <v>3</v>
      </c>
      <c r="L92" s="26">
        <v>10</v>
      </c>
      <c r="M92" s="26">
        <v>6</v>
      </c>
      <c r="N92" s="56">
        <v>9</v>
      </c>
      <c r="O92" s="26">
        <v>5</v>
      </c>
      <c r="P92" s="52">
        <f t="shared" si="2"/>
        <v>101</v>
      </c>
    </row>
    <row r="93" spans="1:16" ht="15.75" customHeight="1">
      <c r="A93" s="181"/>
      <c r="B93" s="183"/>
      <c r="C93" s="49" t="s">
        <v>22</v>
      </c>
      <c r="D93" s="26">
        <v>161057</v>
      </c>
      <c r="E93" s="115">
        <v>126809</v>
      </c>
      <c r="F93" s="26">
        <v>107444</v>
      </c>
      <c r="G93" s="115">
        <v>122583</v>
      </c>
      <c r="H93" s="26">
        <v>180309</v>
      </c>
      <c r="I93" s="26">
        <v>112527</v>
      </c>
      <c r="J93" s="26">
        <v>148218</v>
      </c>
      <c r="K93" s="115">
        <v>97549</v>
      </c>
      <c r="L93" s="26">
        <v>134021</v>
      </c>
      <c r="M93" s="26">
        <v>83986</v>
      </c>
      <c r="N93" s="56">
        <v>119473</v>
      </c>
      <c r="O93" s="26">
        <v>70513</v>
      </c>
      <c r="P93" s="52">
        <f t="shared" si="2"/>
        <v>1464489</v>
      </c>
    </row>
    <row r="94" spans="1:16" ht="15.75" customHeight="1">
      <c r="A94" s="181"/>
      <c r="B94" s="183"/>
      <c r="C94" s="49" t="s">
        <v>43</v>
      </c>
      <c r="D94" s="26">
        <v>9</v>
      </c>
      <c r="E94" s="115">
        <v>8</v>
      </c>
      <c r="F94" s="26">
        <v>8</v>
      </c>
      <c r="G94" s="115">
        <v>10</v>
      </c>
      <c r="H94" s="26">
        <v>13</v>
      </c>
      <c r="I94" s="26" t="s">
        <v>121</v>
      </c>
      <c r="J94" s="26">
        <v>9</v>
      </c>
      <c r="K94" s="115">
        <v>8</v>
      </c>
      <c r="L94" s="26">
        <v>10</v>
      </c>
      <c r="M94" s="26">
        <v>6</v>
      </c>
      <c r="N94" s="56">
        <v>9</v>
      </c>
      <c r="O94" s="26">
        <v>6</v>
      </c>
      <c r="P94" s="52">
        <f t="shared" si="2"/>
        <v>96</v>
      </c>
    </row>
    <row r="95" spans="1:16" ht="15.75" customHeight="1" thickBot="1">
      <c r="A95" s="181"/>
      <c r="B95" s="184"/>
      <c r="C95" s="102" t="s">
        <v>22</v>
      </c>
      <c r="D95" s="30">
        <v>106973</v>
      </c>
      <c r="E95" s="116">
        <v>116950</v>
      </c>
      <c r="F95" s="30">
        <v>107444</v>
      </c>
      <c r="G95" s="116">
        <v>122583</v>
      </c>
      <c r="H95" s="30">
        <v>180309</v>
      </c>
      <c r="I95" s="30">
        <v>112527</v>
      </c>
      <c r="J95" s="30">
        <v>148218</v>
      </c>
      <c r="K95" s="116">
        <v>86450</v>
      </c>
      <c r="L95" s="30">
        <v>134021</v>
      </c>
      <c r="M95" s="30">
        <v>83986</v>
      </c>
      <c r="N95" s="57">
        <v>119473</v>
      </c>
      <c r="O95" s="30">
        <v>70513</v>
      </c>
      <c r="P95" s="54">
        <f t="shared" si="2"/>
        <v>1389447</v>
      </c>
    </row>
    <row r="96" spans="1:16" ht="15.75" customHeight="1">
      <c r="A96" s="181"/>
      <c r="B96" s="182" t="s">
        <v>12</v>
      </c>
      <c r="C96" s="101" t="s">
        <v>26</v>
      </c>
      <c r="D96" s="24">
        <v>0</v>
      </c>
      <c r="E96" s="114">
        <v>0</v>
      </c>
      <c r="F96" s="24">
        <v>15800</v>
      </c>
      <c r="G96" s="114">
        <v>15800</v>
      </c>
      <c r="H96" s="24">
        <v>49535</v>
      </c>
      <c r="I96" s="24">
        <v>16390</v>
      </c>
      <c r="J96" s="24">
        <v>8720</v>
      </c>
      <c r="K96" s="114">
        <v>19050</v>
      </c>
      <c r="L96" s="24">
        <v>55195</v>
      </c>
      <c r="M96" s="24">
        <v>12450</v>
      </c>
      <c r="N96" s="58">
        <v>0</v>
      </c>
      <c r="O96" s="24">
        <v>0</v>
      </c>
      <c r="P96" s="118">
        <f t="shared" si="2"/>
        <v>192940</v>
      </c>
    </row>
    <row r="97" spans="1:16" ht="15.75" customHeight="1">
      <c r="A97" s="181"/>
      <c r="B97" s="183"/>
      <c r="C97" s="49" t="s">
        <v>27</v>
      </c>
      <c r="D97" s="26">
        <v>0</v>
      </c>
      <c r="E97" s="115">
        <v>0</v>
      </c>
      <c r="F97" s="26">
        <v>0</v>
      </c>
      <c r="G97" s="115">
        <v>4010</v>
      </c>
      <c r="H97" s="26">
        <v>0</v>
      </c>
      <c r="I97" s="26">
        <v>0</v>
      </c>
      <c r="J97" s="26">
        <v>0</v>
      </c>
      <c r="K97" s="115">
        <v>0</v>
      </c>
      <c r="L97" s="26">
        <v>0</v>
      </c>
      <c r="M97" s="26">
        <v>0</v>
      </c>
      <c r="N97" s="56">
        <v>0</v>
      </c>
      <c r="O97" s="26">
        <v>0</v>
      </c>
      <c r="P97" s="52">
        <f t="shared" si="2"/>
        <v>4010</v>
      </c>
    </row>
    <row r="98" spans="1:16" ht="15.75" customHeight="1" thickBot="1">
      <c r="A98" s="176"/>
      <c r="B98" s="184"/>
      <c r="C98" s="102" t="s">
        <v>41</v>
      </c>
      <c r="D98" s="30">
        <v>67481</v>
      </c>
      <c r="E98" s="116">
        <v>126809</v>
      </c>
      <c r="F98" s="30">
        <v>88007</v>
      </c>
      <c r="G98" s="116">
        <v>122583</v>
      </c>
      <c r="H98" s="30">
        <v>171874</v>
      </c>
      <c r="I98" s="30">
        <v>99538</v>
      </c>
      <c r="J98" s="30">
        <v>194487</v>
      </c>
      <c r="K98" s="116">
        <v>139840</v>
      </c>
      <c r="L98" s="30">
        <v>172104</v>
      </c>
      <c r="M98" s="30">
        <v>116435</v>
      </c>
      <c r="N98" s="57">
        <v>109772</v>
      </c>
      <c r="O98" s="30">
        <v>102414</v>
      </c>
      <c r="P98" s="54">
        <f t="shared" si="2"/>
        <v>1511344</v>
      </c>
    </row>
    <row r="99" spans="1:16" ht="45" customHeight="1">
      <c r="A99" s="175" t="s">
        <v>21</v>
      </c>
      <c r="B99" s="177" t="s">
        <v>19</v>
      </c>
      <c r="C99" s="178"/>
      <c r="D99" s="61">
        <v>6</v>
      </c>
      <c r="E99" s="66">
        <v>5</v>
      </c>
      <c r="F99" s="61">
        <v>6</v>
      </c>
      <c r="G99" s="66">
        <v>2</v>
      </c>
      <c r="H99" s="61">
        <v>4</v>
      </c>
      <c r="I99" s="61">
        <v>3</v>
      </c>
      <c r="J99" s="61">
        <v>4</v>
      </c>
      <c r="K99" s="66">
        <v>3</v>
      </c>
      <c r="L99" s="61">
        <v>4</v>
      </c>
      <c r="M99" s="61">
        <v>3</v>
      </c>
      <c r="N99" s="40">
        <v>3</v>
      </c>
      <c r="O99" s="61">
        <v>3</v>
      </c>
      <c r="P99" s="118">
        <f t="shared" si="2"/>
        <v>46</v>
      </c>
    </row>
    <row r="100" spans="1:16" ht="45" customHeight="1" thickBot="1">
      <c r="A100" s="176"/>
      <c r="B100" s="179" t="s">
        <v>141</v>
      </c>
      <c r="C100" s="180"/>
      <c r="D100" s="63">
        <v>56343</v>
      </c>
      <c r="E100" s="73">
        <v>75740</v>
      </c>
      <c r="F100" s="63">
        <v>92818</v>
      </c>
      <c r="G100" s="73">
        <v>43000</v>
      </c>
      <c r="H100" s="63">
        <v>76920</v>
      </c>
      <c r="I100" s="63">
        <v>72963</v>
      </c>
      <c r="J100" s="63">
        <v>72363</v>
      </c>
      <c r="K100" s="73">
        <v>92000</v>
      </c>
      <c r="L100" s="63">
        <v>81138</v>
      </c>
      <c r="M100" s="63">
        <v>59181</v>
      </c>
      <c r="N100" s="53">
        <v>84221</v>
      </c>
      <c r="O100" s="63">
        <v>87165</v>
      </c>
      <c r="P100" s="54">
        <f t="shared" si="2"/>
        <v>893852</v>
      </c>
    </row>
    <row r="101" ht="12.75">
      <c r="A101" s="3" t="s">
        <v>148</v>
      </c>
    </row>
    <row r="102" spans="1:11" ht="13.5" customHeight="1">
      <c r="A102" s="3" t="s">
        <v>45</v>
      </c>
      <c r="C102" s="15"/>
      <c r="K102" s="3" t="s">
        <v>130</v>
      </c>
    </row>
  </sheetData>
  <sheetProtection/>
  <mergeCells count="23">
    <mergeCell ref="A28:B32"/>
    <mergeCell ref="A40:A55"/>
    <mergeCell ref="B40:B51"/>
    <mergeCell ref="A88:A98"/>
    <mergeCell ref="B88:B95"/>
    <mergeCell ref="B96:B98"/>
    <mergeCell ref="B60:B61"/>
    <mergeCell ref="D38:P38"/>
    <mergeCell ref="D74:P74"/>
    <mergeCell ref="D3:P3"/>
    <mergeCell ref="A5:A27"/>
    <mergeCell ref="B5:B15"/>
    <mergeCell ref="B16:B19"/>
    <mergeCell ref="B20:B27"/>
    <mergeCell ref="B52:B54"/>
    <mergeCell ref="A56:A61"/>
    <mergeCell ref="B56:B59"/>
    <mergeCell ref="A99:A100"/>
    <mergeCell ref="B99:C99"/>
    <mergeCell ref="B100:C100"/>
    <mergeCell ref="A76:A87"/>
    <mergeCell ref="B76:B83"/>
    <mergeCell ref="B84:B8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5.7109375" style="2" customWidth="1"/>
    <col min="2" max="2" width="9.57421875" style="2" bestFit="1" customWidth="1"/>
    <col min="3" max="3" width="9.8515625" style="2" bestFit="1" customWidth="1"/>
    <col min="4" max="4" width="9.57421875" style="2" bestFit="1" customWidth="1"/>
    <col min="5" max="5" width="9.28125" style="2" bestFit="1" customWidth="1"/>
    <col min="6" max="6" width="9.57421875" style="2" bestFit="1" customWidth="1"/>
    <col min="7" max="9" width="9.8515625" style="2" bestFit="1" customWidth="1"/>
    <col min="10" max="10" width="9.28125" style="2" bestFit="1" customWidth="1"/>
    <col min="11" max="12" width="9.8515625" style="2" bestFit="1" customWidth="1"/>
    <col min="13" max="13" width="9.57421875" style="2" bestFit="1" customWidth="1"/>
    <col min="14" max="14" width="10.421875" style="2" bestFit="1" customWidth="1"/>
    <col min="15" max="16384" width="9.00390625" style="2" customWidth="1"/>
  </cols>
  <sheetData>
    <row r="1" ht="19.5" customHeight="1">
      <c r="A1" s="1" t="s">
        <v>139</v>
      </c>
    </row>
    <row r="2" ht="6.75" customHeight="1" thickBot="1"/>
    <row r="3" spans="2:14" ht="13.5" customHeight="1" thickBot="1">
      <c r="B3" s="185">
        <v>2009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2:14" ht="13.5" thickBot="1">
      <c r="B4" s="120" t="s">
        <v>123</v>
      </c>
      <c r="C4" s="120" t="s">
        <v>124</v>
      </c>
      <c r="D4" s="120" t="s">
        <v>1</v>
      </c>
      <c r="E4" s="120" t="s">
        <v>2</v>
      </c>
      <c r="F4" s="120" t="s">
        <v>3</v>
      </c>
      <c r="G4" s="120" t="s">
        <v>4</v>
      </c>
      <c r="H4" s="120" t="s">
        <v>5</v>
      </c>
      <c r="I4" s="120" t="s">
        <v>125</v>
      </c>
      <c r="J4" s="120" t="s">
        <v>126</v>
      </c>
      <c r="K4" s="120" t="s">
        <v>127</v>
      </c>
      <c r="L4" s="120" t="s">
        <v>128</v>
      </c>
      <c r="M4" s="120" t="s">
        <v>129</v>
      </c>
      <c r="N4" s="120" t="s">
        <v>6</v>
      </c>
    </row>
    <row r="5" spans="1:14" ht="42" customHeight="1">
      <c r="A5" s="96" t="s">
        <v>7</v>
      </c>
      <c r="B5" s="31">
        <v>187</v>
      </c>
      <c r="C5" s="31">
        <v>193</v>
      </c>
      <c r="D5" s="31">
        <v>219</v>
      </c>
      <c r="E5" s="31">
        <v>200</v>
      </c>
      <c r="F5" s="31">
        <v>211</v>
      </c>
      <c r="G5" s="31">
        <v>190</v>
      </c>
      <c r="H5" s="31">
        <v>201</v>
      </c>
      <c r="I5" s="31">
        <v>210</v>
      </c>
      <c r="J5" s="31">
        <v>200</v>
      </c>
      <c r="K5" s="31">
        <v>190</v>
      </c>
      <c r="L5" s="31">
        <v>197</v>
      </c>
      <c r="M5" s="31">
        <v>196</v>
      </c>
      <c r="N5" s="32">
        <f aca="true" t="shared" si="0" ref="N5:N12">SUM(B5:M5)</f>
        <v>2394</v>
      </c>
    </row>
    <row r="6" spans="1:14" ht="42" customHeight="1" thickBot="1">
      <c r="A6" s="97" t="s">
        <v>8</v>
      </c>
      <c r="B6" s="33">
        <v>6</v>
      </c>
      <c r="C6" s="33">
        <v>7</v>
      </c>
      <c r="D6" s="33">
        <v>7</v>
      </c>
      <c r="E6" s="33">
        <v>6</v>
      </c>
      <c r="F6" s="33">
        <v>7</v>
      </c>
      <c r="G6" s="33">
        <v>6</v>
      </c>
      <c r="H6" s="33">
        <v>7</v>
      </c>
      <c r="I6" s="33">
        <v>7</v>
      </c>
      <c r="J6" s="33">
        <v>7</v>
      </c>
      <c r="K6" s="33">
        <v>6</v>
      </c>
      <c r="L6" s="33">
        <v>7</v>
      </c>
      <c r="M6" s="33">
        <v>7</v>
      </c>
      <c r="N6" s="34">
        <f t="shared" si="0"/>
        <v>80</v>
      </c>
    </row>
    <row r="7" spans="1:14" ht="42" customHeight="1">
      <c r="A7" s="98" t="s">
        <v>166</v>
      </c>
      <c r="B7" s="31">
        <v>96639</v>
      </c>
      <c r="C7" s="31">
        <v>79114</v>
      </c>
      <c r="D7" s="31">
        <v>104775</v>
      </c>
      <c r="E7" s="31">
        <v>68877</v>
      </c>
      <c r="F7" s="31">
        <v>125094</v>
      </c>
      <c r="G7" s="31">
        <v>66408</v>
      </c>
      <c r="H7" s="31">
        <v>58758</v>
      </c>
      <c r="I7" s="31">
        <v>112245</v>
      </c>
      <c r="J7" s="31">
        <v>68561</v>
      </c>
      <c r="K7" s="31">
        <v>79843</v>
      </c>
      <c r="L7" s="31">
        <v>61075</v>
      </c>
      <c r="M7" s="31">
        <v>85157</v>
      </c>
      <c r="N7" s="32">
        <f t="shared" si="0"/>
        <v>1006546</v>
      </c>
    </row>
    <row r="8" spans="1:14" ht="42" customHeight="1" thickBot="1">
      <c r="A8" s="97" t="s">
        <v>167</v>
      </c>
      <c r="B8" s="33">
        <v>404902</v>
      </c>
      <c r="C8" s="33">
        <v>351335</v>
      </c>
      <c r="D8" s="33">
        <v>470931</v>
      </c>
      <c r="E8" s="33">
        <v>401818</v>
      </c>
      <c r="F8" s="33">
        <v>446452</v>
      </c>
      <c r="G8" s="33">
        <v>508066</v>
      </c>
      <c r="H8" s="33">
        <v>480168</v>
      </c>
      <c r="I8" s="33">
        <v>481697</v>
      </c>
      <c r="J8" s="33">
        <v>457027</v>
      </c>
      <c r="K8" s="33">
        <v>410708</v>
      </c>
      <c r="L8" s="33">
        <v>434923</v>
      </c>
      <c r="M8" s="33">
        <v>467168</v>
      </c>
      <c r="N8" s="34">
        <f t="shared" si="0"/>
        <v>5315195</v>
      </c>
    </row>
    <row r="9" spans="1:14" ht="42" customHeight="1" thickBot="1">
      <c r="A9" s="99" t="s">
        <v>168</v>
      </c>
      <c r="B9" s="59">
        <f>SUM(B7:B8)</f>
        <v>501541</v>
      </c>
      <c r="C9" s="59">
        <f aca="true" t="shared" si="1" ref="C9:M9">SUM(C7:C8)</f>
        <v>430449</v>
      </c>
      <c r="D9" s="59">
        <f t="shared" si="1"/>
        <v>575706</v>
      </c>
      <c r="E9" s="59">
        <f t="shared" si="1"/>
        <v>470695</v>
      </c>
      <c r="F9" s="59">
        <f t="shared" si="1"/>
        <v>571546</v>
      </c>
      <c r="G9" s="59">
        <f t="shared" si="1"/>
        <v>574474</v>
      </c>
      <c r="H9" s="59">
        <f t="shared" si="1"/>
        <v>538926</v>
      </c>
      <c r="I9" s="59">
        <f t="shared" si="1"/>
        <v>593942</v>
      </c>
      <c r="J9" s="59">
        <f t="shared" si="1"/>
        <v>525588</v>
      </c>
      <c r="K9" s="59">
        <f t="shared" si="1"/>
        <v>490551</v>
      </c>
      <c r="L9" s="59">
        <f t="shared" si="1"/>
        <v>495998</v>
      </c>
      <c r="M9" s="59">
        <f t="shared" si="1"/>
        <v>552325</v>
      </c>
      <c r="N9" s="35">
        <f t="shared" si="0"/>
        <v>6321741</v>
      </c>
    </row>
    <row r="10" spans="1:14" ht="42" customHeight="1" thickBot="1">
      <c r="A10" s="100" t="s">
        <v>9</v>
      </c>
      <c r="B10" s="60">
        <v>865</v>
      </c>
      <c r="C10" s="60">
        <v>852</v>
      </c>
      <c r="D10" s="60">
        <v>873</v>
      </c>
      <c r="E10" s="60">
        <v>780</v>
      </c>
      <c r="F10" s="60">
        <v>812</v>
      </c>
      <c r="G10" s="60">
        <v>953</v>
      </c>
      <c r="H10" s="60">
        <v>963</v>
      </c>
      <c r="I10" s="60">
        <v>972</v>
      </c>
      <c r="J10" s="60">
        <v>967</v>
      </c>
      <c r="K10" s="60">
        <v>893</v>
      </c>
      <c r="L10" s="60">
        <v>923</v>
      </c>
      <c r="M10" s="60">
        <v>941</v>
      </c>
      <c r="N10" s="60">
        <f t="shared" si="0"/>
        <v>10794</v>
      </c>
    </row>
    <row r="11" spans="1:14" ht="42" customHeight="1">
      <c r="A11" s="98" t="s">
        <v>136</v>
      </c>
      <c r="B11" s="61">
        <v>3728813</v>
      </c>
      <c r="C11" s="61">
        <v>3667580</v>
      </c>
      <c r="D11" s="61">
        <v>3837536</v>
      </c>
      <c r="E11" s="61">
        <v>2018991</v>
      </c>
      <c r="F11" s="61">
        <v>1772113</v>
      </c>
      <c r="G11" s="61">
        <v>3009140</v>
      </c>
      <c r="H11" s="61">
        <v>4686088</v>
      </c>
      <c r="I11" s="61">
        <v>5909239</v>
      </c>
      <c r="J11" s="61">
        <v>2672304</v>
      </c>
      <c r="K11" s="61">
        <v>4864733</v>
      </c>
      <c r="L11" s="61">
        <v>4683056</v>
      </c>
      <c r="M11" s="61">
        <v>4548975</v>
      </c>
      <c r="N11" s="62">
        <f>SUM(B11:M11)</f>
        <v>45398568</v>
      </c>
    </row>
    <row r="12" spans="1:14" ht="42" customHeight="1" thickBot="1">
      <c r="A12" s="97" t="s">
        <v>137</v>
      </c>
      <c r="B12" s="63">
        <v>15633462</v>
      </c>
      <c r="C12" s="63">
        <v>13317743</v>
      </c>
      <c r="D12" s="63">
        <v>14018671</v>
      </c>
      <c r="E12" s="63">
        <v>14938555</v>
      </c>
      <c r="F12" s="63">
        <v>15186543</v>
      </c>
      <c r="G12" s="63">
        <v>15464462</v>
      </c>
      <c r="H12" s="63">
        <v>16233152</v>
      </c>
      <c r="I12" s="63">
        <v>15283627</v>
      </c>
      <c r="J12" s="63">
        <v>14840035</v>
      </c>
      <c r="K12" s="63">
        <v>14572970</v>
      </c>
      <c r="L12" s="63">
        <v>12174867</v>
      </c>
      <c r="M12" s="63">
        <v>16411979</v>
      </c>
      <c r="N12" s="64">
        <f t="shared" si="0"/>
        <v>178076066</v>
      </c>
    </row>
    <row r="13" spans="1:14" ht="42" customHeight="1" thickBot="1">
      <c r="A13" s="99" t="s">
        <v>138</v>
      </c>
      <c r="B13" s="35">
        <v>14095831</v>
      </c>
      <c r="C13" s="35">
        <v>12498975</v>
      </c>
      <c r="D13" s="35">
        <v>13133737</v>
      </c>
      <c r="E13" s="35">
        <v>11925194</v>
      </c>
      <c r="F13" s="35">
        <v>11842764</v>
      </c>
      <c r="G13" s="35">
        <v>13264089</v>
      </c>
      <c r="H13" s="35">
        <v>15450778</v>
      </c>
      <c r="I13" s="35">
        <v>16044270</v>
      </c>
      <c r="J13" s="35">
        <v>12513175</v>
      </c>
      <c r="K13" s="35">
        <v>14528506</v>
      </c>
      <c r="L13" s="35">
        <v>12756576</v>
      </c>
      <c r="M13" s="35">
        <v>15432251</v>
      </c>
      <c r="N13" s="35">
        <f>SUM(B13:M13)</f>
        <v>163486146</v>
      </c>
    </row>
    <row r="14" ht="13.5" customHeight="1">
      <c r="A14" s="3" t="s">
        <v>0</v>
      </c>
    </row>
    <row r="15" spans="1:14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14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7109375" style="3" customWidth="1"/>
    <col min="2" max="2" width="20.00390625" style="18" customWidth="1"/>
    <col min="3" max="15" width="8.7109375" style="3" customWidth="1"/>
    <col min="16" max="16384" width="9.00390625" style="3" customWidth="1"/>
  </cols>
  <sheetData>
    <row r="1" spans="1:15" ht="19.5" customHeight="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6.75" customHeight="1" thickBot="1"/>
    <row r="3" spans="3:15" ht="13.5" customHeight="1" thickBot="1">
      <c r="C3" s="185">
        <v>2009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3:15" ht="13.5" thickBot="1">
      <c r="C4" s="120" t="s">
        <v>123</v>
      </c>
      <c r="D4" s="120" t="s">
        <v>124</v>
      </c>
      <c r="E4" s="120" t="s">
        <v>1</v>
      </c>
      <c r="F4" s="120" t="s">
        <v>2</v>
      </c>
      <c r="G4" s="120" t="s">
        <v>3</v>
      </c>
      <c r="H4" s="120" t="s">
        <v>4</v>
      </c>
      <c r="I4" s="120" t="s">
        <v>5</v>
      </c>
      <c r="J4" s="120" t="s">
        <v>125</v>
      </c>
      <c r="K4" s="120" t="s">
        <v>126</v>
      </c>
      <c r="L4" s="120" t="s">
        <v>127</v>
      </c>
      <c r="M4" s="120" t="s">
        <v>128</v>
      </c>
      <c r="N4" s="120" t="s">
        <v>129</v>
      </c>
      <c r="O4" s="120" t="s">
        <v>6</v>
      </c>
    </row>
    <row r="5" spans="1:15" s="124" customFormat="1" ht="39.75" customHeight="1" thickBot="1">
      <c r="A5" s="175" t="s">
        <v>145</v>
      </c>
      <c r="B5" s="45" t="s">
        <v>47</v>
      </c>
      <c r="C5" s="122">
        <v>48315</v>
      </c>
      <c r="D5" s="122">
        <v>26799</v>
      </c>
      <c r="E5" s="122">
        <v>30137</v>
      </c>
      <c r="F5" s="122">
        <v>56023</v>
      </c>
      <c r="G5" s="122">
        <v>22748</v>
      </c>
      <c r="H5" s="122">
        <v>41151</v>
      </c>
      <c r="I5" s="122">
        <v>42579</v>
      </c>
      <c r="J5" s="122">
        <v>54332</v>
      </c>
      <c r="K5" s="122">
        <v>54436</v>
      </c>
      <c r="L5" s="122">
        <v>46045</v>
      </c>
      <c r="M5" s="122">
        <v>42177</v>
      </c>
      <c r="N5" s="122">
        <v>17383</v>
      </c>
      <c r="O5" s="123">
        <v>482125</v>
      </c>
    </row>
    <row r="6" spans="1:15" s="126" customFormat="1" ht="39.75" customHeight="1">
      <c r="A6" s="181"/>
      <c r="B6" s="101" t="s">
        <v>48</v>
      </c>
      <c r="C6" s="78">
        <v>38493</v>
      </c>
      <c r="D6" s="78">
        <v>18796</v>
      </c>
      <c r="E6" s="78">
        <v>22416</v>
      </c>
      <c r="F6" s="78">
        <v>49884</v>
      </c>
      <c r="G6" s="78">
        <v>15889</v>
      </c>
      <c r="H6" s="78">
        <v>32404</v>
      </c>
      <c r="I6" s="78">
        <v>35120</v>
      </c>
      <c r="J6" s="78">
        <v>45969</v>
      </c>
      <c r="K6" s="78">
        <v>45361</v>
      </c>
      <c r="L6" s="78">
        <v>37994</v>
      </c>
      <c r="M6" s="78">
        <v>33681</v>
      </c>
      <c r="N6" s="78">
        <v>7980</v>
      </c>
      <c r="O6" s="125">
        <v>383987</v>
      </c>
    </row>
    <row r="7" spans="1:15" s="128" customFormat="1" ht="39.75" customHeight="1" thickBot="1">
      <c r="A7" s="176"/>
      <c r="B7" s="102" t="s">
        <v>51</v>
      </c>
      <c r="C7" s="75">
        <v>9822</v>
      </c>
      <c r="D7" s="75">
        <v>8003</v>
      </c>
      <c r="E7" s="75">
        <v>7721</v>
      </c>
      <c r="F7" s="75">
        <v>6139</v>
      </c>
      <c r="G7" s="75">
        <v>6859</v>
      </c>
      <c r="H7" s="75">
        <v>8747</v>
      </c>
      <c r="I7" s="75">
        <v>7459</v>
      </c>
      <c r="J7" s="75">
        <v>8363</v>
      </c>
      <c r="K7" s="75">
        <v>9075</v>
      </c>
      <c r="L7" s="75">
        <v>8051</v>
      </c>
      <c r="M7" s="75">
        <v>8496</v>
      </c>
      <c r="N7" s="75">
        <v>9403</v>
      </c>
      <c r="O7" s="127">
        <v>98138</v>
      </c>
    </row>
    <row r="8" ht="13.5" customHeight="1">
      <c r="A8" s="3" t="s">
        <v>46</v>
      </c>
    </row>
    <row r="12" ht="12.75">
      <c r="N12" s="131"/>
    </row>
    <row r="13" ht="12.75">
      <c r="N13" s="131"/>
    </row>
    <row r="14" ht="12.75">
      <c r="N14" s="131"/>
    </row>
    <row r="15" ht="12.75">
      <c r="N15" s="131"/>
    </row>
    <row r="16" ht="12.75">
      <c r="N16" s="131"/>
    </row>
    <row r="17" ht="12.75">
      <c r="N17" s="131"/>
    </row>
    <row r="18" ht="12.75">
      <c r="N18" s="131"/>
    </row>
    <row r="19" ht="12.75">
      <c r="N19" s="131"/>
    </row>
    <row r="20" ht="12.75">
      <c r="N20" s="131"/>
    </row>
    <row r="21" ht="12.75">
      <c r="N21" s="131"/>
    </row>
    <row r="22" ht="12.75">
      <c r="N22" s="131"/>
    </row>
    <row r="23" ht="12.75">
      <c r="N23" s="131"/>
    </row>
    <row r="36" spans="1:15" ht="19.5" customHeight="1">
      <c r="A36" s="1" t="s">
        <v>149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6.75" customHeight="1" thickBot="1"/>
    <row r="38" spans="3:15" ht="13.5" thickBot="1">
      <c r="C38" s="185">
        <v>2009</v>
      </c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</row>
    <row r="39" spans="3:15" ht="13.5" thickBot="1">
      <c r="C39" s="120" t="s">
        <v>123</v>
      </c>
      <c r="D39" s="120" t="s">
        <v>124</v>
      </c>
      <c r="E39" s="120" t="s">
        <v>1</v>
      </c>
      <c r="F39" s="120" t="s">
        <v>2</v>
      </c>
      <c r="G39" s="120" t="s">
        <v>3</v>
      </c>
      <c r="H39" s="120" t="s">
        <v>4</v>
      </c>
      <c r="I39" s="120" t="s">
        <v>5</v>
      </c>
      <c r="J39" s="120" t="s">
        <v>125</v>
      </c>
      <c r="K39" s="120" t="s">
        <v>126</v>
      </c>
      <c r="L39" s="120" t="s">
        <v>127</v>
      </c>
      <c r="M39" s="120" t="s">
        <v>128</v>
      </c>
      <c r="N39" s="120" t="s">
        <v>129</v>
      </c>
      <c r="O39" s="120" t="s">
        <v>6</v>
      </c>
    </row>
    <row r="40" spans="1:15" ht="13.5" customHeight="1" thickBot="1">
      <c r="A40" s="186" t="s">
        <v>169</v>
      </c>
      <c r="B40" s="38" t="s">
        <v>97</v>
      </c>
      <c r="C40" s="84">
        <v>217474</v>
      </c>
      <c r="D40" s="84">
        <v>175490</v>
      </c>
      <c r="E40" s="84">
        <v>264347</v>
      </c>
      <c r="F40" s="84">
        <v>161831</v>
      </c>
      <c r="G40" s="84">
        <v>234557</v>
      </c>
      <c r="H40" s="84">
        <v>234202</v>
      </c>
      <c r="I40" s="84">
        <v>203644</v>
      </c>
      <c r="J40" s="84">
        <v>251220</v>
      </c>
      <c r="K40" s="84">
        <v>229341</v>
      </c>
      <c r="L40" s="84">
        <v>185210</v>
      </c>
      <c r="M40" s="84">
        <v>191426</v>
      </c>
      <c r="N40" s="84">
        <v>233330</v>
      </c>
      <c r="O40" s="85">
        <v>2582072</v>
      </c>
    </row>
    <row r="41" spans="1:15" ht="22.5">
      <c r="A41" s="187"/>
      <c r="B41" s="104" t="s">
        <v>100</v>
      </c>
      <c r="C41" s="40">
        <v>53340</v>
      </c>
      <c r="D41" s="40">
        <v>19829</v>
      </c>
      <c r="E41" s="40">
        <v>56438</v>
      </c>
      <c r="F41" s="40">
        <v>30259</v>
      </c>
      <c r="G41" s="40">
        <v>48781</v>
      </c>
      <c r="H41" s="40">
        <v>58137</v>
      </c>
      <c r="I41" s="40">
        <v>52164</v>
      </c>
      <c r="J41" s="40">
        <v>42163</v>
      </c>
      <c r="K41" s="40">
        <v>70466</v>
      </c>
      <c r="L41" s="40">
        <v>31694</v>
      </c>
      <c r="M41" s="40">
        <v>58557</v>
      </c>
      <c r="N41" s="40">
        <v>73224</v>
      </c>
      <c r="O41" s="25">
        <v>595052</v>
      </c>
    </row>
    <row r="42" spans="1:15" ht="12.75">
      <c r="A42" s="187"/>
      <c r="B42" s="112" t="s">
        <v>52</v>
      </c>
      <c r="C42" s="51">
        <v>31584</v>
      </c>
      <c r="D42" s="51">
        <v>27442</v>
      </c>
      <c r="E42" s="51">
        <v>74652</v>
      </c>
      <c r="F42" s="51">
        <v>11356</v>
      </c>
      <c r="G42" s="51">
        <v>57577</v>
      </c>
      <c r="H42" s="51">
        <v>43757</v>
      </c>
      <c r="I42" s="51">
        <v>13115</v>
      </c>
      <c r="J42" s="51">
        <v>64909</v>
      </c>
      <c r="K42" s="51">
        <v>40785</v>
      </c>
      <c r="L42" s="51">
        <v>28095</v>
      </c>
      <c r="M42" s="51">
        <v>29069</v>
      </c>
      <c r="N42" s="51">
        <v>34516</v>
      </c>
      <c r="O42" s="27">
        <v>456857</v>
      </c>
    </row>
    <row r="43" spans="1:15" ht="12.75">
      <c r="A43" s="187"/>
      <c r="B43" s="94" t="s">
        <v>57</v>
      </c>
      <c r="C43" s="51">
        <v>41006</v>
      </c>
      <c r="D43" s="51">
        <v>29368</v>
      </c>
      <c r="E43" s="51">
        <v>21188</v>
      </c>
      <c r="F43" s="51">
        <v>43155</v>
      </c>
      <c r="G43" s="51">
        <v>49450</v>
      </c>
      <c r="H43" s="51">
        <v>13939</v>
      </c>
      <c r="I43" s="51">
        <v>14933</v>
      </c>
      <c r="J43" s="51">
        <v>44904</v>
      </c>
      <c r="K43" s="51">
        <v>14500</v>
      </c>
      <c r="L43" s="51">
        <v>32141</v>
      </c>
      <c r="M43" s="51">
        <v>22080</v>
      </c>
      <c r="N43" s="51">
        <v>43696</v>
      </c>
      <c r="O43" s="27">
        <v>370360</v>
      </c>
    </row>
    <row r="44" spans="1:15" ht="12.75">
      <c r="A44" s="187"/>
      <c r="B44" s="46" t="s">
        <v>87</v>
      </c>
      <c r="C44" s="51">
        <v>11551</v>
      </c>
      <c r="D44" s="51">
        <v>25104</v>
      </c>
      <c r="E44" s="51">
        <v>9136</v>
      </c>
      <c r="F44" s="51">
        <v>26850</v>
      </c>
      <c r="G44" s="51">
        <v>14622</v>
      </c>
      <c r="H44" s="51">
        <v>32975</v>
      </c>
      <c r="I44" s="51">
        <v>43038</v>
      </c>
      <c r="J44" s="51">
        <v>24269</v>
      </c>
      <c r="K44" s="51">
        <v>25940</v>
      </c>
      <c r="L44" s="51">
        <v>33385</v>
      </c>
      <c r="M44" s="51">
        <v>21807</v>
      </c>
      <c r="N44" s="51">
        <v>2142</v>
      </c>
      <c r="O44" s="27">
        <v>270819</v>
      </c>
    </row>
    <row r="45" spans="1:15" ht="12.75">
      <c r="A45" s="187"/>
      <c r="B45" s="94" t="s">
        <v>67</v>
      </c>
      <c r="C45" s="51">
        <v>22265</v>
      </c>
      <c r="D45" s="51">
        <v>20429</v>
      </c>
      <c r="E45" s="51">
        <v>7537</v>
      </c>
      <c r="F45" s="51">
        <v>12982</v>
      </c>
      <c r="G45" s="51">
        <v>16502</v>
      </c>
      <c r="H45" s="51">
        <v>7307</v>
      </c>
      <c r="I45" s="51">
        <v>9152</v>
      </c>
      <c r="J45" s="51">
        <v>9835</v>
      </c>
      <c r="K45" s="51">
        <v>1000</v>
      </c>
      <c r="L45" s="51">
        <v>17998</v>
      </c>
      <c r="M45" s="51">
        <v>6900</v>
      </c>
      <c r="N45" s="51">
        <v>3993</v>
      </c>
      <c r="O45" s="27">
        <v>135900</v>
      </c>
    </row>
    <row r="46" spans="1:15" ht="12.75">
      <c r="A46" s="187"/>
      <c r="B46" s="46" t="s">
        <v>94</v>
      </c>
      <c r="C46" s="51">
        <v>12664</v>
      </c>
      <c r="D46" s="51">
        <v>9322</v>
      </c>
      <c r="E46" s="51">
        <v>20455</v>
      </c>
      <c r="F46" s="51">
        <v>940</v>
      </c>
      <c r="G46" s="51">
        <v>11518</v>
      </c>
      <c r="H46" s="51">
        <v>28282</v>
      </c>
      <c r="I46" s="51">
        <v>17473</v>
      </c>
      <c r="J46" s="51">
        <v>17909</v>
      </c>
      <c r="K46" s="51">
        <v>12779</v>
      </c>
      <c r="L46" s="51">
        <v>3530</v>
      </c>
      <c r="M46" s="51">
        <v>0</v>
      </c>
      <c r="N46" s="51">
        <v>0</v>
      </c>
      <c r="O46" s="27">
        <v>134872</v>
      </c>
    </row>
    <row r="47" spans="1:15" ht="12.75">
      <c r="A47" s="187"/>
      <c r="B47" s="94" t="s">
        <v>48</v>
      </c>
      <c r="C47" s="51">
        <v>8661</v>
      </c>
      <c r="D47" s="51">
        <v>3078</v>
      </c>
      <c r="E47" s="51">
        <v>12361</v>
      </c>
      <c r="F47" s="51">
        <v>9438</v>
      </c>
      <c r="G47" s="51">
        <v>7321</v>
      </c>
      <c r="H47" s="51">
        <v>9859</v>
      </c>
      <c r="I47" s="51">
        <v>9348</v>
      </c>
      <c r="J47" s="51">
        <v>15033</v>
      </c>
      <c r="K47" s="51">
        <v>5936</v>
      </c>
      <c r="L47" s="51">
        <v>5996</v>
      </c>
      <c r="M47" s="51">
        <v>11966</v>
      </c>
      <c r="N47" s="51">
        <v>1129</v>
      </c>
      <c r="O47" s="27">
        <v>100126</v>
      </c>
    </row>
    <row r="48" spans="1:15" ht="12.75">
      <c r="A48" s="187"/>
      <c r="B48" s="94" t="s">
        <v>51</v>
      </c>
      <c r="C48" s="51">
        <v>8532</v>
      </c>
      <c r="D48" s="51">
        <v>5629</v>
      </c>
      <c r="E48" s="51">
        <v>7797</v>
      </c>
      <c r="F48" s="51">
        <v>4448</v>
      </c>
      <c r="G48" s="51">
        <v>5426</v>
      </c>
      <c r="H48" s="51">
        <v>9411</v>
      </c>
      <c r="I48" s="51">
        <v>6775</v>
      </c>
      <c r="J48" s="51">
        <v>7238</v>
      </c>
      <c r="K48" s="51">
        <v>7816</v>
      </c>
      <c r="L48" s="51">
        <v>7149</v>
      </c>
      <c r="M48" s="51">
        <v>9524</v>
      </c>
      <c r="N48" s="51">
        <v>8774</v>
      </c>
      <c r="O48" s="27">
        <v>88519</v>
      </c>
    </row>
    <row r="49" spans="1:15" ht="12.75">
      <c r="A49" s="187"/>
      <c r="B49" s="94" t="s">
        <v>62</v>
      </c>
      <c r="C49" s="51">
        <v>2868</v>
      </c>
      <c r="D49" s="51">
        <v>4200</v>
      </c>
      <c r="E49" s="51">
        <v>0</v>
      </c>
      <c r="F49" s="51">
        <v>0</v>
      </c>
      <c r="G49" s="51">
        <v>6225</v>
      </c>
      <c r="H49" s="51">
        <v>6574</v>
      </c>
      <c r="I49" s="51">
        <v>3150</v>
      </c>
      <c r="J49" s="51">
        <v>8221</v>
      </c>
      <c r="K49" s="51">
        <v>26219</v>
      </c>
      <c r="L49" s="51">
        <v>0</v>
      </c>
      <c r="M49" s="51">
        <v>6778</v>
      </c>
      <c r="N49" s="51">
        <v>3094</v>
      </c>
      <c r="O49" s="27">
        <v>67329</v>
      </c>
    </row>
    <row r="50" spans="1:15" ht="12.75">
      <c r="A50" s="187"/>
      <c r="B50" s="46" t="s">
        <v>88</v>
      </c>
      <c r="C50" s="51">
        <v>661</v>
      </c>
      <c r="D50" s="51">
        <v>4627</v>
      </c>
      <c r="E50" s="51">
        <v>2488</v>
      </c>
      <c r="F50" s="51">
        <v>3481</v>
      </c>
      <c r="G50" s="51">
        <v>3739</v>
      </c>
      <c r="H50" s="51">
        <v>3647</v>
      </c>
      <c r="I50" s="51">
        <v>4580</v>
      </c>
      <c r="J50" s="51">
        <v>2644</v>
      </c>
      <c r="K50" s="51">
        <v>5581</v>
      </c>
      <c r="L50" s="51">
        <v>5300</v>
      </c>
      <c r="M50" s="51">
        <v>13597</v>
      </c>
      <c r="N50" s="51">
        <v>3178</v>
      </c>
      <c r="O50" s="27">
        <v>53523</v>
      </c>
    </row>
    <row r="51" spans="1:15" ht="12.75">
      <c r="A51" s="187"/>
      <c r="B51" s="112" t="s">
        <v>63</v>
      </c>
      <c r="C51" s="51">
        <v>1000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19043</v>
      </c>
      <c r="J51" s="51">
        <v>0</v>
      </c>
      <c r="K51" s="51">
        <v>10530</v>
      </c>
      <c r="L51" s="51">
        <v>12092</v>
      </c>
      <c r="M51" s="51">
        <v>0</v>
      </c>
      <c r="N51" s="51">
        <v>0</v>
      </c>
      <c r="O51" s="27">
        <v>42665</v>
      </c>
    </row>
    <row r="52" spans="1:15" ht="12.75">
      <c r="A52" s="187"/>
      <c r="B52" s="94" t="s">
        <v>92</v>
      </c>
      <c r="C52" s="51">
        <v>185</v>
      </c>
      <c r="D52" s="51">
        <v>9781</v>
      </c>
      <c r="E52" s="51">
        <v>30118</v>
      </c>
      <c r="F52" s="51">
        <v>0</v>
      </c>
      <c r="G52" s="51">
        <v>0</v>
      </c>
      <c r="H52" s="51">
        <v>0</v>
      </c>
      <c r="I52" s="51">
        <v>0</v>
      </c>
      <c r="J52" s="51">
        <v>11</v>
      </c>
      <c r="K52" s="51">
        <v>0</v>
      </c>
      <c r="L52" s="51">
        <v>80</v>
      </c>
      <c r="M52" s="51">
        <v>258</v>
      </c>
      <c r="N52" s="51">
        <v>320</v>
      </c>
      <c r="O52" s="27">
        <v>40753</v>
      </c>
    </row>
    <row r="53" spans="1:15" ht="12.75">
      <c r="A53" s="187"/>
      <c r="B53" s="94" t="s">
        <v>69</v>
      </c>
      <c r="C53" s="51">
        <v>15300</v>
      </c>
      <c r="D53" s="51">
        <v>1453</v>
      </c>
      <c r="E53" s="51">
        <v>2011</v>
      </c>
      <c r="F53" s="51">
        <v>2022</v>
      </c>
      <c r="G53" s="51">
        <v>2584</v>
      </c>
      <c r="H53" s="51">
        <v>2031</v>
      </c>
      <c r="I53" s="51">
        <v>1943</v>
      </c>
      <c r="J53" s="51">
        <v>2901</v>
      </c>
      <c r="K53" s="51">
        <v>852</v>
      </c>
      <c r="L53" s="51">
        <v>2591</v>
      </c>
      <c r="M53" s="51">
        <v>1136</v>
      </c>
      <c r="N53" s="51">
        <v>5522</v>
      </c>
      <c r="O53" s="27">
        <v>40346</v>
      </c>
    </row>
    <row r="54" spans="1:15" ht="12.75">
      <c r="A54" s="187"/>
      <c r="B54" s="94" t="s">
        <v>99</v>
      </c>
      <c r="C54" s="51">
        <v>1308</v>
      </c>
      <c r="D54" s="51">
        <v>478</v>
      </c>
      <c r="E54" s="51">
        <v>2923</v>
      </c>
      <c r="F54" s="51">
        <v>5786</v>
      </c>
      <c r="G54" s="51">
        <v>3006</v>
      </c>
      <c r="H54" s="51">
        <v>6665</v>
      </c>
      <c r="I54" s="51">
        <v>3425</v>
      </c>
      <c r="J54" s="51">
        <v>3370</v>
      </c>
      <c r="K54" s="51">
        <v>3312</v>
      </c>
      <c r="L54" s="51">
        <v>1338</v>
      </c>
      <c r="M54" s="51">
        <v>3834</v>
      </c>
      <c r="N54" s="51">
        <v>2733</v>
      </c>
      <c r="O54" s="27">
        <v>38178</v>
      </c>
    </row>
    <row r="55" spans="1:15" ht="12.75">
      <c r="A55" s="187"/>
      <c r="B55" s="94" t="s">
        <v>53</v>
      </c>
      <c r="C55" s="51">
        <v>956</v>
      </c>
      <c r="D55" s="51">
        <v>6827</v>
      </c>
      <c r="E55" s="51">
        <v>11341</v>
      </c>
      <c r="F55" s="51">
        <v>2031</v>
      </c>
      <c r="G55" s="51">
        <v>2564</v>
      </c>
      <c r="H55" s="51">
        <v>4532</v>
      </c>
      <c r="I55" s="51">
        <v>878</v>
      </c>
      <c r="J55" s="51">
        <v>581</v>
      </c>
      <c r="K55" s="51">
        <v>1173</v>
      </c>
      <c r="L55" s="51">
        <v>719</v>
      </c>
      <c r="M55" s="51">
        <v>0</v>
      </c>
      <c r="N55" s="51">
        <v>5547</v>
      </c>
      <c r="O55" s="27">
        <v>37149</v>
      </c>
    </row>
    <row r="56" spans="1:15" ht="12.75">
      <c r="A56" s="187"/>
      <c r="B56" s="95" t="s">
        <v>86</v>
      </c>
      <c r="C56" s="51">
        <v>129</v>
      </c>
      <c r="D56" s="51">
        <v>990</v>
      </c>
      <c r="E56" s="51">
        <v>1937</v>
      </c>
      <c r="F56" s="51">
        <v>5586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25724</v>
      </c>
      <c r="O56" s="27">
        <v>34366</v>
      </c>
    </row>
    <row r="57" spans="1:15" ht="12.75">
      <c r="A57" s="187"/>
      <c r="B57" s="46" t="s">
        <v>89</v>
      </c>
      <c r="C57" s="51">
        <v>955</v>
      </c>
      <c r="D57" s="51">
        <v>1193</v>
      </c>
      <c r="E57" s="51">
        <v>2465</v>
      </c>
      <c r="F57" s="51">
        <v>2081</v>
      </c>
      <c r="G57" s="51">
        <v>2837</v>
      </c>
      <c r="H57" s="51">
        <v>2151</v>
      </c>
      <c r="I57" s="51">
        <v>1439</v>
      </c>
      <c r="J57" s="51">
        <v>1704</v>
      </c>
      <c r="K57" s="51">
        <v>1492</v>
      </c>
      <c r="L57" s="51">
        <v>1391</v>
      </c>
      <c r="M57" s="51">
        <v>1668</v>
      </c>
      <c r="N57" s="51">
        <v>111</v>
      </c>
      <c r="O57" s="27">
        <v>19487</v>
      </c>
    </row>
    <row r="58" spans="1:15" ht="12.75">
      <c r="A58" s="187"/>
      <c r="B58" s="46" t="s">
        <v>95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16636</v>
      </c>
      <c r="O58" s="27">
        <v>16636</v>
      </c>
    </row>
    <row r="59" spans="1:15" ht="13.5" customHeight="1">
      <c r="A59" s="187"/>
      <c r="B59" s="94" t="s">
        <v>78</v>
      </c>
      <c r="C59" s="51">
        <v>695</v>
      </c>
      <c r="D59" s="51">
        <v>2859</v>
      </c>
      <c r="E59" s="51">
        <v>577</v>
      </c>
      <c r="F59" s="51">
        <v>315</v>
      </c>
      <c r="G59" s="51">
        <v>1051</v>
      </c>
      <c r="H59" s="51">
        <v>1449</v>
      </c>
      <c r="I59" s="51">
        <v>1144</v>
      </c>
      <c r="J59" s="51">
        <v>315</v>
      </c>
      <c r="K59" s="51">
        <v>524</v>
      </c>
      <c r="L59" s="51">
        <v>214</v>
      </c>
      <c r="M59" s="51">
        <v>2355</v>
      </c>
      <c r="N59" s="51">
        <v>2179</v>
      </c>
      <c r="O59" s="27">
        <v>13677</v>
      </c>
    </row>
    <row r="60" spans="1:15" ht="12.75">
      <c r="A60" s="187"/>
      <c r="B60" s="94" t="s">
        <v>83</v>
      </c>
      <c r="C60" s="51">
        <v>2491</v>
      </c>
      <c r="D60" s="51">
        <v>755</v>
      </c>
      <c r="E60" s="51">
        <v>0</v>
      </c>
      <c r="F60" s="51">
        <v>700</v>
      </c>
      <c r="G60" s="51">
        <v>998</v>
      </c>
      <c r="H60" s="51">
        <v>0</v>
      </c>
      <c r="I60" s="51">
        <v>1270</v>
      </c>
      <c r="J60" s="51">
        <v>4766</v>
      </c>
      <c r="K60" s="51">
        <v>0</v>
      </c>
      <c r="L60" s="51">
        <v>903</v>
      </c>
      <c r="M60" s="51">
        <v>1287</v>
      </c>
      <c r="N60" s="51">
        <v>0</v>
      </c>
      <c r="O60" s="27">
        <v>13170</v>
      </c>
    </row>
    <row r="61" spans="1:15" ht="12.75">
      <c r="A61" s="187"/>
      <c r="B61" s="94" t="s">
        <v>49</v>
      </c>
      <c r="C61" s="51">
        <v>293</v>
      </c>
      <c r="D61" s="51">
        <v>414</v>
      </c>
      <c r="E61" s="51">
        <v>440</v>
      </c>
      <c r="F61" s="51">
        <v>206</v>
      </c>
      <c r="G61" s="51">
        <v>352</v>
      </c>
      <c r="H61" s="51">
        <v>441</v>
      </c>
      <c r="I61" s="51">
        <v>704</v>
      </c>
      <c r="J61" s="51">
        <v>347</v>
      </c>
      <c r="K61" s="51">
        <v>361</v>
      </c>
      <c r="L61" s="51">
        <v>548</v>
      </c>
      <c r="M61" s="51">
        <v>238</v>
      </c>
      <c r="N61" s="51">
        <v>496</v>
      </c>
      <c r="O61" s="27">
        <v>4840</v>
      </c>
    </row>
    <row r="62" spans="1:15" ht="12.75">
      <c r="A62" s="187"/>
      <c r="B62" s="112" t="s">
        <v>74</v>
      </c>
      <c r="C62" s="51">
        <v>198</v>
      </c>
      <c r="D62" s="51">
        <v>0</v>
      </c>
      <c r="E62" s="51">
        <v>0</v>
      </c>
      <c r="F62" s="51">
        <v>0</v>
      </c>
      <c r="G62" s="51">
        <v>0</v>
      </c>
      <c r="H62" s="51">
        <v>2996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27">
        <v>3194</v>
      </c>
    </row>
    <row r="63" spans="1:15" ht="12.75">
      <c r="A63" s="187"/>
      <c r="B63" s="94" t="s">
        <v>60</v>
      </c>
      <c r="C63" s="51">
        <v>0</v>
      </c>
      <c r="D63" s="51">
        <v>1500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27">
        <v>1500</v>
      </c>
    </row>
    <row r="64" spans="1:15" ht="12.75">
      <c r="A64" s="187"/>
      <c r="B64" s="112" t="s">
        <v>77</v>
      </c>
      <c r="C64" s="51">
        <v>699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27">
        <v>699</v>
      </c>
    </row>
    <row r="65" spans="1:15" ht="12.75">
      <c r="A65" s="187"/>
      <c r="B65" s="46" t="s">
        <v>90</v>
      </c>
      <c r="C65" s="51">
        <v>44</v>
      </c>
      <c r="D65" s="51">
        <v>138</v>
      </c>
      <c r="E65" s="51">
        <v>213</v>
      </c>
      <c r="F65" s="51">
        <v>20</v>
      </c>
      <c r="G65" s="51">
        <v>0</v>
      </c>
      <c r="H65" s="51">
        <v>0</v>
      </c>
      <c r="I65" s="51">
        <v>0</v>
      </c>
      <c r="J65" s="51">
        <v>82</v>
      </c>
      <c r="K65" s="51">
        <v>60</v>
      </c>
      <c r="L65" s="51">
        <v>9</v>
      </c>
      <c r="M65" s="51">
        <v>74</v>
      </c>
      <c r="N65" s="51">
        <v>0</v>
      </c>
      <c r="O65" s="27">
        <v>640</v>
      </c>
    </row>
    <row r="66" spans="1:15" ht="12.75">
      <c r="A66" s="187"/>
      <c r="B66" s="94" t="s">
        <v>65</v>
      </c>
      <c r="C66" s="51">
        <v>0</v>
      </c>
      <c r="D66" s="51">
        <v>0</v>
      </c>
      <c r="E66" s="51">
        <v>218</v>
      </c>
      <c r="F66" s="51">
        <v>40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250</v>
      </c>
      <c r="N66" s="51">
        <v>0</v>
      </c>
      <c r="O66" s="27">
        <v>508</v>
      </c>
    </row>
    <row r="67" spans="1:15" ht="12.75">
      <c r="A67" s="187"/>
      <c r="B67" s="94" t="s">
        <v>68</v>
      </c>
      <c r="C67" s="51">
        <v>89</v>
      </c>
      <c r="D67" s="51">
        <v>74</v>
      </c>
      <c r="E67" s="51">
        <v>34</v>
      </c>
      <c r="F67" s="51">
        <v>43</v>
      </c>
      <c r="G67" s="51">
        <v>4</v>
      </c>
      <c r="H67" s="51">
        <v>5</v>
      </c>
      <c r="I67" s="51">
        <v>18</v>
      </c>
      <c r="J67" s="51">
        <v>18</v>
      </c>
      <c r="K67" s="51">
        <v>15</v>
      </c>
      <c r="L67" s="51">
        <v>37</v>
      </c>
      <c r="M67" s="51">
        <v>35</v>
      </c>
      <c r="N67" s="51">
        <v>59</v>
      </c>
      <c r="O67" s="27">
        <v>431</v>
      </c>
    </row>
    <row r="68" spans="1:15" ht="12.75">
      <c r="A68" s="187"/>
      <c r="B68" s="46" t="s">
        <v>85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257</v>
      </c>
      <c r="O68" s="27">
        <v>257</v>
      </c>
    </row>
    <row r="69" spans="1:15" ht="12.75">
      <c r="A69" s="187"/>
      <c r="B69" s="94" t="s">
        <v>70</v>
      </c>
      <c r="C69" s="51">
        <v>0</v>
      </c>
      <c r="D69" s="51">
        <v>0</v>
      </c>
      <c r="E69" s="51">
        <v>0</v>
      </c>
      <c r="F69" s="51">
        <v>92</v>
      </c>
      <c r="G69" s="51">
        <v>0</v>
      </c>
      <c r="H69" s="51">
        <v>44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27">
        <v>136</v>
      </c>
    </row>
    <row r="70" spans="1:15" ht="12.75">
      <c r="A70" s="187"/>
      <c r="B70" s="94" t="s">
        <v>59</v>
      </c>
      <c r="C70" s="51"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42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27">
        <v>42</v>
      </c>
    </row>
    <row r="71" spans="1:15" ht="12.75">
      <c r="A71" s="187"/>
      <c r="B71" s="94" t="s">
        <v>54</v>
      </c>
      <c r="C71" s="51">
        <v>0</v>
      </c>
      <c r="D71" s="51">
        <v>0</v>
      </c>
      <c r="E71" s="51">
        <v>18</v>
      </c>
      <c r="F71" s="51">
        <v>0</v>
      </c>
      <c r="G71" s="51">
        <v>0</v>
      </c>
      <c r="H71" s="51">
        <v>0</v>
      </c>
      <c r="I71" s="51">
        <v>10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27">
        <v>28</v>
      </c>
    </row>
    <row r="72" spans="1:15" ht="12.75">
      <c r="A72" s="187"/>
      <c r="B72" s="112" t="s">
        <v>73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8</v>
      </c>
      <c r="N72" s="51">
        <v>0</v>
      </c>
      <c r="O72" s="27">
        <v>8</v>
      </c>
    </row>
    <row r="73" spans="1:15" ht="12.75" customHeight="1" thickBot="1">
      <c r="A73" s="197"/>
      <c r="B73" s="105" t="s">
        <v>82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5</v>
      </c>
      <c r="N73" s="53">
        <v>0</v>
      </c>
      <c r="O73" s="28">
        <v>5</v>
      </c>
    </row>
    <row r="74" ht="13.5" customHeight="1">
      <c r="A74" s="3" t="s">
        <v>46</v>
      </c>
    </row>
    <row r="77" spans="1:8" ht="19.5" customHeight="1">
      <c r="A77" s="1" t="s">
        <v>150</v>
      </c>
      <c r="B77" s="8"/>
      <c r="C77" s="17"/>
      <c r="D77" s="17"/>
      <c r="E77" s="17"/>
      <c r="F77" s="17"/>
      <c r="G77" s="17"/>
      <c r="H77" s="17"/>
    </row>
    <row r="78" ht="6.75" customHeight="1" thickBot="1"/>
    <row r="79" spans="3:15" ht="13.5" customHeight="1" thickBot="1">
      <c r="C79" s="185">
        <v>2009</v>
      </c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3:15" ht="13.5" thickBot="1">
      <c r="C80" s="120" t="s">
        <v>123</v>
      </c>
      <c r="D80" s="120" t="s">
        <v>124</v>
      </c>
      <c r="E80" s="120" t="s">
        <v>1</v>
      </c>
      <c r="F80" s="120" t="s">
        <v>2</v>
      </c>
      <c r="G80" s="120" t="s">
        <v>3</v>
      </c>
      <c r="H80" s="120" t="s">
        <v>4</v>
      </c>
      <c r="I80" s="120" t="s">
        <v>5</v>
      </c>
      <c r="J80" s="120" t="s">
        <v>125</v>
      </c>
      <c r="K80" s="120" t="s">
        <v>126</v>
      </c>
      <c r="L80" s="120" t="s">
        <v>127</v>
      </c>
      <c r="M80" s="120" t="s">
        <v>128</v>
      </c>
      <c r="N80" s="120" t="s">
        <v>129</v>
      </c>
      <c r="O80" s="120" t="s">
        <v>6</v>
      </c>
    </row>
    <row r="81" spans="1:15" ht="16.5" customHeight="1" thickBot="1">
      <c r="A81" s="186" t="s">
        <v>170</v>
      </c>
      <c r="B81" s="45" t="s">
        <v>101</v>
      </c>
      <c r="C81" s="83">
        <v>231979</v>
      </c>
      <c r="D81" s="83">
        <v>209543</v>
      </c>
      <c r="E81" s="83">
        <v>249952</v>
      </c>
      <c r="F81" s="83">
        <v>262359</v>
      </c>
      <c r="G81" s="83">
        <v>270407</v>
      </c>
      <c r="H81" s="83">
        <v>286857</v>
      </c>
      <c r="I81" s="83">
        <v>273422</v>
      </c>
      <c r="J81" s="83">
        <v>276053</v>
      </c>
      <c r="K81" s="83">
        <v>242780</v>
      </c>
      <c r="L81" s="83">
        <v>235605</v>
      </c>
      <c r="M81" s="83">
        <v>253847</v>
      </c>
      <c r="N81" s="83">
        <v>266515</v>
      </c>
      <c r="O81" s="29">
        <v>3059319</v>
      </c>
    </row>
    <row r="82" spans="1:15" ht="12.75">
      <c r="A82" s="187"/>
      <c r="B82" s="101" t="s">
        <v>69</v>
      </c>
      <c r="C82" s="40">
        <v>122798</v>
      </c>
      <c r="D82" s="40">
        <v>101569</v>
      </c>
      <c r="E82" s="40">
        <v>113696</v>
      </c>
      <c r="F82" s="40">
        <v>120030</v>
      </c>
      <c r="G82" s="40">
        <v>142542</v>
      </c>
      <c r="H82" s="40">
        <v>146502</v>
      </c>
      <c r="I82" s="40">
        <v>131716</v>
      </c>
      <c r="J82" s="40">
        <v>126344</v>
      </c>
      <c r="K82" s="40">
        <v>120004</v>
      </c>
      <c r="L82" s="40">
        <v>119004</v>
      </c>
      <c r="M82" s="40">
        <v>135034</v>
      </c>
      <c r="N82" s="40">
        <v>122472</v>
      </c>
      <c r="O82" s="25">
        <v>1501711</v>
      </c>
    </row>
    <row r="83" spans="1:15" ht="12.75">
      <c r="A83" s="187"/>
      <c r="B83" s="48" t="s">
        <v>88</v>
      </c>
      <c r="C83" s="51">
        <v>18676</v>
      </c>
      <c r="D83" s="51">
        <v>18112</v>
      </c>
      <c r="E83" s="51">
        <v>22236</v>
      </c>
      <c r="F83" s="51">
        <v>25273</v>
      </c>
      <c r="G83" s="51">
        <v>21786</v>
      </c>
      <c r="H83" s="51">
        <v>5820</v>
      </c>
      <c r="I83" s="51">
        <v>29441</v>
      </c>
      <c r="J83" s="51">
        <v>30243</v>
      </c>
      <c r="K83" s="51">
        <v>21771</v>
      </c>
      <c r="L83" s="51">
        <v>20115</v>
      </c>
      <c r="M83" s="51">
        <v>22373</v>
      </c>
      <c r="N83" s="51">
        <v>23192</v>
      </c>
      <c r="O83" s="27">
        <v>259038</v>
      </c>
    </row>
    <row r="84" spans="1:15" ht="12.75">
      <c r="A84" s="187"/>
      <c r="B84" s="48" t="s">
        <v>83</v>
      </c>
      <c r="C84" s="51">
        <v>12737</v>
      </c>
      <c r="D84" s="51">
        <v>9114</v>
      </c>
      <c r="E84" s="51">
        <v>23752</v>
      </c>
      <c r="F84" s="51">
        <v>23585</v>
      </c>
      <c r="G84" s="51">
        <v>13758</v>
      </c>
      <c r="H84" s="51">
        <v>16541</v>
      </c>
      <c r="I84" s="51">
        <v>17803</v>
      </c>
      <c r="J84" s="51">
        <v>17107</v>
      </c>
      <c r="K84" s="51">
        <v>20552</v>
      </c>
      <c r="L84" s="51">
        <v>16635</v>
      </c>
      <c r="M84" s="51">
        <v>14989</v>
      </c>
      <c r="N84" s="51">
        <v>14509</v>
      </c>
      <c r="O84" s="27">
        <v>201082</v>
      </c>
    </row>
    <row r="85" spans="1:15" ht="12.75">
      <c r="A85" s="187"/>
      <c r="B85" s="49" t="s">
        <v>78</v>
      </c>
      <c r="C85" s="51">
        <v>7831</v>
      </c>
      <c r="D85" s="51">
        <v>9600</v>
      </c>
      <c r="E85" s="51">
        <v>11248</v>
      </c>
      <c r="F85" s="51">
        <v>13142</v>
      </c>
      <c r="G85" s="51">
        <v>11220</v>
      </c>
      <c r="H85" s="51">
        <v>11361</v>
      </c>
      <c r="I85" s="51">
        <v>12493</v>
      </c>
      <c r="J85" s="51">
        <v>12073</v>
      </c>
      <c r="K85" s="51">
        <v>8664</v>
      </c>
      <c r="L85" s="51">
        <v>8610</v>
      </c>
      <c r="M85" s="51">
        <v>9020</v>
      </c>
      <c r="N85" s="51">
        <v>12330</v>
      </c>
      <c r="O85" s="27">
        <v>127592</v>
      </c>
    </row>
    <row r="86" spans="1:15" ht="12.75">
      <c r="A86" s="187"/>
      <c r="B86" s="49" t="s">
        <v>79</v>
      </c>
      <c r="C86" s="51">
        <v>5123</v>
      </c>
      <c r="D86" s="51">
        <v>6754</v>
      </c>
      <c r="E86" s="51">
        <v>9085</v>
      </c>
      <c r="F86" s="51">
        <v>9384</v>
      </c>
      <c r="G86" s="51">
        <v>7131</v>
      </c>
      <c r="H86" s="51">
        <v>9026</v>
      </c>
      <c r="I86" s="51">
        <v>9626</v>
      </c>
      <c r="J86" s="51">
        <v>10256</v>
      </c>
      <c r="K86" s="51">
        <v>9951</v>
      </c>
      <c r="L86" s="51">
        <v>8969</v>
      </c>
      <c r="M86" s="51">
        <v>9481</v>
      </c>
      <c r="N86" s="51">
        <v>10560</v>
      </c>
      <c r="O86" s="27">
        <v>105346</v>
      </c>
    </row>
    <row r="87" spans="1:15" ht="12.75">
      <c r="A87" s="187"/>
      <c r="B87" s="49" t="s">
        <v>51</v>
      </c>
      <c r="C87" s="51">
        <v>7410</v>
      </c>
      <c r="D87" s="51">
        <v>7836</v>
      </c>
      <c r="E87" s="51">
        <v>6461</v>
      </c>
      <c r="F87" s="51">
        <v>8637</v>
      </c>
      <c r="G87" s="51">
        <v>9340</v>
      </c>
      <c r="H87" s="51">
        <v>0</v>
      </c>
      <c r="I87" s="51">
        <v>9050</v>
      </c>
      <c r="J87" s="51">
        <v>9679</v>
      </c>
      <c r="K87" s="51">
        <v>8663</v>
      </c>
      <c r="L87" s="51">
        <v>7479</v>
      </c>
      <c r="M87" s="51">
        <v>7342</v>
      </c>
      <c r="N87" s="51">
        <v>9016</v>
      </c>
      <c r="O87" s="27">
        <v>90913</v>
      </c>
    </row>
    <row r="88" spans="1:15" ht="12.75">
      <c r="A88" s="187"/>
      <c r="B88" s="49" t="s">
        <v>49</v>
      </c>
      <c r="C88" s="51">
        <v>6767</v>
      </c>
      <c r="D88" s="51">
        <v>4562</v>
      </c>
      <c r="E88" s="51">
        <v>6861</v>
      </c>
      <c r="F88" s="51">
        <v>8709</v>
      </c>
      <c r="G88" s="51">
        <v>8444</v>
      </c>
      <c r="H88" s="51">
        <v>6642</v>
      </c>
      <c r="I88" s="51">
        <v>6881</v>
      </c>
      <c r="J88" s="51">
        <v>6696</v>
      </c>
      <c r="K88" s="51">
        <v>5049</v>
      </c>
      <c r="L88" s="51">
        <v>5846</v>
      </c>
      <c r="M88" s="51">
        <v>6442</v>
      </c>
      <c r="N88" s="51">
        <v>7673</v>
      </c>
      <c r="O88" s="27">
        <v>80572</v>
      </c>
    </row>
    <row r="89" spans="1:15" ht="12.75">
      <c r="A89" s="187"/>
      <c r="B89" s="48" t="s">
        <v>87</v>
      </c>
      <c r="C89" s="51">
        <v>4558</v>
      </c>
      <c r="D89" s="51">
        <v>4868</v>
      </c>
      <c r="E89" s="51">
        <v>6503</v>
      </c>
      <c r="F89" s="51">
        <v>5716</v>
      </c>
      <c r="G89" s="51">
        <v>6688</v>
      </c>
      <c r="H89" s="51">
        <v>0</v>
      </c>
      <c r="I89" s="51">
        <v>5387</v>
      </c>
      <c r="J89" s="51">
        <v>7788</v>
      </c>
      <c r="K89" s="51">
        <v>4092</v>
      </c>
      <c r="L89" s="51">
        <v>5622</v>
      </c>
      <c r="M89" s="51">
        <v>5350</v>
      </c>
      <c r="N89" s="51">
        <v>7595</v>
      </c>
      <c r="O89" s="27">
        <v>64167</v>
      </c>
    </row>
    <row r="90" spans="1:15" ht="12.75">
      <c r="A90" s="187"/>
      <c r="B90" s="48" t="s">
        <v>89</v>
      </c>
      <c r="C90" s="51">
        <v>2617</v>
      </c>
      <c r="D90" s="51">
        <v>2868</v>
      </c>
      <c r="E90" s="51">
        <v>3468</v>
      </c>
      <c r="F90" s="51">
        <v>2979</v>
      </c>
      <c r="G90" s="51">
        <v>3564</v>
      </c>
      <c r="H90" s="51">
        <v>29503</v>
      </c>
      <c r="I90" s="51">
        <v>3304</v>
      </c>
      <c r="J90" s="51">
        <v>3565</v>
      </c>
      <c r="K90" s="51">
        <v>2369</v>
      </c>
      <c r="L90" s="51">
        <v>2123</v>
      </c>
      <c r="M90" s="51">
        <v>2927</v>
      </c>
      <c r="N90" s="51">
        <v>2843</v>
      </c>
      <c r="O90" s="27">
        <v>62130</v>
      </c>
    </row>
    <row r="91" spans="1:15" ht="12.75">
      <c r="A91" s="187"/>
      <c r="B91" s="49" t="s">
        <v>68</v>
      </c>
      <c r="C91" s="51">
        <v>3294</v>
      </c>
      <c r="D91" s="51">
        <v>3894</v>
      </c>
      <c r="E91" s="129">
        <v>4002</v>
      </c>
      <c r="F91" s="51">
        <v>5319</v>
      </c>
      <c r="G91" s="51">
        <v>4751</v>
      </c>
      <c r="H91" s="51">
        <v>4556</v>
      </c>
      <c r="I91" s="51">
        <v>5735</v>
      </c>
      <c r="J91" s="51">
        <v>6074</v>
      </c>
      <c r="K91" s="51">
        <v>4139</v>
      </c>
      <c r="L91" s="51">
        <v>4328</v>
      </c>
      <c r="M91" s="51">
        <v>4974</v>
      </c>
      <c r="N91" s="51">
        <v>5736</v>
      </c>
      <c r="O91" s="27">
        <v>56802</v>
      </c>
    </row>
    <row r="92" spans="1:15" ht="12.75">
      <c r="A92" s="187"/>
      <c r="B92" s="111" t="s">
        <v>74</v>
      </c>
      <c r="C92" s="51">
        <v>7961</v>
      </c>
      <c r="D92" s="51">
        <v>5478</v>
      </c>
      <c r="E92" s="51">
        <v>3501</v>
      </c>
      <c r="F92" s="51">
        <v>2829</v>
      </c>
      <c r="G92" s="51">
        <v>6634</v>
      </c>
      <c r="H92" s="51">
        <v>2792</v>
      </c>
      <c r="I92" s="51">
        <v>3531</v>
      </c>
      <c r="J92" s="51">
        <v>5062</v>
      </c>
      <c r="K92" s="51">
        <v>3709</v>
      </c>
      <c r="L92" s="51">
        <v>2278</v>
      </c>
      <c r="M92" s="51">
        <v>3958</v>
      </c>
      <c r="N92" s="51">
        <v>3959</v>
      </c>
      <c r="O92" s="27">
        <v>51692</v>
      </c>
    </row>
    <row r="93" spans="1:15" ht="12.75">
      <c r="A93" s="187"/>
      <c r="B93" s="49" t="s">
        <v>70</v>
      </c>
      <c r="C93" s="51">
        <v>2566</v>
      </c>
      <c r="D93" s="51">
        <v>3167</v>
      </c>
      <c r="E93" s="51">
        <v>4537</v>
      </c>
      <c r="F93" s="51">
        <v>4148</v>
      </c>
      <c r="G93" s="51">
        <v>2949</v>
      </c>
      <c r="H93" s="51">
        <v>3200</v>
      </c>
      <c r="I93" s="51">
        <v>4041</v>
      </c>
      <c r="J93" s="51">
        <v>5474</v>
      </c>
      <c r="K93" s="51">
        <v>3989</v>
      </c>
      <c r="L93" s="51">
        <v>3278</v>
      </c>
      <c r="M93" s="51">
        <v>2134</v>
      </c>
      <c r="N93" s="51">
        <v>1881</v>
      </c>
      <c r="O93" s="27">
        <v>41364</v>
      </c>
    </row>
    <row r="94" spans="1:15" ht="12.75">
      <c r="A94" s="187"/>
      <c r="B94" s="49" t="s">
        <v>53</v>
      </c>
      <c r="C94" s="51">
        <v>3308</v>
      </c>
      <c r="D94" s="51">
        <v>2777</v>
      </c>
      <c r="E94" s="51">
        <v>2303</v>
      </c>
      <c r="F94" s="51">
        <v>4059</v>
      </c>
      <c r="G94" s="51">
        <v>3814</v>
      </c>
      <c r="H94" s="51">
        <v>2339</v>
      </c>
      <c r="I94" s="51">
        <v>2471</v>
      </c>
      <c r="J94" s="51">
        <v>3325</v>
      </c>
      <c r="K94" s="51">
        <v>2684</v>
      </c>
      <c r="L94" s="51">
        <v>2431</v>
      </c>
      <c r="M94" s="51">
        <v>2367</v>
      </c>
      <c r="N94" s="51">
        <v>4363</v>
      </c>
      <c r="O94" s="27">
        <v>36241</v>
      </c>
    </row>
    <row r="95" spans="1:15" ht="12.75">
      <c r="A95" s="187"/>
      <c r="B95" s="49" t="s">
        <v>55</v>
      </c>
      <c r="C95" s="51">
        <v>1602</v>
      </c>
      <c r="D95" s="51">
        <v>2329</v>
      </c>
      <c r="E95" s="51">
        <v>3217</v>
      </c>
      <c r="F95" s="51">
        <v>2996</v>
      </c>
      <c r="G95" s="51">
        <v>3251</v>
      </c>
      <c r="H95" s="51">
        <v>1839</v>
      </c>
      <c r="I95" s="51">
        <v>3191</v>
      </c>
      <c r="J95" s="51">
        <v>3062</v>
      </c>
      <c r="K95" s="51">
        <v>3147</v>
      </c>
      <c r="L95" s="51">
        <v>3288</v>
      </c>
      <c r="M95" s="51">
        <v>2957</v>
      </c>
      <c r="N95" s="51">
        <v>3288</v>
      </c>
      <c r="O95" s="27">
        <v>34167</v>
      </c>
    </row>
    <row r="96" spans="1:15" ht="12.75">
      <c r="A96" s="187"/>
      <c r="B96" s="49" t="s">
        <v>92</v>
      </c>
      <c r="C96" s="51">
        <v>4830</v>
      </c>
      <c r="D96" s="51">
        <v>1700</v>
      </c>
      <c r="E96" s="51">
        <v>2316</v>
      </c>
      <c r="F96" s="51">
        <v>1230</v>
      </c>
      <c r="G96" s="51">
        <v>1125</v>
      </c>
      <c r="H96" s="51">
        <v>990</v>
      </c>
      <c r="I96" s="51">
        <v>444</v>
      </c>
      <c r="J96" s="51">
        <v>1347</v>
      </c>
      <c r="K96" s="51">
        <v>1453</v>
      </c>
      <c r="L96" s="51">
        <v>2338</v>
      </c>
      <c r="M96" s="51">
        <v>2044</v>
      </c>
      <c r="N96" s="51">
        <v>10371</v>
      </c>
      <c r="O96" s="27">
        <v>30188</v>
      </c>
    </row>
    <row r="97" spans="1:15" ht="12.75">
      <c r="A97" s="187"/>
      <c r="B97" s="49" t="s">
        <v>96</v>
      </c>
      <c r="C97" s="51">
        <v>1187</v>
      </c>
      <c r="D97" s="51">
        <v>1873</v>
      </c>
      <c r="E97" s="51">
        <v>2874</v>
      </c>
      <c r="F97" s="51">
        <v>2846</v>
      </c>
      <c r="G97" s="51">
        <v>1473</v>
      </c>
      <c r="H97" s="51">
        <v>979</v>
      </c>
      <c r="I97" s="51">
        <v>2932</v>
      </c>
      <c r="J97" s="51">
        <v>1824</v>
      </c>
      <c r="K97" s="51">
        <v>2147</v>
      </c>
      <c r="L97" s="51">
        <v>2280</v>
      </c>
      <c r="M97" s="51">
        <v>2775</v>
      </c>
      <c r="N97" s="51">
        <v>3222</v>
      </c>
      <c r="O97" s="27">
        <v>26412</v>
      </c>
    </row>
    <row r="98" spans="1:15" ht="12.75">
      <c r="A98" s="187"/>
      <c r="B98" s="49" t="s">
        <v>54</v>
      </c>
      <c r="C98" s="51">
        <v>2240</v>
      </c>
      <c r="D98" s="51">
        <v>1597</v>
      </c>
      <c r="E98" s="51">
        <v>1379</v>
      </c>
      <c r="F98" s="51">
        <v>2224</v>
      </c>
      <c r="G98" s="51">
        <v>2028</v>
      </c>
      <c r="H98" s="51">
        <v>4173</v>
      </c>
      <c r="I98" s="51">
        <v>2897</v>
      </c>
      <c r="J98" s="51">
        <v>2729</v>
      </c>
      <c r="K98" s="51">
        <v>1778</v>
      </c>
      <c r="L98" s="51">
        <v>1751</v>
      </c>
      <c r="M98" s="51">
        <v>1405</v>
      </c>
      <c r="N98" s="51">
        <v>1306</v>
      </c>
      <c r="O98" s="27">
        <v>25507</v>
      </c>
    </row>
    <row r="99" spans="1:15" ht="12.75">
      <c r="A99" s="187"/>
      <c r="B99" s="111" t="s">
        <v>77</v>
      </c>
      <c r="C99" s="51">
        <v>2433</v>
      </c>
      <c r="D99" s="51">
        <v>4552</v>
      </c>
      <c r="E99" s="51">
        <v>2392</v>
      </c>
      <c r="F99" s="51">
        <v>1481</v>
      </c>
      <c r="G99" s="51">
        <v>822</v>
      </c>
      <c r="H99" s="51">
        <v>1260</v>
      </c>
      <c r="I99" s="51">
        <v>3534</v>
      </c>
      <c r="J99" s="51">
        <v>2341</v>
      </c>
      <c r="K99" s="51">
        <v>1607</v>
      </c>
      <c r="L99" s="51">
        <v>1583</v>
      </c>
      <c r="M99" s="51">
        <v>623</v>
      </c>
      <c r="N99" s="51">
        <v>1057</v>
      </c>
      <c r="O99" s="27">
        <v>23685</v>
      </c>
    </row>
    <row r="100" spans="1:15" ht="12.75">
      <c r="A100" s="187"/>
      <c r="B100" s="49" t="s">
        <v>62</v>
      </c>
      <c r="C100" s="51">
        <v>1247</v>
      </c>
      <c r="D100" s="51">
        <v>2147</v>
      </c>
      <c r="E100" s="51">
        <v>3077</v>
      </c>
      <c r="F100" s="51">
        <v>941</v>
      </c>
      <c r="G100" s="51">
        <v>1321</v>
      </c>
      <c r="H100" s="51">
        <v>775</v>
      </c>
      <c r="I100" s="51">
        <v>1408</v>
      </c>
      <c r="J100" s="51">
        <v>1754</v>
      </c>
      <c r="K100" s="51">
        <v>1048</v>
      </c>
      <c r="L100" s="51">
        <v>2623</v>
      </c>
      <c r="M100" s="51">
        <v>2394</v>
      </c>
      <c r="N100" s="51">
        <v>3892</v>
      </c>
      <c r="O100" s="27">
        <v>22627</v>
      </c>
    </row>
    <row r="101" spans="1:15" ht="12.75">
      <c r="A101" s="187"/>
      <c r="B101" s="49" t="s">
        <v>90</v>
      </c>
      <c r="C101" s="51">
        <v>1720</v>
      </c>
      <c r="D101" s="51">
        <v>1870</v>
      </c>
      <c r="E101" s="51">
        <v>2741</v>
      </c>
      <c r="F101" s="51">
        <v>2135</v>
      </c>
      <c r="G101" s="51">
        <v>1640</v>
      </c>
      <c r="H101" s="51">
        <v>3765</v>
      </c>
      <c r="I101" s="51">
        <v>1129</v>
      </c>
      <c r="J101" s="51">
        <v>925</v>
      </c>
      <c r="K101" s="51">
        <v>999</v>
      </c>
      <c r="L101" s="51">
        <v>1297</v>
      </c>
      <c r="M101" s="51">
        <v>1648</v>
      </c>
      <c r="N101" s="51">
        <v>1952</v>
      </c>
      <c r="O101" s="27">
        <v>21821</v>
      </c>
    </row>
    <row r="102" spans="1:15" ht="12.75">
      <c r="A102" s="187"/>
      <c r="B102" s="49" t="s">
        <v>94</v>
      </c>
      <c r="C102" s="51">
        <v>1515</v>
      </c>
      <c r="D102" s="51">
        <v>1308</v>
      </c>
      <c r="E102" s="51">
        <v>2212</v>
      </c>
      <c r="F102" s="51">
        <v>1844</v>
      </c>
      <c r="G102" s="51">
        <v>2036</v>
      </c>
      <c r="H102" s="51">
        <v>0</v>
      </c>
      <c r="I102" s="51">
        <v>2390</v>
      </c>
      <c r="J102" s="51">
        <v>2388</v>
      </c>
      <c r="K102" s="51">
        <v>2068</v>
      </c>
      <c r="L102" s="51">
        <v>1190</v>
      </c>
      <c r="M102" s="51">
        <v>1665</v>
      </c>
      <c r="N102" s="51">
        <v>1681</v>
      </c>
      <c r="O102" s="27">
        <v>20297</v>
      </c>
    </row>
    <row r="103" spans="1:15" ht="12.75">
      <c r="A103" s="187"/>
      <c r="B103" s="49" t="s">
        <v>102</v>
      </c>
      <c r="C103" s="51">
        <v>1269</v>
      </c>
      <c r="D103" s="51">
        <v>1898</v>
      </c>
      <c r="E103" s="51">
        <v>2235</v>
      </c>
      <c r="F103" s="51">
        <v>1263</v>
      </c>
      <c r="G103" s="51">
        <v>1390</v>
      </c>
      <c r="H103" s="51">
        <v>207</v>
      </c>
      <c r="I103" s="51">
        <v>1573</v>
      </c>
      <c r="J103" s="51">
        <v>2216</v>
      </c>
      <c r="K103" s="51">
        <v>1905</v>
      </c>
      <c r="L103" s="51">
        <v>2059</v>
      </c>
      <c r="M103" s="51">
        <v>1678</v>
      </c>
      <c r="N103" s="51">
        <v>2201</v>
      </c>
      <c r="O103" s="27">
        <v>19894</v>
      </c>
    </row>
    <row r="104" spans="1:15" ht="12.75">
      <c r="A104" s="187"/>
      <c r="B104" s="111" t="s">
        <v>73</v>
      </c>
      <c r="C104" s="51">
        <v>1625</v>
      </c>
      <c r="D104" s="51">
        <v>1498</v>
      </c>
      <c r="E104" s="51">
        <v>1356</v>
      </c>
      <c r="F104" s="51">
        <v>1613</v>
      </c>
      <c r="G104" s="51">
        <v>1776</v>
      </c>
      <c r="H104" s="51">
        <v>1337</v>
      </c>
      <c r="I104" s="51">
        <v>1631</v>
      </c>
      <c r="J104" s="51">
        <v>2029</v>
      </c>
      <c r="K104" s="51">
        <v>1584</v>
      </c>
      <c r="L104" s="51">
        <v>1641</v>
      </c>
      <c r="M104" s="51">
        <v>1187</v>
      </c>
      <c r="N104" s="51">
        <v>1373</v>
      </c>
      <c r="O104" s="27">
        <v>18650</v>
      </c>
    </row>
    <row r="105" spans="1:15" ht="12.75">
      <c r="A105" s="187"/>
      <c r="B105" s="49" t="s">
        <v>65</v>
      </c>
      <c r="C105" s="51">
        <v>731</v>
      </c>
      <c r="D105" s="51">
        <v>1319</v>
      </c>
      <c r="E105" s="51">
        <v>1066</v>
      </c>
      <c r="F105" s="51">
        <v>2135</v>
      </c>
      <c r="G105" s="51">
        <v>2537</v>
      </c>
      <c r="H105" s="51">
        <v>506</v>
      </c>
      <c r="I105" s="51">
        <v>2273</v>
      </c>
      <c r="J105" s="51">
        <v>1168</v>
      </c>
      <c r="K105" s="51">
        <v>693</v>
      </c>
      <c r="L105" s="51">
        <v>645</v>
      </c>
      <c r="M105" s="51">
        <v>1750</v>
      </c>
      <c r="N105" s="51">
        <v>1936</v>
      </c>
      <c r="O105" s="27">
        <v>16759</v>
      </c>
    </row>
    <row r="106" spans="1:15" ht="12.75">
      <c r="A106" s="187"/>
      <c r="B106" s="49" t="s">
        <v>71</v>
      </c>
      <c r="C106" s="51">
        <v>345</v>
      </c>
      <c r="D106" s="51">
        <v>638</v>
      </c>
      <c r="E106" s="51">
        <v>393</v>
      </c>
      <c r="F106" s="51">
        <v>733</v>
      </c>
      <c r="G106" s="51">
        <v>996</v>
      </c>
      <c r="H106" s="51">
        <v>4677</v>
      </c>
      <c r="I106" s="51">
        <v>946</v>
      </c>
      <c r="J106" s="51">
        <v>1123</v>
      </c>
      <c r="K106" s="51">
        <v>1038</v>
      </c>
      <c r="L106" s="51">
        <v>1022</v>
      </c>
      <c r="M106" s="51">
        <v>1072</v>
      </c>
      <c r="N106" s="51">
        <v>925</v>
      </c>
      <c r="O106" s="27">
        <v>13908</v>
      </c>
    </row>
    <row r="107" spans="1:15" ht="12.75">
      <c r="A107" s="187"/>
      <c r="B107" s="49" t="s">
        <v>93</v>
      </c>
      <c r="C107" s="51">
        <v>491</v>
      </c>
      <c r="D107" s="51">
        <v>395</v>
      </c>
      <c r="E107" s="51">
        <v>761</v>
      </c>
      <c r="F107" s="51">
        <v>1109</v>
      </c>
      <c r="G107" s="51">
        <v>835</v>
      </c>
      <c r="H107" s="51">
        <v>1917</v>
      </c>
      <c r="I107" s="51">
        <v>1107</v>
      </c>
      <c r="J107" s="51">
        <v>1139</v>
      </c>
      <c r="K107" s="51">
        <v>1432</v>
      </c>
      <c r="L107" s="51">
        <v>1357</v>
      </c>
      <c r="M107" s="51">
        <v>1084</v>
      </c>
      <c r="N107" s="51">
        <v>1035</v>
      </c>
      <c r="O107" s="27">
        <v>12662</v>
      </c>
    </row>
    <row r="108" spans="1:15" ht="12.75">
      <c r="A108" s="187"/>
      <c r="B108" s="48" t="s">
        <v>81</v>
      </c>
      <c r="C108" s="51">
        <v>761</v>
      </c>
      <c r="D108" s="51">
        <v>351</v>
      </c>
      <c r="E108" s="51">
        <v>903</v>
      </c>
      <c r="F108" s="51">
        <v>902</v>
      </c>
      <c r="G108" s="51">
        <v>1254</v>
      </c>
      <c r="H108" s="51">
        <v>1329</v>
      </c>
      <c r="I108" s="51">
        <v>997</v>
      </c>
      <c r="J108" s="51">
        <v>1271</v>
      </c>
      <c r="K108" s="51">
        <v>1187</v>
      </c>
      <c r="L108" s="51">
        <v>1201</v>
      </c>
      <c r="M108" s="51">
        <v>1143</v>
      </c>
      <c r="N108" s="51">
        <v>1352</v>
      </c>
      <c r="O108" s="27">
        <v>12651</v>
      </c>
    </row>
    <row r="109" spans="1:15" ht="12.75">
      <c r="A109" s="187"/>
      <c r="B109" s="49" t="s">
        <v>57</v>
      </c>
      <c r="C109" s="51">
        <v>730</v>
      </c>
      <c r="D109" s="51">
        <v>1494</v>
      </c>
      <c r="E109" s="51">
        <v>1398</v>
      </c>
      <c r="F109" s="51">
        <v>1384</v>
      </c>
      <c r="G109" s="51">
        <v>1016</v>
      </c>
      <c r="H109" s="51">
        <v>32</v>
      </c>
      <c r="I109" s="51">
        <v>1237</v>
      </c>
      <c r="J109" s="51">
        <v>1681</v>
      </c>
      <c r="K109" s="51">
        <v>843</v>
      </c>
      <c r="L109" s="51">
        <v>654</v>
      </c>
      <c r="M109" s="51">
        <v>913</v>
      </c>
      <c r="N109" s="51">
        <v>1112</v>
      </c>
      <c r="O109" s="27">
        <v>12494</v>
      </c>
    </row>
    <row r="110" spans="1:15" ht="12.75">
      <c r="A110" s="187"/>
      <c r="B110" s="49" t="s">
        <v>59</v>
      </c>
      <c r="C110" s="51">
        <v>1028</v>
      </c>
      <c r="D110" s="51">
        <v>929</v>
      </c>
      <c r="E110" s="51">
        <v>1281</v>
      </c>
      <c r="F110" s="51">
        <v>668</v>
      </c>
      <c r="G110" s="51">
        <v>692</v>
      </c>
      <c r="H110" s="51">
        <v>0</v>
      </c>
      <c r="I110" s="51">
        <v>1187</v>
      </c>
      <c r="J110" s="51">
        <v>593</v>
      </c>
      <c r="K110" s="51">
        <v>462</v>
      </c>
      <c r="L110" s="51">
        <v>888</v>
      </c>
      <c r="M110" s="51">
        <v>663</v>
      </c>
      <c r="N110" s="51">
        <v>415</v>
      </c>
      <c r="O110" s="27">
        <v>8806</v>
      </c>
    </row>
    <row r="111" spans="1:15" ht="12.75">
      <c r="A111" s="187"/>
      <c r="B111" s="111" t="s">
        <v>63</v>
      </c>
      <c r="C111" s="51">
        <v>90</v>
      </c>
      <c r="D111" s="51">
        <v>1003</v>
      </c>
      <c r="E111" s="51">
        <v>373</v>
      </c>
      <c r="F111" s="51">
        <v>699</v>
      </c>
      <c r="G111" s="51">
        <v>930</v>
      </c>
      <c r="H111" s="51">
        <v>314</v>
      </c>
      <c r="I111" s="51">
        <v>420</v>
      </c>
      <c r="J111" s="51">
        <v>1070</v>
      </c>
      <c r="K111" s="51">
        <v>903</v>
      </c>
      <c r="L111" s="51">
        <v>450</v>
      </c>
      <c r="M111" s="51">
        <v>661</v>
      </c>
      <c r="N111" s="51">
        <v>1160</v>
      </c>
      <c r="O111" s="27">
        <v>8073</v>
      </c>
    </row>
    <row r="112" spans="1:15" ht="12.75">
      <c r="A112" s="187"/>
      <c r="B112" s="49" t="s">
        <v>99</v>
      </c>
      <c r="C112" s="51">
        <v>1200</v>
      </c>
      <c r="D112" s="51">
        <v>236</v>
      </c>
      <c r="E112" s="51">
        <v>733</v>
      </c>
      <c r="F112" s="51">
        <v>716</v>
      </c>
      <c r="G112" s="51">
        <v>350</v>
      </c>
      <c r="H112" s="51">
        <v>798</v>
      </c>
      <c r="I112" s="51">
        <v>646</v>
      </c>
      <c r="J112" s="51">
        <v>534</v>
      </c>
      <c r="K112" s="51">
        <v>533</v>
      </c>
      <c r="L112" s="51">
        <v>761</v>
      </c>
      <c r="M112" s="51">
        <v>357</v>
      </c>
      <c r="N112" s="51">
        <v>428</v>
      </c>
      <c r="O112" s="27">
        <v>7292</v>
      </c>
    </row>
    <row r="113" spans="1:15" ht="12.75">
      <c r="A113" s="187"/>
      <c r="B113" s="49" t="s">
        <v>61</v>
      </c>
      <c r="C113" s="51">
        <v>248</v>
      </c>
      <c r="D113" s="51">
        <v>230</v>
      </c>
      <c r="E113" s="51">
        <v>394</v>
      </c>
      <c r="F113" s="51">
        <v>326</v>
      </c>
      <c r="G113" s="51">
        <v>421</v>
      </c>
      <c r="H113" s="51">
        <v>1628</v>
      </c>
      <c r="I113" s="51">
        <v>533</v>
      </c>
      <c r="J113" s="51">
        <v>734</v>
      </c>
      <c r="K113" s="51">
        <v>422</v>
      </c>
      <c r="L113" s="51">
        <v>377</v>
      </c>
      <c r="M113" s="51">
        <v>314</v>
      </c>
      <c r="N113" s="51">
        <v>699</v>
      </c>
      <c r="O113" s="27">
        <v>6326</v>
      </c>
    </row>
    <row r="114" spans="1:15" ht="12.75">
      <c r="A114" s="187"/>
      <c r="B114" s="49" t="s">
        <v>91</v>
      </c>
      <c r="C114" s="51">
        <v>152</v>
      </c>
      <c r="D114" s="51">
        <v>635</v>
      </c>
      <c r="E114" s="51">
        <v>586</v>
      </c>
      <c r="F114" s="51">
        <v>0</v>
      </c>
      <c r="G114" s="51">
        <v>0</v>
      </c>
      <c r="H114" s="51">
        <v>2999</v>
      </c>
      <c r="I114" s="51">
        <v>393</v>
      </c>
      <c r="J114" s="51">
        <v>418</v>
      </c>
      <c r="K114" s="51">
        <v>21</v>
      </c>
      <c r="L114" s="51">
        <v>46</v>
      </c>
      <c r="M114" s="51">
        <v>0</v>
      </c>
      <c r="N114" s="51">
        <v>46</v>
      </c>
      <c r="O114" s="27">
        <v>5296</v>
      </c>
    </row>
    <row r="115" spans="1:15" ht="22.5">
      <c r="A115" s="187"/>
      <c r="B115" s="49" t="s">
        <v>64</v>
      </c>
      <c r="C115" s="51">
        <v>0</v>
      </c>
      <c r="D115" s="51">
        <v>213</v>
      </c>
      <c r="E115" s="51">
        <v>132</v>
      </c>
      <c r="F115" s="51">
        <v>157</v>
      </c>
      <c r="G115" s="51">
        <v>901</v>
      </c>
      <c r="H115" s="51">
        <v>1627</v>
      </c>
      <c r="I115" s="51">
        <v>66</v>
      </c>
      <c r="J115" s="51">
        <v>435</v>
      </c>
      <c r="K115" s="51">
        <v>52</v>
      </c>
      <c r="L115" s="51">
        <v>283</v>
      </c>
      <c r="M115" s="51">
        <v>166</v>
      </c>
      <c r="N115" s="51">
        <v>38</v>
      </c>
      <c r="O115" s="27">
        <v>4070</v>
      </c>
    </row>
    <row r="116" spans="1:15" ht="13.5" thickBot="1">
      <c r="A116" s="197"/>
      <c r="B116" s="102" t="s">
        <v>56</v>
      </c>
      <c r="C116" s="53">
        <v>87</v>
      </c>
      <c r="D116" s="53">
        <v>0</v>
      </c>
      <c r="E116" s="53">
        <v>86</v>
      </c>
      <c r="F116" s="53">
        <v>167</v>
      </c>
      <c r="G116" s="53">
        <v>326</v>
      </c>
      <c r="H116" s="53">
        <v>1405</v>
      </c>
      <c r="I116" s="53">
        <v>197</v>
      </c>
      <c r="J116" s="53">
        <v>374</v>
      </c>
      <c r="K116" s="53">
        <v>407</v>
      </c>
      <c r="L116" s="53">
        <v>113</v>
      </c>
      <c r="M116" s="53">
        <v>468</v>
      </c>
      <c r="N116" s="53">
        <v>143</v>
      </c>
      <c r="O116" s="28">
        <v>3773</v>
      </c>
    </row>
    <row r="117" ht="13.5" customHeight="1">
      <c r="A117" s="3" t="s">
        <v>46</v>
      </c>
    </row>
    <row r="118" spans="1:8" ht="19.5" customHeight="1">
      <c r="A118" s="1" t="s">
        <v>151</v>
      </c>
      <c r="B118" s="8"/>
      <c r="C118" s="17"/>
      <c r="D118" s="17"/>
      <c r="E118" s="17"/>
      <c r="F118" s="17"/>
      <c r="G118" s="17"/>
      <c r="H118" s="17"/>
    </row>
    <row r="119" ht="6.75" customHeight="1" thickBot="1"/>
    <row r="120" spans="3:15" ht="13.5" customHeight="1" thickBot="1">
      <c r="C120" s="185">
        <v>2009</v>
      </c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</row>
    <row r="121" spans="3:15" ht="13.5" thickBot="1">
      <c r="C121" s="130" t="s">
        <v>123</v>
      </c>
      <c r="D121" s="130" t="s">
        <v>124</v>
      </c>
      <c r="E121" s="130" t="s">
        <v>1</v>
      </c>
      <c r="F121" s="130" t="s">
        <v>2</v>
      </c>
      <c r="G121" s="130" t="s">
        <v>3</v>
      </c>
      <c r="H121" s="130" t="s">
        <v>4</v>
      </c>
      <c r="I121" s="130" t="s">
        <v>5</v>
      </c>
      <c r="J121" s="130" t="s">
        <v>125</v>
      </c>
      <c r="K121" s="130" t="s">
        <v>126</v>
      </c>
      <c r="L121" s="130" t="s">
        <v>127</v>
      </c>
      <c r="M121" s="130" t="s">
        <v>128</v>
      </c>
      <c r="N121" s="130" t="s">
        <v>129</v>
      </c>
      <c r="O121" s="130" t="s">
        <v>6</v>
      </c>
    </row>
    <row r="122" spans="1:15" ht="19.5" customHeight="1">
      <c r="A122" s="198" t="s">
        <v>170</v>
      </c>
      <c r="B122" s="101" t="s">
        <v>66</v>
      </c>
      <c r="C122" s="40">
        <v>380</v>
      </c>
      <c r="D122" s="40">
        <v>150</v>
      </c>
      <c r="E122" s="40">
        <v>76</v>
      </c>
      <c r="F122" s="40">
        <v>270</v>
      </c>
      <c r="G122" s="40">
        <v>390</v>
      </c>
      <c r="H122" s="40">
        <v>207</v>
      </c>
      <c r="I122" s="40">
        <v>171</v>
      </c>
      <c r="J122" s="40">
        <v>494</v>
      </c>
      <c r="K122" s="40">
        <v>218</v>
      </c>
      <c r="L122" s="40">
        <v>204</v>
      </c>
      <c r="M122" s="40">
        <v>174</v>
      </c>
      <c r="N122" s="40">
        <v>253</v>
      </c>
      <c r="O122" s="25">
        <v>2987</v>
      </c>
    </row>
    <row r="123" spans="1:15" ht="19.5" customHeight="1">
      <c r="A123" s="199"/>
      <c r="B123" s="49" t="s">
        <v>95</v>
      </c>
      <c r="C123" s="51">
        <v>15</v>
      </c>
      <c r="D123" s="51">
        <v>0</v>
      </c>
      <c r="E123" s="51">
        <v>0</v>
      </c>
      <c r="F123" s="51">
        <v>0</v>
      </c>
      <c r="G123" s="51">
        <v>0</v>
      </c>
      <c r="H123" s="51">
        <v>2889</v>
      </c>
      <c r="I123" s="51">
        <v>0</v>
      </c>
      <c r="J123" s="51">
        <v>14</v>
      </c>
      <c r="K123" s="51">
        <v>0</v>
      </c>
      <c r="L123" s="51">
        <v>0</v>
      </c>
      <c r="M123" s="51">
        <v>0</v>
      </c>
      <c r="N123" s="51">
        <v>0</v>
      </c>
      <c r="O123" s="27">
        <v>2918</v>
      </c>
    </row>
    <row r="124" spans="1:15" ht="19.5" customHeight="1">
      <c r="A124" s="199"/>
      <c r="B124" s="111" t="s">
        <v>52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2729</v>
      </c>
      <c r="I124" s="51">
        <v>0</v>
      </c>
      <c r="J124" s="51">
        <v>0</v>
      </c>
      <c r="K124" s="51">
        <v>0</v>
      </c>
      <c r="L124" s="51">
        <v>114</v>
      </c>
      <c r="M124" s="51">
        <v>0</v>
      </c>
      <c r="N124" s="51">
        <v>0</v>
      </c>
      <c r="O124" s="27">
        <v>2843</v>
      </c>
    </row>
    <row r="125" spans="1:15" ht="19.5" customHeight="1">
      <c r="A125" s="199"/>
      <c r="B125" s="111" t="s">
        <v>58</v>
      </c>
      <c r="C125" s="51">
        <v>49</v>
      </c>
      <c r="D125" s="51">
        <v>267</v>
      </c>
      <c r="E125" s="51">
        <v>118</v>
      </c>
      <c r="F125" s="51">
        <v>23</v>
      </c>
      <c r="G125" s="51">
        <v>91</v>
      </c>
      <c r="H125" s="51">
        <v>736</v>
      </c>
      <c r="I125" s="51">
        <v>232</v>
      </c>
      <c r="J125" s="51">
        <v>116</v>
      </c>
      <c r="K125" s="51">
        <v>124</v>
      </c>
      <c r="L125" s="51">
        <v>25</v>
      </c>
      <c r="M125" s="51">
        <v>134</v>
      </c>
      <c r="N125" s="51">
        <v>226</v>
      </c>
      <c r="O125" s="27">
        <v>2141</v>
      </c>
    </row>
    <row r="126" spans="1:15" ht="19.5" customHeight="1">
      <c r="A126" s="199"/>
      <c r="B126" s="48" t="s">
        <v>82</v>
      </c>
      <c r="C126" s="51">
        <v>148</v>
      </c>
      <c r="D126" s="51">
        <v>101</v>
      </c>
      <c r="E126" s="51">
        <v>145</v>
      </c>
      <c r="F126" s="51">
        <v>70</v>
      </c>
      <c r="G126" s="51">
        <v>81</v>
      </c>
      <c r="H126" s="51">
        <v>81</v>
      </c>
      <c r="I126" s="51">
        <v>70</v>
      </c>
      <c r="J126" s="51">
        <v>198</v>
      </c>
      <c r="K126" s="51">
        <v>260</v>
      </c>
      <c r="L126" s="51">
        <v>211</v>
      </c>
      <c r="M126" s="51">
        <v>157</v>
      </c>
      <c r="N126" s="51">
        <v>141</v>
      </c>
      <c r="O126" s="27">
        <v>1663</v>
      </c>
    </row>
    <row r="127" spans="1:15" ht="19.5" customHeight="1">
      <c r="A127" s="199"/>
      <c r="B127" s="49" t="s">
        <v>72</v>
      </c>
      <c r="C127" s="51">
        <v>147</v>
      </c>
      <c r="D127" s="51">
        <v>99</v>
      </c>
      <c r="E127" s="51">
        <v>33</v>
      </c>
      <c r="F127" s="51">
        <v>427</v>
      </c>
      <c r="G127" s="51">
        <v>87</v>
      </c>
      <c r="H127" s="51">
        <v>48</v>
      </c>
      <c r="I127" s="51">
        <v>339</v>
      </c>
      <c r="J127" s="51">
        <v>86</v>
      </c>
      <c r="K127" s="51">
        <v>120</v>
      </c>
      <c r="L127" s="51">
        <v>153</v>
      </c>
      <c r="M127" s="51">
        <v>24</v>
      </c>
      <c r="N127" s="51">
        <v>81</v>
      </c>
      <c r="O127" s="27">
        <v>1644</v>
      </c>
    </row>
    <row r="128" spans="1:15" ht="19.5" customHeight="1">
      <c r="A128" s="199"/>
      <c r="B128" s="49" t="s">
        <v>60</v>
      </c>
      <c r="C128" s="51">
        <v>23</v>
      </c>
      <c r="D128" s="51">
        <v>112</v>
      </c>
      <c r="E128" s="51">
        <v>22</v>
      </c>
      <c r="F128" s="51">
        <v>169</v>
      </c>
      <c r="G128" s="51">
        <v>0</v>
      </c>
      <c r="H128" s="51">
        <v>322</v>
      </c>
      <c r="I128" s="51">
        <v>0</v>
      </c>
      <c r="J128" s="51">
        <v>75</v>
      </c>
      <c r="K128" s="51">
        <v>207</v>
      </c>
      <c r="L128" s="51">
        <v>0</v>
      </c>
      <c r="M128" s="51">
        <v>0</v>
      </c>
      <c r="N128" s="51">
        <v>0</v>
      </c>
      <c r="O128" s="27">
        <v>930</v>
      </c>
    </row>
    <row r="129" spans="1:15" ht="19.5" customHeight="1">
      <c r="A129" s="199"/>
      <c r="B129" s="49" t="s">
        <v>80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267</v>
      </c>
      <c r="L129" s="51">
        <v>300</v>
      </c>
      <c r="M129" s="51">
        <v>0</v>
      </c>
      <c r="N129" s="51">
        <v>0</v>
      </c>
      <c r="O129" s="27">
        <v>567</v>
      </c>
    </row>
    <row r="130" spans="1:15" ht="19.5" customHeight="1">
      <c r="A130" s="199"/>
      <c r="B130" s="111" t="s">
        <v>76</v>
      </c>
      <c r="C130" s="51">
        <v>40</v>
      </c>
      <c r="D130" s="51">
        <v>0</v>
      </c>
      <c r="E130" s="51">
        <v>0</v>
      </c>
      <c r="F130" s="51">
        <v>0</v>
      </c>
      <c r="G130" s="51">
        <v>0</v>
      </c>
      <c r="H130" s="51">
        <v>0</v>
      </c>
      <c r="I130" s="51">
        <v>0</v>
      </c>
      <c r="J130" s="51">
        <v>14</v>
      </c>
      <c r="K130" s="51">
        <v>219</v>
      </c>
      <c r="L130" s="51">
        <v>0</v>
      </c>
      <c r="M130" s="51">
        <v>0</v>
      </c>
      <c r="N130" s="51">
        <v>53</v>
      </c>
      <c r="O130" s="27">
        <v>326</v>
      </c>
    </row>
    <row r="131" spans="1:15" ht="19.5" customHeight="1">
      <c r="A131" s="199"/>
      <c r="B131" s="48" t="s">
        <v>85</v>
      </c>
      <c r="C131" s="51">
        <v>0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215</v>
      </c>
      <c r="K131" s="51">
        <v>0</v>
      </c>
      <c r="L131" s="51">
        <v>0</v>
      </c>
      <c r="M131" s="51">
        <v>0</v>
      </c>
      <c r="N131" s="51">
        <v>0</v>
      </c>
      <c r="O131" s="27">
        <v>215</v>
      </c>
    </row>
    <row r="132" spans="1:15" ht="19.5" customHeight="1">
      <c r="A132" s="199"/>
      <c r="B132" s="88" t="s">
        <v>86</v>
      </c>
      <c r="C132" s="51">
        <v>0</v>
      </c>
      <c r="D132" s="51">
        <v>0</v>
      </c>
      <c r="E132" s="51">
        <v>0</v>
      </c>
      <c r="F132" s="51">
        <v>21</v>
      </c>
      <c r="G132" s="51">
        <v>17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27">
        <v>38</v>
      </c>
    </row>
    <row r="133" spans="1:15" ht="19.5" customHeight="1" thickBot="1">
      <c r="A133" s="200"/>
      <c r="B133" s="102" t="s">
        <v>67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33</v>
      </c>
      <c r="M133" s="53">
        <v>0</v>
      </c>
      <c r="N133" s="53">
        <v>0</v>
      </c>
      <c r="O133" s="28">
        <v>33</v>
      </c>
    </row>
    <row r="134" ht="13.5" customHeight="1">
      <c r="A134" s="3" t="s">
        <v>46</v>
      </c>
    </row>
    <row r="153" spans="1:8" ht="19.5" customHeight="1">
      <c r="A153" s="1" t="s">
        <v>152</v>
      </c>
      <c r="B153" s="8"/>
      <c r="C153" s="17"/>
      <c r="D153" s="17"/>
      <c r="E153" s="17"/>
      <c r="F153" s="17"/>
      <c r="G153" s="17"/>
      <c r="H153" s="17"/>
    </row>
    <row r="154" ht="6.75" customHeight="1" thickBot="1"/>
    <row r="155" spans="3:15" ht="13.5" customHeight="1" thickBot="1">
      <c r="C155" s="185">
        <v>2009</v>
      </c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</row>
    <row r="156" spans="3:15" ht="13.5" thickBot="1">
      <c r="C156" s="120" t="s">
        <v>123</v>
      </c>
      <c r="D156" s="120" t="s">
        <v>124</v>
      </c>
      <c r="E156" s="120" t="s">
        <v>1</v>
      </c>
      <c r="F156" s="120" t="s">
        <v>2</v>
      </c>
      <c r="G156" s="120" t="s">
        <v>3</v>
      </c>
      <c r="H156" s="120" t="s">
        <v>4</v>
      </c>
      <c r="I156" s="120" t="s">
        <v>5</v>
      </c>
      <c r="J156" s="120" t="s">
        <v>125</v>
      </c>
      <c r="K156" s="120" t="s">
        <v>126</v>
      </c>
      <c r="L156" s="120" t="s">
        <v>127</v>
      </c>
      <c r="M156" s="120" t="s">
        <v>128</v>
      </c>
      <c r="N156" s="120" t="s">
        <v>129</v>
      </c>
      <c r="O156" s="120" t="s">
        <v>6</v>
      </c>
    </row>
    <row r="157" spans="1:15" ht="13.5" customHeight="1" thickBot="1">
      <c r="A157" s="198" t="s">
        <v>147</v>
      </c>
      <c r="B157" s="45" t="s">
        <v>103</v>
      </c>
      <c r="C157" s="83">
        <v>449453</v>
      </c>
      <c r="D157" s="83">
        <v>385033</v>
      </c>
      <c r="E157" s="83">
        <v>513798</v>
      </c>
      <c r="F157" s="83">
        <v>424190</v>
      </c>
      <c r="G157" s="83">
        <v>504964</v>
      </c>
      <c r="H157" s="83">
        <v>521059</v>
      </c>
      <c r="I157" s="83">
        <v>477066</v>
      </c>
      <c r="J157" s="83">
        <v>527273</v>
      </c>
      <c r="K157" s="83">
        <v>472121</v>
      </c>
      <c r="L157" s="83">
        <v>420815</v>
      </c>
      <c r="M157" s="83">
        <v>445273</v>
      </c>
      <c r="N157" s="83">
        <v>499845</v>
      </c>
      <c r="O157" s="29">
        <v>5640890</v>
      </c>
    </row>
    <row r="158" spans="1:15" ht="12" customHeight="1">
      <c r="A158" s="199"/>
      <c r="B158" s="103" t="s">
        <v>69</v>
      </c>
      <c r="C158" s="132">
        <v>138098</v>
      </c>
      <c r="D158" s="132">
        <v>103022</v>
      </c>
      <c r="E158" s="132">
        <v>2404</v>
      </c>
      <c r="F158" s="132">
        <v>122052</v>
      </c>
      <c r="G158" s="132">
        <v>145126</v>
      </c>
      <c r="H158" s="132">
        <v>148533</v>
      </c>
      <c r="I158" s="132">
        <v>133659</v>
      </c>
      <c r="J158" s="132">
        <v>129245</v>
      </c>
      <c r="K158" s="132">
        <v>120856</v>
      </c>
      <c r="L158" s="132">
        <v>121595</v>
      </c>
      <c r="M158" s="132">
        <v>136170</v>
      </c>
      <c r="N158" s="132">
        <v>127994</v>
      </c>
      <c r="O158" s="133">
        <v>1428754</v>
      </c>
    </row>
    <row r="159" spans="1:15" ht="22.5">
      <c r="A159" s="199"/>
      <c r="B159" s="49" t="s">
        <v>100</v>
      </c>
      <c r="C159" s="51">
        <v>53340</v>
      </c>
      <c r="D159" s="51">
        <v>20042</v>
      </c>
      <c r="E159" s="51">
        <v>56570</v>
      </c>
      <c r="F159" s="51">
        <v>30416</v>
      </c>
      <c r="G159" s="51">
        <v>49682</v>
      </c>
      <c r="H159" s="51">
        <v>59764</v>
      </c>
      <c r="I159" s="51">
        <v>52230</v>
      </c>
      <c r="J159" s="51">
        <v>42598</v>
      </c>
      <c r="K159" s="51">
        <v>70518</v>
      </c>
      <c r="L159" s="51">
        <v>31977</v>
      </c>
      <c r="M159" s="51">
        <v>58723</v>
      </c>
      <c r="N159" s="51">
        <v>73262</v>
      </c>
      <c r="O159" s="27">
        <v>599122</v>
      </c>
    </row>
    <row r="160" spans="1:15" ht="12" customHeight="1">
      <c r="A160" s="199"/>
      <c r="B160" s="111" t="s">
        <v>52</v>
      </c>
      <c r="C160" s="51">
        <v>31584</v>
      </c>
      <c r="D160" s="51">
        <v>27442</v>
      </c>
      <c r="E160" s="51">
        <v>74652</v>
      </c>
      <c r="F160" s="51">
        <v>11356</v>
      </c>
      <c r="G160" s="51">
        <v>57577</v>
      </c>
      <c r="H160" s="51">
        <v>46486</v>
      </c>
      <c r="I160" s="51">
        <v>13115</v>
      </c>
      <c r="J160" s="51">
        <v>64909</v>
      </c>
      <c r="K160" s="51">
        <v>40785</v>
      </c>
      <c r="L160" s="51">
        <v>28209</v>
      </c>
      <c r="M160" s="51">
        <v>29069</v>
      </c>
      <c r="N160" s="51">
        <v>34516</v>
      </c>
      <c r="O160" s="27">
        <v>459700</v>
      </c>
    </row>
    <row r="161" spans="1:15" ht="12" customHeight="1">
      <c r="A161" s="199"/>
      <c r="B161" s="49" t="s">
        <v>57</v>
      </c>
      <c r="C161" s="51">
        <v>41736</v>
      </c>
      <c r="D161" s="51">
        <v>30862</v>
      </c>
      <c r="E161" s="51">
        <v>22586</v>
      </c>
      <c r="F161" s="51">
        <v>44539</v>
      </c>
      <c r="G161" s="51">
        <v>50466</v>
      </c>
      <c r="H161" s="51">
        <v>13971</v>
      </c>
      <c r="I161" s="51">
        <v>16170</v>
      </c>
      <c r="J161" s="51">
        <v>46585</v>
      </c>
      <c r="K161" s="51">
        <v>15343</v>
      </c>
      <c r="L161" s="51">
        <v>32795</v>
      </c>
      <c r="M161" s="51">
        <v>22993</v>
      </c>
      <c r="N161" s="51">
        <v>44808</v>
      </c>
      <c r="O161" s="27">
        <v>382854</v>
      </c>
    </row>
    <row r="162" spans="1:15" ht="12" customHeight="1">
      <c r="A162" s="199"/>
      <c r="B162" s="49" t="s">
        <v>87</v>
      </c>
      <c r="C162" s="51">
        <v>16109</v>
      </c>
      <c r="D162" s="51">
        <v>29972</v>
      </c>
      <c r="E162" s="51">
        <v>15639</v>
      </c>
      <c r="F162" s="51">
        <v>32566</v>
      </c>
      <c r="G162" s="51">
        <v>21310</v>
      </c>
      <c r="H162" s="51">
        <v>32975</v>
      </c>
      <c r="I162" s="51">
        <v>48425</v>
      </c>
      <c r="J162" s="51">
        <v>32057</v>
      </c>
      <c r="K162" s="51">
        <v>30032</v>
      </c>
      <c r="L162" s="51">
        <v>39007</v>
      </c>
      <c r="M162" s="51">
        <v>27157</v>
      </c>
      <c r="N162" s="51">
        <v>9737</v>
      </c>
      <c r="O162" s="27">
        <v>334986</v>
      </c>
    </row>
    <row r="163" spans="1:15" ht="12" customHeight="1">
      <c r="A163" s="199"/>
      <c r="B163" s="49" t="s">
        <v>88</v>
      </c>
      <c r="C163" s="51">
        <v>19337</v>
      </c>
      <c r="D163" s="51">
        <v>22739</v>
      </c>
      <c r="E163" s="51">
        <v>24724</v>
      </c>
      <c r="F163" s="51">
        <v>28754</v>
      </c>
      <c r="G163" s="51">
        <v>25525</v>
      </c>
      <c r="H163" s="51">
        <v>9467</v>
      </c>
      <c r="I163" s="51">
        <v>34021</v>
      </c>
      <c r="J163" s="51">
        <v>32887</v>
      </c>
      <c r="K163" s="51">
        <v>27352</v>
      </c>
      <c r="L163" s="51">
        <v>25415</v>
      </c>
      <c r="M163" s="51">
        <v>35970</v>
      </c>
      <c r="N163" s="51">
        <v>26370</v>
      </c>
      <c r="O163" s="27">
        <v>312561</v>
      </c>
    </row>
    <row r="164" spans="1:15" ht="12" customHeight="1">
      <c r="A164" s="199"/>
      <c r="B164" s="49" t="s">
        <v>83</v>
      </c>
      <c r="C164" s="51">
        <v>15228</v>
      </c>
      <c r="D164" s="51">
        <v>9869</v>
      </c>
      <c r="E164" s="51">
        <v>23752</v>
      </c>
      <c r="F164" s="51">
        <v>24285</v>
      </c>
      <c r="G164" s="51">
        <v>14756</v>
      </c>
      <c r="H164" s="51">
        <v>16541</v>
      </c>
      <c r="I164" s="51">
        <v>19073</v>
      </c>
      <c r="J164" s="51">
        <v>21873</v>
      </c>
      <c r="K164" s="51">
        <v>20552</v>
      </c>
      <c r="L164" s="51">
        <v>17538</v>
      </c>
      <c r="M164" s="51">
        <v>16276</v>
      </c>
      <c r="N164" s="51">
        <v>14509</v>
      </c>
      <c r="O164" s="27">
        <v>214252</v>
      </c>
    </row>
    <row r="165" spans="1:15" ht="12" customHeight="1">
      <c r="A165" s="199"/>
      <c r="B165" s="49" t="s">
        <v>104</v>
      </c>
      <c r="C165" s="51">
        <v>15942</v>
      </c>
      <c r="D165" s="51">
        <v>13465</v>
      </c>
      <c r="E165" s="51">
        <v>14258</v>
      </c>
      <c r="F165" s="51">
        <v>13085</v>
      </c>
      <c r="G165" s="51">
        <v>14766</v>
      </c>
      <c r="H165" s="51">
        <v>9411</v>
      </c>
      <c r="I165" s="51">
        <v>15825</v>
      </c>
      <c r="J165" s="51">
        <v>16917</v>
      </c>
      <c r="K165" s="51">
        <v>16479</v>
      </c>
      <c r="L165" s="51">
        <v>14628</v>
      </c>
      <c r="M165" s="51">
        <v>16866</v>
      </c>
      <c r="N165" s="51">
        <v>17790</v>
      </c>
      <c r="O165" s="27">
        <v>179432</v>
      </c>
    </row>
    <row r="166" spans="1:15" ht="12" customHeight="1">
      <c r="A166" s="199"/>
      <c r="B166" s="49" t="s">
        <v>68</v>
      </c>
      <c r="C166" s="51">
        <v>3383</v>
      </c>
      <c r="D166" s="51">
        <v>3968</v>
      </c>
      <c r="E166" s="51">
        <v>113730</v>
      </c>
      <c r="F166" s="51">
        <v>5362</v>
      </c>
      <c r="G166" s="51">
        <v>4755</v>
      </c>
      <c r="H166" s="51">
        <v>4561</v>
      </c>
      <c r="I166" s="51">
        <v>5753</v>
      </c>
      <c r="J166" s="51">
        <v>6092</v>
      </c>
      <c r="K166" s="51">
        <v>4154</v>
      </c>
      <c r="L166" s="51">
        <v>4365</v>
      </c>
      <c r="M166" s="51">
        <v>5009</v>
      </c>
      <c r="N166" s="51">
        <v>5795</v>
      </c>
      <c r="O166" s="27">
        <v>166927</v>
      </c>
    </row>
    <row r="167" spans="1:15" ht="12" customHeight="1">
      <c r="A167" s="199"/>
      <c r="B167" s="49" t="s">
        <v>94</v>
      </c>
      <c r="C167" s="51">
        <v>14179</v>
      </c>
      <c r="D167" s="51">
        <v>10630</v>
      </c>
      <c r="E167" s="51">
        <v>22667</v>
      </c>
      <c r="F167" s="51">
        <v>2784</v>
      </c>
      <c r="G167" s="51">
        <v>13554</v>
      </c>
      <c r="H167" s="51">
        <v>28282</v>
      </c>
      <c r="I167" s="51">
        <v>19863</v>
      </c>
      <c r="J167" s="51">
        <v>20297</v>
      </c>
      <c r="K167" s="51">
        <v>14847</v>
      </c>
      <c r="L167" s="51">
        <v>4720</v>
      </c>
      <c r="M167" s="51">
        <v>1665</v>
      </c>
      <c r="N167" s="51">
        <v>1681</v>
      </c>
      <c r="O167" s="27">
        <v>155169</v>
      </c>
    </row>
    <row r="168" spans="1:15" ht="12" customHeight="1">
      <c r="A168" s="199"/>
      <c r="B168" s="49" t="s">
        <v>78</v>
      </c>
      <c r="C168" s="51">
        <v>8526</v>
      </c>
      <c r="D168" s="51">
        <v>12459</v>
      </c>
      <c r="E168" s="51">
        <v>11825</v>
      </c>
      <c r="F168" s="51">
        <v>13457</v>
      </c>
      <c r="G168" s="51">
        <v>12271</v>
      </c>
      <c r="H168" s="51">
        <v>12810</v>
      </c>
      <c r="I168" s="51">
        <v>13637</v>
      </c>
      <c r="J168" s="51">
        <v>12388</v>
      </c>
      <c r="K168" s="51">
        <v>9188</v>
      </c>
      <c r="L168" s="51">
        <v>8824</v>
      </c>
      <c r="M168" s="51">
        <v>11375</v>
      </c>
      <c r="N168" s="51">
        <v>14509</v>
      </c>
      <c r="O168" s="27">
        <v>141269</v>
      </c>
    </row>
    <row r="169" spans="1:15" ht="12" customHeight="1">
      <c r="A169" s="199"/>
      <c r="B169" s="49" t="s">
        <v>67</v>
      </c>
      <c r="C169" s="51">
        <v>22265</v>
      </c>
      <c r="D169" s="51">
        <v>20429</v>
      </c>
      <c r="E169" s="51">
        <v>7537</v>
      </c>
      <c r="F169" s="51">
        <v>12982</v>
      </c>
      <c r="G169" s="51">
        <v>16502</v>
      </c>
      <c r="H169" s="51">
        <v>7307</v>
      </c>
      <c r="I169" s="51">
        <v>9152</v>
      </c>
      <c r="J169" s="51">
        <v>9835</v>
      </c>
      <c r="K169" s="51">
        <v>1000</v>
      </c>
      <c r="L169" s="51">
        <v>18031</v>
      </c>
      <c r="M169" s="51">
        <v>6900</v>
      </c>
      <c r="N169" s="51">
        <v>3993</v>
      </c>
      <c r="O169" s="27">
        <v>135933</v>
      </c>
    </row>
    <row r="170" spans="1:15" ht="12" customHeight="1">
      <c r="A170" s="199"/>
      <c r="B170" s="49" t="s">
        <v>79</v>
      </c>
      <c r="C170" s="51">
        <v>5123</v>
      </c>
      <c r="D170" s="51">
        <v>6754</v>
      </c>
      <c r="E170" s="51">
        <v>9085</v>
      </c>
      <c r="F170" s="51">
        <v>9384</v>
      </c>
      <c r="G170" s="51">
        <v>7131</v>
      </c>
      <c r="H170" s="51">
        <v>9026</v>
      </c>
      <c r="I170" s="51">
        <v>9626</v>
      </c>
      <c r="J170" s="51">
        <v>10256</v>
      </c>
      <c r="K170" s="51">
        <v>9951</v>
      </c>
      <c r="L170" s="51">
        <v>8969</v>
      </c>
      <c r="M170" s="51">
        <v>9481</v>
      </c>
      <c r="N170" s="51">
        <v>10560</v>
      </c>
      <c r="O170" s="27">
        <v>105346</v>
      </c>
    </row>
    <row r="171" spans="1:15" ht="12" customHeight="1">
      <c r="A171" s="199"/>
      <c r="B171" s="49" t="s">
        <v>48</v>
      </c>
      <c r="C171" s="51">
        <v>8661</v>
      </c>
      <c r="D171" s="51">
        <v>3078</v>
      </c>
      <c r="E171" s="51">
        <v>12361</v>
      </c>
      <c r="F171" s="51">
        <v>9438</v>
      </c>
      <c r="G171" s="51">
        <v>7321</v>
      </c>
      <c r="H171" s="51">
        <v>9859</v>
      </c>
      <c r="I171" s="51">
        <v>9348</v>
      </c>
      <c r="J171" s="51">
        <v>15033</v>
      </c>
      <c r="K171" s="51">
        <v>5936</v>
      </c>
      <c r="L171" s="51">
        <v>5996</v>
      </c>
      <c r="M171" s="51">
        <v>11966</v>
      </c>
      <c r="N171" s="51">
        <v>1129</v>
      </c>
      <c r="O171" s="27">
        <v>100126</v>
      </c>
    </row>
    <row r="172" spans="1:15" ht="12" customHeight="1">
      <c r="A172" s="199"/>
      <c r="B172" s="49" t="s">
        <v>62</v>
      </c>
      <c r="C172" s="51">
        <v>4115</v>
      </c>
      <c r="D172" s="51">
        <v>6347</v>
      </c>
      <c r="E172" s="51">
        <v>3077</v>
      </c>
      <c r="F172" s="51">
        <v>941</v>
      </c>
      <c r="G172" s="51">
        <v>7546</v>
      </c>
      <c r="H172" s="51">
        <v>7349</v>
      </c>
      <c r="I172" s="51">
        <v>4558</v>
      </c>
      <c r="J172" s="51">
        <v>9975</v>
      </c>
      <c r="K172" s="51">
        <v>27267</v>
      </c>
      <c r="L172" s="51">
        <v>2623</v>
      </c>
      <c r="M172" s="51">
        <v>9172</v>
      </c>
      <c r="N172" s="51">
        <v>6986</v>
      </c>
      <c r="O172" s="27">
        <v>89956</v>
      </c>
    </row>
    <row r="173" spans="1:15" ht="12" customHeight="1">
      <c r="A173" s="199"/>
      <c r="B173" s="49" t="s">
        <v>49</v>
      </c>
      <c r="C173" s="51">
        <v>7060</v>
      </c>
      <c r="D173" s="51">
        <v>4976</v>
      </c>
      <c r="E173" s="51">
        <v>7301</v>
      </c>
      <c r="F173" s="51">
        <v>8915</v>
      </c>
      <c r="G173" s="51">
        <v>8796</v>
      </c>
      <c r="H173" s="51">
        <v>7083</v>
      </c>
      <c r="I173" s="51">
        <v>7585</v>
      </c>
      <c r="J173" s="51">
        <v>7043</v>
      </c>
      <c r="K173" s="51">
        <v>5410</v>
      </c>
      <c r="L173" s="51">
        <v>6394</v>
      </c>
      <c r="M173" s="51">
        <v>6680</v>
      </c>
      <c r="N173" s="51">
        <v>8169</v>
      </c>
      <c r="O173" s="27">
        <v>85412</v>
      </c>
    </row>
    <row r="174" spans="1:15" ht="12" customHeight="1">
      <c r="A174" s="199"/>
      <c r="B174" s="49" t="s">
        <v>89</v>
      </c>
      <c r="C174" s="51">
        <v>3572</v>
      </c>
      <c r="D174" s="51">
        <v>4061</v>
      </c>
      <c r="E174" s="51">
        <v>5933</v>
      </c>
      <c r="F174" s="51">
        <v>5060</v>
      </c>
      <c r="G174" s="51">
        <v>6401</v>
      </c>
      <c r="H174" s="51">
        <v>31654</v>
      </c>
      <c r="I174" s="51">
        <v>4743</v>
      </c>
      <c r="J174" s="51">
        <v>5269</v>
      </c>
      <c r="K174" s="51">
        <v>3861</v>
      </c>
      <c r="L174" s="51">
        <v>3514</v>
      </c>
      <c r="M174" s="51">
        <v>4595</v>
      </c>
      <c r="N174" s="51">
        <v>2954</v>
      </c>
      <c r="O174" s="27">
        <v>81617</v>
      </c>
    </row>
    <row r="175" spans="1:15" ht="12" customHeight="1">
      <c r="A175" s="199"/>
      <c r="B175" s="49" t="s">
        <v>53</v>
      </c>
      <c r="C175" s="51">
        <v>4264</v>
      </c>
      <c r="D175" s="51">
        <v>9604</v>
      </c>
      <c r="E175" s="51">
        <v>13644</v>
      </c>
      <c r="F175" s="51">
        <v>6090</v>
      </c>
      <c r="G175" s="51">
        <v>6378</v>
      </c>
      <c r="H175" s="51">
        <v>6871</v>
      </c>
      <c r="I175" s="51">
        <v>3349</v>
      </c>
      <c r="J175" s="51">
        <v>3906</v>
      </c>
      <c r="K175" s="51">
        <v>3857</v>
      </c>
      <c r="L175" s="51">
        <v>3150</v>
      </c>
      <c r="M175" s="51">
        <v>2367</v>
      </c>
      <c r="N175" s="51">
        <v>9910</v>
      </c>
      <c r="O175" s="27">
        <v>73390</v>
      </c>
    </row>
    <row r="176" spans="1:15" ht="12" customHeight="1">
      <c r="A176" s="199"/>
      <c r="B176" s="49" t="s">
        <v>92</v>
      </c>
      <c r="C176" s="51">
        <v>5015</v>
      </c>
      <c r="D176" s="51">
        <v>11481</v>
      </c>
      <c r="E176" s="51">
        <v>32434</v>
      </c>
      <c r="F176" s="51">
        <v>1230</v>
      </c>
      <c r="G176" s="51">
        <v>1125</v>
      </c>
      <c r="H176" s="51">
        <v>990</v>
      </c>
      <c r="I176" s="51">
        <v>444</v>
      </c>
      <c r="J176" s="51">
        <v>1358</v>
      </c>
      <c r="K176" s="51">
        <v>1453</v>
      </c>
      <c r="L176" s="51">
        <v>2418</v>
      </c>
      <c r="M176" s="51">
        <v>2302</v>
      </c>
      <c r="N176" s="51">
        <v>10691</v>
      </c>
      <c r="O176" s="27">
        <v>70941</v>
      </c>
    </row>
    <row r="177" spans="1:15" ht="12" customHeight="1">
      <c r="A177" s="199"/>
      <c r="B177" s="111" t="s">
        <v>74</v>
      </c>
      <c r="C177" s="51">
        <v>8159</v>
      </c>
      <c r="D177" s="51">
        <v>5478</v>
      </c>
      <c r="E177" s="51">
        <v>3501</v>
      </c>
      <c r="F177" s="51">
        <v>2829</v>
      </c>
      <c r="G177" s="51">
        <v>6634</v>
      </c>
      <c r="H177" s="51">
        <v>5788</v>
      </c>
      <c r="I177" s="51">
        <v>3531</v>
      </c>
      <c r="J177" s="51">
        <v>5062</v>
      </c>
      <c r="K177" s="51">
        <v>3709</v>
      </c>
      <c r="L177" s="51">
        <v>2278</v>
      </c>
      <c r="M177" s="51">
        <v>3958</v>
      </c>
      <c r="N177" s="51">
        <v>3959</v>
      </c>
      <c r="O177" s="27">
        <v>54886</v>
      </c>
    </row>
    <row r="178" spans="1:15" ht="12" customHeight="1">
      <c r="A178" s="199"/>
      <c r="B178" s="111" t="s">
        <v>63</v>
      </c>
      <c r="C178" s="51">
        <v>1090</v>
      </c>
      <c r="D178" s="51">
        <v>1003</v>
      </c>
      <c r="E178" s="51">
        <v>373</v>
      </c>
      <c r="F178" s="51">
        <v>699</v>
      </c>
      <c r="G178" s="51">
        <v>930</v>
      </c>
      <c r="H178" s="51">
        <v>314</v>
      </c>
      <c r="I178" s="51">
        <v>19463</v>
      </c>
      <c r="J178" s="51">
        <v>1070</v>
      </c>
      <c r="K178" s="51">
        <v>11433</v>
      </c>
      <c r="L178" s="51">
        <v>12542</v>
      </c>
      <c r="M178" s="51">
        <v>661</v>
      </c>
      <c r="N178" s="51">
        <v>1160</v>
      </c>
      <c r="O178" s="27">
        <v>50738</v>
      </c>
    </row>
    <row r="179" spans="1:15" ht="12" customHeight="1">
      <c r="A179" s="199"/>
      <c r="B179" s="49" t="s">
        <v>99</v>
      </c>
      <c r="C179" s="51">
        <v>2508</v>
      </c>
      <c r="D179" s="51">
        <v>714</v>
      </c>
      <c r="E179" s="51">
        <v>3656</v>
      </c>
      <c r="F179" s="51">
        <v>6502</v>
      </c>
      <c r="G179" s="51">
        <v>3356</v>
      </c>
      <c r="H179" s="51">
        <v>7463</v>
      </c>
      <c r="I179" s="51">
        <v>4071</v>
      </c>
      <c r="J179" s="51">
        <v>3904</v>
      </c>
      <c r="K179" s="51">
        <v>3845</v>
      </c>
      <c r="L179" s="51">
        <v>2099</v>
      </c>
      <c r="M179" s="51">
        <v>4191</v>
      </c>
      <c r="N179" s="51">
        <v>3161</v>
      </c>
      <c r="O179" s="27">
        <v>45470</v>
      </c>
    </row>
    <row r="180" spans="1:15" ht="12" customHeight="1">
      <c r="A180" s="199"/>
      <c r="B180" s="49" t="s">
        <v>70</v>
      </c>
      <c r="C180" s="51">
        <v>2566</v>
      </c>
      <c r="D180" s="51">
        <v>3167</v>
      </c>
      <c r="E180" s="51">
        <v>33</v>
      </c>
      <c r="F180" s="51">
        <v>4240</v>
      </c>
      <c r="G180" s="51">
        <v>2949</v>
      </c>
      <c r="H180" s="51">
        <v>3244</v>
      </c>
      <c r="I180" s="51">
        <v>4041</v>
      </c>
      <c r="J180" s="51">
        <v>5474</v>
      </c>
      <c r="K180" s="51">
        <v>3989</v>
      </c>
      <c r="L180" s="51">
        <v>3278</v>
      </c>
      <c r="M180" s="51">
        <v>2134</v>
      </c>
      <c r="N180" s="51">
        <v>1881</v>
      </c>
      <c r="O180" s="27">
        <v>36996</v>
      </c>
    </row>
    <row r="181" spans="1:15" ht="12" customHeight="1">
      <c r="A181" s="199"/>
      <c r="B181" s="111" t="s">
        <v>86</v>
      </c>
      <c r="C181" s="51">
        <v>129</v>
      </c>
      <c r="D181" s="51">
        <v>990</v>
      </c>
      <c r="E181" s="51">
        <v>1937</v>
      </c>
      <c r="F181" s="51">
        <v>5607</v>
      </c>
      <c r="G181" s="51">
        <v>17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25724</v>
      </c>
      <c r="O181" s="27">
        <v>34404</v>
      </c>
    </row>
    <row r="182" spans="1:15" ht="12" customHeight="1">
      <c r="A182" s="199"/>
      <c r="B182" s="49" t="s">
        <v>105</v>
      </c>
      <c r="C182" s="51">
        <v>1602</v>
      </c>
      <c r="D182" s="51">
        <v>2329</v>
      </c>
      <c r="E182" s="51">
        <v>3217</v>
      </c>
      <c r="F182" s="51">
        <v>2996</v>
      </c>
      <c r="G182" s="51">
        <v>3251</v>
      </c>
      <c r="H182" s="51">
        <v>1839</v>
      </c>
      <c r="I182" s="51">
        <v>3191</v>
      </c>
      <c r="J182" s="51">
        <v>3062</v>
      </c>
      <c r="K182" s="51">
        <v>3147</v>
      </c>
      <c r="L182" s="51">
        <v>3288</v>
      </c>
      <c r="M182" s="51">
        <v>2957</v>
      </c>
      <c r="N182" s="51">
        <v>3288</v>
      </c>
      <c r="O182" s="27">
        <v>34167</v>
      </c>
    </row>
    <row r="183" spans="1:15" ht="12" customHeight="1">
      <c r="A183" s="199"/>
      <c r="B183" s="49" t="s">
        <v>96</v>
      </c>
      <c r="C183" s="51">
        <v>1187</v>
      </c>
      <c r="D183" s="51">
        <v>1873</v>
      </c>
      <c r="E183" s="51">
        <v>2874</v>
      </c>
      <c r="F183" s="51">
        <v>2846</v>
      </c>
      <c r="G183" s="51">
        <v>1473</v>
      </c>
      <c r="H183" s="51">
        <v>979</v>
      </c>
      <c r="I183" s="51">
        <v>2932</v>
      </c>
      <c r="J183" s="51">
        <v>1824</v>
      </c>
      <c r="K183" s="51">
        <v>2147</v>
      </c>
      <c r="L183" s="51">
        <v>2280</v>
      </c>
      <c r="M183" s="51">
        <v>2775</v>
      </c>
      <c r="N183" s="51">
        <v>3222</v>
      </c>
      <c r="O183" s="27">
        <v>26412</v>
      </c>
    </row>
    <row r="184" spans="1:15" ht="12" customHeight="1">
      <c r="A184" s="199"/>
      <c r="B184" s="49" t="s">
        <v>54</v>
      </c>
      <c r="C184" s="51">
        <v>2240</v>
      </c>
      <c r="D184" s="51">
        <v>1597</v>
      </c>
      <c r="E184" s="51">
        <v>1397</v>
      </c>
      <c r="F184" s="51">
        <v>2224</v>
      </c>
      <c r="G184" s="51">
        <v>2028</v>
      </c>
      <c r="H184" s="51">
        <v>4173</v>
      </c>
      <c r="I184" s="51">
        <v>2907</v>
      </c>
      <c r="J184" s="51">
        <v>2729</v>
      </c>
      <c r="K184" s="51">
        <v>1778</v>
      </c>
      <c r="L184" s="51">
        <v>1751</v>
      </c>
      <c r="M184" s="51">
        <v>1405</v>
      </c>
      <c r="N184" s="51">
        <v>1306</v>
      </c>
      <c r="O184" s="27">
        <v>25535</v>
      </c>
    </row>
    <row r="185" spans="1:15" ht="12" customHeight="1">
      <c r="A185" s="199"/>
      <c r="B185" s="111" t="s">
        <v>77</v>
      </c>
      <c r="C185" s="51">
        <v>3132</v>
      </c>
      <c r="D185" s="51">
        <v>4552</v>
      </c>
      <c r="E185" s="51">
        <v>2392</v>
      </c>
      <c r="F185" s="51">
        <v>1481</v>
      </c>
      <c r="G185" s="51">
        <v>822</v>
      </c>
      <c r="H185" s="51">
        <v>1260</v>
      </c>
      <c r="I185" s="51">
        <v>3534</v>
      </c>
      <c r="J185" s="51">
        <v>2341</v>
      </c>
      <c r="K185" s="51">
        <v>1607</v>
      </c>
      <c r="L185" s="51">
        <v>1583</v>
      </c>
      <c r="M185" s="51">
        <v>623</v>
      </c>
      <c r="N185" s="51">
        <v>1057</v>
      </c>
      <c r="O185" s="27">
        <v>24384</v>
      </c>
    </row>
    <row r="186" spans="1:15" ht="12" customHeight="1">
      <c r="A186" s="199"/>
      <c r="B186" s="49" t="s">
        <v>90</v>
      </c>
      <c r="C186" s="51">
        <v>1764</v>
      </c>
      <c r="D186" s="51">
        <v>2008</v>
      </c>
      <c r="E186" s="51">
        <v>2954</v>
      </c>
      <c r="F186" s="51">
        <v>2155</v>
      </c>
      <c r="G186" s="51">
        <v>1640</v>
      </c>
      <c r="H186" s="51">
        <v>3765</v>
      </c>
      <c r="I186" s="51">
        <v>1129</v>
      </c>
      <c r="J186" s="51">
        <v>1007</v>
      </c>
      <c r="K186" s="51">
        <v>1059</v>
      </c>
      <c r="L186" s="51">
        <v>1306</v>
      </c>
      <c r="M186" s="51">
        <v>1722</v>
      </c>
      <c r="N186" s="51">
        <v>1952</v>
      </c>
      <c r="O186" s="27">
        <v>22461</v>
      </c>
    </row>
    <row r="187" spans="1:15" ht="12" customHeight="1">
      <c r="A187" s="199"/>
      <c r="B187" s="111" t="s">
        <v>73</v>
      </c>
      <c r="C187" s="51">
        <v>1625</v>
      </c>
      <c r="D187" s="51">
        <v>1498</v>
      </c>
      <c r="E187" s="51">
        <v>3501</v>
      </c>
      <c r="F187" s="51">
        <v>1613</v>
      </c>
      <c r="G187" s="51">
        <v>1776</v>
      </c>
      <c r="H187" s="51">
        <v>1337</v>
      </c>
      <c r="I187" s="51">
        <v>1631</v>
      </c>
      <c r="J187" s="51">
        <v>2029</v>
      </c>
      <c r="K187" s="51">
        <v>1584</v>
      </c>
      <c r="L187" s="51">
        <v>1641</v>
      </c>
      <c r="M187" s="51">
        <v>1195</v>
      </c>
      <c r="N187" s="51">
        <v>1373</v>
      </c>
      <c r="O187" s="27">
        <v>20803</v>
      </c>
    </row>
    <row r="188" spans="1:15" ht="12" customHeight="1">
      <c r="A188" s="199"/>
      <c r="B188" s="49" t="s">
        <v>98</v>
      </c>
      <c r="C188" s="51">
        <v>1269</v>
      </c>
      <c r="D188" s="51">
        <v>1898</v>
      </c>
      <c r="E188" s="51">
        <v>2235</v>
      </c>
      <c r="F188" s="51">
        <v>1263</v>
      </c>
      <c r="G188" s="51">
        <v>1390</v>
      </c>
      <c r="H188" s="51">
        <v>207</v>
      </c>
      <c r="I188" s="51">
        <v>1573</v>
      </c>
      <c r="J188" s="51">
        <v>2216</v>
      </c>
      <c r="K188" s="51">
        <v>1905</v>
      </c>
      <c r="L188" s="51">
        <v>2059</v>
      </c>
      <c r="M188" s="51">
        <v>1678</v>
      </c>
      <c r="N188" s="51">
        <v>2201</v>
      </c>
      <c r="O188" s="27">
        <v>19894</v>
      </c>
    </row>
    <row r="189" spans="1:15" ht="12" customHeight="1">
      <c r="A189" s="199"/>
      <c r="B189" s="49" t="s">
        <v>95</v>
      </c>
      <c r="C189" s="51">
        <v>15</v>
      </c>
      <c r="D189" s="51">
        <v>0</v>
      </c>
      <c r="E189" s="51">
        <v>0</v>
      </c>
      <c r="F189" s="51">
        <v>0</v>
      </c>
      <c r="G189" s="51">
        <v>0</v>
      </c>
      <c r="H189" s="51">
        <v>2889</v>
      </c>
      <c r="I189" s="51">
        <v>0</v>
      </c>
      <c r="J189" s="51">
        <v>14</v>
      </c>
      <c r="K189" s="51">
        <v>0</v>
      </c>
      <c r="L189" s="51">
        <v>0</v>
      </c>
      <c r="M189" s="51">
        <v>0</v>
      </c>
      <c r="N189" s="51">
        <v>16636</v>
      </c>
      <c r="O189" s="27">
        <v>19554</v>
      </c>
    </row>
    <row r="190" spans="1:15" ht="12" customHeight="1">
      <c r="A190" s="199"/>
      <c r="B190" s="49" t="s">
        <v>71</v>
      </c>
      <c r="C190" s="51">
        <v>345</v>
      </c>
      <c r="D190" s="51">
        <v>638</v>
      </c>
      <c r="E190" s="51">
        <v>4537</v>
      </c>
      <c r="F190" s="51">
        <v>733</v>
      </c>
      <c r="G190" s="51">
        <v>996</v>
      </c>
      <c r="H190" s="51">
        <v>4677</v>
      </c>
      <c r="I190" s="51">
        <v>946</v>
      </c>
      <c r="J190" s="51">
        <v>1123</v>
      </c>
      <c r="K190" s="51">
        <v>1038</v>
      </c>
      <c r="L190" s="51">
        <v>1022</v>
      </c>
      <c r="M190" s="51">
        <v>1072</v>
      </c>
      <c r="N190" s="51">
        <v>925</v>
      </c>
      <c r="O190" s="27">
        <v>18052</v>
      </c>
    </row>
    <row r="191" spans="1:15" ht="12" customHeight="1">
      <c r="A191" s="199"/>
      <c r="B191" s="49" t="s">
        <v>65</v>
      </c>
      <c r="C191" s="51">
        <v>731</v>
      </c>
      <c r="D191" s="51">
        <v>1319</v>
      </c>
      <c r="E191" s="51">
        <v>1284</v>
      </c>
      <c r="F191" s="51">
        <v>2175</v>
      </c>
      <c r="G191" s="51">
        <v>2537</v>
      </c>
      <c r="H191" s="51">
        <v>506</v>
      </c>
      <c r="I191" s="51">
        <v>2273</v>
      </c>
      <c r="J191" s="51">
        <v>1168</v>
      </c>
      <c r="K191" s="51">
        <v>693</v>
      </c>
      <c r="L191" s="51">
        <v>645</v>
      </c>
      <c r="M191" s="51">
        <v>2000</v>
      </c>
      <c r="N191" s="51">
        <v>1936</v>
      </c>
      <c r="O191" s="27">
        <v>17267</v>
      </c>
    </row>
    <row r="192" spans="1:15" ht="12" customHeight="1">
      <c r="A192" s="199"/>
      <c r="B192" s="49" t="s">
        <v>93</v>
      </c>
      <c r="C192" s="51">
        <v>491</v>
      </c>
      <c r="D192" s="51">
        <v>395</v>
      </c>
      <c r="E192" s="51">
        <v>761</v>
      </c>
      <c r="F192" s="51">
        <v>1109</v>
      </c>
      <c r="G192" s="51">
        <v>835</v>
      </c>
      <c r="H192" s="51">
        <v>1917</v>
      </c>
      <c r="I192" s="51">
        <v>1107</v>
      </c>
      <c r="J192" s="51">
        <v>1139</v>
      </c>
      <c r="K192" s="51">
        <v>1432</v>
      </c>
      <c r="L192" s="51">
        <v>1357</v>
      </c>
      <c r="M192" s="51">
        <v>1084</v>
      </c>
      <c r="N192" s="51">
        <v>1035</v>
      </c>
      <c r="O192" s="27">
        <v>12662</v>
      </c>
    </row>
    <row r="193" spans="1:15" ht="12" customHeight="1" thickBot="1">
      <c r="A193" s="200"/>
      <c r="B193" s="102" t="s">
        <v>81</v>
      </c>
      <c r="C193" s="53">
        <v>761</v>
      </c>
      <c r="D193" s="53">
        <v>351</v>
      </c>
      <c r="E193" s="53">
        <v>903</v>
      </c>
      <c r="F193" s="53">
        <v>902</v>
      </c>
      <c r="G193" s="53">
        <v>1254</v>
      </c>
      <c r="H193" s="53">
        <v>1329</v>
      </c>
      <c r="I193" s="53">
        <v>997</v>
      </c>
      <c r="J193" s="53">
        <v>1271</v>
      </c>
      <c r="K193" s="53">
        <v>1187</v>
      </c>
      <c r="L193" s="53">
        <v>1201</v>
      </c>
      <c r="M193" s="53">
        <v>1143</v>
      </c>
      <c r="N193" s="53">
        <v>1352</v>
      </c>
      <c r="O193" s="28">
        <v>12651</v>
      </c>
    </row>
    <row r="194" ht="13.5" customHeight="1">
      <c r="A194" s="3" t="s">
        <v>46</v>
      </c>
    </row>
    <row r="195" spans="1:8" ht="19.5" customHeight="1">
      <c r="A195" s="1" t="s">
        <v>153</v>
      </c>
      <c r="B195" s="8"/>
      <c r="C195" s="17"/>
      <c r="D195" s="17"/>
      <c r="E195" s="17"/>
      <c r="F195" s="17"/>
      <c r="G195" s="17"/>
      <c r="H195" s="17"/>
    </row>
    <row r="196" ht="6.75" customHeight="1" thickBot="1"/>
    <row r="197" spans="3:15" ht="13.5" customHeight="1" thickBot="1">
      <c r="C197" s="185">
        <v>2009</v>
      </c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</row>
    <row r="198" spans="3:15" ht="13.5" thickBot="1">
      <c r="C198" s="130" t="s">
        <v>123</v>
      </c>
      <c r="D198" s="130" t="s">
        <v>124</v>
      </c>
      <c r="E198" s="130" t="s">
        <v>1</v>
      </c>
      <c r="F198" s="130" t="s">
        <v>2</v>
      </c>
      <c r="G198" s="130" t="s">
        <v>3</v>
      </c>
      <c r="H198" s="130" t="s">
        <v>4</v>
      </c>
      <c r="I198" s="130" t="s">
        <v>5</v>
      </c>
      <c r="J198" s="130" t="s">
        <v>125</v>
      </c>
      <c r="K198" s="130" t="s">
        <v>126</v>
      </c>
      <c r="L198" s="130" t="s">
        <v>127</v>
      </c>
      <c r="M198" s="130" t="s">
        <v>128</v>
      </c>
      <c r="N198" s="130" t="s">
        <v>129</v>
      </c>
      <c r="O198" s="130" t="s">
        <v>6</v>
      </c>
    </row>
    <row r="199" spans="1:15" ht="15" customHeight="1">
      <c r="A199" s="186" t="s">
        <v>147</v>
      </c>
      <c r="B199" s="101" t="s">
        <v>59</v>
      </c>
      <c r="C199" s="40">
        <v>1028</v>
      </c>
      <c r="D199" s="40">
        <v>929</v>
      </c>
      <c r="E199" s="40">
        <v>1281</v>
      </c>
      <c r="F199" s="40">
        <v>668</v>
      </c>
      <c r="G199" s="40">
        <v>692</v>
      </c>
      <c r="H199" s="40">
        <v>0</v>
      </c>
      <c r="I199" s="40">
        <v>1229</v>
      </c>
      <c r="J199" s="40">
        <v>593</v>
      </c>
      <c r="K199" s="40">
        <v>462</v>
      </c>
      <c r="L199" s="40">
        <v>888</v>
      </c>
      <c r="M199" s="40">
        <v>663</v>
      </c>
      <c r="N199" s="40">
        <v>415</v>
      </c>
      <c r="O199" s="25">
        <v>8848</v>
      </c>
    </row>
    <row r="200" spans="1:15" ht="15" customHeight="1">
      <c r="A200" s="187"/>
      <c r="B200" s="49" t="s">
        <v>61</v>
      </c>
      <c r="C200" s="51">
        <v>248</v>
      </c>
      <c r="D200" s="51">
        <v>230</v>
      </c>
      <c r="E200" s="51">
        <v>394</v>
      </c>
      <c r="F200" s="51">
        <v>326</v>
      </c>
      <c r="G200" s="51">
        <v>421</v>
      </c>
      <c r="H200" s="51">
        <v>1628</v>
      </c>
      <c r="I200" s="51">
        <v>533</v>
      </c>
      <c r="J200" s="51">
        <v>734</v>
      </c>
      <c r="K200" s="51">
        <v>422</v>
      </c>
      <c r="L200" s="51">
        <v>377</v>
      </c>
      <c r="M200" s="51">
        <v>314</v>
      </c>
      <c r="N200" s="51">
        <v>699</v>
      </c>
      <c r="O200" s="27">
        <v>6326</v>
      </c>
    </row>
    <row r="201" spans="1:15" ht="15" customHeight="1">
      <c r="A201" s="187"/>
      <c r="B201" s="49" t="s">
        <v>91</v>
      </c>
      <c r="C201" s="51">
        <v>152</v>
      </c>
      <c r="D201" s="51">
        <v>635</v>
      </c>
      <c r="E201" s="51">
        <v>586</v>
      </c>
      <c r="F201" s="51">
        <v>0</v>
      </c>
      <c r="G201" s="51">
        <v>0</v>
      </c>
      <c r="H201" s="51">
        <v>2999</v>
      </c>
      <c r="I201" s="51">
        <v>393</v>
      </c>
      <c r="J201" s="51">
        <v>418</v>
      </c>
      <c r="K201" s="51">
        <v>21</v>
      </c>
      <c r="L201" s="51">
        <v>46</v>
      </c>
      <c r="M201" s="51">
        <v>0</v>
      </c>
      <c r="N201" s="51">
        <v>46</v>
      </c>
      <c r="O201" s="27">
        <v>5296</v>
      </c>
    </row>
    <row r="202" spans="1:15" ht="15" customHeight="1">
      <c r="A202" s="187"/>
      <c r="B202" s="49" t="s">
        <v>56</v>
      </c>
      <c r="C202" s="51">
        <v>87</v>
      </c>
      <c r="D202" s="51">
        <v>0</v>
      </c>
      <c r="E202" s="51">
        <v>86</v>
      </c>
      <c r="F202" s="51">
        <v>167</v>
      </c>
      <c r="G202" s="51">
        <v>326</v>
      </c>
      <c r="H202" s="51">
        <v>1405</v>
      </c>
      <c r="I202" s="51">
        <v>197</v>
      </c>
      <c r="J202" s="51">
        <v>374</v>
      </c>
      <c r="K202" s="51">
        <v>407</v>
      </c>
      <c r="L202" s="51">
        <v>113</v>
      </c>
      <c r="M202" s="51">
        <v>468</v>
      </c>
      <c r="N202" s="51">
        <v>143</v>
      </c>
      <c r="O202" s="27">
        <v>3773</v>
      </c>
    </row>
    <row r="203" spans="1:15" ht="15" customHeight="1">
      <c r="A203" s="187"/>
      <c r="B203" s="49" t="s">
        <v>66</v>
      </c>
      <c r="C203" s="51">
        <v>380</v>
      </c>
      <c r="D203" s="51">
        <v>150</v>
      </c>
      <c r="E203" s="51">
        <v>76</v>
      </c>
      <c r="F203" s="51">
        <v>270</v>
      </c>
      <c r="G203" s="51">
        <v>390</v>
      </c>
      <c r="H203" s="51">
        <v>207</v>
      </c>
      <c r="I203" s="51">
        <v>171</v>
      </c>
      <c r="J203" s="51">
        <v>494</v>
      </c>
      <c r="K203" s="51">
        <v>218</v>
      </c>
      <c r="L203" s="51">
        <v>204</v>
      </c>
      <c r="M203" s="51">
        <v>174</v>
      </c>
      <c r="N203" s="51">
        <v>253</v>
      </c>
      <c r="O203" s="27">
        <v>2987</v>
      </c>
    </row>
    <row r="204" spans="1:15" ht="15" customHeight="1">
      <c r="A204" s="187"/>
      <c r="B204" s="49" t="s">
        <v>72</v>
      </c>
      <c r="C204" s="51">
        <v>147</v>
      </c>
      <c r="D204" s="51">
        <v>99</v>
      </c>
      <c r="E204" s="51">
        <v>1356</v>
      </c>
      <c r="F204" s="51">
        <v>427</v>
      </c>
      <c r="G204" s="51">
        <v>87</v>
      </c>
      <c r="H204" s="51">
        <v>48</v>
      </c>
      <c r="I204" s="51">
        <v>339</v>
      </c>
      <c r="J204" s="51">
        <v>86</v>
      </c>
      <c r="K204" s="51">
        <v>120</v>
      </c>
      <c r="L204" s="51">
        <v>153</v>
      </c>
      <c r="M204" s="51">
        <v>24</v>
      </c>
      <c r="N204" s="51">
        <v>81</v>
      </c>
      <c r="O204" s="27">
        <v>2967</v>
      </c>
    </row>
    <row r="205" spans="1:15" ht="15" customHeight="1">
      <c r="A205" s="187"/>
      <c r="B205" s="49" t="s">
        <v>60</v>
      </c>
      <c r="C205" s="51">
        <v>23</v>
      </c>
      <c r="D205" s="51">
        <v>1612</v>
      </c>
      <c r="E205" s="51">
        <v>22</v>
      </c>
      <c r="F205" s="51">
        <v>169</v>
      </c>
      <c r="G205" s="51">
        <v>0</v>
      </c>
      <c r="H205" s="51">
        <v>322</v>
      </c>
      <c r="I205" s="51">
        <v>0</v>
      </c>
      <c r="J205" s="51">
        <v>75</v>
      </c>
      <c r="K205" s="51">
        <v>207</v>
      </c>
      <c r="L205" s="51">
        <v>0</v>
      </c>
      <c r="M205" s="51">
        <v>0</v>
      </c>
      <c r="N205" s="51">
        <v>0</v>
      </c>
      <c r="O205" s="27">
        <v>2430</v>
      </c>
    </row>
    <row r="206" spans="1:15" ht="15" customHeight="1">
      <c r="A206" s="187"/>
      <c r="B206" s="111" t="s">
        <v>58</v>
      </c>
      <c r="C206" s="51">
        <v>49</v>
      </c>
      <c r="D206" s="51">
        <v>267</v>
      </c>
      <c r="E206" s="51">
        <v>118</v>
      </c>
      <c r="F206" s="51">
        <v>23</v>
      </c>
      <c r="G206" s="51">
        <v>91</v>
      </c>
      <c r="H206" s="51">
        <v>736</v>
      </c>
      <c r="I206" s="51">
        <v>232</v>
      </c>
      <c r="J206" s="51">
        <v>116</v>
      </c>
      <c r="K206" s="51">
        <v>124</v>
      </c>
      <c r="L206" s="51">
        <v>25</v>
      </c>
      <c r="M206" s="51">
        <v>134</v>
      </c>
      <c r="N206" s="51">
        <v>226</v>
      </c>
      <c r="O206" s="27">
        <v>2141</v>
      </c>
    </row>
    <row r="207" spans="1:15" ht="15" customHeight="1">
      <c r="A207" s="187"/>
      <c r="B207" s="49" t="s">
        <v>82</v>
      </c>
      <c r="C207" s="51">
        <v>148</v>
      </c>
      <c r="D207" s="51">
        <v>101</v>
      </c>
      <c r="E207" s="51">
        <v>145</v>
      </c>
      <c r="F207" s="51">
        <v>70</v>
      </c>
      <c r="G207" s="51">
        <v>81</v>
      </c>
      <c r="H207" s="51">
        <v>81</v>
      </c>
      <c r="I207" s="51">
        <v>70</v>
      </c>
      <c r="J207" s="51">
        <v>198</v>
      </c>
      <c r="K207" s="51">
        <v>260</v>
      </c>
      <c r="L207" s="51">
        <v>211</v>
      </c>
      <c r="M207" s="51">
        <v>162</v>
      </c>
      <c r="N207" s="51">
        <v>141</v>
      </c>
      <c r="O207" s="27">
        <v>1668</v>
      </c>
    </row>
    <row r="208" spans="1:15" ht="15" customHeight="1">
      <c r="A208" s="187"/>
      <c r="B208" s="49" t="s">
        <v>80</v>
      </c>
      <c r="C208" s="51">
        <v>0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267</v>
      </c>
      <c r="L208" s="51">
        <v>300</v>
      </c>
      <c r="M208" s="51">
        <v>0</v>
      </c>
      <c r="N208" s="51">
        <v>0</v>
      </c>
      <c r="O208" s="27">
        <v>567</v>
      </c>
    </row>
    <row r="209" spans="1:15" ht="15" customHeight="1">
      <c r="A209" s="187"/>
      <c r="B209" s="49" t="s">
        <v>85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215</v>
      </c>
      <c r="K209" s="51">
        <v>0</v>
      </c>
      <c r="L209" s="51">
        <v>0</v>
      </c>
      <c r="M209" s="51">
        <v>0</v>
      </c>
      <c r="N209" s="51">
        <v>257</v>
      </c>
      <c r="O209" s="27">
        <v>472</v>
      </c>
    </row>
    <row r="210" spans="1:15" ht="15" customHeight="1">
      <c r="A210" s="187"/>
      <c r="B210" s="111" t="s">
        <v>76</v>
      </c>
      <c r="C210" s="51">
        <v>40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14</v>
      </c>
      <c r="K210" s="51">
        <v>219</v>
      </c>
      <c r="L210" s="51">
        <v>0</v>
      </c>
      <c r="M210" s="51">
        <v>0</v>
      </c>
      <c r="N210" s="51">
        <v>53</v>
      </c>
      <c r="O210" s="27">
        <v>326</v>
      </c>
    </row>
    <row r="211" spans="1:15" ht="15" customHeight="1">
      <c r="A211" s="187"/>
      <c r="B211" s="49" t="s">
        <v>50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9006</v>
      </c>
      <c r="I211" s="51">
        <v>0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27">
        <v>0</v>
      </c>
    </row>
    <row r="212" spans="1:15" ht="15" customHeight="1">
      <c r="A212" s="187"/>
      <c r="B212" s="49" t="s">
        <v>84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27">
        <v>0</v>
      </c>
    </row>
    <row r="213" spans="1:15" ht="15.75" customHeight="1" thickBot="1">
      <c r="A213" s="187"/>
      <c r="B213" s="102" t="s">
        <v>75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28">
        <v>0</v>
      </c>
    </row>
    <row r="214" spans="1:15" ht="23.25" thickBot="1">
      <c r="A214" s="197"/>
      <c r="B214" s="113" t="s">
        <v>106</v>
      </c>
      <c r="C214" s="86">
        <v>38493</v>
      </c>
      <c r="D214" s="86">
        <v>18796</v>
      </c>
      <c r="E214" s="86">
        <v>22416</v>
      </c>
      <c r="F214" s="86">
        <v>49884</v>
      </c>
      <c r="G214" s="86">
        <v>15889</v>
      </c>
      <c r="H214" s="86">
        <v>32404</v>
      </c>
      <c r="I214" s="86">
        <v>35120</v>
      </c>
      <c r="J214" s="86">
        <v>45969</v>
      </c>
      <c r="K214" s="86">
        <v>45361</v>
      </c>
      <c r="L214" s="86">
        <v>37994</v>
      </c>
      <c r="M214" s="86">
        <v>33681</v>
      </c>
      <c r="N214" s="86">
        <v>7980</v>
      </c>
      <c r="O214" s="87">
        <v>383987</v>
      </c>
    </row>
    <row r="215" ht="13.5" customHeight="1">
      <c r="A215" s="3" t="s">
        <v>46</v>
      </c>
    </row>
  </sheetData>
  <sheetProtection/>
  <mergeCells count="12">
    <mergeCell ref="C3:O3"/>
    <mergeCell ref="C38:O38"/>
    <mergeCell ref="C79:O79"/>
    <mergeCell ref="A5:A7"/>
    <mergeCell ref="A81:A116"/>
    <mergeCell ref="A122:A133"/>
    <mergeCell ref="C155:O155"/>
    <mergeCell ref="C120:O120"/>
    <mergeCell ref="A40:A73"/>
    <mergeCell ref="C197:O197"/>
    <mergeCell ref="A157:A193"/>
    <mergeCell ref="A199:A2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3.7109375" style="137" customWidth="1"/>
    <col min="2" max="2" width="25.7109375" style="138" customWidth="1"/>
    <col min="3" max="15" width="8.7109375" style="137" customWidth="1"/>
    <col min="16" max="16384" width="9.00390625" style="137" customWidth="1"/>
  </cols>
  <sheetData>
    <row r="1" spans="1:8" ht="19.5" customHeight="1">
      <c r="A1" s="134" t="s">
        <v>140</v>
      </c>
      <c r="B1" s="135"/>
      <c r="C1" s="136"/>
      <c r="D1" s="136"/>
      <c r="E1" s="136"/>
      <c r="F1" s="136"/>
      <c r="G1" s="136"/>
      <c r="H1" s="136"/>
    </row>
    <row r="2" ht="6.75" customHeight="1" thickBot="1"/>
    <row r="3" spans="3:15" ht="13.5" customHeight="1" thickBot="1">
      <c r="C3" s="204">
        <v>2009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3:15" ht="13.5" thickBot="1">
      <c r="C4" s="139" t="s">
        <v>123</v>
      </c>
      <c r="D4" s="139" t="s">
        <v>124</v>
      </c>
      <c r="E4" s="139" t="s">
        <v>1</v>
      </c>
      <c r="F4" s="139" t="s">
        <v>2</v>
      </c>
      <c r="G4" s="139" t="s">
        <v>3</v>
      </c>
      <c r="H4" s="139" t="s">
        <v>4</v>
      </c>
      <c r="I4" s="139" t="s">
        <v>5</v>
      </c>
      <c r="J4" s="139" t="s">
        <v>125</v>
      </c>
      <c r="K4" s="139" t="s">
        <v>126</v>
      </c>
      <c r="L4" s="139" t="s">
        <v>127</v>
      </c>
      <c r="M4" s="139" t="s">
        <v>128</v>
      </c>
      <c r="N4" s="139" t="s">
        <v>129</v>
      </c>
      <c r="O4" s="139" t="s">
        <v>6</v>
      </c>
    </row>
    <row r="5" spans="1:15" ht="36.75" customHeight="1" thickBot="1">
      <c r="A5" s="201" t="s">
        <v>146</v>
      </c>
      <c r="B5" s="140" t="s">
        <v>107</v>
      </c>
      <c r="C5" s="141">
        <v>94</v>
      </c>
      <c r="D5" s="141">
        <v>643</v>
      </c>
      <c r="E5" s="141">
        <v>34</v>
      </c>
      <c r="F5" s="141">
        <v>7</v>
      </c>
      <c r="G5" s="141">
        <v>440</v>
      </c>
      <c r="H5" s="141">
        <v>295</v>
      </c>
      <c r="I5" s="141">
        <v>196</v>
      </c>
      <c r="J5" s="141">
        <v>76</v>
      </c>
      <c r="K5" s="141">
        <v>78</v>
      </c>
      <c r="L5" s="141">
        <v>75</v>
      </c>
      <c r="M5" s="141">
        <v>6564</v>
      </c>
      <c r="N5" s="141">
        <v>89</v>
      </c>
      <c r="O5" s="142">
        <v>8591</v>
      </c>
    </row>
    <row r="6" spans="1:15" s="146" customFormat="1" ht="36.75" customHeight="1">
      <c r="A6" s="202"/>
      <c r="B6" s="143" t="s">
        <v>48</v>
      </c>
      <c r="C6" s="144">
        <v>0</v>
      </c>
      <c r="D6" s="144">
        <v>0</v>
      </c>
      <c r="E6" s="144">
        <v>0</v>
      </c>
      <c r="F6" s="144">
        <v>0</v>
      </c>
      <c r="G6" s="144">
        <v>0</v>
      </c>
      <c r="H6" s="144">
        <v>0</v>
      </c>
      <c r="I6" s="144">
        <v>0</v>
      </c>
      <c r="J6" s="144">
        <v>0</v>
      </c>
      <c r="K6" s="144">
        <v>0</v>
      </c>
      <c r="L6" s="144">
        <v>0</v>
      </c>
      <c r="M6" s="144">
        <v>6500</v>
      </c>
      <c r="N6" s="144">
        <v>0</v>
      </c>
      <c r="O6" s="145">
        <v>6500</v>
      </c>
    </row>
    <row r="7" spans="1:15" s="150" customFormat="1" ht="36.75" customHeight="1" thickBot="1">
      <c r="A7" s="203"/>
      <c r="B7" s="147" t="s">
        <v>51</v>
      </c>
      <c r="C7" s="148">
        <v>94</v>
      </c>
      <c r="D7" s="148">
        <v>643</v>
      </c>
      <c r="E7" s="148">
        <v>34</v>
      </c>
      <c r="F7" s="148">
        <v>7</v>
      </c>
      <c r="G7" s="148">
        <v>440</v>
      </c>
      <c r="H7" s="148">
        <v>295</v>
      </c>
      <c r="I7" s="148">
        <v>196</v>
      </c>
      <c r="J7" s="148">
        <v>76</v>
      </c>
      <c r="K7" s="148">
        <v>78</v>
      </c>
      <c r="L7" s="148">
        <v>75</v>
      </c>
      <c r="M7" s="148">
        <v>64</v>
      </c>
      <c r="N7" s="148">
        <v>89</v>
      </c>
      <c r="O7" s="149">
        <v>2091</v>
      </c>
    </row>
    <row r="8" ht="13.5" customHeight="1">
      <c r="A8" s="137" t="s">
        <v>46</v>
      </c>
    </row>
    <row r="9" spans="1:15" ht="15" customHeight="1">
      <c r="A9" s="151"/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4"/>
    </row>
    <row r="10" spans="1:8" ht="19.5" customHeight="1">
      <c r="A10" s="134" t="s">
        <v>154</v>
      </c>
      <c r="B10" s="135"/>
      <c r="C10" s="136"/>
      <c r="D10" s="136"/>
      <c r="E10" s="136"/>
      <c r="F10" s="136"/>
      <c r="G10" s="136"/>
      <c r="H10" s="136"/>
    </row>
    <row r="11" ht="6.75" customHeight="1" thickBot="1"/>
    <row r="12" spans="3:15" ht="13.5" customHeight="1" thickBot="1">
      <c r="C12" s="204">
        <v>2009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</row>
    <row r="13" spans="3:15" ht="13.5" thickBot="1">
      <c r="C13" s="139" t="s">
        <v>123</v>
      </c>
      <c r="D13" s="139" t="s">
        <v>124</v>
      </c>
      <c r="E13" s="139" t="s">
        <v>1</v>
      </c>
      <c r="F13" s="139" t="s">
        <v>2</v>
      </c>
      <c r="G13" s="139" t="s">
        <v>3</v>
      </c>
      <c r="H13" s="139" t="s">
        <v>4</v>
      </c>
      <c r="I13" s="139" t="s">
        <v>5</v>
      </c>
      <c r="J13" s="139" t="s">
        <v>125</v>
      </c>
      <c r="K13" s="139" t="s">
        <v>126</v>
      </c>
      <c r="L13" s="139" t="s">
        <v>127</v>
      </c>
      <c r="M13" s="139" t="s">
        <v>128</v>
      </c>
      <c r="N13" s="139" t="s">
        <v>129</v>
      </c>
      <c r="O13" s="139" t="s">
        <v>6</v>
      </c>
    </row>
    <row r="14" spans="1:15" ht="15.75" customHeight="1" thickBot="1">
      <c r="A14" s="201" t="s">
        <v>171</v>
      </c>
      <c r="B14" s="140" t="s">
        <v>108</v>
      </c>
      <c r="C14" s="141">
        <v>13545</v>
      </c>
      <c r="D14" s="141">
        <v>12922</v>
      </c>
      <c r="E14" s="141">
        <v>13771</v>
      </c>
      <c r="F14" s="141">
        <v>14691</v>
      </c>
      <c r="G14" s="141">
        <v>20019</v>
      </c>
      <c r="H14" s="141">
        <v>10023</v>
      </c>
      <c r="I14" s="141">
        <v>15443</v>
      </c>
      <c r="J14" s="141">
        <v>25397</v>
      </c>
      <c r="K14" s="141">
        <v>13996</v>
      </c>
      <c r="L14" s="141">
        <v>14611</v>
      </c>
      <c r="M14" s="141">
        <v>14101</v>
      </c>
      <c r="N14" s="141">
        <v>25153</v>
      </c>
      <c r="O14" s="142">
        <v>193672</v>
      </c>
    </row>
    <row r="15" spans="1:15" ht="15.75" customHeight="1">
      <c r="A15" s="202"/>
      <c r="B15" s="143" t="s">
        <v>87</v>
      </c>
      <c r="C15" s="144">
        <v>12741</v>
      </c>
      <c r="D15" s="144">
        <v>11215</v>
      </c>
      <c r="E15" s="144">
        <v>11369</v>
      </c>
      <c r="F15" s="144">
        <v>11670</v>
      </c>
      <c r="G15" s="144">
        <v>17840</v>
      </c>
      <c r="H15" s="144">
        <v>8117</v>
      </c>
      <c r="I15" s="144">
        <v>13764</v>
      </c>
      <c r="J15" s="144">
        <v>24379</v>
      </c>
      <c r="K15" s="144">
        <v>12803</v>
      </c>
      <c r="L15" s="144">
        <v>12109</v>
      </c>
      <c r="M15" s="144">
        <v>8267</v>
      </c>
      <c r="N15" s="144">
        <v>20598</v>
      </c>
      <c r="O15" s="145">
        <v>164872</v>
      </c>
    </row>
    <row r="16" spans="1:15" ht="15.75" customHeight="1">
      <c r="A16" s="202"/>
      <c r="B16" s="155" t="s">
        <v>69</v>
      </c>
      <c r="C16" s="156">
        <v>278</v>
      </c>
      <c r="D16" s="156">
        <v>584</v>
      </c>
      <c r="E16" s="156">
        <v>82</v>
      </c>
      <c r="F16" s="156">
        <v>1526</v>
      </c>
      <c r="G16" s="156">
        <v>771</v>
      </c>
      <c r="H16" s="156">
        <v>195</v>
      </c>
      <c r="I16" s="156">
        <v>379</v>
      </c>
      <c r="J16" s="156">
        <v>172</v>
      </c>
      <c r="K16" s="156">
        <v>299</v>
      </c>
      <c r="L16" s="156">
        <v>1442</v>
      </c>
      <c r="M16" s="156">
        <v>2525</v>
      </c>
      <c r="N16" s="156">
        <v>348</v>
      </c>
      <c r="O16" s="157">
        <v>8601</v>
      </c>
    </row>
    <row r="17" spans="1:15" ht="15.75" customHeight="1">
      <c r="A17" s="202"/>
      <c r="B17" s="158" t="s">
        <v>52</v>
      </c>
      <c r="C17" s="156">
        <v>0</v>
      </c>
      <c r="D17" s="156">
        <v>0</v>
      </c>
      <c r="E17" s="156">
        <v>0</v>
      </c>
      <c r="F17" s="156">
        <v>0</v>
      </c>
      <c r="G17" s="156">
        <v>549</v>
      </c>
      <c r="H17" s="156">
        <v>0</v>
      </c>
      <c r="I17" s="156">
        <v>838</v>
      </c>
      <c r="J17" s="156">
        <v>751</v>
      </c>
      <c r="K17" s="156">
        <v>0</v>
      </c>
      <c r="L17" s="156">
        <v>795</v>
      </c>
      <c r="M17" s="156">
        <v>2100</v>
      </c>
      <c r="N17" s="156">
        <v>676</v>
      </c>
      <c r="O17" s="157">
        <v>5709</v>
      </c>
    </row>
    <row r="18" spans="1:15" ht="15.75" customHeight="1">
      <c r="A18" s="202"/>
      <c r="B18" s="155" t="s">
        <v>51</v>
      </c>
      <c r="C18" s="156">
        <v>147</v>
      </c>
      <c r="D18" s="156">
        <v>999</v>
      </c>
      <c r="E18" s="156">
        <v>0</v>
      </c>
      <c r="F18" s="156">
        <v>8</v>
      </c>
      <c r="G18" s="156">
        <v>740</v>
      </c>
      <c r="H18" s="156">
        <v>706</v>
      </c>
      <c r="I18" s="156">
        <v>318</v>
      </c>
      <c r="J18" s="156">
        <v>69</v>
      </c>
      <c r="K18" s="156">
        <v>131</v>
      </c>
      <c r="L18" s="156">
        <v>162</v>
      </c>
      <c r="M18" s="156">
        <v>76</v>
      </c>
      <c r="N18" s="156">
        <v>108</v>
      </c>
      <c r="O18" s="157">
        <v>3464</v>
      </c>
    </row>
    <row r="19" spans="1:15" ht="15.75" customHeight="1">
      <c r="A19" s="202"/>
      <c r="B19" s="155" t="s">
        <v>88</v>
      </c>
      <c r="C19" s="156">
        <v>0</v>
      </c>
      <c r="D19" s="156">
        <v>0</v>
      </c>
      <c r="E19" s="156">
        <v>683</v>
      </c>
      <c r="F19" s="156">
        <v>935</v>
      </c>
      <c r="G19" s="156">
        <v>0</v>
      </c>
      <c r="H19" s="156">
        <v>110</v>
      </c>
      <c r="I19" s="156">
        <v>25</v>
      </c>
      <c r="J19" s="156">
        <v>0</v>
      </c>
      <c r="K19" s="156">
        <v>0</v>
      </c>
      <c r="L19" s="156">
        <v>0</v>
      </c>
      <c r="M19" s="156">
        <v>0</v>
      </c>
      <c r="N19" s="156">
        <v>1559</v>
      </c>
      <c r="O19" s="157">
        <v>3312</v>
      </c>
    </row>
    <row r="20" spans="1:15" ht="15.75" customHeight="1">
      <c r="A20" s="202"/>
      <c r="B20" s="155" t="s">
        <v>65</v>
      </c>
      <c r="C20" s="156">
        <v>0</v>
      </c>
      <c r="D20" s="156">
        <v>0</v>
      </c>
      <c r="E20" s="156">
        <v>1082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560</v>
      </c>
      <c r="N20" s="156">
        <v>0</v>
      </c>
      <c r="O20" s="157">
        <v>1642</v>
      </c>
    </row>
    <row r="21" spans="1:15" ht="15.75" customHeight="1">
      <c r="A21" s="202"/>
      <c r="B21" s="155" t="s">
        <v>89</v>
      </c>
      <c r="C21" s="156">
        <v>35</v>
      </c>
      <c r="D21" s="156">
        <v>76</v>
      </c>
      <c r="E21" s="156">
        <v>141</v>
      </c>
      <c r="F21" s="156">
        <v>551</v>
      </c>
      <c r="G21" s="156">
        <v>119</v>
      </c>
      <c r="H21" s="156">
        <v>0</v>
      </c>
      <c r="I21" s="156">
        <v>115</v>
      </c>
      <c r="J21" s="156">
        <v>26</v>
      </c>
      <c r="K21" s="156">
        <v>170</v>
      </c>
      <c r="L21" s="156">
        <v>103</v>
      </c>
      <c r="M21" s="156">
        <v>26</v>
      </c>
      <c r="N21" s="156">
        <v>204</v>
      </c>
      <c r="O21" s="157">
        <v>1566</v>
      </c>
    </row>
    <row r="22" spans="1:15" ht="15.75" customHeight="1">
      <c r="A22" s="202"/>
      <c r="B22" s="155" t="s">
        <v>49</v>
      </c>
      <c r="C22" s="156">
        <v>0</v>
      </c>
      <c r="D22" s="156">
        <v>36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593</v>
      </c>
      <c r="L22" s="156">
        <v>0</v>
      </c>
      <c r="M22" s="156">
        <v>0</v>
      </c>
      <c r="N22" s="156">
        <v>552</v>
      </c>
      <c r="O22" s="157">
        <v>1181</v>
      </c>
    </row>
    <row r="23" spans="1:15" ht="15.75" customHeight="1">
      <c r="A23" s="202"/>
      <c r="B23" s="155" t="s">
        <v>94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1078</v>
      </c>
      <c r="O23" s="157">
        <v>1078</v>
      </c>
    </row>
    <row r="24" spans="1:15" ht="15.75" customHeight="1">
      <c r="A24" s="202"/>
      <c r="B24" s="155" t="s">
        <v>83</v>
      </c>
      <c r="C24" s="156">
        <v>344</v>
      </c>
      <c r="D24" s="156">
        <v>0</v>
      </c>
      <c r="E24" s="156">
        <v>332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  <c r="M24" s="156">
        <v>339</v>
      </c>
      <c r="N24" s="156">
        <v>0</v>
      </c>
      <c r="O24" s="157">
        <v>1015</v>
      </c>
    </row>
    <row r="25" spans="1:15" ht="15.75" customHeight="1">
      <c r="A25" s="202"/>
      <c r="B25" s="158" t="s">
        <v>86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893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7">
        <v>893</v>
      </c>
    </row>
    <row r="26" spans="1:15" ht="15.75" customHeight="1">
      <c r="A26" s="202"/>
      <c r="B26" s="155" t="s">
        <v>48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208</v>
      </c>
      <c r="N26" s="156">
        <v>0</v>
      </c>
      <c r="O26" s="157">
        <v>208</v>
      </c>
    </row>
    <row r="27" spans="1:15" ht="15.75" customHeight="1">
      <c r="A27" s="202"/>
      <c r="B27" s="155" t="s">
        <v>68</v>
      </c>
      <c r="C27" s="156">
        <v>0</v>
      </c>
      <c r="D27" s="156">
        <v>0</v>
      </c>
      <c r="E27" s="156">
        <v>10</v>
      </c>
      <c r="F27" s="156">
        <v>1</v>
      </c>
      <c r="G27" s="156">
        <v>0</v>
      </c>
      <c r="H27" s="156">
        <v>2</v>
      </c>
      <c r="I27" s="156">
        <v>4</v>
      </c>
      <c r="J27" s="156">
        <v>0</v>
      </c>
      <c r="K27" s="156">
        <v>0</v>
      </c>
      <c r="L27" s="156">
        <v>0</v>
      </c>
      <c r="M27" s="156">
        <v>0</v>
      </c>
      <c r="N27" s="156">
        <v>30</v>
      </c>
      <c r="O27" s="157">
        <v>47</v>
      </c>
    </row>
    <row r="28" spans="1:15" ht="15.75" customHeight="1">
      <c r="A28" s="202"/>
      <c r="B28" s="155" t="s">
        <v>91</v>
      </c>
      <c r="C28" s="156">
        <v>0</v>
      </c>
      <c r="D28" s="156">
        <v>0</v>
      </c>
      <c r="E28" s="156">
        <v>19</v>
      </c>
      <c r="F28" s="156">
        <v>0</v>
      </c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7">
        <v>19</v>
      </c>
    </row>
    <row r="29" spans="1:15" ht="15.75" customHeight="1" thickBot="1">
      <c r="A29" s="203"/>
      <c r="B29" s="147" t="s">
        <v>100</v>
      </c>
      <c r="C29" s="148">
        <v>0</v>
      </c>
      <c r="D29" s="148">
        <v>12</v>
      </c>
      <c r="E29" s="148">
        <v>0</v>
      </c>
      <c r="F29" s="148">
        <v>0</v>
      </c>
      <c r="G29" s="148">
        <v>0</v>
      </c>
      <c r="H29" s="148">
        <v>0</v>
      </c>
      <c r="I29" s="148">
        <v>0</v>
      </c>
      <c r="J29" s="148">
        <v>0</v>
      </c>
      <c r="K29" s="148">
        <v>0</v>
      </c>
      <c r="L29" s="148">
        <v>0</v>
      </c>
      <c r="M29" s="148">
        <v>0</v>
      </c>
      <c r="N29" s="148">
        <v>0</v>
      </c>
      <c r="O29" s="149">
        <v>12</v>
      </c>
    </row>
    <row r="30" ht="13.5" customHeight="1">
      <c r="A30" s="137" t="s">
        <v>46</v>
      </c>
    </row>
    <row r="32" spans="1:8" ht="19.5" customHeight="1">
      <c r="A32" s="134" t="s">
        <v>155</v>
      </c>
      <c r="B32" s="135"/>
      <c r="C32" s="136"/>
      <c r="D32" s="136"/>
      <c r="E32" s="136"/>
      <c r="F32" s="136"/>
      <c r="G32" s="136"/>
      <c r="H32" s="136"/>
    </row>
    <row r="33" ht="6.75" customHeight="1" thickBot="1"/>
    <row r="34" spans="3:15" ht="13.5" customHeight="1" thickBot="1">
      <c r="C34" s="204">
        <v>2009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</row>
    <row r="35" spans="3:15" ht="13.5" thickBot="1">
      <c r="C35" s="139" t="s">
        <v>123</v>
      </c>
      <c r="D35" s="139" t="s">
        <v>124</v>
      </c>
      <c r="E35" s="139" t="s">
        <v>1</v>
      </c>
      <c r="F35" s="139" t="s">
        <v>2</v>
      </c>
      <c r="G35" s="139" t="s">
        <v>3</v>
      </c>
      <c r="H35" s="139" t="s">
        <v>4</v>
      </c>
      <c r="I35" s="139" t="s">
        <v>5</v>
      </c>
      <c r="J35" s="139" t="s">
        <v>125</v>
      </c>
      <c r="K35" s="139" t="s">
        <v>126</v>
      </c>
      <c r="L35" s="139" t="s">
        <v>127</v>
      </c>
      <c r="M35" s="139" t="s">
        <v>128</v>
      </c>
      <c r="N35" s="139" t="s">
        <v>129</v>
      </c>
      <c r="O35" s="139" t="s">
        <v>6</v>
      </c>
    </row>
    <row r="36" spans="1:15" ht="13.5" customHeight="1" thickBot="1">
      <c r="A36" s="201" t="s">
        <v>172</v>
      </c>
      <c r="B36" s="159" t="s">
        <v>109</v>
      </c>
      <c r="C36" s="141">
        <v>38453</v>
      </c>
      <c r="D36" s="141">
        <v>32494</v>
      </c>
      <c r="E36" s="141">
        <v>47636</v>
      </c>
      <c r="F36" s="141">
        <v>31814</v>
      </c>
      <c r="G36" s="141">
        <v>46563</v>
      </c>
      <c r="H36" s="141">
        <v>43392</v>
      </c>
      <c r="I36" s="141">
        <v>46421</v>
      </c>
      <c r="J36" s="141">
        <v>41272</v>
      </c>
      <c r="K36" s="141">
        <v>39471</v>
      </c>
      <c r="L36" s="141">
        <v>43678</v>
      </c>
      <c r="M36" s="141">
        <v>36624</v>
      </c>
      <c r="N36" s="141">
        <v>27327</v>
      </c>
      <c r="O36" s="142">
        <v>475145</v>
      </c>
    </row>
    <row r="37" spans="1:15" ht="12" customHeight="1">
      <c r="A37" s="202"/>
      <c r="B37" s="143" t="s">
        <v>69</v>
      </c>
      <c r="C37" s="144">
        <v>23341</v>
      </c>
      <c r="D37" s="144">
        <v>23246</v>
      </c>
      <c r="E37" s="144">
        <v>32662</v>
      </c>
      <c r="F37" s="144">
        <v>25102</v>
      </c>
      <c r="G37" s="144">
        <v>31971</v>
      </c>
      <c r="H37" s="144">
        <v>31712</v>
      </c>
      <c r="I37" s="144">
        <v>29779</v>
      </c>
      <c r="J37" s="144">
        <v>29975</v>
      </c>
      <c r="K37" s="144">
        <v>29606</v>
      </c>
      <c r="L37" s="144">
        <v>31833</v>
      </c>
      <c r="M37" s="144">
        <v>25005</v>
      </c>
      <c r="N37" s="144">
        <v>18067</v>
      </c>
      <c r="O37" s="145">
        <v>332299</v>
      </c>
    </row>
    <row r="38" spans="1:15" ht="12" customHeight="1">
      <c r="A38" s="202"/>
      <c r="B38" s="155" t="s">
        <v>87</v>
      </c>
      <c r="C38" s="156">
        <v>5457</v>
      </c>
      <c r="D38" s="156">
        <v>784</v>
      </c>
      <c r="E38" s="156">
        <v>617</v>
      </c>
      <c r="F38" s="156">
        <v>912</v>
      </c>
      <c r="G38" s="156">
        <v>1420</v>
      </c>
      <c r="H38" s="156">
        <v>2237</v>
      </c>
      <c r="I38" s="156">
        <v>2918</v>
      </c>
      <c r="J38" s="156">
        <v>2129</v>
      </c>
      <c r="K38" s="156">
        <v>1299</v>
      </c>
      <c r="L38" s="156">
        <v>3171</v>
      </c>
      <c r="M38" s="156">
        <v>4067</v>
      </c>
      <c r="N38" s="156">
        <v>2557</v>
      </c>
      <c r="O38" s="157">
        <v>27568</v>
      </c>
    </row>
    <row r="39" spans="1:15" ht="12" customHeight="1">
      <c r="A39" s="202"/>
      <c r="B39" s="155" t="s">
        <v>78</v>
      </c>
      <c r="C39" s="156">
        <v>3190</v>
      </c>
      <c r="D39" s="156">
        <v>2653</v>
      </c>
      <c r="E39" s="156">
        <v>7137</v>
      </c>
      <c r="F39" s="156">
        <v>190</v>
      </c>
      <c r="G39" s="156">
        <v>1696</v>
      </c>
      <c r="H39" s="156">
        <v>2652</v>
      </c>
      <c r="I39" s="156">
        <v>5279</v>
      </c>
      <c r="J39" s="156">
        <v>202</v>
      </c>
      <c r="K39" s="156">
        <v>266</v>
      </c>
      <c r="L39" s="156">
        <v>691</v>
      </c>
      <c r="M39" s="156">
        <v>448</v>
      </c>
      <c r="N39" s="156">
        <v>333</v>
      </c>
      <c r="O39" s="157">
        <v>24737</v>
      </c>
    </row>
    <row r="40" spans="1:15" ht="12" customHeight="1">
      <c r="A40" s="202"/>
      <c r="B40" s="155" t="s">
        <v>79</v>
      </c>
      <c r="C40" s="156">
        <v>1383</v>
      </c>
      <c r="D40" s="156">
        <v>1602</v>
      </c>
      <c r="E40" s="156">
        <v>1776</v>
      </c>
      <c r="F40" s="156">
        <v>2480</v>
      </c>
      <c r="G40" s="156">
        <v>2295</v>
      </c>
      <c r="H40" s="156">
        <v>2314</v>
      </c>
      <c r="I40" s="156">
        <v>2867</v>
      </c>
      <c r="J40" s="156">
        <v>2028</v>
      </c>
      <c r="K40" s="156">
        <v>2063</v>
      </c>
      <c r="L40" s="156">
        <v>2270</v>
      </c>
      <c r="M40" s="156">
        <v>1623</v>
      </c>
      <c r="N40" s="156">
        <v>1694</v>
      </c>
      <c r="O40" s="157">
        <v>24395</v>
      </c>
    </row>
    <row r="41" spans="1:15" ht="12" customHeight="1">
      <c r="A41" s="202"/>
      <c r="B41" s="155" t="s">
        <v>88</v>
      </c>
      <c r="C41" s="156">
        <v>1842</v>
      </c>
      <c r="D41" s="156">
        <v>719</v>
      </c>
      <c r="E41" s="156">
        <v>1127</v>
      </c>
      <c r="F41" s="156">
        <v>582</v>
      </c>
      <c r="G41" s="156">
        <v>1901</v>
      </c>
      <c r="H41" s="156">
        <v>936</v>
      </c>
      <c r="I41" s="156">
        <v>1079</v>
      </c>
      <c r="J41" s="156">
        <v>1721</v>
      </c>
      <c r="K41" s="156">
        <v>1234</v>
      </c>
      <c r="L41" s="156">
        <v>981</v>
      </c>
      <c r="M41" s="156">
        <v>1025</v>
      </c>
      <c r="N41" s="156">
        <v>661</v>
      </c>
      <c r="O41" s="157">
        <v>13808</v>
      </c>
    </row>
    <row r="42" spans="1:15" ht="12" customHeight="1">
      <c r="A42" s="202"/>
      <c r="B42" s="155" t="s">
        <v>83</v>
      </c>
      <c r="C42" s="156">
        <v>944</v>
      </c>
      <c r="D42" s="156">
        <v>1280</v>
      </c>
      <c r="E42" s="156">
        <v>1553</v>
      </c>
      <c r="F42" s="156">
        <v>989</v>
      </c>
      <c r="G42" s="156">
        <v>1532</v>
      </c>
      <c r="H42" s="156">
        <v>1386</v>
      </c>
      <c r="I42" s="156">
        <v>943</v>
      </c>
      <c r="J42" s="156">
        <v>1090</v>
      </c>
      <c r="K42" s="156">
        <v>616</v>
      </c>
      <c r="L42" s="156">
        <v>773</v>
      </c>
      <c r="M42" s="156">
        <v>1238</v>
      </c>
      <c r="N42" s="156">
        <v>1025</v>
      </c>
      <c r="O42" s="157">
        <v>13369</v>
      </c>
    </row>
    <row r="43" spans="1:15" ht="12" customHeight="1">
      <c r="A43" s="202"/>
      <c r="B43" s="155" t="s">
        <v>55</v>
      </c>
      <c r="C43" s="156">
        <v>661</v>
      </c>
      <c r="D43" s="156">
        <v>468</v>
      </c>
      <c r="E43" s="156">
        <v>435</v>
      </c>
      <c r="F43" s="156">
        <v>435</v>
      </c>
      <c r="G43" s="156">
        <v>1148</v>
      </c>
      <c r="H43" s="156">
        <v>861</v>
      </c>
      <c r="I43" s="156">
        <v>1017</v>
      </c>
      <c r="J43" s="156">
        <v>456</v>
      </c>
      <c r="K43" s="156">
        <v>945</v>
      </c>
      <c r="L43" s="156">
        <v>1003</v>
      </c>
      <c r="M43" s="156">
        <v>1025</v>
      </c>
      <c r="N43" s="156">
        <v>593</v>
      </c>
      <c r="O43" s="157">
        <v>9047</v>
      </c>
    </row>
    <row r="44" spans="1:15" ht="12" customHeight="1">
      <c r="A44" s="202"/>
      <c r="B44" s="155" t="s">
        <v>99</v>
      </c>
      <c r="C44" s="156">
        <v>38</v>
      </c>
      <c r="D44" s="156">
        <v>0</v>
      </c>
      <c r="E44" s="156">
        <v>1131</v>
      </c>
      <c r="F44" s="156">
        <v>16</v>
      </c>
      <c r="G44" s="156">
        <v>2464</v>
      </c>
      <c r="H44" s="156">
        <v>22</v>
      </c>
      <c r="I44" s="156">
        <v>40</v>
      </c>
      <c r="J44" s="156">
        <v>21</v>
      </c>
      <c r="K44" s="156">
        <v>941</v>
      </c>
      <c r="L44" s="156">
        <v>78</v>
      </c>
      <c r="M44" s="156">
        <v>0</v>
      </c>
      <c r="N44" s="156">
        <v>0</v>
      </c>
      <c r="O44" s="157">
        <v>4751</v>
      </c>
    </row>
    <row r="45" spans="1:15" ht="12" customHeight="1">
      <c r="A45" s="202"/>
      <c r="B45" s="155" t="s">
        <v>92</v>
      </c>
      <c r="C45" s="156">
        <v>246</v>
      </c>
      <c r="D45" s="156">
        <v>128</v>
      </c>
      <c r="E45" s="156">
        <v>142</v>
      </c>
      <c r="F45" s="156">
        <v>76</v>
      </c>
      <c r="G45" s="156">
        <v>202</v>
      </c>
      <c r="H45" s="156">
        <v>134</v>
      </c>
      <c r="I45" s="156">
        <v>258</v>
      </c>
      <c r="J45" s="156">
        <v>1706</v>
      </c>
      <c r="K45" s="156">
        <v>853</v>
      </c>
      <c r="L45" s="156">
        <v>212</v>
      </c>
      <c r="M45" s="156">
        <v>225</v>
      </c>
      <c r="N45" s="156">
        <v>479</v>
      </c>
      <c r="O45" s="157">
        <v>4661</v>
      </c>
    </row>
    <row r="46" spans="1:15" ht="12" customHeight="1">
      <c r="A46" s="202"/>
      <c r="B46" s="155" t="s">
        <v>49</v>
      </c>
      <c r="C46" s="156">
        <v>381</v>
      </c>
      <c r="D46" s="156">
        <v>322</v>
      </c>
      <c r="E46" s="156">
        <v>252</v>
      </c>
      <c r="F46" s="156">
        <v>179</v>
      </c>
      <c r="G46" s="156">
        <v>506</v>
      </c>
      <c r="H46" s="156">
        <v>374</v>
      </c>
      <c r="I46" s="156">
        <v>418</v>
      </c>
      <c r="J46" s="156">
        <v>229</v>
      </c>
      <c r="K46" s="156">
        <v>307</v>
      </c>
      <c r="L46" s="156">
        <v>267</v>
      </c>
      <c r="M46" s="156">
        <v>283</v>
      </c>
      <c r="N46" s="156">
        <v>172</v>
      </c>
      <c r="O46" s="157">
        <v>3690</v>
      </c>
    </row>
    <row r="47" spans="1:15" ht="12" customHeight="1">
      <c r="A47" s="202"/>
      <c r="B47" s="155" t="s">
        <v>89</v>
      </c>
      <c r="C47" s="156">
        <v>142</v>
      </c>
      <c r="D47" s="156">
        <v>198</v>
      </c>
      <c r="E47" s="156">
        <v>124</v>
      </c>
      <c r="F47" s="156">
        <v>197</v>
      </c>
      <c r="G47" s="156">
        <v>240</v>
      </c>
      <c r="H47" s="156">
        <v>119</v>
      </c>
      <c r="I47" s="156">
        <v>364</v>
      </c>
      <c r="J47" s="156">
        <v>238</v>
      </c>
      <c r="K47" s="156">
        <v>197</v>
      </c>
      <c r="L47" s="156">
        <v>423</v>
      </c>
      <c r="M47" s="156">
        <v>406</v>
      </c>
      <c r="N47" s="156">
        <v>343</v>
      </c>
      <c r="O47" s="157">
        <v>2991</v>
      </c>
    </row>
    <row r="48" spans="1:15" ht="12" customHeight="1">
      <c r="A48" s="202"/>
      <c r="B48" s="155" t="s">
        <v>68</v>
      </c>
      <c r="C48" s="156">
        <v>227</v>
      </c>
      <c r="D48" s="156">
        <v>140</v>
      </c>
      <c r="E48" s="156">
        <v>222</v>
      </c>
      <c r="F48" s="156">
        <v>195</v>
      </c>
      <c r="G48" s="156">
        <v>318</v>
      </c>
      <c r="H48" s="156">
        <v>184</v>
      </c>
      <c r="I48" s="156">
        <v>254</v>
      </c>
      <c r="J48" s="156">
        <v>248</v>
      </c>
      <c r="K48" s="156">
        <v>231</v>
      </c>
      <c r="L48" s="156">
        <v>216</v>
      </c>
      <c r="M48" s="156">
        <v>242</v>
      </c>
      <c r="N48" s="156">
        <v>161</v>
      </c>
      <c r="O48" s="157">
        <v>2638</v>
      </c>
    </row>
    <row r="49" spans="1:15" ht="12" customHeight="1">
      <c r="A49" s="202"/>
      <c r="B49" s="158" t="s">
        <v>73</v>
      </c>
      <c r="C49" s="156">
        <v>60</v>
      </c>
      <c r="D49" s="156">
        <v>8</v>
      </c>
      <c r="E49" s="156">
        <v>11</v>
      </c>
      <c r="F49" s="156">
        <v>9</v>
      </c>
      <c r="G49" s="156">
        <v>99</v>
      </c>
      <c r="H49" s="156">
        <v>110</v>
      </c>
      <c r="I49" s="156">
        <v>194</v>
      </c>
      <c r="J49" s="156">
        <v>181</v>
      </c>
      <c r="K49" s="156">
        <v>377</v>
      </c>
      <c r="L49" s="156">
        <v>838</v>
      </c>
      <c r="M49" s="156">
        <v>114</v>
      </c>
      <c r="N49" s="156">
        <v>496</v>
      </c>
      <c r="O49" s="157">
        <v>2497</v>
      </c>
    </row>
    <row r="50" spans="1:15" ht="12" customHeight="1">
      <c r="A50" s="202"/>
      <c r="B50" s="155" t="s">
        <v>90</v>
      </c>
      <c r="C50" s="156">
        <v>0</v>
      </c>
      <c r="D50" s="156">
        <v>62</v>
      </c>
      <c r="E50" s="156">
        <v>33</v>
      </c>
      <c r="F50" s="156">
        <v>22</v>
      </c>
      <c r="G50" s="156">
        <v>151</v>
      </c>
      <c r="H50" s="156">
        <v>48</v>
      </c>
      <c r="I50" s="156">
        <v>279</v>
      </c>
      <c r="J50" s="156">
        <v>472</v>
      </c>
      <c r="K50" s="156">
        <v>37</v>
      </c>
      <c r="L50" s="156">
        <v>199</v>
      </c>
      <c r="M50" s="156">
        <v>19</v>
      </c>
      <c r="N50" s="156">
        <v>160</v>
      </c>
      <c r="O50" s="157">
        <v>1482</v>
      </c>
    </row>
    <row r="51" spans="1:15" ht="12" customHeight="1">
      <c r="A51" s="202"/>
      <c r="B51" s="155" t="s">
        <v>82</v>
      </c>
      <c r="C51" s="156">
        <v>75</v>
      </c>
      <c r="D51" s="156">
        <v>15</v>
      </c>
      <c r="E51" s="156">
        <v>45</v>
      </c>
      <c r="F51" s="156">
        <v>94</v>
      </c>
      <c r="G51" s="156">
        <v>131</v>
      </c>
      <c r="H51" s="156">
        <v>38</v>
      </c>
      <c r="I51" s="156">
        <v>42</v>
      </c>
      <c r="J51" s="156">
        <v>86</v>
      </c>
      <c r="K51" s="156">
        <v>107</v>
      </c>
      <c r="L51" s="156">
        <v>99</v>
      </c>
      <c r="M51" s="156">
        <v>175</v>
      </c>
      <c r="N51" s="156">
        <v>92</v>
      </c>
      <c r="O51" s="157">
        <v>999</v>
      </c>
    </row>
    <row r="52" spans="1:15" ht="12" customHeight="1">
      <c r="A52" s="202"/>
      <c r="B52" s="155" t="s">
        <v>94</v>
      </c>
      <c r="C52" s="156">
        <v>53</v>
      </c>
      <c r="D52" s="156">
        <v>56</v>
      </c>
      <c r="E52" s="156">
        <v>86</v>
      </c>
      <c r="F52" s="156">
        <v>62</v>
      </c>
      <c r="G52" s="156">
        <v>75</v>
      </c>
      <c r="H52" s="156">
        <v>70</v>
      </c>
      <c r="I52" s="156">
        <v>229</v>
      </c>
      <c r="J52" s="156">
        <v>20</v>
      </c>
      <c r="K52" s="156">
        <v>90</v>
      </c>
      <c r="L52" s="156">
        <v>28</v>
      </c>
      <c r="M52" s="156">
        <v>34</v>
      </c>
      <c r="N52" s="156">
        <v>88</v>
      </c>
      <c r="O52" s="157">
        <v>891</v>
      </c>
    </row>
    <row r="53" spans="1:15" ht="12" customHeight="1">
      <c r="A53" s="202"/>
      <c r="B53" s="155" t="s">
        <v>71</v>
      </c>
      <c r="C53" s="156">
        <v>91</v>
      </c>
      <c r="D53" s="156">
        <v>59</v>
      </c>
      <c r="E53" s="156">
        <v>82</v>
      </c>
      <c r="F53" s="156">
        <v>34</v>
      </c>
      <c r="G53" s="156">
        <v>34</v>
      </c>
      <c r="H53" s="156">
        <v>21</v>
      </c>
      <c r="I53" s="156">
        <v>37</v>
      </c>
      <c r="J53" s="156">
        <v>102</v>
      </c>
      <c r="K53" s="156">
        <v>93</v>
      </c>
      <c r="L53" s="156">
        <v>111</v>
      </c>
      <c r="M53" s="156">
        <v>160</v>
      </c>
      <c r="N53" s="156">
        <v>44</v>
      </c>
      <c r="O53" s="157">
        <v>868</v>
      </c>
    </row>
    <row r="54" spans="1:15" ht="12" customHeight="1">
      <c r="A54" s="202"/>
      <c r="B54" s="155" t="s">
        <v>51</v>
      </c>
      <c r="C54" s="156">
        <v>38</v>
      </c>
      <c r="D54" s="156">
        <v>74</v>
      </c>
      <c r="E54" s="156">
        <v>36</v>
      </c>
      <c r="F54" s="156">
        <v>33</v>
      </c>
      <c r="G54" s="156">
        <v>26</v>
      </c>
      <c r="H54" s="156">
        <v>69</v>
      </c>
      <c r="I54" s="156">
        <v>73</v>
      </c>
      <c r="J54" s="156">
        <v>145</v>
      </c>
      <c r="K54" s="156">
        <v>70</v>
      </c>
      <c r="L54" s="156">
        <v>103</v>
      </c>
      <c r="M54" s="156">
        <v>90</v>
      </c>
      <c r="N54" s="156">
        <v>70</v>
      </c>
      <c r="O54" s="157">
        <v>827</v>
      </c>
    </row>
    <row r="55" spans="1:15" ht="12" customHeight="1">
      <c r="A55" s="202"/>
      <c r="B55" s="155" t="s">
        <v>65</v>
      </c>
      <c r="C55" s="156">
        <v>9</v>
      </c>
      <c r="D55" s="156">
        <v>30</v>
      </c>
      <c r="E55" s="156">
        <v>22</v>
      </c>
      <c r="F55" s="156">
        <v>49</v>
      </c>
      <c r="G55" s="156">
        <v>101</v>
      </c>
      <c r="H55" s="156">
        <v>43</v>
      </c>
      <c r="I55" s="156">
        <v>136</v>
      </c>
      <c r="J55" s="156">
        <v>32</v>
      </c>
      <c r="K55" s="156">
        <v>34</v>
      </c>
      <c r="L55" s="156">
        <v>111</v>
      </c>
      <c r="M55" s="156">
        <v>80</v>
      </c>
      <c r="N55" s="156">
        <v>34</v>
      </c>
      <c r="O55" s="157">
        <v>681</v>
      </c>
    </row>
    <row r="56" spans="1:15" ht="12" customHeight="1">
      <c r="A56" s="202"/>
      <c r="B56" s="155" t="s">
        <v>53</v>
      </c>
      <c r="C56" s="156">
        <v>122</v>
      </c>
      <c r="D56" s="156">
        <v>40</v>
      </c>
      <c r="E56" s="156">
        <v>14</v>
      </c>
      <c r="F56" s="156">
        <v>14</v>
      </c>
      <c r="G56" s="156">
        <v>104</v>
      </c>
      <c r="H56" s="156">
        <v>0</v>
      </c>
      <c r="I56" s="156">
        <v>39</v>
      </c>
      <c r="J56" s="156">
        <v>0</v>
      </c>
      <c r="K56" s="156">
        <v>22</v>
      </c>
      <c r="L56" s="156">
        <v>73</v>
      </c>
      <c r="M56" s="156">
        <v>27</v>
      </c>
      <c r="N56" s="156">
        <v>64</v>
      </c>
      <c r="O56" s="157">
        <v>519</v>
      </c>
    </row>
    <row r="57" spans="1:15" ht="12" customHeight="1">
      <c r="A57" s="202"/>
      <c r="B57" s="155" t="s">
        <v>54</v>
      </c>
      <c r="C57" s="156">
        <v>48</v>
      </c>
      <c r="D57" s="156">
        <v>110</v>
      </c>
      <c r="E57" s="156">
        <v>0</v>
      </c>
      <c r="F57" s="156">
        <v>25</v>
      </c>
      <c r="G57" s="156">
        <v>71</v>
      </c>
      <c r="H57" s="156">
        <v>0</v>
      </c>
      <c r="I57" s="156">
        <v>68</v>
      </c>
      <c r="J57" s="156">
        <v>37</v>
      </c>
      <c r="K57" s="156">
        <v>0</v>
      </c>
      <c r="L57" s="156">
        <v>73</v>
      </c>
      <c r="M57" s="156">
        <v>40</v>
      </c>
      <c r="N57" s="156">
        <v>44</v>
      </c>
      <c r="O57" s="157">
        <v>516</v>
      </c>
    </row>
    <row r="58" spans="1:15" ht="12" customHeight="1">
      <c r="A58" s="202"/>
      <c r="B58" s="155" t="s">
        <v>57</v>
      </c>
      <c r="C58" s="156">
        <v>0</v>
      </c>
      <c r="D58" s="156">
        <v>360</v>
      </c>
      <c r="E58" s="156">
        <v>0</v>
      </c>
      <c r="F58" s="156">
        <v>0</v>
      </c>
      <c r="G58" s="156">
        <v>0</v>
      </c>
      <c r="H58" s="156">
        <v>0</v>
      </c>
      <c r="I58" s="156">
        <v>0</v>
      </c>
      <c r="J58" s="156">
        <v>0</v>
      </c>
      <c r="K58" s="156">
        <v>0</v>
      </c>
      <c r="L58" s="156">
        <v>0</v>
      </c>
      <c r="M58" s="156">
        <v>13</v>
      </c>
      <c r="N58" s="156">
        <v>0</v>
      </c>
      <c r="O58" s="157">
        <v>373</v>
      </c>
    </row>
    <row r="59" spans="1:15" ht="12" customHeight="1">
      <c r="A59" s="202"/>
      <c r="B59" s="155" t="s">
        <v>61</v>
      </c>
      <c r="C59" s="156">
        <v>11</v>
      </c>
      <c r="D59" s="156">
        <v>12</v>
      </c>
      <c r="E59" s="156">
        <v>20</v>
      </c>
      <c r="F59" s="156">
        <v>65</v>
      </c>
      <c r="G59" s="156">
        <v>21</v>
      </c>
      <c r="H59" s="156">
        <v>0</v>
      </c>
      <c r="I59" s="156">
        <v>41</v>
      </c>
      <c r="J59" s="156">
        <v>32</v>
      </c>
      <c r="K59" s="156">
        <v>0</v>
      </c>
      <c r="L59" s="156">
        <v>67</v>
      </c>
      <c r="M59" s="156">
        <v>0</v>
      </c>
      <c r="N59" s="156">
        <v>34</v>
      </c>
      <c r="O59" s="157">
        <v>303</v>
      </c>
    </row>
    <row r="60" spans="1:15" ht="12" customHeight="1">
      <c r="A60" s="202"/>
      <c r="B60" s="155" t="s">
        <v>62</v>
      </c>
      <c r="C60" s="156">
        <v>0</v>
      </c>
      <c r="D60" s="156">
        <v>0</v>
      </c>
      <c r="E60" s="156">
        <v>0</v>
      </c>
      <c r="F60" s="156">
        <v>0</v>
      </c>
      <c r="G60" s="156">
        <v>0</v>
      </c>
      <c r="H60" s="156">
        <v>26</v>
      </c>
      <c r="I60" s="156">
        <v>0</v>
      </c>
      <c r="J60" s="156">
        <v>19</v>
      </c>
      <c r="K60" s="156">
        <v>0</v>
      </c>
      <c r="L60" s="156">
        <v>0</v>
      </c>
      <c r="M60" s="156">
        <v>169</v>
      </c>
      <c r="N60" s="156">
        <v>61</v>
      </c>
      <c r="O60" s="157">
        <v>275</v>
      </c>
    </row>
    <row r="61" spans="1:15" ht="12" customHeight="1">
      <c r="A61" s="202"/>
      <c r="B61" s="155" t="s">
        <v>102</v>
      </c>
      <c r="C61" s="156">
        <v>0</v>
      </c>
      <c r="D61" s="156">
        <v>14</v>
      </c>
      <c r="E61" s="156">
        <v>43</v>
      </c>
      <c r="F61" s="156">
        <v>0</v>
      </c>
      <c r="G61" s="156">
        <v>51</v>
      </c>
      <c r="H61" s="156">
        <v>13</v>
      </c>
      <c r="I61" s="156">
        <v>8</v>
      </c>
      <c r="J61" s="156">
        <v>29</v>
      </c>
      <c r="K61" s="156">
        <v>40</v>
      </c>
      <c r="L61" s="156">
        <v>21</v>
      </c>
      <c r="M61" s="156">
        <v>10</v>
      </c>
      <c r="N61" s="156">
        <v>0</v>
      </c>
      <c r="O61" s="157">
        <v>229</v>
      </c>
    </row>
    <row r="62" spans="1:15" ht="12" customHeight="1">
      <c r="A62" s="202"/>
      <c r="B62" s="155" t="s">
        <v>59</v>
      </c>
      <c r="C62" s="156">
        <v>12</v>
      </c>
      <c r="D62" s="156">
        <v>59</v>
      </c>
      <c r="E62" s="156">
        <v>21</v>
      </c>
      <c r="F62" s="156">
        <v>22</v>
      </c>
      <c r="G62" s="156">
        <v>0</v>
      </c>
      <c r="H62" s="156">
        <v>0</v>
      </c>
      <c r="I62" s="156">
        <v>27</v>
      </c>
      <c r="J62" s="156">
        <v>23</v>
      </c>
      <c r="K62" s="156">
        <v>0</v>
      </c>
      <c r="L62" s="156">
        <v>0</v>
      </c>
      <c r="M62" s="156">
        <v>37</v>
      </c>
      <c r="N62" s="156">
        <v>20</v>
      </c>
      <c r="O62" s="157">
        <v>221</v>
      </c>
    </row>
    <row r="63" spans="1:15" ht="12" customHeight="1">
      <c r="A63" s="202"/>
      <c r="B63" s="155" t="s">
        <v>70</v>
      </c>
      <c r="C63" s="156">
        <v>0</v>
      </c>
      <c r="D63" s="156">
        <v>0</v>
      </c>
      <c r="E63" s="156">
        <v>0</v>
      </c>
      <c r="F63" s="156">
        <v>8</v>
      </c>
      <c r="G63" s="156">
        <v>6</v>
      </c>
      <c r="H63" s="156">
        <v>0</v>
      </c>
      <c r="I63" s="156">
        <v>12</v>
      </c>
      <c r="J63" s="156">
        <v>0</v>
      </c>
      <c r="K63" s="156">
        <v>43</v>
      </c>
      <c r="L63" s="156">
        <v>11</v>
      </c>
      <c r="M63" s="156">
        <v>57</v>
      </c>
      <c r="N63" s="156">
        <v>7</v>
      </c>
      <c r="O63" s="157">
        <v>144</v>
      </c>
    </row>
    <row r="64" spans="1:15" ht="12" customHeight="1">
      <c r="A64" s="202"/>
      <c r="B64" s="155" t="s">
        <v>93</v>
      </c>
      <c r="C64" s="156">
        <v>48</v>
      </c>
      <c r="D64" s="156">
        <v>26</v>
      </c>
      <c r="E64" s="156">
        <v>0</v>
      </c>
      <c r="F64" s="156">
        <v>0</v>
      </c>
      <c r="G64" s="156">
        <v>0</v>
      </c>
      <c r="H64" s="156">
        <v>0</v>
      </c>
      <c r="I64" s="156">
        <v>0</v>
      </c>
      <c r="J64" s="156">
        <v>26</v>
      </c>
      <c r="K64" s="156">
        <v>0</v>
      </c>
      <c r="L64" s="156">
        <v>26</v>
      </c>
      <c r="M64" s="156">
        <v>12</v>
      </c>
      <c r="N64" s="156">
        <v>0</v>
      </c>
      <c r="O64" s="157">
        <v>138</v>
      </c>
    </row>
    <row r="65" spans="1:15" ht="12" customHeight="1">
      <c r="A65" s="202"/>
      <c r="B65" s="155" t="s">
        <v>96</v>
      </c>
      <c r="C65" s="156">
        <v>0</v>
      </c>
      <c r="D65" s="156">
        <v>0</v>
      </c>
      <c r="E65" s="156">
        <v>45</v>
      </c>
      <c r="F65" s="156">
        <v>24</v>
      </c>
      <c r="G65" s="156">
        <v>0</v>
      </c>
      <c r="H65" s="156">
        <v>23</v>
      </c>
      <c r="I65" s="156">
        <v>0</v>
      </c>
      <c r="J65" s="156">
        <v>0</v>
      </c>
      <c r="K65" s="156">
        <v>0</v>
      </c>
      <c r="L65" s="156">
        <v>0</v>
      </c>
      <c r="M65" s="156">
        <v>0</v>
      </c>
      <c r="N65" s="156">
        <v>0</v>
      </c>
      <c r="O65" s="157">
        <v>92</v>
      </c>
    </row>
    <row r="66" spans="1:15" ht="12" customHeight="1">
      <c r="A66" s="202"/>
      <c r="B66" s="155" t="s">
        <v>91</v>
      </c>
      <c r="C66" s="156">
        <v>23</v>
      </c>
      <c r="D66" s="156">
        <v>0</v>
      </c>
      <c r="E66" s="156">
        <v>0</v>
      </c>
      <c r="F66" s="156">
        <v>0</v>
      </c>
      <c r="G66" s="156">
        <v>0</v>
      </c>
      <c r="H66" s="156">
        <v>0</v>
      </c>
      <c r="I66" s="156">
        <v>0</v>
      </c>
      <c r="J66" s="156">
        <v>17</v>
      </c>
      <c r="K66" s="156">
        <v>0</v>
      </c>
      <c r="L66" s="156">
        <v>0</v>
      </c>
      <c r="M66" s="156">
        <v>0</v>
      </c>
      <c r="N66" s="156">
        <v>18</v>
      </c>
      <c r="O66" s="157">
        <v>58</v>
      </c>
    </row>
    <row r="67" spans="1:15" ht="12" customHeight="1">
      <c r="A67" s="202"/>
      <c r="B67" s="155" t="s">
        <v>81</v>
      </c>
      <c r="C67" s="156">
        <v>11</v>
      </c>
      <c r="D67" s="156">
        <v>8</v>
      </c>
      <c r="E67" s="156">
        <v>0</v>
      </c>
      <c r="F67" s="156">
        <v>0</v>
      </c>
      <c r="G67" s="156">
        <v>0</v>
      </c>
      <c r="H67" s="156">
        <v>0</v>
      </c>
      <c r="I67" s="156">
        <v>0</v>
      </c>
      <c r="J67" s="156">
        <v>8</v>
      </c>
      <c r="K67" s="156">
        <v>0</v>
      </c>
      <c r="L67" s="156">
        <v>0</v>
      </c>
      <c r="M67" s="156">
        <v>0</v>
      </c>
      <c r="N67" s="156">
        <v>0</v>
      </c>
      <c r="O67" s="157">
        <v>27</v>
      </c>
    </row>
    <row r="68" spans="1:15" ht="12" customHeight="1">
      <c r="A68" s="202"/>
      <c r="B68" s="158" t="s">
        <v>52</v>
      </c>
      <c r="C68" s="156">
        <v>0</v>
      </c>
      <c r="D68" s="156">
        <v>21</v>
      </c>
      <c r="E68" s="156">
        <v>0</v>
      </c>
      <c r="F68" s="156">
        <v>0</v>
      </c>
      <c r="G68" s="156">
        <v>0</v>
      </c>
      <c r="H68" s="156">
        <v>0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57">
        <v>21</v>
      </c>
    </row>
    <row r="69" spans="1:15" ht="12" customHeight="1">
      <c r="A69" s="202"/>
      <c r="B69" s="158" t="s">
        <v>63</v>
      </c>
      <c r="C69" s="156">
        <v>0</v>
      </c>
      <c r="D69" s="156">
        <v>0</v>
      </c>
      <c r="E69" s="156">
        <v>0</v>
      </c>
      <c r="F69" s="156">
        <v>0</v>
      </c>
      <c r="G69" s="156">
        <v>0</v>
      </c>
      <c r="H69" s="156">
        <v>0</v>
      </c>
      <c r="I69" s="156">
        <v>20</v>
      </c>
      <c r="J69" s="156">
        <v>0</v>
      </c>
      <c r="K69" s="156">
        <v>0</v>
      </c>
      <c r="L69" s="156">
        <v>0</v>
      </c>
      <c r="M69" s="156">
        <v>0</v>
      </c>
      <c r="N69" s="156">
        <v>0</v>
      </c>
      <c r="O69" s="157">
        <v>20</v>
      </c>
    </row>
    <row r="70" spans="1:15" ht="12" customHeight="1" thickBot="1">
      <c r="A70" s="203"/>
      <c r="B70" s="160" t="s">
        <v>77</v>
      </c>
      <c r="C70" s="161">
        <v>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10</v>
      </c>
      <c r="O70" s="162">
        <v>10</v>
      </c>
    </row>
    <row r="71" ht="13.5" customHeight="1">
      <c r="A71" s="137" t="s">
        <v>46</v>
      </c>
    </row>
    <row r="74" spans="1:8" ht="19.5" customHeight="1">
      <c r="A74" s="134" t="s">
        <v>156</v>
      </c>
      <c r="B74" s="135"/>
      <c r="C74" s="136"/>
      <c r="D74" s="136"/>
      <c r="E74" s="136"/>
      <c r="F74" s="136"/>
      <c r="G74" s="136"/>
      <c r="H74" s="136"/>
    </row>
    <row r="75" ht="6.75" customHeight="1" thickBot="1"/>
    <row r="76" spans="3:15" ht="13.5" customHeight="1" thickBot="1">
      <c r="C76" s="204">
        <v>2009</v>
      </c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</row>
    <row r="77" spans="3:15" ht="13.5" thickBot="1">
      <c r="C77" s="139" t="s">
        <v>123</v>
      </c>
      <c r="D77" s="139" t="s">
        <v>124</v>
      </c>
      <c r="E77" s="139" t="s">
        <v>1</v>
      </c>
      <c r="F77" s="139" t="s">
        <v>2</v>
      </c>
      <c r="G77" s="139" t="s">
        <v>3</v>
      </c>
      <c r="H77" s="139" t="s">
        <v>4</v>
      </c>
      <c r="I77" s="139" t="s">
        <v>5</v>
      </c>
      <c r="J77" s="139" t="s">
        <v>125</v>
      </c>
      <c r="K77" s="139" t="s">
        <v>126</v>
      </c>
      <c r="L77" s="139" t="s">
        <v>127</v>
      </c>
      <c r="M77" s="139" t="s">
        <v>128</v>
      </c>
      <c r="N77" s="139" t="s">
        <v>129</v>
      </c>
      <c r="O77" s="139" t="s">
        <v>6</v>
      </c>
    </row>
    <row r="78" spans="1:15" ht="13.5" customHeight="1" thickBot="1">
      <c r="A78" s="205" t="s">
        <v>173</v>
      </c>
      <c r="B78" s="140" t="s">
        <v>107</v>
      </c>
      <c r="C78" s="141">
        <v>54007</v>
      </c>
      <c r="D78" s="141">
        <v>45416</v>
      </c>
      <c r="E78" s="141">
        <v>61407</v>
      </c>
      <c r="F78" s="141">
        <v>46505</v>
      </c>
      <c r="G78" s="141">
        <v>66582</v>
      </c>
      <c r="H78" s="141">
        <v>53415</v>
      </c>
      <c r="I78" s="141">
        <v>61864</v>
      </c>
      <c r="J78" s="141">
        <v>66669</v>
      </c>
      <c r="K78" s="141">
        <v>53467</v>
      </c>
      <c r="L78" s="141">
        <v>58289</v>
      </c>
      <c r="M78" s="141">
        <v>50725</v>
      </c>
      <c r="N78" s="141">
        <v>52480</v>
      </c>
      <c r="O78" s="142">
        <v>670826</v>
      </c>
    </row>
    <row r="79" spans="1:16" ht="12" customHeight="1">
      <c r="A79" s="206"/>
      <c r="B79" s="163" t="s">
        <v>69</v>
      </c>
      <c r="C79" s="164">
        <v>23619</v>
      </c>
      <c r="D79" s="164">
        <v>23830</v>
      </c>
      <c r="E79" s="164">
        <v>32744</v>
      </c>
      <c r="F79" s="164">
        <v>26628</v>
      </c>
      <c r="G79" s="164">
        <v>32742</v>
      </c>
      <c r="H79" s="164">
        <v>31907</v>
      </c>
      <c r="I79" s="164">
        <v>30158</v>
      </c>
      <c r="J79" s="164">
        <v>30147</v>
      </c>
      <c r="K79" s="164">
        <v>29905</v>
      </c>
      <c r="L79" s="164">
        <v>33275</v>
      </c>
      <c r="M79" s="164">
        <v>27530</v>
      </c>
      <c r="N79" s="164">
        <v>18415</v>
      </c>
      <c r="O79" s="165">
        <v>340900</v>
      </c>
      <c r="P79" s="167"/>
    </row>
    <row r="80" spans="1:16" ht="12" customHeight="1">
      <c r="A80" s="206"/>
      <c r="B80" s="155" t="s">
        <v>87</v>
      </c>
      <c r="C80" s="156">
        <v>18198</v>
      </c>
      <c r="D80" s="156">
        <v>11999</v>
      </c>
      <c r="E80" s="156">
        <v>11986</v>
      </c>
      <c r="F80" s="156">
        <v>12582</v>
      </c>
      <c r="G80" s="156">
        <v>19260</v>
      </c>
      <c r="H80" s="156">
        <v>10354</v>
      </c>
      <c r="I80" s="156">
        <v>16682</v>
      </c>
      <c r="J80" s="156">
        <v>26508</v>
      </c>
      <c r="K80" s="156">
        <v>14102</v>
      </c>
      <c r="L80" s="156">
        <v>15280</v>
      </c>
      <c r="M80" s="156">
        <v>12334</v>
      </c>
      <c r="N80" s="156">
        <v>23155</v>
      </c>
      <c r="O80" s="157">
        <v>192440</v>
      </c>
      <c r="P80" s="167"/>
    </row>
    <row r="81" spans="1:15" ht="12" customHeight="1">
      <c r="A81" s="206"/>
      <c r="B81" s="155" t="s">
        <v>78</v>
      </c>
      <c r="C81" s="156">
        <v>3190</v>
      </c>
      <c r="D81" s="156">
        <v>2653</v>
      </c>
      <c r="E81" s="156">
        <v>7137</v>
      </c>
      <c r="F81" s="156">
        <v>190</v>
      </c>
      <c r="G81" s="156">
        <v>1696</v>
      </c>
      <c r="H81" s="156">
        <v>2652</v>
      </c>
      <c r="I81" s="156">
        <v>5279</v>
      </c>
      <c r="J81" s="156">
        <v>202</v>
      </c>
      <c r="K81" s="156">
        <v>266</v>
      </c>
      <c r="L81" s="156">
        <v>691</v>
      </c>
      <c r="M81" s="156">
        <v>448</v>
      </c>
      <c r="N81" s="156">
        <v>333</v>
      </c>
      <c r="O81" s="157">
        <v>24737</v>
      </c>
    </row>
    <row r="82" spans="1:15" ht="12" customHeight="1">
      <c r="A82" s="206"/>
      <c r="B82" s="155" t="s">
        <v>79</v>
      </c>
      <c r="C82" s="156">
        <v>1383</v>
      </c>
      <c r="D82" s="156">
        <v>1602</v>
      </c>
      <c r="E82" s="156">
        <v>1776</v>
      </c>
      <c r="F82" s="156">
        <v>2480</v>
      </c>
      <c r="G82" s="156">
        <v>2295</v>
      </c>
      <c r="H82" s="156">
        <v>2314</v>
      </c>
      <c r="I82" s="156">
        <v>2867</v>
      </c>
      <c r="J82" s="156">
        <v>2028</v>
      </c>
      <c r="K82" s="156">
        <v>2063</v>
      </c>
      <c r="L82" s="156">
        <v>2270</v>
      </c>
      <c r="M82" s="156">
        <v>1623</v>
      </c>
      <c r="N82" s="156">
        <v>1694</v>
      </c>
      <c r="O82" s="157">
        <v>24395</v>
      </c>
    </row>
    <row r="83" spans="1:15" ht="12" customHeight="1">
      <c r="A83" s="206"/>
      <c r="B83" s="155" t="s">
        <v>88</v>
      </c>
      <c r="C83" s="156">
        <v>1842</v>
      </c>
      <c r="D83" s="156">
        <v>719</v>
      </c>
      <c r="E83" s="156">
        <v>1810</v>
      </c>
      <c r="F83" s="156">
        <v>1517</v>
      </c>
      <c r="G83" s="156">
        <v>1901</v>
      </c>
      <c r="H83" s="156">
        <v>1046</v>
      </c>
      <c r="I83" s="156">
        <v>1104</v>
      </c>
      <c r="J83" s="156">
        <v>1721</v>
      </c>
      <c r="K83" s="156">
        <v>1234</v>
      </c>
      <c r="L83" s="156">
        <v>981</v>
      </c>
      <c r="M83" s="156">
        <v>1025</v>
      </c>
      <c r="N83" s="156">
        <v>2220</v>
      </c>
      <c r="O83" s="157">
        <v>17120</v>
      </c>
    </row>
    <row r="84" spans="1:15" ht="12" customHeight="1">
      <c r="A84" s="206"/>
      <c r="B84" s="155" t="s">
        <v>83</v>
      </c>
      <c r="C84" s="156">
        <v>1288</v>
      </c>
      <c r="D84" s="156">
        <v>1280</v>
      </c>
      <c r="E84" s="156">
        <v>1885</v>
      </c>
      <c r="F84" s="156">
        <v>989</v>
      </c>
      <c r="G84" s="156">
        <v>1532</v>
      </c>
      <c r="H84" s="156">
        <v>1386</v>
      </c>
      <c r="I84" s="156">
        <v>943</v>
      </c>
      <c r="J84" s="156">
        <v>1090</v>
      </c>
      <c r="K84" s="156">
        <v>616</v>
      </c>
      <c r="L84" s="156">
        <v>773</v>
      </c>
      <c r="M84" s="156">
        <v>1577</v>
      </c>
      <c r="N84" s="156">
        <v>1025</v>
      </c>
      <c r="O84" s="157">
        <v>14384</v>
      </c>
    </row>
    <row r="85" spans="1:15" ht="12" customHeight="1">
      <c r="A85" s="206"/>
      <c r="B85" s="155" t="s">
        <v>55</v>
      </c>
      <c r="C85" s="156">
        <v>661</v>
      </c>
      <c r="D85" s="156">
        <v>468</v>
      </c>
      <c r="E85" s="156">
        <v>435</v>
      </c>
      <c r="F85" s="156">
        <v>435</v>
      </c>
      <c r="G85" s="156">
        <v>1148</v>
      </c>
      <c r="H85" s="156">
        <v>861</v>
      </c>
      <c r="I85" s="156">
        <v>1017</v>
      </c>
      <c r="J85" s="156">
        <v>456</v>
      </c>
      <c r="K85" s="156">
        <v>945</v>
      </c>
      <c r="L85" s="156">
        <v>1003</v>
      </c>
      <c r="M85" s="156">
        <v>1025</v>
      </c>
      <c r="N85" s="156">
        <v>593</v>
      </c>
      <c r="O85" s="157">
        <v>9047</v>
      </c>
    </row>
    <row r="86" spans="1:15" ht="12" customHeight="1">
      <c r="A86" s="206"/>
      <c r="B86" s="158" t="s">
        <v>52</v>
      </c>
      <c r="C86" s="156">
        <v>0</v>
      </c>
      <c r="D86" s="156">
        <v>21</v>
      </c>
      <c r="E86" s="156">
        <v>0</v>
      </c>
      <c r="F86" s="156">
        <v>0</v>
      </c>
      <c r="G86" s="156">
        <v>549</v>
      </c>
      <c r="H86" s="156">
        <v>0</v>
      </c>
      <c r="I86" s="156">
        <v>838</v>
      </c>
      <c r="J86" s="156">
        <v>751</v>
      </c>
      <c r="K86" s="156">
        <v>0</v>
      </c>
      <c r="L86" s="156">
        <v>795</v>
      </c>
      <c r="M86" s="156">
        <v>2100</v>
      </c>
      <c r="N86" s="156">
        <v>676</v>
      </c>
      <c r="O86" s="157">
        <v>5730</v>
      </c>
    </row>
    <row r="87" spans="1:15" ht="12" customHeight="1">
      <c r="A87" s="206"/>
      <c r="B87" s="155" t="s">
        <v>49</v>
      </c>
      <c r="C87" s="156">
        <v>381</v>
      </c>
      <c r="D87" s="156">
        <v>358</v>
      </c>
      <c r="E87" s="156">
        <v>252</v>
      </c>
      <c r="F87" s="156">
        <v>179</v>
      </c>
      <c r="G87" s="156">
        <v>506</v>
      </c>
      <c r="H87" s="156">
        <v>374</v>
      </c>
      <c r="I87" s="156">
        <v>418</v>
      </c>
      <c r="J87" s="156">
        <v>229</v>
      </c>
      <c r="K87" s="156">
        <v>900</v>
      </c>
      <c r="L87" s="156">
        <v>267</v>
      </c>
      <c r="M87" s="156">
        <v>283</v>
      </c>
      <c r="N87" s="156">
        <v>724</v>
      </c>
      <c r="O87" s="157">
        <v>4871</v>
      </c>
    </row>
    <row r="88" spans="1:15" ht="12" customHeight="1">
      <c r="A88" s="206"/>
      <c r="B88" s="155" t="s">
        <v>99</v>
      </c>
      <c r="C88" s="156">
        <v>38</v>
      </c>
      <c r="D88" s="156">
        <v>0</v>
      </c>
      <c r="E88" s="156">
        <v>1131</v>
      </c>
      <c r="F88" s="156">
        <v>16</v>
      </c>
      <c r="G88" s="156">
        <v>2464</v>
      </c>
      <c r="H88" s="156">
        <v>22</v>
      </c>
      <c r="I88" s="156">
        <v>40</v>
      </c>
      <c r="J88" s="156">
        <v>21</v>
      </c>
      <c r="K88" s="156">
        <v>941</v>
      </c>
      <c r="L88" s="156">
        <v>78</v>
      </c>
      <c r="M88" s="156">
        <v>0</v>
      </c>
      <c r="N88" s="156">
        <v>0</v>
      </c>
      <c r="O88" s="157">
        <v>4751</v>
      </c>
    </row>
    <row r="89" spans="1:15" ht="12" customHeight="1">
      <c r="A89" s="206"/>
      <c r="B89" s="155" t="s">
        <v>92</v>
      </c>
      <c r="C89" s="156">
        <v>246</v>
      </c>
      <c r="D89" s="156">
        <v>128</v>
      </c>
      <c r="E89" s="156">
        <v>142</v>
      </c>
      <c r="F89" s="156">
        <v>76</v>
      </c>
      <c r="G89" s="156">
        <v>202</v>
      </c>
      <c r="H89" s="156">
        <v>134</v>
      </c>
      <c r="I89" s="156">
        <v>258</v>
      </c>
      <c r="J89" s="156">
        <v>1706</v>
      </c>
      <c r="K89" s="156">
        <v>853</v>
      </c>
      <c r="L89" s="156">
        <v>212</v>
      </c>
      <c r="M89" s="156">
        <v>225</v>
      </c>
      <c r="N89" s="156">
        <v>479</v>
      </c>
      <c r="O89" s="157">
        <v>4661</v>
      </c>
    </row>
    <row r="90" spans="1:15" ht="12" customHeight="1">
      <c r="A90" s="206"/>
      <c r="B90" s="155" t="s">
        <v>89</v>
      </c>
      <c r="C90" s="156">
        <v>177</v>
      </c>
      <c r="D90" s="156">
        <v>274</v>
      </c>
      <c r="E90" s="156">
        <v>265</v>
      </c>
      <c r="F90" s="156">
        <v>748</v>
      </c>
      <c r="G90" s="156">
        <v>359</v>
      </c>
      <c r="H90" s="156">
        <v>119</v>
      </c>
      <c r="I90" s="156">
        <v>479</v>
      </c>
      <c r="J90" s="156">
        <v>264</v>
      </c>
      <c r="K90" s="156">
        <v>367</v>
      </c>
      <c r="L90" s="156">
        <v>526</v>
      </c>
      <c r="M90" s="156">
        <v>432</v>
      </c>
      <c r="N90" s="156">
        <v>547</v>
      </c>
      <c r="O90" s="157">
        <v>4557</v>
      </c>
    </row>
    <row r="91" spans="1:15" ht="12" customHeight="1">
      <c r="A91" s="206"/>
      <c r="B91" s="155" t="s">
        <v>51</v>
      </c>
      <c r="C91" s="156">
        <v>185</v>
      </c>
      <c r="D91" s="156">
        <v>1073</v>
      </c>
      <c r="E91" s="156">
        <v>36</v>
      </c>
      <c r="F91" s="156">
        <v>41</v>
      </c>
      <c r="G91" s="156">
        <v>766</v>
      </c>
      <c r="H91" s="156">
        <v>775</v>
      </c>
      <c r="I91" s="156">
        <v>391</v>
      </c>
      <c r="J91" s="156">
        <v>214</v>
      </c>
      <c r="K91" s="156">
        <v>201</v>
      </c>
      <c r="L91" s="156">
        <v>265</v>
      </c>
      <c r="M91" s="156">
        <v>166</v>
      </c>
      <c r="N91" s="156">
        <v>178</v>
      </c>
      <c r="O91" s="157">
        <v>4291</v>
      </c>
    </row>
    <row r="92" spans="1:15" ht="12" customHeight="1">
      <c r="A92" s="206"/>
      <c r="B92" s="155" t="s">
        <v>68</v>
      </c>
      <c r="C92" s="156">
        <v>227</v>
      </c>
      <c r="D92" s="156">
        <v>140</v>
      </c>
      <c r="E92" s="156">
        <v>232</v>
      </c>
      <c r="F92" s="156">
        <v>196</v>
      </c>
      <c r="G92" s="156">
        <v>318</v>
      </c>
      <c r="H92" s="156">
        <v>186</v>
      </c>
      <c r="I92" s="156">
        <v>258</v>
      </c>
      <c r="J92" s="156">
        <v>248</v>
      </c>
      <c r="K92" s="156">
        <v>231</v>
      </c>
      <c r="L92" s="156">
        <v>216</v>
      </c>
      <c r="M92" s="156">
        <v>242</v>
      </c>
      <c r="N92" s="156">
        <v>191</v>
      </c>
      <c r="O92" s="157">
        <v>2685</v>
      </c>
    </row>
    <row r="93" spans="1:15" ht="12" customHeight="1">
      <c r="A93" s="206"/>
      <c r="B93" s="158" t="s">
        <v>73</v>
      </c>
      <c r="C93" s="156">
        <v>60</v>
      </c>
      <c r="D93" s="156">
        <v>8</v>
      </c>
      <c r="E93" s="156">
        <v>11</v>
      </c>
      <c r="F93" s="156">
        <v>9</v>
      </c>
      <c r="G93" s="156">
        <v>99</v>
      </c>
      <c r="H93" s="156">
        <v>110</v>
      </c>
      <c r="I93" s="156">
        <v>194</v>
      </c>
      <c r="J93" s="156">
        <v>181</v>
      </c>
      <c r="K93" s="156">
        <v>377</v>
      </c>
      <c r="L93" s="156">
        <v>838</v>
      </c>
      <c r="M93" s="156">
        <v>114</v>
      </c>
      <c r="N93" s="156">
        <v>496</v>
      </c>
      <c r="O93" s="157">
        <v>2497</v>
      </c>
    </row>
    <row r="94" spans="1:15" ht="12" customHeight="1">
      <c r="A94" s="206"/>
      <c r="B94" s="155" t="s">
        <v>65</v>
      </c>
      <c r="C94" s="156">
        <v>9</v>
      </c>
      <c r="D94" s="156">
        <v>30</v>
      </c>
      <c r="E94" s="156">
        <v>1104</v>
      </c>
      <c r="F94" s="156">
        <v>49</v>
      </c>
      <c r="G94" s="156">
        <v>101</v>
      </c>
      <c r="H94" s="156">
        <v>43</v>
      </c>
      <c r="I94" s="156">
        <v>136</v>
      </c>
      <c r="J94" s="156">
        <v>32</v>
      </c>
      <c r="K94" s="156">
        <v>34</v>
      </c>
      <c r="L94" s="156">
        <v>111</v>
      </c>
      <c r="M94" s="156">
        <v>640</v>
      </c>
      <c r="N94" s="156">
        <v>34</v>
      </c>
      <c r="O94" s="157">
        <v>2323</v>
      </c>
    </row>
    <row r="95" spans="1:15" ht="12" customHeight="1">
      <c r="A95" s="206"/>
      <c r="B95" s="155" t="s">
        <v>94</v>
      </c>
      <c r="C95" s="156">
        <v>53</v>
      </c>
      <c r="D95" s="156">
        <v>56</v>
      </c>
      <c r="E95" s="156">
        <v>86</v>
      </c>
      <c r="F95" s="156">
        <v>62</v>
      </c>
      <c r="G95" s="156">
        <v>75</v>
      </c>
      <c r="H95" s="156">
        <v>70</v>
      </c>
      <c r="I95" s="156">
        <v>229</v>
      </c>
      <c r="J95" s="156">
        <v>20</v>
      </c>
      <c r="K95" s="156">
        <v>90</v>
      </c>
      <c r="L95" s="156">
        <v>28</v>
      </c>
      <c r="M95" s="156">
        <v>34</v>
      </c>
      <c r="N95" s="156">
        <v>1166</v>
      </c>
      <c r="O95" s="157">
        <v>1969</v>
      </c>
    </row>
    <row r="96" spans="1:15" ht="12" customHeight="1">
      <c r="A96" s="206"/>
      <c r="B96" s="155" t="s">
        <v>90</v>
      </c>
      <c r="C96" s="156">
        <v>0</v>
      </c>
      <c r="D96" s="156">
        <v>62</v>
      </c>
      <c r="E96" s="156">
        <v>33</v>
      </c>
      <c r="F96" s="156">
        <v>22</v>
      </c>
      <c r="G96" s="156">
        <v>151</v>
      </c>
      <c r="H96" s="156">
        <v>48</v>
      </c>
      <c r="I96" s="156">
        <v>279</v>
      </c>
      <c r="J96" s="156">
        <v>472</v>
      </c>
      <c r="K96" s="156">
        <v>37</v>
      </c>
      <c r="L96" s="156">
        <v>199</v>
      </c>
      <c r="M96" s="156">
        <v>19</v>
      </c>
      <c r="N96" s="156">
        <v>160</v>
      </c>
      <c r="O96" s="157">
        <v>1482</v>
      </c>
    </row>
    <row r="97" spans="1:15" ht="12" customHeight="1">
      <c r="A97" s="206"/>
      <c r="B97" s="155" t="s">
        <v>82</v>
      </c>
      <c r="C97" s="156">
        <v>75</v>
      </c>
      <c r="D97" s="156">
        <v>15</v>
      </c>
      <c r="E97" s="156">
        <v>45</v>
      </c>
      <c r="F97" s="156">
        <v>94</v>
      </c>
      <c r="G97" s="156">
        <v>131</v>
      </c>
      <c r="H97" s="156">
        <v>38</v>
      </c>
      <c r="I97" s="156">
        <v>42</v>
      </c>
      <c r="J97" s="156">
        <v>86</v>
      </c>
      <c r="K97" s="156">
        <v>107</v>
      </c>
      <c r="L97" s="156">
        <v>99</v>
      </c>
      <c r="M97" s="156">
        <v>175</v>
      </c>
      <c r="N97" s="156">
        <v>92</v>
      </c>
      <c r="O97" s="157">
        <v>999</v>
      </c>
    </row>
    <row r="98" spans="1:15" ht="12" customHeight="1">
      <c r="A98" s="206"/>
      <c r="B98" s="158" t="s">
        <v>86</v>
      </c>
      <c r="C98" s="156">
        <v>0</v>
      </c>
      <c r="D98" s="156">
        <v>0</v>
      </c>
      <c r="E98" s="156">
        <v>0</v>
      </c>
      <c r="F98" s="156">
        <v>0</v>
      </c>
      <c r="G98" s="156">
        <v>0</v>
      </c>
      <c r="H98" s="156">
        <v>893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7">
        <v>893</v>
      </c>
    </row>
    <row r="99" spans="1:15" ht="12" customHeight="1">
      <c r="A99" s="206"/>
      <c r="B99" s="155" t="s">
        <v>71</v>
      </c>
      <c r="C99" s="156">
        <v>91</v>
      </c>
      <c r="D99" s="156">
        <v>59</v>
      </c>
      <c r="E99" s="156">
        <v>82</v>
      </c>
      <c r="F99" s="156">
        <v>34</v>
      </c>
      <c r="G99" s="156">
        <v>34</v>
      </c>
      <c r="H99" s="156">
        <v>21</v>
      </c>
      <c r="I99" s="156">
        <v>37</v>
      </c>
      <c r="J99" s="156">
        <v>102</v>
      </c>
      <c r="K99" s="156">
        <v>93</v>
      </c>
      <c r="L99" s="156">
        <v>111</v>
      </c>
      <c r="M99" s="156">
        <v>160</v>
      </c>
      <c r="N99" s="156">
        <v>44</v>
      </c>
      <c r="O99" s="157">
        <v>868</v>
      </c>
    </row>
    <row r="100" spans="1:15" ht="12" customHeight="1">
      <c r="A100" s="206"/>
      <c r="B100" s="155" t="s">
        <v>53</v>
      </c>
      <c r="C100" s="156">
        <v>122</v>
      </c>
      <c r="D100" s="156">
        <v>40</v>
      </c>
      <c r="E100" s="156">
        <v>14</v>
      </c>
      <c r="F100" s="156">
        <v>14</v>
      </c>
      <c r="G100" s="156">
        <v>104</v>
      </c>
      <c r="H100" s="156">
        <v>0</v>
      </c>
      <c r="I100" s="156">
        <v>39</v>
      </c>
      <c r="J100" s="156">
        <v>0</v>
      </c>
      <c r="K100" s="156">
        <v>22</v>
      </c>
      <c r="L100" s="156">
        <v>73</v>
      </c>
      <c r="M100" s="156">
        <v>27</v>
      </c>
      <c r="N100" s="156">
        <v>64</v>
      </c>
      <c r="O100" s="157">
        <v>519</v>
      </c>
    </row>
    <row r="101" spans="1:15" ht="12" customHeight="1">
      <c r="A101" s="206"/>
      <c r="B101" s="155" t="s">
        <v>54</v>
      </c>
      <c r="C101" s="156">
        <v>48</v>
      </c>
      <c r="D101" s="156">
        <v>110</v>
      </c>
      <c r="E101" s="156">
        <v>0</v>
      </c>
      <c r="F101" s="156">
        <v>25</v>
      </c>
      <c r="G101" s="156">
        <v>71</v>
      </c>
      <c r="H101" s="156">
        <v>0</v>
      </c>
      <c r="I101" s="156">
        <v>68</v>
      </c>
      <c r="J101" s="156">
        <v>37</v>
      </c>
      <c r="K101" s="156">
        <v>0</v>
      </c>
      <c r="L101" s="156">
        <v>73</v>
      </c>
      <c r="M101" s="156">
        <v>40</v>
      </c>
      <c r="N101" s="156">
        <v>44</v>
      </c>
      <c r="O101" s="157">
        <v>516</v>
      </c>
    </row>
    <row r="102" spans="1:15" ht="12" customHeight="1">
      <c r="A102" s="206"/>
      <c r="B102" s="155" t="s">
        <v>57</v>
      </c>
      <c r="C102" s="156">
        <v>0</v>
      </c>
      <c r="D102" s="156">
        <v>360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0</v>
      </c>
      <c r="K102" s="156">
        <v>0</v>
      </c>
      <c r="L102" s="156">
        <v>0</v>
      </c>
      <c r="M102" s="156">
        <v>13</v>
      </c>
      <c r="N102" s="156">
        <v>0</v>
      </c>
      <c r="O102" s="157">
        <v>373</v>
      </c>
    </row>
    <row r="103" spans="1:15" ht="12" customHeight="1">
      <c r="A103" s="206"/>
      <c r="B103" s="155" t="s">
        <v>61</v>
      </c>
      <c r="C103" s="156">
        <v>11</v>
      </c>
      <c r="D103" s="156">
        <v>12</v>
      </c>
      <c r="E103" s="156">
        <v>20</v>
      </c>
      <c r="F103" s="156">
        <v>65</v>
      </c>
      <c r="G103" s="156">
        <v>21</v>
      </c>
      <c r="H103" s="156">
        <v>0</v>
      </c>
      <c r="I103" s="156">
        <v>41</v>
      </c>
      <c r="J103" s="156">
        <v>32</v>
      </c>
      <c r="K103" s="156">
        <v>0</v>
      </c>
      <c r="L103" s="156">
        <v>67</v>
      </c>
      <c r="M103" s="156">
        <v>0</v>
      </c>
      <c r="N103" s="156">
        <v>34</v>
      </c>
      <c r="O103" s="157">
        <v>303</v>
      </c>
    </row>
    <row r="104" spans="1:15" ht="12" customHeight="1">
      <c r="A104" s="206"/>
      <c r="B104" s="155" t="s">
        <v>62</v>
      </c>
      <c r="C104" s="156">
        <v>0</v>
      </c>
      <c r="D104" s="156">
        <v>0</v>
      </c>
      <c r="E104" s="156">
        <v>0</v>
      </c>
      <c r="F104" s="156">
        <v>0</v>
      </c>
      <c r="G104" s="156">
        <v>0</v>
      </c>
      <c r="H104" s="156">
        <v>26</v>
      </c>
      <c r="I104" s="156">
        <v>0</v>
      </c>
      <c r="J104" s="156">
        <v>19</v>
      </c>
      <c r="K104" s="156">
        <v>0</v>
      </c>
      <c r="L104" s="156">
        <v>0</v>
      </c>
      <c r="M104" s="156">
        <v>169</v>
      </c>
      <c r="N104" s="156">
        <v>61</v>
      </c>
      <c r="O104" s="157">
        <v>275</v>
      </c>
    </row>
    <row r="105" spans="1:15" ht="12" customHeight="1">
      <c r="A105" s="206"/>
      <c r="B105" s="155" t="s">
        <v>102</v>
      </c>
      <c r="C105" s="156">
        <v>0</v>
      </c>
      <c r="D105" s="156">
        <v>14</v>
      </c>
      <c r="E105" s="156">
        <v>43</v>
      </c>
      <c r="F105" s="156">
        <v>0</v>
      </c>
      <c r="G105" s="156">
        <v>51</v>
      </c>
      <c r="H105" s="156">
        <v>13</v>
      </c>
      <c r="I105" s="156">
        <v>8</v>
      </c>
      <c r="J105" s="156">
        <v>29</v>
      </c>
      <c r="K105" s="156">
        <v>40</v>
      </c>
      <c r="L105" s="156">
        <v>21</v>
      </c>
      <c r="M105" s="156">
        <v>10</v>
      </c>
      <c r="N105" s="156">
        <v>0</v>
      </c>
      <c r="O105" s="157">
        <v>229</v>
      </c>
    </row>
    <row r="106" spans="1:15" ht="12" customHeight="1">
      <c r="A106" s="206"/>
      <c r="B106" s="155" t="s">
        <v>59</v>
      </c>
      <c r="C106" s="156">
        <v>12</v>
      </c>
      <c r="D106" s="156">
        <v>59</v>
      </c>
      <c r="E106" s="156">
        <v>21</v>
      </c>
      <c r="F106" s="156">
        <v>22</v>
      </c>
      <c r="G106" s="156">
        <v>0</v>
      </c>
      <c r="H106" s="156">
        <v>0</v>
      </c>
      <c r="I106" s="156">
        <v>27</v>
      </c>
      <c r="J106" s="156">
        <v>23</v>
      </c>
      <c r="K106" s="156">
        <v>0</v>
      </c>
      <c r="L106" s="156">
        <v>0</v>
      </c>
      <c r="M106" s="156">
        <v>37</v>
      </c>
      <c r="N106" s="156">
        <v>20</v>
      </c>
      <c r="O106" s="157">
        <v>221</v>
      </c>
    </row>
    <row r="107" spans="1:15" ht="12" customHeight="1">
      <c r="A107" s="206"/>
      <c r="B107" s="155" t="s">
        <v>48</v>
      </c>
      <c r="C107" s="156">
        <v>0</v>
      </c>
      <c r="D107" s="156">
        <v>0</v>
      </c>
      <c r="E107" s="156"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0</v>
      </c>
      <c r="M107" s="156">
        <v>208</v>
      </c>
      <c r="N107" s="156">
        <v>0</v>
      </c>
      <c r="O107" s="157">
        <v>208</v>
      </c>
    </row>
    <row r="108" spans="1:15" ht="12" customHeight="1">
      <c r="A108" s="206"/>
      <c r="B108" s="155" t="s">
        <v>70</v>
      </c>
      <c r="C108" s="156">
        <v>0</v>
      </c>
      <c r="D108" s="156">
        <v>0</v>
      </c>
      <c r="E108" s="156">
        <v>0</v>
      </c>
      <c r="F108" s="156">
        <v>8</v>
      </c>
      <c r="G108" s="156">
        <v>6</v>
      </c>
      <c r="H108" s="156">
        <v>0</v>
      </c>
      <c r="I108" s="156">
        <v>12</v>
      </c>
      <c r="J108" s="156">
        <v>0</v>
      </c>
      <c r="K108" s="156">
        <v>43</v>
      </c>
      <c r="L108" s="156">
        <v>11</v>
      </c>
      <c r="M108" s="156">
        <v>57</v>
      </c>
      <c r="N108" s="156">
        <v>7</v>
      </c>
      <c r="O108" s="157">
        <v>144</v>
      </c>
    </row>
    <row r="109" spans="1:15" ht="12" customHeight="1">
      <c r="A109" s="206"/>
      <c r="B109" s="155" t="s">
        <v>93</v>
      </c>
      <c r="C109" s="156">
        <v>48</v>
      </c>
      <c r="D109" s="156">
        <v>26</v>
      </c>
      <c r="E109" s="156">
        <v>0</v>
      </c>
      <c r="F109" s="156">
        <v>0</v>
      </c>
      <c r="G109" s="156">
        <v>0</v>
      </c>
      <c r="H109" s="156">
        <v>0</v>
      </c>
      <c r="I109" s="156">
        <v>0</v>
      </c>
      <c r="J109" s="156">
        <v>26</v>
      </c>
      <c r="K109" s="156">
        <v>0</v>
      </c>
      <c r="L109" s="156">
        <v>26</v>
      </c>
      <c r="M109" s="156">
        <v>12</v>
      </c>
      <c r="N109" s="156">
        <v>0</v>
      </c>
      <c r="O109" s="157">
        <v>138</v>
      </c>
    </row>
    <row r="110" spans="1:15" ht="12" customHeight="1">
      <c r="A110" s="206"/>
      <c r="B110" s="155" t="s">
        <v>96</v>
      </c>
      <c r="C110" s="156">
        <v>0</v>
      </c>
      <c r="D110" s="156">
        <v>0</v>
      </c>
      <c r="E110" s="156">
        <v>45</v>
      </c>
      <c r="F110" s="156">
        <v>24</v>
      </c>
      <c r="G110" s="156">
        <v>0</v>
      </c>
      <c r="H110" s="156">
        <v>23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7">
        <v>92</v>
      </c>
    </row>
    <row r="111" spans="1:15" ht="12" customHeight="1">
      <c r="A111" s="206"/>
      <c r="B111" s="155" t="s">
        <v>91</v>
      </c>
      <c r="C111" s="156">
        <v>23</v>
      </c>
      <c r="D111" s="156">
        <v>0</v>
      </c>
      <c r="E111" s="156">
        <v>19</v>
      </c>
      <c r="F111" s="156">
        <v>0</v>
      </c>
      <c r="G111" s="156">
        <v>0</v>
      </c>
      <c r="H111" s="156">
        <v>0</v>
      </c>
      <c r="I111" s="156">
        <v>0</v>
      </c>
      <c r="J111" s="156">
        <v>17</v>
      </c>
      <c r="K111" s="156">
        <v>0</v>
      </c>
      <c r="L111" s="156">
        <v>0</v>
      </c>
      <c r="M111" s="156">
        <v>0</v>
      </c>
      <c r="N111" s="156">
        <v>18</v>
      </c>
      <c r="O111" s="157">
        <v>77</v>
      </c>
    </row>
    <row r="112" spans="1:15" ht="12" customHeight="1">
      <c r="A112" s="206"/>
      <c r="B112" s="155" t="s">
        <v>81</v>
      </c>
      <c r="C112" s="156">
        <v>11</v>
      </c>
      <c r="D112" s="156">
        <v>8</v>
      </c>
      <c r="E112" s="156">
        <v>0</v>
      </c>
      <c r="F112" s="156">
        <v>0</v>
      </c>
      <c r="G112" s="156">
        <v>0</v>
      </c>
      <c r="H112" s="156">
        <v>0</v>
      </c>
      <c r="I112" s="156">
        <v>0</v>
      </c>
      <c r="J112" s="156">
        <v>8</v>
      </c>
      <c r="K112" s="156">
        <v>0</v>
      </c>
      <c r="L112" s="156">
        <v>0</v>
      </c>
      <c r="M112" s="156">
        <v>0</v>
      </c>
      <c r="N112" s="156">
        <v>0</v>
      </c>
      <c r="O112" s="157">
        <v>27</v>
      </c>
    </row>
    <row r="113" spans="1:15" ht="12" customHeight="1">
      <c r="A113" s="206"/>
      <c r="B113" s="158" t="s">
        <v>63</v>
      </c>
      <c r="C113" s="156">
        <v>0</v>
      </c>
      <c r="D113" s="156">
        <v>0</v>
      </c>
      <c r="E113" s="156">
        <v>0</v>
      </c>
      <c r="F113" s="156">
        <v>0</v>
      </c>
      <c r="G113" s="156">
        <v>0</v>
      </c>
      <c r="H113" s="156">
        <v>0</v>
      </c>
      <c r="I113" s="156">
        <v>20</v>
      </c>
      <c r="J113" s="156">
        <v>0</v>
      </c>
      <c r="K113" s="156">
        <v>0</v>
      </c>
      <c r="L113" s="156">
        <v>0</v>
      </c>
      <c r="M113" s="156">
        <v>0</v>
      </c>
      <c r="N113" s="156">
        <v>0</v>
      </c>
      <c r="O113" s="157">
        <v>20</v>
      </c>
    </row>
    <row r="114" spans="1:15" ht="12" customHeight="1">
      <c r="A114" s="206"/>
      <c r="B114" s="155" t="s">
        <v>100</v>
      </c>
      <c r="C114" s="156">
        <v>0</v>
      </c>
      <c r="D114" s="156">
        <v>12</v>
      </c>
      <c r="E114" s="156">
        <v>0</v>
      </c>
      <c r="F114" s="156">
        <v>0</v>
      </c>
      <c r="G114" s="156">
        <v>0</v>
      </c>
      <c r="H114" s="156">
        <v>0</v>
      </c>
      <c r="I114" s="156">
        <v>0</v>
      </c>
      <c r="J114" s="156">
        <v>0</v>
      </c>
      <c r="K114" s="156">
        <v>0</v>
      </c>
      <c r="L114" s="156">
        <v>0</v>
      </c>
      <c r="M114" s="156">
        <v>0</v>
      </c>
      <c r="N114" s="156">
        <v>0</v>
      </c>
      <c r="O114" s="157">
        <v>12</v>
      </c>
    </row>
    <row r="115" spans="1:15" ht="12" customHeight="1" thickBot="1">
      <c r="A115" s="207"/>
      <c r="B115" s="166" t="s">
        <v>77</v>
      </c>
      <c r="C115" s="148">
        <v>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10</v>
      </c>
      <c r="O115" s="149">
        <v>10</v>
      </c>
    </row>
    <row r="116" ht="13.5" customHeight="1">
      <c r="A116" s="137" t="s">
        <v>46</v>
      </c>
    </row>
  </sheetData>
  <sheetProtection/>
  <mergeCells count="8">
    <mergeCell ref="A5:A7"/>
    <mergeCell ref="A14:A29"/>
    <mergeCell ref="C76:O76"/>
    <mergeCell ref="A36:A70"/>
    <mergeCell ref="A78:A115"/>
    <mergeCell ref="C3:O3"/>
    <mergeCell ref="C12:O12"/>
    <mergeCell ref="C34:O3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H4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5.8515625" style="22" customWidth="1"/>
    <col min="2" max="11" width="6.7109375" style="22" customWidth="1"/>
    <col min="12" max="16384" width="9.00390625" style="22" customWidth="1"/>
  </cols>
  <sheetData>
    <row r="1" spans="1:60" s="3" customFormat="1" ht="19.5" customHeight="1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2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ht="6.75" customHeight="1" thickBot="1"/>
    <row r="3" spans="2:11" ht="13.5" customHeight="1" thickBot="1">
      <c r="B3" s="185" t="s">
        <v>110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3.5" customHeight="1" thickBot="1">
      <c r="A4" s="18"/>
      <c r="B4" s="120">
        <v>2000</v>
      </c>
      <c r="C4" s="120">
        <v>2001</v>
      </c>
      <c r="D4" s="120">
        <v>2002</v>
      </c>
      <c r="E4" s="120">
        <v>2003</v>
      </c>
      <c r="F4" s="120">
        <v>2004</v>
      </c>
      <c r="G4" s="120">
        <v>2005</v>
      </c>
      <c r="H4" s="120">
        <v>2006</v>
      </c>
      <c r="I4" s="120">
        <v>2007</v>
      </c>
      <c r="J4" s="120">
        <v>2008</v>
      </c>
      <c r="K4" s="120">
        <v>2009</v>
      </c>
    </row>
    <row r="5" spans="1:11" ht="13.5" customHeight="1" thickBot="1">
      <c r="A5" s="36" t="s">
        <v>111</v>
      </c>
      <c r="B5" s="37">
        <v>70</v>
      </c>
      <c r="C5" s="37">
        <v>71</v>
      </c>
      <c r="D5" s="37">
        <v>64</v>
      </c>
      <c r="E5" s="37">
        <v>44</v>
      </c>
      <c r="F5" s="37">
        <v>42</v>
      </c>
      <c r="G5" s="37">
        <v>36</v>
      </c>
      <c r="H5" s="37">
        <v>34</v>
      </c>
      <c r="I5" s="37">
        <v>32</v>
      </c>
      <c r="J5" s="37">
        <v>27</v>
      </c>
      <c r="K5" s="37">
        <v>24</v>
      </c>
    </row>
    <row r="6" spans="1:60" s="3" customFormat="1" ht="13.5" customHeight="1">
      <c r="A6" s="3" t="s">
        <v>113</v>
      </c>
      <c r="B6" s="18"/>
      <c r="C6" s="2"/>
      <c r="D6" s="2"/>
      <c r="E6" s="2"/>
      <c r="F6" s="2"/>
      <c r="G6" s="2"/>
      <c r="H6" s="2"/>
      <c r="I6" s="2"/>
      <c r="J6" s="21"/>
      <c r="K6" s="21"/>
      <c r="L6" s="2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8" spans="1:60" s="3" customFormat="1" ht="39.75" customHeight="1">
      <c r="A8" s="209" t="s">
        <v>158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ht="6.75" customHeight="1" thickBot="1"/>
    <row r="10" spans="2:11" ht="13.5" customHeight="1" thickBot="1">
      <c r="B10" s="185" t="s">
        <v>110</v>
      </c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ht="13.5" customHeight="1" thickBot="1">
      <c r="A11" s="18"/>
      <c r="B11" s="120">
        <v>2000</v>
      </c>
      <c r="C11" s="120">
        <v>2001</v>
      </c>
      <c r="D11" s="120">
        <v>2002</v>
      </c>
      <c r="E11" s="120">
        <v>2003</v>
      </c>
      <c r="F11" s="120">
        <v>2004</v>
      </c>
      <c r="G11" s="120">
        <v>2005</v>
      </c>
      <c r="H11" s="120">
        <v>2006</v>
      </c>
      <c r="I11" s="120">
        <v>2007</v>
      </c>
      <c r="J11" s="120">
        <v>2008</v>
      </c>
      <c r="K11" s="120">
        <v>2009</v>
      </c>
    </row>
    <row r="12" spans="1:11" ht="13.5" customHeight="1" thickBot="1">
      <c r="A12" s="36" t="s">
        <v>112</v>
      </c>
      <c r="B12" s="168">
        <v>387</v>
      </c>
      <c r="C12" s="168">
        <v>360</v>
      </c>
      <c r="D12" s="168">
        <v>283</v>
      </c>
      <c r="E12" s="168">
        <v>192</v>
      </c>
      <c r="F12" s="168">
        <v>157</v>
      </c>
      <c r="G12" s="168">
        <v>148</v>
      </c>
      <c r="H12" s="168">
        <v>136</v>
      </c>
      <c r="I12" s="168">
        <v>93</v>
      </c>
      <c r="J12" s="168">
        <v>102</v>
      </c>
      <c r="K12" s="168">
        <v>107</v>
      </c>
    </row>
    <row r="13" spans="1:60" s="3" customFormat="1" ht="12.75">
      <c r="A13" s="3" t="s">
        <v>113</v>
      </c>
      <c r="B13" s="18"/>
      <c r="C13" s="2"/>
      <c r="D13" s="2"/>
      <c r="E13" s="2"/>
      <c r="F13" s="2"/>
      <c r="G13" s="2"/>
      <c r="H13" s="2"/>
      <c r="I13" s="2"/>
      <c r="J13" s="21"/>
      <c r="K13" s="21"/>
      <c r="L13" s="2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5" spans="1:60" s="3" customFormat="1" ht="39.75" customHeight="1">
      <c r="A15" s="209" t="s">
        <v>159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ht="6.75" customHeight="1" thickBot="1"/>
    <row r="17" spans="2:11" ht="13.5" customHeight="1" thickBot="1">
      <c r="B17" s="185" t="s">
        <v>110</v>
      </c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ht="13.5" customHeight="1" thickBot="1">
      <c r="A18" s="38" t="s">
        <v>111</v>
      </c>
      <c r="B18" s="130">
        <v>2000</v>
      </c>
      <c r="C18" s="130">
        <v>2001</v>
      </c>
      <c r="D18" s="130">
        <v>2002</v>
      </c>
      <c r="E18" s="130">
        <v>2003</v>
      </c>
      <c r="F18" s="130">
        <v>2004</v>
      </c>
      <c r="G18" s="130">
        <v>2005</v>
      </c>
      <c r="H18" s="130">
        <v>2006</v>
      </c>
      <c r="I18" s="130">
        <v>2007</v>
      </c>
      <c r="J18" s="130">
        <v>2008</v>
      </c>
      <c r="K18" s="130">
        <v>2009</v>
      </c>
    </row>
    <row r="19" spans="1:11" ht="15">
      <c r="A19" s="39" t="s">
        <v>114</v>
      </c>
      <c r="B19" s="40">
        <v>2</v>
      </c>
      <c r="C19" s="40">
        <v>2</v>
      </c>
      <c r="D19" s="40">
        <v>2</v>
      </c>
      <c r="E19" s="40">
        <v>2</v>
      </c>
      <c r="F19" s="40">
        <v>2</v>
      </c>
      <c r="G19" s="40">
        <v>1</v>
      </c>
      <c r="H19" s="40">
        <v>0</v>
      </c>
      <c r="I19" s="40">
        <v>0</v>
      </c>
      <c r="J19" s="40">
        <v>0</v>
      </c>
      <c r="K19" s="40">
        <v>1</v>
      </c>
    </row>
    <row r="20" spans="1:11" ht="15">
      <c r="A20" s="41" t="s">
        <v>115</v>
      </c>
      <c r="B20" s="169">
        <v>9</v>
      </c>
      <c r="C20" s="169">
        <v>9</v>
      </c>
      <c r="D20" s="169">
        <v>6</v>
      </c>
      <c r="E20" s="169">
        <v>6</v>
      </c>
      <c r="F20" s="169">
        <v>4</v>
      </c>
      <c r="G20" s="169">
        <v>4</v>
      </c>
      <c r="H20" s="169">
        <v>4</v>
      </c>
      <c r="I20" s="169">
        <v>3</v>
      </c>
      <c r="J20" s="169">
        <v>3</v>
      </c>
      <c r="K20" s="169">
        <v>3</v>
      </c>
    </row>
    <row r="21" spans="1:11" ht="15">
      <c r="A21" s="41" t="s">
        <v>116</v>
      </c>
      <c r="B21" s="169">
        <f>25+53</f>
        <v>78</v>
      </c>
      <c r="C21" s="169">
        <f>23+56</f>
        <v>79</v>
      </c>
      <c r="D21" s="169">
        <f>26+49</f>
        <v>75</v>
      </c>
      <c r="E21" s="169">
        <f>19+27</f>
        <v>46</v>
      </c>
      <c r="F21" s="169">
        <f>14+28</f>
        <v>42</v>
      </c>
      <c r="G21" s="169">
        <f>12+26</f>
        <v>38</v>
      </c>
      <c r="H21" s="169">
        <f>12+18</f>
        <v>30</v>
      </c>
      <c r="I21" s="169">
        <f>12+10</f>
        <v>22</v>
      </c>
      <c r="J21" s="169">
        <f>13+12</f>
        <v>25</v>
      </c>
      <c r="K21" s="169">
        <v>20</v>
      </c>
    </row>
    <row r="22" spans="1:11" ht="15">
      <c r="A22" s="41" t="s">
        <v>117</v>
      </c>
      <c r="B22" s="169">
        <v>5</v>
      </c>
      <c r="C22" s="169">
        <v>5</v>
      </c>
      <c r="D22" s="169">
        <v>6</v>
      </c>
      <c r="E22" s="169">
        <v>6</v>
      </c>
      <c r="F22" s="169">
        <v>6</v>
      </c>
      <c r="G22" s="169">
        <v>6</v>
      </c>
      <c r="H22" s="169">
        <v>5</v>
      </c>
      <c r="I22" s="169">
        <v>5</v>
      </c>
      <c r="J22" s="169">
        <v>5</v>
      </c>
      <c r="K22" s="169">
        <v>1</v>
      </c>
    </row>
    <row r="23" spans="1:11" ht="15">
      <c r="A23" s="41" t="s">
        <v>118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</row>
    <row r="24" spans="1:11" ht="15">
      <c r="A24" s="41" t="s">
        <v>13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</row>
    <row r="25" spans="1:11" ht="15.75" thickBot="1">
      <c r="A25" s="42" t="s">
        <v>119</v>
      </c>
      <c r="B25" s="170">
        <v>2</v>
      </c>
      <c r="C25" s="170">
        <v>2</v>
      </c>
      <c r="D25" s="170">
        <v>1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</row>
    <row r="26" spans="1:60" s="3" customFormat="1" ht="13.5" customHeight="1">
      <c r="A26" s="3" t="s">
        <v>113</v>
      </c>
      <c r="B26" s="18"/>
      <c r="C26" s="2"/>
      <c r="D26" s="2"/>
      <c r="E26" s="2"/>
      <c r="F26" s="2"/>
      <c r="G26" s="2"/>
      <c r="H26" s="2"/>
      <c r="I26" s="2"/>
      <c r="J26" s="21"/>
      <c r="K26" s="21"/>
      <c r="L26" s="2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10" ht="15">
      <c r="A27" s="208" t="s">
        <v>120</v>
      </c>
      <c r="B27" s="208"/>
      <c r="C27" s="208"/>
      <c r="D27" s="208"/>
      <c r="E27" s="208"/>
      <c r="F27" s="208"/>
      <c r="G27" s="208"/>
      <c r="H27" s="208"/>
      <c r="I27" s="208"/>
      <c r="J27" s="208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60" s="3" customFormat="1" ht="39.75" customHeight="1">
      <c r="A29" s="209" t="s">
        <v>160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ht="6.75" customHeight="1" thickBot="1"/>
    <row r="31" spans="2:11" ht="13.5" customHeight="1" thickBot="1">
      <c r="B31" s="185" t="s">
        <v>110</v>
      </c>
      <c r="C31" s="185"/>
      <c r="D31" s="185"/>
      <c r="E31" s="185"/>
      <c r="F31" s="185"/>
      <c r="G31" s="185"/>
      <c r="H31" s="185"/>
      <c r="I31" s="185"/>
      <c r="J31" s="185"/>
      <c r="K31" s="185"/>
    </row>
    <row r="32" spans="1:11" ht="15.75" thickBot="1">
      <c r="A32" s="36" t="s">
        <v>112</v>
      </c>
      <c r="B32" s="130">
        <v>2000</v>
      </c>
      <c r="C32" s="130">
        <v>2001</v>
      </c>
      <c r="D32" s="130">
        <v>2002</v>
      </c>
      <c r="E32" s="130">
        <v>2003</v>
      </c>
      <c r="F32" s="130">
        <v>2004</v>
      </c>
      <c r="G32" s="130">
        <v>2005</v>
      </c>
      <c r="H32" s="130">
        <v>2006</v>
      </c>
      <c r="I32" s="130">
        <v>2007</v>
      </c>
      <c r="J32" s="130">
        <v>2008</v>
      </c>
      <c r="K32" s="130">
        <v>2009</v>
      </c>
    </row>
    <row r="33" spans="1:11" ht="15">
      <c r="A33" s="43" t="s">
        <v>114</v>
      </c>
      <c r="B33" s="40">
        <f>4347/1000</f>
        <v>4.347</v>
      </c>
      <c r="C33" s="40">
        <f>4347/1000</f>
        <v>4.347</v>
      </c>
      <c r="D33" s="40">
        <f>4347/1000</f>
        <v>4.347</v>
      </c>
      <c r="E33" s="40">
        <f>4347/1000</f>
        <v>4.347</v>
      </c>
      <c r="F33" s="40">
        <f>4347/1000</f>
        <v>4.347</v>
      </c>
      <c r="G33" s="40">
        <f>240/1000</f>
        <v>0.24</v>
      </c>
      <c r="H33" s="40">
        <v>0</v>
      </c>
      <c r="I33" s="40">
        <v>0</v>
      </c>
      <c r="J33" s="40">
        <v>0</v>
      </c>
      <c r="K33" s="40">
        <v>0</v>
      </c>
    </row>
    <row r="34" spans="1:11" ht="15">
      <c r="A34" s="41" t="s">
        <v>115</v>
      </c>
      <c r="B34" s="169">
        <f>173871/1000</f>
        <v>173.871</v>
      </c>
      <c r="C34" s="169">
        <f>173871/1000</f>
        <v>173.871</v>
      </c>
      <c r="D34" s="169">
        <f>109484/1000</f>
        <v>109.484</v>
      </c>
      <c r="E34" s="169">
        <f>77896.5/1000</f>
        <v>77.8965</v>
      </c>
      <c r="F34" s="169">
        <f>30897.5/1000</f>
        <v>30.8975</v>
      </c>
      <c r="G34" s="169">
        <f>50221/1000</f>
        <v>50.221</v>
      </c>
      <c r="H34" s="169">
        <f>50221/1000</f>
        <v>50.221</v>
      </c>
      <c r="I34" s="169">
        <f>34349/1000</f>
        <v>34.349</v>
      </c>
      <c r="J34" s="169">
        <f>34349/1000</f>
        <v>34.349</v>
      </c>
      <c r="K34" s="169">
        <v>34.456</v>
      </c>
    </row>
    <row r="35" spans="1:11" ht="15">
      <c r="A35" s="41" t="s">
        <v>116</v>
      </c>
      <c r="B35" s="169">
        <v>199.28411</v>
      </c>
      <c r="C35" s="169">
        <v>169.57783999999998</v>
      </c>
      <c r="D35" s="169">
        <v>156.17785</v>
      </c>
      <c r="E35" s="169">
        <v>100.74037</v>
      </c>
      <c r="F35" s="169">
        <v>101.35519</v>
      </c>
      <c r="G35" s="169">
        <v>90.27535</v>
      </c>
      <c r="H35" s="169">
        <v>76.57748000000001</v>
      </c>
      <c r="I35" s="169">
        <v>54.97547</v>
      </c>
      <c r="J35" s="169">
        <v>63.330650000000006</v>
      </c>
      <c r="K35" s="169">
        <v>66</v>
      </c>
    </row>
    <row r="36" spans="1:11" ht="15">
      <c r="A36" s="41" t="s">
        <v>117</v>
      </c>
      <c r="B36" s="169">
        <f>18896.6/1000</f>
        <v>18.8966</v>
      </c>
      <c r="C36" s="169">
        <f>18896.6/1000</f>
        <v>18.8966</v>
      </c>
      <c r="D36" s="169">
        <f>25166.48/1000</f>
        <v>25.16648</v>
      </c>
      <c r="E36" s="169">
        <f>14061.17/1000</f>
        <v>14.06117</v>
      </c>
      <c r="F36" s="169">
        <f>14061.17/1000</f>
        <v>14.06117</v>
      </c>
      <c r="G36" s="169">
        <f>14061.17/1000</f>
        <v>14.06117</v>
      </c>
      <c r="H36" s="169">
        <f>12461.9/1000</f>
        <v>12.4619</v>
      </c>
      <c r="I36" s="169">
        <f>8950/1000</f>
        <v>8.95</v>
      </c>
      <c r="J36" s="169">
        <f>7462.69/1000</f>
        <v>7.462689999999999</v>
      </c>
      <c r="K36" s="169">
        <v>6.461</v>
      </c>
    </row>
    <row r="37" spans="1:11" ht="15">
      <c r="A37" s="41" t="s">
        <v>118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</row>
    <row r="38" spans="1:11" ht="15">
      <c r="A38" s="41" t="s">
        <v>13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</row>
    <row r="39" spans="1:11" ht="15.75" thickBot="1">
      <c r="A39" s="42" t="s">
        <v>119</v>
      </c>
      <c r="B39" s="170">
        <f>6602/1000</f>
        <v>6.602</v>
      </c>
      <c r="C39" s="170">
        <f>6602/1000</f>
        <v>6.602</v>
      </c>
      <c r="D39" s="170"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</row>
    <row r="40" spans="1:10" ht="15">
      <c r="A40" s="208" t="s">
        <v>120</v>
      </c>
      <c r="B40" s="208"/>
      <c r="C40" s="208"/>
      <c r="D40" s="208"/>
      <c r="E40" s="208"/>
      <c r="F40" s="208"/>
      <c r="G40" s="208"/>
      <c r="H40" s="208"/>
      <c r="I40" s="208"/>
      <c r="J40" s="208"/>
    </row>
    <row r="41" spans="1:60" s="3" customFormat="1" ht="12.75">
      <c r="A41" s="3" t="s">
        <v>113</v>
      </c>
      <c r="B41" s="18"/>
      <c r="C41" s="2"/>
      <c r="D41" s="2"/>
      <c r="E41" s="2"/>
      <c r="F41" s="2"/>
      <c r="G41" s="2"/>
      <c r="H41" s="2"/>
      <c r="I41" s="2"/>
      <c r="J41" s="21"/>
      <c r="K41" s="21"/>
      <c r="L41" s="2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</sheetData>
  <sheetProtection/>
  <mergeCells count="9">
    <mergeCell ref="B3:K3"/>
    <mergeCell ref="B10:K10"/>
    <mergeCell ref="B17:K17"/>
    <mergeCell ref="B31:K31"/>
    <mergeCell ref="A27:J27"/>
    <mergeCell ref="A40:J40"/>
    <mergeCell ref="A8:K8"/>
    <mergeCell ref="A15:K15"/>
    <mergeCell ref="A29:K29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hamamy1</cp:lastModifiedBy>
  <cp:lastPrinted>2012-08-31T10:39:07Z</cp:lastPrinted>
  <dcterms:created xsi:type="dcterms:W3CDTF">2009-09-11T07:17:23Z</dcterms:created>
  <dcterms:modified xsi:type="dcterms:W3CDTF">2012-11-27T14:56:39Z</dcterms:modified>
  <cp:category/>
  <cp:version/>
  <cp:contentType/>
  <cp:contentStatus/>
</cp:coreProperties>
</file>