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firstSheet="2" activeTab="4"/>
  </bookViews>
  <sheets>
    <sheet name="14." sheetId="1" r:id="rId1"/>
    <sheet name="14.1-2-3-4-5-6-7-8-9-10" sheetId="2" r:id="rId2"/>
    <sheet name="14.11-12" sheetId="3" r:id="rId3"/>
    <sheet name="14.13-14-15-16-17-18-19-20" sheetId="4" r:id="rId4"/>
    <sheet name="14.21-22-23-24-25-26-27-28-29" sheetId="5" r:id="rId5"/>
  </sheets>
  <definedNames/>
  <calcPr fullCalcOnLoad="1"/>
</workbook>
</file>

<file path=xl/sharedStrings.xml><?xml version="1.0" encoding="utf-8"?>
<sst xmlns="http://schemas.openxmlformats.org/spreadsheetml/2006/main" count="564" uniqueCount="275">
  <si>
    <t>Death contributions</t>
  </si>
  <si>
    <t>Birth contributions</t>
  </si>
  <si>
    <t>Expense type</t>
  </si>
  <si>
    <t>Electricity</t>
  </si>
  <si>
    <t>Aaley</t>
  </si>
  <si>
    <t>Sour</t>
  </si>
  <si>
    <t>Total</t>
  </si>
  <si>
    <t>14. PUBLIC INSURANCE</t>
  </si>
  <si>
    <t>Source: Social Security National Fund</t>
  </si>
  <si>
    <t>Collected subscriptions in millions LBP</t>
  </si>
  <si>
    <t>Institutions</t>
  </si>
  <si>
    <t>Monthly</t>
  </si>
  <si>
    <t>Quarterly</t>
  </si>
  <si>
    <t>Delivered</t>
  </si>
  <si>
    <t>Reception %</t>
  </si>
  <si>
    <t>Mean 64.1%</t>
  </si>
  <si>
    <t>Table 14.1 - Social Security National Fund: Collected  subscriptions</t>
  </si>
  <si>
    <t>Wagers working in private administrations</t>
  </si>
  <si>
    <t>Beneficiaries from family compensations</t>
  </si>
  <si>
    <t>Paid sums in LBP</t>
  </si>
  <si>
    <t>Additional tables</t>
  </si>
  <si>
    <t>Number of secured persons in additional tables</t>
  </si>
  <si>
    <t>Their family members</t>
  </si>
  <si>
    <t>Paid sums additional tables in LBP</t>
  </si>
  <si>
    <t>Paid sums normal and additional tables in LBP</t>
  </si>
  <si>
    <t>Taxi drivers</t>
  </si>
  <si>
    <t>Married</t>
  </si>
  <si>
    <t>Accomplished transactions</t>
  </si>
  <si>
    <t>Newspapers and magasines salesmen</t>
  </si>
  <si>
    <t>Establishments</t>
  </si>
  <si>
    <t>% of total</t>
  </si>
  <si>
    <t>Due sums in LBP</t>
  </si>
  <si>
    <t>Payment motives</t>
  </si>
  <si>
    <t>Retirement age</t>
  </si>
  <si>
    <t>20 years</t>
  </si>
  <si>
    <t>Work leave</t>
  </si>
  <si>
    <t>Marriage</t>
  </si>
  <si>
    <t>Incapacity</t>
  </si>
  <si>
    <t>Death</t>
  </si>
  <si>
    <t>Branch in LBP</t>
  </si>
  <si>
    <t>End of service</t>
  </si>
  <si>
    <t>Family benefits</t>
  </si>
  <si>
    <t>Sickness and maternity</t>
  </si>
  <si>
    <t>Optional insurance</t>
  </si>
  <si>
    <t>Transactions number</t>
  </si>
  <si>
    <t>Surgery and delivery</t>
  </si>
  <si>
    <t>Medical care</t>
  </si>
  <si>
    <t>Monthly establishments</t>
  </si>
  <si>
    <t>General establishments</t>
  </si>
  <si>
    <t>Seasonal establishments</t>
  </si>
  <si>
    <t>Non owner drivers</t>
  </si>
  <si>
    <t>Owner drivers</t>
  </si>
  <si>
    <t>New drivers</t>
  </si>
  <si>
    <t>New mayors</t>
  </si>
  <si>
    <t>New doctors</t>
  </si>
  <si>
    <t>New students</t>
  </si>
  <si>
    <t>Old students</t>
  </si>
  <si>
    <t>Total suscribed in 2005 without students</t>
  </si>
  <si>
    <t>Total new suscribed in 2005</t>
  </si>
  <si>
    <t>Immediate and establishements</t>
  </si>
  <si>
    <t>Received</t>
  </si>
  <si>
    <t>Exceuted</t>
  </si>
  <si>
    <t>Cumulated</t>
  </si>
  <si>
    <t>Received and finished</t>
  </si>
  <si>
    <t>Approval</t>
  </si>
  <si>
    <t>Inquieries</t>
  </si>
  <si>
    <t>Bureau</t>
  </si>
  <si>
    <t>Cards</t>
  </si>
  <si>
    <t>Immediate transactions</t>
  </si>
  <si>
    <t>Inquiries</t>
  </si>
  <si>
    <t>Executed</t>
  </si>
  <si>
    <t>Total regional Bureaus</t>
  </si>
  <si>
    <t>Badaro</t>
  </si>
  <si>
    <t>Tripoli</t>
  </si>
  <si>
    <t>Saida</t>
  </si>
  <si>
    <t>Zahleh</t>
  </si>
  <si>
    <t>Dora</t>
  </si>
  <si>
    <t>Baabdat</t>
  </si>
  <si>
    <t>Labweh</t>
  </si>
  <si>
    <t>Hermel</t>
  </si>
  <si>
    <t>Ras Baalbeck</t>
  </si>
  <si>
    <t>Marjayoun</t>
  </si>
  <si>
    <t>Tebnine</t>
  </si>
  <si>
    <t>Total correspondance bureaus</t>
  </si>
  <si>
    <t>Hasbaya</t>
  </si>
  <si>
    <t>Bent Jbeil</t>
  </si>
  <si>
    <t>Tyr</t>
  </si>
  <si>
    <t>Jezzine</t>
  </si>
  <si>
    <t>Baalbeck</t>
  </si>
  <si>
    <t>Becharreh</t>
  </si>
  <si>
    <t>Halba</t>
  </si>
  <si>
    <t>Amioun</t>
  </si>
  <si>
    <t>Zghorta</t>
  </si>
  <si>
    <t>Shekka</t>
  </si>
  <si>
    <t>Batroun</t>
  </si>
  <si>
    <t>Jbeil</t>
  </si>
  <si>
    <t>Shhim</t>
  </si>
  <si>
    <t>Beiteddine</t>
  </si>
  <si>
    <t>Achrafieh</t>
  </si>
  <si>
    <t>Ghobeiri</t>
  </si>
  <si>
    <t>Aley</t>
  </si>
  <si>
    <t>Bteghrine</t>
  </si>
  <si>
    <t>Jounieh</t>
  </si>
  <si>
    <t>Shoueifat</t>
  </si>
  <si>
    <t>Airport Road</t>
  </si>
  <si>
    <t>Total local offices</t>
  </si>
  <si>
    <t>Ministry</t>
  </si>
  <si>
    <t>Source: Civil Servants Fund</t>
  </si>
  <si>
    <t>Members</t>
  </si>
  <si>
    <t>Beneficiaries</t>
  </si>
  <si>
    <t>Presidency of the Republic</t>
  </si>
  <si>
    <t>Parliament</t>
  </si>
  <si>
    <t>Ministry of Justice</t>
  </si>
  <si>
    <t>Ministry of Foreign Affairs and Emigrants</t>
  </si>
  <si>
    <t>Ministry of Interior and Municipalities</t>
  </si>
  <si>
    <t>Ministry of Finance</t>
  </si>
  <si>
    <t>Ministry of Defence</t>
  </si>
  <si>
    <t>Minsitry of Education and Higher Education</t>
  </si>
  <si>
    <t>Ministry of General Health</t>
  </si>
  <si>
    <t>Ministry of Labour</t>
  </si>
  <si>
    <t>Ministry of Information</t>
  </si>
  <si>
    <t>Ministry of Public Works and of Transport</t>
  </si>
  <si>
    <t>Ministry of Agriculture</t>
  </si>
  <si>
    <t>Ministry of Economy and Trade</t>
  </si>
  <si>
    <t>Ministry of Social Affairs</t>
  </si>
  <si>
    <t>Ministry of Telecommunications</t>
  </si>
  <si>
    <t>Central Administration for Statistics</t>
  </si>
  <si>
    <t>Ministry of Energy and Water</t>
  </si>
  <si>
    <t>Ministry of Tourism</t>
  </si>
  <si>
    <t>Civil Servants Fund</t>
  </si>
  <si>
    <t>Directorate General of Municpal and Villages Affairs</t>
  </si>
  <si>
    <t>Directorate General of Land and Sea Transport</t>
  </si>
  <si>
    <t>Directorate General of Vocational and Techniacal Education</t>
  </si>
  <si>
    <t>Ministry of Administrative Rehabilitation</t>
  </si>
  <si>
    <t>Ministry of Youth and Soprts</t>
  </si>
  <si>
    <t>National Institute for Administration</t>
  </si>
  <si>
    <t>Agricultural Research</t>
  </si>
  <si>
    <t>Lodging General Institution</t>
  </si>
  <si>
    <t>Directorate General  for Petroleum</t>
  </si>
  <si>
    <t>Research and Pedagogic Development Center</t>
  </si>
  <si>
    <t>Ministry of Environment</t>
  </si>
  <si>
    <t>Ministry of Displaced</t>
  </si>
  <si>
    <t>Directorate General of Emigrants</t>
  </si>
  <si>
    <t>Ministry of Culture</t>
  </si>
  <si>
    <t>Ministry of Industry</t>
  </si>
  <si>
    <t>Municipality of Saida</t>
  </si>
  <si>
    <t>Nabatieh Branch</t>
  </si>
  <si>
    <t>South Lebanon Branch</t>
  </si>
  <si>
    <t>Bekaa Branch</t>
  </si>
  <si>
    <t>North Lebanon Branch</t>
  </si>
  <si>
    <t>Beirut and Mount-Lebanon Branch</t>
  </si>
  <si>
    <t>Central Administration</t>
  </si>
  <si>
    <t xml:space="preserve"> Branch</t>
  </si>
  <si>
    <t>In LBP</t>
  </si>
  <si>
    <t>Average annual cost by beneficiary from dental care</t>
  </si>
  <si>
    <t>Branch</t>
  </si>
  <si>
    <t>Dental care transactions</t>
  </si>
  <si>
    <t>Due value in LBP</t>
  </si>
  <si>
    <t>Sums in 2006 (LBP)</t>
  </si>
  <si>
    <t>Previewed global sum for medical care contributions</t>
  </si>
  <si>
    <t>Central Administration paid sums</t>
  </si>
  <si>
    <t>Paid sums at Beirut and Mount Lebanon</t>
  </si>
  <si>
    <t>Paid sums at North Lebanon</t>
  </si>
  <si>
    <t>Paid sums at Bekaa</t>
  </si>
  <si>
    <t>Paid sums at South Lebanon</t>
  </si>
  <si>
    <t>Paid sums at Nabatieh</t>
  </si>
  <si>
    <t>Percentage of paid sums compared to previewed sums</t>
  </si>
  <si>
    <t>Average annual cost by beneficiary from medical care</t>
  </si>
  <si>
    <t>Beneficiairies</t>
  </si>
  <si>
    <t>Patients</t>
  </si>
  <si>
    <t>Hospitalisation days</t>
  </si>
  <si>
    <t>% of patients compared to beneficiaries</t>
  </si>
  <si>
    <t>Type</t>
  </si>
  <si>
    <t>Value in LBP</t>
  </si>
  <si>
    <t>% of paid value</t>
  </si>
  <si>
    <t>Paid value</t>
  </si>
  <si>
    <t>Contribution type</t>
  </si>
  <si>
    <t>Education contributions</t>
  </si>
  <si>
    <t>Marriage contributions</t>
  </si>
  <si>
    <t>Births contributions</t>
  </si>
  <si>
    <t>Death contibutions</t>
  </si>
  <si>
    <t>Medical care contribution</t>
  </si>
  <si>
    <t>Hospitalisation fees</t>
  </si>
  <si>
    <t>Beirut</t>
  </si>
  <si>
    <t>Nabatieh</t>
  </si>
  <si>
    <t>Lebanese University</t>
  </si>
  <si>
    <t>Number</t>
  </si>
  <si>
    <t>Hospitals</t>
  </si>
  <si>
    <t>Employees</t>
  </si>
  <si>
    <t>Increase and decrease 2005/2006</t>
  </si>
  <si>
    <t>Increase and decrease 2006/2007</t>
  </si>
  <si>
    <t>Sums in 2007 (LBP)</t>
  </si>
  <si>
    <t>Variation 2005/2006</t>
  </si>
  <si>
    <t>Variation 2006/2007</t>
  </si>
  <si>
    <t>Difference between years</t>
  </si>
  <si>
    <t>Year 2006 in LBP</t>
  </si>
  <si>
    <t>Year 2007 in LBP</t>
  </si>
  <si>
    <t>Table 14.2 - Social Security National Fund: Social contributions in LBP</t>
  </si>
  <si>
    <t>Paid social contributions in LBP</t>
  </si>
  <si>
    <t>% change 2006/2005</t>
  </si>
  <si>
    <t>Total establishments</t>
  </si>
  <si>
    <t>Total taxi drivers</t>
  </si>
  <si>
    <t>Total doctors</t>
  </si>
  <si>
    <t>Total students</t>
  </si>
  <si>
    <t>Table 14.3 - Social Security National Fund: Family Compensations</t>
  </si>
  <si>
    <t>Table 14.5 - Social Security National Fund: Demands for paying end of service indemnity</t>
  </si>
  <si>
    <t>Table 14.6 - Social Security National Fund: Profit and loss account</t>
  </si>
  <si>
    <t>Table 14.7 - Social Security National Fund: Hospital transactions evolution</t>
  </si>
  <si>
    <t>Table 14.9 - Social Security National Fund: Comparison of received, executed and cumulated transaction between 2004 and 2005</t>
  </si>
  <si>
    <t>Table 14.10 - Social Security National Fund: Payments received and social contributions paid by the offices</t>
  </si>
  <si>
    <t>Payments received in LBP</t>
  </si>
  <si>
    <t>Social contributions paid in LBP</t>
  </si>
  <si>
    <t>Table 14.11 - Social Security National Fund: Bureaus in Lebanon in 2005</t>
  </si>
  <si>
    <t>Table 14.12 - Social Security National Fund: Bureaus in Lebanon in 2006</t>
  </si>
  <si>
    <t>Ghobairi</t>
  </si>
  <si>
    <t>Choueifat</t>
  </si>
  <si>
    <t>Ashrafieh</t>
  </si>
  <si>
    <t>Tabnin</t>
  </si>
  <si>
    <t>Delayed</t>
  </si>
  <si>
    <t>Daily cost in LBP</t>
  </si>
  <si>
    <t>Cost by patient in LBP</t>
  </si>
  <si>
    <t>Total / Average</t>
  </si>
  <si>
    <t>Number of education contributions</t>
  </si>
  <si>
    <t>Number of marriage contributions</t>
  </si>
  <si>
    <t>Number of birth contributions</t>
  </si>
  <si>
    <t>Number of death contributions</t>
  </si>
  <si>
    <t>Medical care contributions</t>
  </si>
  <si>
    <t>Year 2003</t>
  </si>
  <si>
    <t>Year 2004</t>
  </si>
  <si>
    <t>Year 2005</t>
  </si>
  <si>
    <t>Year 2006</t>
  </si>
  <si>
    <t>Year 2000</t>
  </si>
  <si>
    <t>Year 2001</t>
  </si>
  <si>
    <t>Year 2002</t>
  </si>
  <si>
    <t>Change 2005/2006</t>
  </si>
  <si>
    <t>Applications 2005</t>
  </si>
  <si>
    <t>Applications 2006</t>
  </si>
  <si>
    <t>Table 14.13 - Civil Servants Fund: Members and beneficiaries</t>
  </si>
  <si>
    <t>Table 14.14 - Civil Servants Fund: New members and beneficiaries</t>
  </si>
  <si>
    <t>Table 14.15 - Civil Servants Fund: Members and beneficiaries distributed in the Central Administration and on the branches</t>
  </si>
  <si>
    <t>Table 14.17 - Civil Servants Fund: Paid medical care contributions</t>
  </si>
  <si>
    <t>Table 14.16 - Civil Servants Fund: Number of registered medical care contributions transactions in 2005 and 2006</t>
  </si>
  <si>
    <t>Year 2007</t>
  </si>
  <si>
    <t>Table 14.23 - Civil Servants Fund: Social contributions and aids demands</t>
  </si>
  <si>
    <t>Table 14.26 - Civil Servants Fund: Paid sums on contributions</t>
  </si>
  <si>
    <t>Table 14.20 - Civil Servants Fund: Compared previewed sums to be paid for the value of hospitalisation contributions and of the global value</t>
  </si>
  <si>
    <t>Table 14.19 - Civil Servants Fund: Compared registered transactions</t>
  </si>
  <si>
    <t>Table 14.18 - Civil Servants Fund: Dental care</t>
  </si>
  <si>
    <t>Table 14.21 - Civil Servants Fund: Hospitalisation statistics in 2006</t>
  </si>
  <si>
    <t>Table 14.22 - Civil Servants Fund: Hospitalisation statistics in 2007</t>
  </si>
  <si>
    <t>Previewed values on education contributions</t>
  </si>
  <si>
    <t>Previewed values on marriage contributions</t>
  </si>
  <si>
    <t>Previewed values on birth contributions</t>
  </si>
  <si>
    <t>Previewed values on death contributions</t>
  </si>
  <si>
    <t>Expense</t>
  </si>
  <si>
    <t>Table 14.27 - Civil Servants Fund: Compared paid contributions</t>
  </si>
  <si>
    <t>Table 14.8 - Social Security National Fund: Registration</t>
  </si>
  <si>
    <t>Total mayors</t>
  </si>
  <si>
    <t>Total bureaus</t>
  </si>
  <si>
    <t>Presidency of the Council of Ministers</t>
  </si>
  <si>
    <t>Husband / Wife / Son / Daughter</t>
  </si>
  <si>
    <t>Father / mother</t>
  </si>
  <si>
    <t>Brother / sister</t>
  </si>
  <si>
    <t>Number of public administrations</t>
  </si>
  <si>
    <t xml:space="preserve">Owner driver </t>
  </si>
  <si>
    <t>Non owner Driver</t>
  </si>
  <si>
    <t>Newspapers and magazines salesmen</t>
  </si>
  <si>
    <t>Table 14.4 - Social Security National Fund: Detailed family Compensations</t>
  </si>
  <si>
    <t>Table 14.24 - Civil Servants Fund: Previewed and effective social contributions</t>
  </si>
  <si>
    <t>Table 14.28 - Civil Servants Fund: Paid sums on contributions distributed by branches</t>
  </si>
  <si>
    <t>Table 14.29 - Civil Servants Fund: Paid sums on contributions distributed by branches</t>
  </si>
  <si>
    <t>Family members beneficiaries</t>
  </si>
  <si>
    <t>Employees in sea sector</t>
  </si>
  <si>
    <t>Total registered university establishments</t>
  </si>
  <si>
    <t>Table 14.25 - Civil Servants Fund: Paid sums on contributions</t>
  </si>
</sst>
</file>

<file path=xl/styles.xml><?xml version="1.0" encoding="utf-8"?>
<styleSheet xmlns="http://schemas.openxmlformats.org/spreadsheetml/2006/main">
  <numFmts count="6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1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readingOrder="1"/>
    </xf>
    <xf numFmtId="191" fontId="8" fillId="0" borderId="1" xfId="15" applyNumberFormat="1" applyFont="1" applyBorder="1" applyAlignment="1">
      <alignment vertical="center"/>
    </xf>
    <xf numFmtId="191" fontId="8" fillId="0" borderId="2" xfId="15" applyNumberFormat="1" applyFont="1" applyBorder="1" applyAlignment="1">
      <alignment vertical="center"/>
    </xf>
    <xf numFmtId="191" fontId="8" fillId="0" borderId="3" xfId="15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191" fontId="8" fillId="0" borderId="5" xfId="15" applyNumberFormat="1" applyFont="1" applyBorder="1" applyAlignment="1">
      <alignment vertical="center"/>
    </xf>
    <xf numFmtId="191" fontId="8" fillId="0" borderId="6" xfId="15" applyNumberFormat="1" applyFont="1" applyBorder="1" applyAlignment="1">
      <alignment vertical="center"/>
    </xf>
    <xf numFmtId="191" fontId="8" fillId="0" borderId="7" xfId="15" applyNumberFormat="1" applyFont="1" applyBorder="1" applyAlignment="1">
      <alignment vertical="center"/>
    </xf>
    <xf numFmtId="191" fontId="11" fillId="0" borderId="8" xfId="15" applyNumberFormat="1" applyFont="1" applyBorder="1" applyAlignment="1">
      <alignment vertical="center"/>
    </xf>
    <xf numFmtId="191" fontId="11" fillId="0" borderId="4" xfId="15" applyNumberFormat="1" applyFont="1" applyBorder="1" applyAlignment="1">
      <alignment vertical="center"/>
    </xf>
    <xf numFmtId="191" fontId="11" fillId="0" borderId="9" xfId="15" applyNumberFormat="1" applyFont="1" applyBorder="1" applyAlignment="1">
      <alignment vertical="center"/>
    </xf>
    <xf numFmtId="191" fontId="8" fillId="0" borderId="10" xfId="15" applyNumberFormat="1" applyFont="1" applyBorder="1" applyAlignment="1">
      <alignment vertical="center"/>
    </xf>
    <xf numFmtId="191" fontId="8" fillId="0" borderId="11" xfId="15" applyNumberFormat="1" applyFont="1" applyBorder="1" applyAlignment="1">
      <alignment vertical="center"/>
    </xf>
    <xf numFmtId="191" fontId="8" fillId="0" borderId="12" xfId="15" applyNumberFormat="1" applyFont="1" applyBorder="1" applyAlignment="1">
      <alignment vertical="center"/>
    </xf>
    <xf numFmtId="191" fontId="8" fillId="0" borderId="5" xfId="15" applyNumberFormat="1" applyFont="1" applyFill="1" applyBorder="1" applyAlignment="1">
      <alignment vertical="center"/>
    </xf>
    <xf numFmtId="191" fontId="8" fillId="0" borderId="2" xfId="15" applyNumberFormat="1" applyFont="1" applyFill="1" applyBorder="1" applyAlignment="1">
      <alignment vertical="center"/>
    </xf>
    <xf numFmtId="191" fontId="8" fillId="0" borderId="12" xfId="15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91" fontId="8" fillId="0" borderId="16" xfId="15" applyNumberFormat="1" applyFont="1" applyBorder="1" applyAlignment="1">
      <alignment vertical="center"/>
    </xf>
    <xf numFmtId="191" fontId="8" fillId="0" borderId="17" xfId="15" applyNumberFormat="1" applyFont="1" applyBorder="1" applyAlignment="1">
      <alignment vertical="center"/>
    </xf>
    <xf numFmtId="191" fontId="8" fillId="0" borderId="18" xfId="15" applyNumberFormat="1" applyFont="1" applyBorder="1" applyAlignment="1">
      <alignment vertical="center"/>
    </xf>
    <xf numFmtId="0" fontId="10" fillId="2" borderId="18" xfId="0" applyFont="1" applyFill="1" applyBorder="1" applyAlignment="1">
      <alignment vertical="center" wrapText="1"/>
    </xf>
    <xf numFmtId="191" fontId="8" fillId="0" borderId="19" xfId="15" applyNumberFormat="1" applyFont="1" applyBorder="1" applyAlignment="1">
      <alignment vertical="center"/>
    </xf>
    <xf numFmtId="191" fontId="8" fillId="0" borderId="20" xfId="15" applyNumberFormat="1" applyFont="1" applyBorder="1" applyAlignment="1">
      <alignment vertical="center"/>
    </xf>
    <xf numFmtId="191" fontId="8" fillId="0" borderId="21" xfId="15" applyNumberFormat="1" applyFont="1" applyBorder="1" applyAlignment="1">
      <alignment vertical="center"/>
    </xf>
    <xf numFmtId="191" fontId="8" fillId="0" borderId="22" xfId="15" applyNumberFormat="1" applyFont="1" applyBorder="1" applyAlignment="1">
      <alignment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191" fontId="11" fillId="0" borderId="25" xfId="15" applyNumberFormat="1" applyFont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191" fontId="8" fillId="0" borderId="26" xfId="15" applyNumberFormat="1" applyFont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 wrapText="1"/>
    </xf>
    <xf numFmtId="191" fontId="11" fillId="0" borderId="29" xfId="15" applyNumberFormat="1" applyFont="1" applyBorder="1" applyAlignment="1">
      <alignment vertical="center"/>
    </xf>
    <xf numFmtId="191" fontId="8" fillId="0" borderId="30" xfId="15" applyNumberFormat="1" applyFont="1" applyBorder="1" applyAlignment="1">
      <alignment vertical="center"/>
    </xf>
    <xf numFmtId="191" fontId="8" fillId="0" borderId="31" xfId="15" applyNumberFormat="1" applyFont="1" applyBorder="1" applyAlignment="1">
      <alignment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191" fontId="8" fillId="0" borderId="32" xfId="15" applyNumberFormat="1" applyFont="1" applyBorder="1" applyAlignment="1">
      <alignment vertical="center"/>
    </xf>
    <xf numFmtId="191" fontId="8" fillId="0" borderId="33" xfId="15" applyNumberFormat="1" applyFont="1" applyBorder="1" applyAlignment="1">
      <alignment vertical="center"/>
    </xf>
    <xf numFmtId="191" fontId="8" fillId="0" borderId="34" xfId="15" applyNumberFormat="1" applyFont="1" applyBorder="1" applyAlignment="1">
      <alignment vertical="center"/>
    </xf>
    <xf numFmtId="191" fontId="8" fillId="0" borderId="35" xfId="15" applyNumberFormat="1" applyFont="1" applyBorder="1" applyAlignment="1">
      <alignment vertical="center"/>
    </xf>
    <xf numFmtId="191" fontId="8" fillId="0" borderId="36" xfId="15" applyNumberFormat="1" applyFont="1" applyBorder="1" applyAlignment="1">
      <alignment vertical="center"/>
    </xf>
    <xf numFmtId="191" fontId="8" fillId="0" borderId="37" xfId="15" applyNumberFormat="1" applyFont="1" applyBorder="1" applyAlignment="1">
      <alignment vertical="center"/>
    </xf>
    <xf numFmtId="191" fontId="8" fillId="0" borderId="28" xfId="15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191" fontId="8" fillId="0" borderId="27" xfId="15" applyNumberFormat="1" applyFont="1" applyBorder="1" applyAlignment="1">
      <alignment vertical="center"/>
    </xf>
    <xf numFmtId="191" fontId="8" fillId="0" borderId="38" xfId="15" applyNumberFormat="1" applyFont="1" applyBorder="1" applyAlignment="1">
      <alignment vertical="center"/>
    </xf>
    <xf numFmtId="3" fontId="8" fillId="0" borderId="17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91" fontId="8" fillId="0" borderId="39" xfId="15" applyNumberFormat="1" applyFont="1" applyBorder="1" applyAlignment="1">
      <alignment vertical="center"/>
    </xf>
    <xf numFmtId="191" fontId="8" fillId="0" borderId="40" xfId="15" applyNumberFormat="1" applyFont="1" applyBorder="1" applyAlignment="1">
      <alignment vertical="center"/>
    </xf>
    <xf numFmtId="191" fontId="11" fillId="0" borderId="27" xfId="15" applyNumberFormat="1" applyFont="1" applyBorder="1" applyAlignment="1">
      <alignment vertical="center"/>
    </xf>
    <xf numFmtId="191" fontId="8" fillId="0" borderId="29" xfId="15" applyNumberFormat="1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8" fillId="0" borderId="5" xfId="15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191" fontId="8" fillId="0" borderId="9" xfId="15" applyNumberFormat="1" applyFont="1" applyBorder="1" applyAlignment="1">
      <alignment vertical="center"/>
    </xf>
    <xf numFmtId="191" fontId="8" fillId="0" borderId="24" xfId="15" applyNumberFormat="1" applyFont="1" applyBorder="1" applyAlignment="1">
      <alignment vertical="center"/>
    </xf>
    <xf numFmtId="191" fontId="8" fillId="0" borderId="14" xfId="15" applyNumberFormat="1" applyFont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vertical="center"/>
    </xf>
    <xf numFmtId="191" fontId="11" fillId="0" borderId="24" xfId="15" applyNumberFormat="1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 wrapText="1"/>
    </xf>
    <xf numFmtId="191" fontId="8" fillId="0" borderId="47" xfId="15" applyNumberFormat="1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190" fontId="5" fillId="0" borderId="0" xfId="15" applyNumberFormat="1" applyFont="1" applyAlignment="1">
      <alignment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vertical="center" wrapText="1"/>
    </xf>
    <xf numFmtId="0" fontId="7" fillId="2" borderId="51" xfId="0" applyFont="1" applyFill="1" applyBorder="1" applyAlignment="1">
      <alignment vertical="center" wrapText="1"/>
    </xf>
    <xf numFmtId="190" fontId="8" fillId="0" borderId="0" xfId="15" applyNumberFormat="1" applyFont="1" applyAlignment="1">
      <alignment vertical="center"/>
    </xf>
    <xf numFmtId="191" fontId="11" fillId="2" borderId="23" xfId="15" applyNumberFormat="1" applyFont="1" applyFill="1" applyBorder="1" applyAlignment="1">
      <alignment vertical="center"/>
    </xf>
    <xf numFmtId="0" fontId="7" fillId="2" borderId="4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7" fillId="2" borderId="51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191" fontId="8" fillId="0" borderId="0" xfId="15" applyNumberFormat="1" applyFont="1" applyAlignment="1">
      <alignment vertical="center"/>
    </xf>
    <xf numFmtId="0" fontId="7" fillId="2" borderId="42" xfId="0" applyFont="1" applyFill="1" applyBorder="1" applyAlignment="1">
      <alignment vertical="center"/>
    </xf>
    <xf numFmtId="191" fontId="11" fillId="2" borderId="4" xfId="0" applyNumberFormat="1" applyFont="1" applyFill="1" applyBorder="1" applyAlignment="1">
      <alignment horizontal="center" vertical="center" wrapText="1"/>
    </xf>
    <xf numFmtId="191" fontId="11" fillId="2" borderId="52" xfId="15" applyNumberFormat="1" applyFont="1" applyFill="1" applyBorder="1" applyAlignment="1">
      <alignment vertical="center"/>
    </xf>
    <xf numFmtId="191" fontId="11" fillId="2" borderId="15" xfId="15" applyNumberFormat="1" applyFont="1" applyFill="1" applyBorder="1" applyAlignment="1">
      <alignment vertical="center"/>
    </xf>
    <xf numFmtId="191" fontId="11" fillId="2" borderId="13" xfId="0" applyNumberFormat="1" applyFont="1" applyFill="1" applyBorder="1" applyAlignment="1">
      <alignment horizontal="center" vertical="center" wrapText="1"/>
    </xf>
    <xf numFmtId="191" fontId="11" fillId="2" borderId="43" xfId="0" applyNumberFormat="1" applyFont="1" applyFill="1" applyBorder="1" applyAlignment="1">
      <alignment horizontal="center" vertical="center" wrapText="1"/>
    </xf>
    <xf numFmtId="191" fontId="11" fillId="2" borderId="44" xfId="0" applyNumberFormat="1" applyFont="1" applyFill="1" applyBorder="1" applyAlignment="1">
      <alignment horizontal="center" vertical="center" wrapText="1"/>
    </xf>
    <xf numFmtId="191" fontId="11" fillId="2" borderId="43" xfId="15" applyNumberFormat="1" applyFont="1" applyFill="1" applyBorder="1" applyAlignment="1">
      <alignment vertical="center"/>
    </xf>
    <xf numFmtId="191" fontId="11" fillId="2" borderId="44" xfId="15" applyNumberFormat="1" applyFont="1" applyFill="1" applyBorder="1" applyAlignment="1">
      <alignment vertical="center"/>
    </xf>
    <xf numFmtId="191" fontId="11" fillId="2" borderId="13" xfId="15" applyNumberFormat="1" applyFont="1" applyFill="1" applyBorder="1" applyAlignment="1">
      <alignment vertical="center"/>
    </xf>
    <xf numFmtId="191" fontId="11" fillId="2" borderId="53" xfId="15" applyNumberFormat="1" applyFont="1" applyFill="1" applyBorder="1" applyAlignment="1">
      <alignment vertical="center"/>
    </xf>
    <xf numFmtId="3" fontId="8" fillId="0" borderId="19" xfId="15" applyNumberFormat="1" applyFont="1" applyBorder="1" applyAlignment="1">
      <alignment vertical="center"/>
    </xf>
    <xf numFmtId="3" fontId="8" fillId="0" borderId="2" xfId="15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7" fillId="2" borderId="56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191" fontId="11" fillId="2" borderId="58" xfId="0" applyNumberFormat="1" applyFont="1" applyFill="1" applyBorder="1" applyAlignment="1">
      <alignment horizontal="center" vertical="center" wrapText="1"/>
    </xf>
    <xf numFmtId="191" fontId="11" fillId="2" borderId="58" xfId="15" applyNumberFormat="1" applyFont="1" applyFill="1" applyBorder="1" applyAlignment="1">
      <alignment vertical="center"/>
    </xf>
    <xf numFmtId="3" fontId="8" fillId="0" borderId="35" xfId="15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191" fontId="11" fillId="2" borderId="23" xfId="0" applyNumberFormat="1" applyFont="1" applyFill="1" applyBorder="1" applyAlignment="1">
      <alignment horizontal="center" vertical="center" wrapText="1"/>
    </xf>
    <xf numFmtId="3" fontId="11" fillId="2" borderId="60" xfId="15" applyNumberFormat="1" applyFont="1" applyFill="1" applyBorder="1" applyAlignment="1">
      <alignment vertical="center"/>
    </xf>
    <xf numFmtId="3" fontId="11" fillId="2" borderId="61" xfId="15" applyNumberFormat="1" applyFont="1" applyFill="1" applyBorder="1" applyAlignment="1">
      <alignment vertical="center"/>
    </xf>
    <xf numFmtId="3" fontId="11" fillId="2" borderId="62" xfId="15" applyNumberFormat="1" applyFont="1" applyFill="1" applyBorder="1" applyAlignment="1">
      <alignment vertical="center"/>
    </xf>
    <xf numFmtId="3" fontId="11" fillId="2" borderId="63" xfId="15" applyNumberFormat="1" applyFont="1" applyFill="1" applyBorder="1" applyAlignment="1">
      <alignment vertical="center"/>
    </xf>
    <xf numFmtId="3" fontId="11" fillId="2" borderId="64" xfId="15" applyNumberFormat="1" applyFont="1" applyFill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2" borderId="42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3" fontId="8" fillId="0" borderId="65" xfId="15" applyNumberFormat="1" applyFont="1" applyBorder="1" applyAlignment="1">
      <alignment vertical="center"/>
    </xf>
    <xf numFmtId="3" fontId="8" fillId="0" borderId="55" xfId="15" applyNumberFormat="1" applyFont="1" applyBorder="1" applyAlignment="1">
      <alignment vertical="center"/>
    </xf>
    <xf numFmtId="3" fontId="8" fillId="0" borderId="66" xfId="15" applyNumberFormat="1" applyFont="1" applyBorder="1" applyAlignment="1">
      <alignment vertical="center"/>
    </xf>
    <xf numFmtId="3" fontId="11" fillId="0" borderId="25" xfId="15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66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7" fillId="2" borderId="67" xfId="0" applyFont="1" applyFill="1" applyBorder="1" applyAlignment="1">
      <alignment horizontal="center" vertical="center" wrapText="1"/>
    </xf>
    <xf numFmtId="191" fontId="8" fillId="0" borderId="1" xfId="15" applyNumberFormat="1" applyFont="1" applyBorder="1" applyAlignment="1">
      <alignment horizontal="center" vertical="center"/>
    </xf>
    <xf numFmtId="191" fontId="8" fillId="0" borderId="2" xfId="15" applyNumberFormat="1" applyFont="1" applyBorder="1" applyAlignment="1">
      <alignment horizontal="center" vertical="center"/>
    </xf>
    <xf numFmtId="191" fontId="8" fillId="0" borderId="35" xfId="15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91" fontId="8" fillId="0" borderId="2" xfId="15" applyNumberFormat="1" applyFont="1" applyBorder="1" applyAlignment="1">
      <alignment vertical="center" wrapText="1"/>
    </xf>
    <xf numFmtId="191" fontId="8" fillId="0" borderId="34" xfId="15" applyNumberFormat="1" applyFont="1" applyBorder="1" applyAlignment="1">
      <alignment vertical="center" wrapText="1"/>
    </xf>
    <xf numFmtId="191" fontId="8" fillId="0" borderId="12" xfId="15" applyNumberFormat="1" applyFont="1" applyBorder="1" applyAlignment="1">
      <alignment vertical="center" wrapText="1"/>
    </xf>
    <xf numFmtId="191" fontId="8" fillId="0" borderId="36" xfId="15" applyNumberFormat="1" applyFont="1" applyBorder="1" applyAlignment="1">
      <alignment vertical="center" wrapText="1"/>
    </xf>
    <xf numFmtId="191" fontId="11" fillId="0" borderId="9" xfId="15" applyNumberFormat="1" applyFont="1" applyBorder="1" applyAlignment="1">
      <alignment vertical="center" wrapText="1"/>
    </xf>
    <xf numFmtId="191" fontId="11" fillId="0" borderId="24" xfId="15" applyNumberFormat="1" applyFont="1" applyBorder="1" applyAlignment="1">
      <alignment vertical="center" wrapText="1"/>
    </xf>
    <xf numFmtId="191" fontId="8" fillId="0" borderId="5" xfId="15" applyNumberFormat="1" applyFont="1" applyBorder="1" applyAlignment="1">
      <alignment vertical="center" wrapText="1"/>
    </xf>
    <xf numFmtId="191" fontId="8" fillId="0" borderId="32" xfId="15" applyNumberFormat="1" applyFont="1" applyBorder="1" applyAlignment="1">
      <alignment vertical="center" wrapText="1"/>
    </xf>
    <xf numFmtId="0" fontId="7" fillId="2" borderId="50" xfId="0" applyFont="1" applyFill="1" applyBorder="1" applyAlignment="1">
      <alignment vertical="center" wrapText="1"/>
    </xf>
    <xf numFmtId="0" fontId="7" fillId="2" borderId="68" xfId="0" applyFont="1" applyFill="1" applyBorder="1" applyAlignment="1">
      <alignment vertical="center" wrapText="1"/>
    </xf>
    <xf numFmtId="191" fontId="8" fillId="0" borderId="54" xfId="15" applyNumberFormat="1" applyFont="1" applyBorder="1" applyAlignment="1">
      <alignment vertical="center"/>
    </xf>
    <xf numFmtId="191" fontId="8" fillId="0" borderId="55" xfId="15" applyNumberFormat="1" applyFont="1" applyBorder="1" applyAlignment="1">
      <alignment vertical="center"/>
    </xf>
    <xf numFmtId="2" fontId="8" fillId="0" borderId="65" xfId="0" applyNumberFormat="1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2" fontId="8" fillId="0" borderId="66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191" fontId="8" fillId="0" borderId="65" xfId="15" applyNumberFormat="1" applyFont="1" applyBorder="1" applyAlignment="1">
      <alignment vertical="center"/>
    </xf>
    <xf numFmtId="191" fontId="8" fillId="0" borderId="66" xfId="15" applyNumberFormat="1" applyFont="1" applyBorder="1" applyAlignment="1">
      <alignment vertical="center"/>
    </xf>
    <xf numFmtId="191" fontId="11" fillId="0" borderId="14" xfId="15" applyNumberFormat="1" applyFont="1" applyBorder="1" applyAlignment="1">
      <alignment vertical="center"/>
    </xf>
    <xf numFmtId="191" fontId="11" fillId="0" borderId="43" xfId="15" applyNumberFormat="1" applyFont="1" applyBorder="1" applyAlignment="1">
      <alignment vertical="center"/>
    </xf>
    <xf numFmtId="191" fontId="8" fillId="0" borderId="69" xfId="15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vertical="center"/>
    </xf>
    <xf numFmtId="0" fontId="7" fillId="2" borderId="26" xfId="0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left" vertical="center" wrapText="1"/>
    </xf>
    <xf numFmtId="191" fontId="8" fillId="0" borderId="41" xfId="15" applyNumberFormat="1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 readingOrder="1"/>
    </xf>
    <xf numFmtId="0" fontId="7" fillId="2" borderId="64" xfId="0" applyFont="1" applyFill="1" applyBorder="1" applyAlignment="1">
      <alignment horizontal="center" vertical="center" wrapText="1"/>
    </xf>
    <xf numFmtId="191" fontId="11" fillId="0" borderId="15" xfId="15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 vertical="center" wrapText="1"/>
    </xf>
    <xf numFmtId="2" fontId="8" fillId="0" borderId="55" xfId="0" applyNumberFormat="1" applyFont="1" applyBorder="1" applyAlignment="1">
      <alignment vertical="center"/>
    </xf>
    <xf numFmtId="2" fontId="8" fillId="0" borderId="66" xfId="0" applyNumberFormat="1" applyFont="1" applyBorder="1" applyAlignment="1">
      <alignment vertical="center"/>
    </xf>
    <xf numFmtId="191" fontId="11" fillId="0" borderId="9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191" fontId="8" fillId="0" borderId="16" xfId="15" applyNumberFormat="1" applyFont="1" applyBorder="1" applyAlignment="1">
      <alignment horizontal="center" vertical="center"/>
    </xf>
    <xf numFmtId="191" fontId="8" fillId="0" borderId="17" xfId="15" applyNumberFormat="1" applyFont="1" applyBorder="1" applyAlignment="1">
      <alignment horizontal="center" vertical="center"/>
    </xf>
    <xf numFmtId="191" fontId="8" fillId="0" borderId="0" xfId="15" applyNumberFormat="1" applyFont="1" applyBorder="1" applyAlignment="1">
      <alignment vertical="center"/>
    </xf>
    <xf numFmtId="191" fontId="11" fillId="0" borderId="0" xfId="15" applyNumberFormat="1" applyFont="1" applyBorder="1" applyAlignment="1">
      <alignment vertical="center"/>
    </xf>
    <xf numFmtId="191" fontId="11" fillId="0" borderId="0" xfId="15" applyNumberFormat="1" applyFont="1" applyBorder="1" applyAlignment="1">
      <alignment horizontal="center" vertical="center" wrapText="1"/>
    </xf>
    <xf numFmtId="191" fontId="11" fillId="0" borderId="53" xfId="15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191" fontId="8" fillId="0" borderId="0" xfId="15" applyNumberFormat="1" applyFont="1" applyBorder="1" applyAlignment="1">
      <alignment horizontal="center" vertical="center"/>
    </xf>
    <xf numFmtId="3" fontId="8" fillId="0" borderId="38" xfId="15" applyNumberFormat="1" applyFont="1" applyBorder="1" applyAlignment="1">
      <alignment vertical="center"/>
    </xf>
    <xf numFmtId="3" fontId="8" fillId="0" borderId="21" xfId="15" applyNumberFormat="1" applyFont="1" applyBorder="1" applyAlignment="1">
      <alignment vertical="center"/>
    </xf>
    <xf numFmtId="3" fontId="8" fillId="0" borderId="12" xfId="15" applyNumberFormat="1" applyFont="1" applyBorder="1" applyAlignment="1">
      <alignment vertical="center"/>
    </xf>
    <xf numFmtId="3" fontId="8" fillId="0" borderId="47" xfId="15" applyNumberFormat="1" applyFont="1" applyBorder="1" applyAlignment="1">
      <alignment vertical="center"/>
    </xf>
    <xf numFmtId="3" fontId="11" fillId="0" borderId="9" xfId="15" applyNumberFormat="1" applyFont="1" applyBorder="1" applyAlignment="1">
      <alignment vertical="center"/>
    </xf>
    <xf numFmtId="3" fontId="11" fillId="0" borderId="27" xfId="15" applyNumberFormat="1" applyFont="1" applyBorder="1" applyAlignment="1">
      <alignment vertical="center"/>
    </xf>
    <xf numFmtId="3" fontId="8" fillId="0" borderId="30" xfId="15" applyNumberFormat="1" applyFont="1" applyBorder="1" applyAlignment="1">
      <alignment vertical="center"/>
    </xf>
    <xf numFmtId="3" fontId="8" fillId="0" borderId="31" xfId="15" applyNumberFormat="1" applyFont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191" fontId="8" fillId="0" borderId="20" xfId="15" applyNumberFormat="1" applyFont="1" applyBorder="1" applyAlignment="1">
      <alignment horizontal="center" vertical="center"/>
    </xf>
    <xf numFmtId="191" fontId="8" fillId="0" borderId="21" xfId="15" applyNumberFormat="1" applyFont="1" applyBorder="1" applyAlignment="1">
      <alignment horizontal="center" vertical="center"/>
    </xf>
    <xf numFmtId="191" fontId="8" fillId="0" borderId="12" xfId="15" applyNumberFormat="1" applyFont="1" applyBorder="1" applyAlignment="1">
      <alignment horizontal="center" vertical="center"/>
    </xf>
    <xf numFmtId="191" fontId="8" fillId="0" borderId="47" xfId="15" applyNumberFormat="1" applyFont="1" applyBorder="1" applyAlignment="1">
      <alignment horizontal="center" vertical="center"/>
    </xf>
    <xf numFmtId="191" fontId="8" fillId="0" borderId="31" xfId="15" applyNumberFormat="1" applyFont="1" applyBorder="1" applyAlignment="1">
      <alignment horizontal="center" vertical="center"/>
    </xf>
    <xf numFmtId="191" fontId="11" fillId="0" borderId="9" xfId="15" applyNumberFormat="1" applyFont="1" applyBorder="1" applyAlignment="1">
      <alignment horizontal="center" vertical="center"/>
    </xf>
    <xf numFmtId="191" fontId="11" fillId="0" borderId="25" xfId="15" applyNumberFormat="1" applyFont="1" applyBorder="1" applyAlignment="1">
      <alignment horizontal="center" vertical="center"/>
    </xf>
    <xf numFmtId="191" fontId="11" fillId="0" borderId="14" xfId="15" applyNumberFormat="1" applyFont="1" applyBorder="1" applyAlignment="1">
      <alignment horizontal="center" vertical="center"/>
    </xf>
    <xf numFmtId="191" fontId="11" fillId="0" borderId="8" xfId="15" applyNumberFormat="1" applyFont="1" applyBorder="1" applyAlignment="1">
      <alignment horizontal="center" vertical="center"/>
    </xf>
    <xf numFmtId="191" fontId="8" fillId="0" borderId="33" xfId="15" applyNumberFormat="1" applyFont="1" applyBorder="1" applyAlignment="1">
      <alignment horizontal="center" vertical="center"/>
    </xf>
    <xf numFmtId="191" fontId="8" fillId="0" borderId="37" xfId="15" applyNumberFormat="1" applyFont="1" applyBorder="1" applyAlignment="1">
      <alignment horizontal="center" vertical="center"/>
    </xf>
    <xf numFmtId="191" fontId="11" fillId="0" borderId="8" xfId="15" applyNumberFormat="1" applyFont="1" applyBorder="1" applyAlignment="1">
      <alignment horizontal="center" vertical="center" wrapText="1"/>
    </xf>
    <xf numFmtId="191" fontId="8" fillId="0" borderId="30" xfId="15" applyNumberFormat="1" applyFont="1" applyBorder="1" applyAlignment="1">
      <alignment vertical="center" wrapText="1"/>
    </xf>
    <xf numFmtId="191" fontId="8" fillId="0" borderId="17" xfId="15" applyNumberFormat="1" applyFont="1" applyBorder="1" applyAlignment="1">
      <alignment vertical="center" wrapText="1"/>
    </xf>
    <xf numFmtId="191" fontId="8" fillId="0" borderId="31" xfId="15" applyNumberFormat="1" applyFont="1" applyBorder="1" applyAlignment="1">
      <alignment vertical="center" wrapText="1"/>
    </xf>
    <xf numFmtId="191" fontId="8" fillId="0" borderId="18" xfId="15" applyNumberFormat="1" applyFont="1" applyBorder="1" applyAlignment="1">
      <alignment vertical="center" wrapText="1"/>
    </xf>
    <xf numFmtId="191" fontId="8" fillId="0" borderId="28" xfId="15" applyNumberFormat="1" applyFont="1" applyBorder="1" applyAlignment="1">
      <alignment vertical="center" wrapText="1"/>
    </xf>
    <xf numFmtId="2" fontId="11" fillId="0" borderId="73" xfId="0" applyNumberFormat="1" applyFont="1" applyBorder="1" applyAlignment="1">
      <alignment vertical="center"/>
    </xf>
    <xf numFmtId="2" fontId="11" fillId="0" borderId="64" xfId="0" applyNumberFormat="1" applyFont="1" applyBorder="1" applyAlignment="1">
      <alignment vertical="center"/>
    </xf>
    <xf numFmtId="191" fontId="11" fillId="0" borderId="15" xfId="15" applyNumberFormat="1" applyFont="1" applyBorder="1" applyAlignment="1">
      <alignment vertical="center" wrapText="1"/>
    </xf>
    <xf numFmtId="191" fontId="11" fillId="0" borderId="4" xfId="15" applyNumberFormat="1" applyFont="1" applyBorder="1" applyAlignment="1">
      <alignment vertical="center" wrapText="1"/>
    </xf>
    <xf numFmtId="191" fontId="11" fillId="0" borderId="68" xfId="15" applyNumberFormat="1" applyFont="1" applyBorder="1" applyAlignment="1">
      <alignment horizontal="center" vertical="center" wrapText="1"/>
    </xf>
    <xf numFmtId="191" fontId="11" fillId="0" borderId="27" xfId="15" applyNumberFormat="1" applyFont="1" applyBorder="1" applyAlignment="1">
      <alignment vertical="center" wrapText="1"/>
    </xf>
    <xf numFmtId="191" fontId="11" fillId="0" borderId="52" xfId="15" applyNumberFormat="1" applyFont="1" applyBorder="1" applyAlignment="1">
      <alignment vertical="center"/>
    </xf>
    <xf numFmtId="0" fontId="7" fillId="2" borderId="58" xfId="0" applyFont="1" applyFill="1" applyBorder="1" applyAlignment="1">
      <alignment horizontal="center" vertical="center"/>
    </xf>
    <xf numFmtId="191" fontId="7" fillId="2" borderId="24" xfId="15" applyNumberFormat="1" applyFont="1" applyFill="1" applyBorder="1" applyAlignment="1">
      <alignment horizontal="center" vertical="center" wrapText="1"/>
    </xf>
    <xf numFmtId="191" fontId="7" fillId="2" borderId="14" xfId="15" applyNumberFormat="1" applyFont="1" applyFill="1" applyBorder="1" applyAlignment="1">
      <alignment horizontal="center" vertical="center" wrapText="1"/>
    </xf>
    <xf numFmtId="191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3" fontId="8" fillId="0" borderId="40" xfId="15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191" fontId="8" fillId="0" borderId="3" xfId="15" applyNumberFormat="1" applyFont="1" applyBorder="1" applyAlignment="1">
      <alignment horizontal="center" vertical="center"/>
    </xf>
    <xf numFmtId="191" fontId="8" fillId="0" borderId="65" xfId="0" applyNumberFormat="1" applyFont="1" applyBorder="1" applyAlignment="1">
      <alignment vertical="center"/>
    </xf>
    <xf numFmtId="191" fontId="11" fillId="0" borderId="14" xfId="0" applyNumberFormat="1" applyFont="1" applyBorder="1" applyAlignment="1">
      <alignment vertical="center"/>
    </xf>
    <xf numFmtId="191" fontId="11" fillId="0" borderId="27" xfId="0" applyNumberFormat="1" applyFont="1" applyBorder="1" applyAlignment="1">
      <alignment vertical="center"/>
    </xf>
    <xf numFmtId="191" fontId="8" fillId="0" borderId="55" xfId="0" applyNumberFormat="1" applyFont="1" applyBorder="1" applyAlignment="1">
      <alignment vertical="center"/>
    </xf>
    <xf numFmtId="191" fontId="8" fillId="0" borderId="66" xfId="0" applyNumberFormat="1" applyFont="1" applyBorder="1" applyAlignment="1">
      <alignment vertical="center"/>
    </xf>
    <xf numFmtId="0" fontId="7" fillId="2" borderId="7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64" xfId="0" applyFont="1" applyFill="1" applyBorder="1" applyAlignment="1">
      <alignment vertical="center" wrapText="1"/>
    </xf>
    <xf numFmtId="0" fontId="8" fillId="0" borderId="6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91" fontId="8" fillId="0" borderId="0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8" fillId="0" borderId="65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11" fillId="0" borderId="74" xfId="0" applyNumberFormat="1" applyFont="1" applyBorder="1" applyAlignment="1">
      <alignment vertical="center"/>
    </xf>
    <xf numFmtId="191" fontId="8" fillId="0" borderId="57" xfId="15" applyNumberFormat="1" applyFont="1" applyBorder="1" applyAlignment="1">
      <alignment vertical="center"/>
    </xf>
    <xf numFmtId="172" fontId="8" fillId="0" borderId="55" xfId="0" applyNumberFormat="1" applyFont="1" applyBorder="1" applyAlignment="1">
      <alignment vertical="center"/>
    </xf>
    <xf numFmtId="172" fontId="8" fillId="0" borderId="57" xfId="0" applyNumberFormat="1" applyFont="1" applyBorder="1" applyAlignment="1">
      <alignment vertical="center"/>
    </xf>
    <xf numFmtId="172" fontId="11" fillId="0" borderId="56" xfId="0" applyNumberFormat="1" applyFont="1" applyBorder="1" applyAlignment="1">
      <alignment vertical="center"/>
    </xf>
    <xf numFmtId="172" fontId="8" fillId="0" borderId="65" xfId="0" applyNumberFormat="1" applyFont="1" applyBorder="1" applyAlignment="1">
      <alignment vertical="center"/>
    </xf>
    <xf numFmtId="191" fontId="11" fillId="0" borderId="9" xfId="15" applyNumberFormat="1" applyFont="1" applyFill="1" applyBorder="1" applyAlignment="1">
      <alignment vertical="center"/>
    </xf>
    <xf numFmtId="215" fontId="8" fillId="0" borderId="41" xfId="0" applyNumberFormat="1" applyFont="1" applyBorder="1" applyAlignment="1">
      <alignment vertical="center"/>
    </xf>
    <xf numFmtId="215" fontId="8" fillId="0" borderId="18" xfId="0" applyNumberFormat="1" applyFont="1" applyBorder="1" applyAlignment="1">
      <alignment vertical="center"/>
    </xf>
    <xf numFmtId="215" fontId="8" fillId="0" borderId="28" xfId="0" applyNumberFormat="1" applyFont="1" applyBorder="1" applyAlignment="1">
      <alignment vertical="center"/>
    </xf>
    <xf numFmtId="215" fontId="11" fillId="0" borderId="4" xfId="0" applyNumberFormat="1" applyFont="1" applyBorder="1" applyAlignment="1">
      <alignment vertical="center"/>
    </xf>
    <xf numFmtId="191" fontId="11" fillId="0" borderId="9" xfId="0" applyNumberFormat="1" applyFont="1" applyFill="1" applyBorder="1" applyAlignment="1">
      <alignment horizontal="center" vertical="center" wrapText="1"/>
    </xf>
    <xf numFmtId="191" fontId="11" fillId="0" borderId="60" xfId="15" applyNumberFormat="1" applyFont="1" applyFill="1" applyBorder="1" applyAlignment="1">
      <alignment vertical="center"/>
    </xf>
    <xf numFmtId="191" fontId="11" fillId="0" borderId="27" xfId="0" applyNumberFormat="1" applyFont="1" applyFill="1" applyBorder="1" applyAlignment="1">
      <alignment horizontal="center" vertical="center" wrapText="1"/>
    </xf>
    <xf numFmtId="191" fontId="8" fillId="0" borderId="61" xfId="15" applyNumberFormat="1" applyFont="1" applyBorder="1" applyAlignment="1">
      <alignment vertical="center"/>
    </xf>
    <xf numFmtId="191" fontId="8" fillId="0" borderId="60" xfId="15" applyNumberFormat="1" applyFont="1" applyFill="1" applyBorder="1" applyAlignment="1">
      <alignment vertical="center"/>
    </xf>
    <xf numFmtId="191" fontId="11" fillId="0" borderId="29" xfId="15" applyNumberFormat="1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191" fontId="8" fillId="0" borderId="56" xfId="15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7" fillId="2" borderId="70" xfId="0" applyFont="1" applyFill="1" applyBorder="1" applyAlignment="1">
      <alignment vertical="center"/>
    </xf>
    <xf numFmtId="0" fontId="7" fillId="2" borderId="9" xfId="15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vertical="center"/>
    </xf>
    <xf numFmtId="0" fontId="7" fillId="2" borderId="73" xfId="0" applyFont="1" applyFill="1" applyBorder="1" applyAlignment="1">
      <alignment vertical="center"/>
    </xf>
    <xf numFmtId="191" fontId="8" fillId="0" borderId="63" xfId="15" applyNumberFormat="1" applyFont="1" applyFill="1" applyBorder="1" applyAlignment="1">
      <alignment vertical="center"/>
    </xf>
    <xf numFmtId="191" fontId="8" fillId="0" borderId="29" xfId="15" applyNumberFormat="1" applyFont="1" applyFill="1" applyBorder="1" applyAlignment="1">
      <alignment vertical="center"/>
    </xf>
    <xf numFmtId="191" fontId="8" fillId="0" borderId="71" xfId="15" applyNumberFormat="1" applyFont="1" applyFill="1" applyBorder="1" applyAlignment="1">
      <alignment vertical="center"/>
    </xf>
    <xf numFmtId="191" fontId="8" fillId="2" borderId="47" xfId="15" applyNumberFormat="1" applyFont="1" applyFill="1" applyBorder="1" applyAlignment="1">
      <alignment vertical="center"/>
    </xf>
    <xf numFmtId="191" fontId="8" fillId="2" borderId="66" xfId="15" applyNumberFormat="1" applyFont="1" applyFill="1" applyBorder="1" applyAlignment="1">
      <alignment vertical="center"/>
    </xf>
    <xf numFmtId="3" fontId="8" fillId="0" borderId="3" xfId="15" applyNumberFormat="1" applyFont="1" applyBorder="1" applyAlignment="1">
      <alignment vertical="center"/>
    </xf>
    <xf numFmtId="3" fontId="8" fillId="0" borderId="59" xfId="15" applyNumberFormat="1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91" fontId="8" fillId="2" borderId="27" xfId="15" applyNumberFormat="1" applyFont="1" applyFill="1" applyBorder="1" applyAlignment="1">
      <alignment vertical="center"/>
    </xf>
    <xf numFmtId="191" fontId="8" fillId="2" borderId="75" xfId="15" applyNumberFormat="1" applyFont="1" applyFill="1" applyBorder="1" applyAlignment="1">
      <alignment vertical="center"/>
    </xf>
    <xf numFmtId="191" fontId="11" fillId="2" borderId="9" xfId="15" applyNumberFormat="1" applyFont="1" applyFill="1" applyBorder="1" applyAlignment="1">
      <alignment vertical="center"/>
    </xf>
    <xf numFmtId="191" fontId="8" fillId="0" borderId="34" xfId="15" applyNumberFormat="1" applyFont="1" applyBorder="1" applyAlignment="1">
      <alignment horizontal="left" vertical="center"/>
    </xf>
    <xf numFmtId="9" fontId="8" fillId="0" borderId="3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9" fontId="8" fillId="0" borderId="17" xfId="0" applyNumberFormat="1" applyFont="1" applyBorder="1" applyAlignment="1">
      <alignment horizontal="right" vertical="center"/>
    </xf>
    <xf numFmtId="172" fontId="11" fillId="0" borderId="41" xfId="0" applyNumberFormat="1" applyFont="1" applyBorder="1" applyAlignment="1">
      <alignment vertical="center"/>
    </xf>
    <xf numFmtId="215" fontId="11" fillId="0" borderId="18" xfId="0" applyNumberFormat="1" applyFont="1" applyBorder="1" applyAlignment="1">
      <alignment vertical="center"/>
    </xf>
    <xf numFmtId="172" fontId="11" fillId="0" borderId="18" xfId="0" applyNumberFormat="1" applyFont="1" applyBorder="1" applyAlignment="1">
      <alignment vertical="center"/>
    </xf>
    <xf numFmtId="172" fontId="11" fillId="0" borderId="28" xfId="0" applyNumberFormat="1" applyFont="1" applyBorder="1" applyAlignment="1">
      <alignment vertical="center"/>
    </xf>
    <xf numFmtId="172" fontId="11" fillId="0" borderId="26" xfId="0" applyNumberFormat="1" applyFont="1" applyBorder="1" applyAlignment="1">
      <alignment vertical="center"/>
    </xf>
    <xf numFmtId="215" fontId="11" fillId="2" borderId="4" xfId="0" applyNumberFormat="1" applyFont="1" applyFill="1" applyBorder="1" applyAlignment="1">
      <alignment horizontal="right" vertical="center"/>
    </xf>
    <xf numFmtId="191" fontId="8" fillId="0" borderId="32" xfId="15" applyNumberFormat="1" applyFont="1" applyBorder="1" applyAlignment="1">
      <alignment horizontal="left" vertical="center"/>
    </xf>
    <xf numFmtId="215" fontId="11" fillId="0" borderId="26" xfId="0" applyNumberFormat="1" applyFont="1" applyBorder="1" applyAlignment="1">
      <alignment vertical="center"/>
    </xf>
    <xf numFmtId="191" fontId="8" fillId="0" borderId="36" xfId="15" applyNumberFormat="1" applyFont="1" applyBorder="1" applyAlignment="1">
      <alignment horizontal="left" vertical="center"/>
    </xf>
    <xf numFmtId="215" fontId="11" fillId="0" borderId="28" xfId="0" applyNumberFormat="1" applyFont="1" applyBorder="1" applyAlignment="1">
      <alignment vertical="center"/>
    </xf>
    <xf numFmtId="191" fontId="8" fillId="0" borderId="73" xfId="15" applyNumberFormat="1" applyFont="1" applyBorder="1" applyAlignment="1">
      <alignment vertical="center"/>
    </xf>
    <xf numFmtId="215" fontId="11" fillId="0" borderId="64" xfId="0" applyNumberFormat="1" applyFont="1" applyBorder="1" applyAlignment="1">
      <alignment vertical="center"/>
    </xf>
    <xf numFmtId="215" fontId="11" fillId="0" borderId="42" xfId="0" applyNumberFormat="1" applyFont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73" xfId="0" applyFont="1" applyFill="1" applyBorder="1" applyAlignment="1">
      <alignment horizontal="left" vertical="center"/>
    </xf>
    <xf numFmtId="0" fontId="7" fillId="2" borderId="70" xfId="0" applyFont="1" applyFill="1" applyBorder="1" applyAlignment="1">
      <alignment horizontal="left" vertical="center"/>
    </xf>
    <xf numFmtId="191" fontId="11" fillId="0" borderId="27" xfId="15" applyNumberFormat="1" applyFont="1" applyFill="1" applyBorder="1" applyAlignment="1">
      <alignment vertical="center"/>
    </xf>
    <xf numFmtId="191" fontId="8" fillId="0" borderId="76" xfId="15" applyNumberFormat="1" applyFont="1" applyBorder="1" applyAlignment="1">
      <alignment vertical="center"/>
    </xf>
    <xf numFmtId="191" fontId="8" fillId="0" borderId="38" xfId="0" applyNumberFormat="1" applyFont="1" applyBorder="1" applyAlignment="1">
      <alignment vertical="center"/>
    </xf>
    <xf numFmtId="212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2" fontId="11" fillId="0" borderId="0" xfId="0" applyNumberFormat="1" applyFont="1" applyBorder="1" applyAlignment="1">
      <alignment horizontal="center" vertical="center"/>
    </xf>
    <xf numFmtId="198" fontId="5" fillId="0" borderId="0" xfId="0" applyNumberFormat="1" applyFont="1" applyAlignment="1">
      <alignment vertical="center"/>
    </xf>
    <xf numFmtId="191" fontId="11" fillId="0" borderId="77" xfId="15" applyNumberFormat="1" applyFont="1" applyBorder="1" applyAlignment="1">
      <alignment vertical="center"/>
    </xf>
    <xf numFmtId="190" fontId="8" fillId="0" borderId="0" xfId="15" applyNumberFormat="1" applyFont="1" applyFill="1" applyBorder="1" applyAlignment="1">
      <alignment vertical="center"/>
    </xf>
    <xf numFmtId="171" fontId="11" fillId="0" borderId="18" xfId="0" applyNumberFormat="1" applyFont="1" applyBorder="1" applyAlignment="1">
      <alignment vertical="center"/>
    </xf>
    <xf numFmtId="171" fontId="11" fillId="0" borderId="28" xfId="0" applyNumberFormat="1" applyFont="1" applyBorder="1" applyAlignment="1">
      <alignment vertical="center"/>
    </xf>
    <xf numFmtId="172" fontId="11" fillId="2" borderId="4" xfId="0" applyNumberFormat="1" applyFont="1" applyFill="1" applyBorder="1" applyAlignment="1">
      <alignment vertical="center"/>
    </xf>
    <xf numFmtId="172" fontId="11" fillId="2" borderId="68" xfId="0" applyNumberFormat="1" applyFont="1" applyFill="1" applyBorder="1" applyAlignment="1">
      <alignment vertical="center"/>
    </xf>
    <xf numFmtId="0" fontId="7" fillId="2" borderId="24" xfId="0" applyNumberFormat="1" applyFont="1" applyFill="1" applyBorder="1" applyAlignment="1">
      <alignment horizontal="center" vertical="center"/>
    </xf>
    <xf numFmtId="190" fontId="11" fillId="0" borderId="4" xfId="0" applyNumberFormat="1" applyFont="1" applyBorder="1" applyAlignment="1">
      <alignment vertical="center"/>
    </xf>
    <xf numFmtId="190" fontId="11" fillId="0" borderId="26" xfId="0" applyNumberFormat="1" applyFont="1" applyBorder="1" applyAlignment="1">
      <alignment vertical="center"/>
    </xf>
    <xf numFmtId="190" fontId="11" fillId="0" borderId="18" xfId="0" applyNumberFormat="1" applyFont="1" applyBorder="1" applyAlignment="1">
      <alignment vertical="center"/>
    </xf>
    <xf numFmtId="190" fontId="11" fillId="0" borderId="28" xfId="0" applyNumberFormat="1" applyFont="1" applyBorder="1" applyAlignment="1">
      <alignment vertical="center"/>
    </xf>
    <xf numFmtId="190" fontId="11" fillId="0" borderId="64" xfId="0" applyNumberFormat="1" applyFont="1" applyBorder="1" applyAlignment="1">
      <alignment vertical="center"/>
    </xf>
    <xf numFmtId="185" fontId="8" fillId="0" borderId="54" xfId="0" applyNumberFormat="1" applyFont="1" applyBorder="1" applyAlignment="1">
      <alignment vertical="center"/>
    </xf>
    <xf numFmtId="185" fontId="8" fillId="0" borderId="6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2" borderId="41" xfId="0" applyFont="1" applyFill="1" applyBorder="1" applyAlignment="1">
      <alignment vertical="center" wrapText="1"/>
    </xf>
    <xf numFmtId="0" fontId="10" fillId="2" borderId="42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191" fontId="11" fillId="2" borderId="74" xfId="15" applyNumberFormat="1" applyFont="1" applyFill="1" applyBorder="1" applyAlignment="1">
      <alignment vertical="center"/>
    </xf>
    <xf numFmtId="191" fontId="11" fillId="2" borderId="0" xfId="15" applyNumberFormat="1" applyFont="1" applyFill="1" applyBorder="1" applyAlignment="1">
      <alignment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readingOrder="1"/>
    </xf>
    <xf numFmtId="0" fontId="9" fillId="0" borderId="15" xfId="0" applyFont="1" applyBorder="1" applyAlignment="1">
      <alignment horizontal="center" vertical="center" readingOrder="1"/>
    </xf>
    <xf numFmtId="0" fontId="9" fillId="0" borderId="74" xfId="0" applyFont="1" applyBorder="1" applyAlignment="1">
      <alignment horizontal="center" vertical="center" readingOrder="1"/>
    </xf>
    <xf numFmtId="0" fontId="9" fillId="0" borderId="27" xfId="0" applyFont="1" applyBorder="1" applyAlignment="1">
      <alignment horizontal="center" vertical="center" readingOrder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191" fontId="11" fillId="2" borderId="15" xfId="15" applyNumberFormat="1" applyFont="1" applyFill="1" applyBorder="1" applyAlignment="1">
      <alignment horizontal="center" vertical="center" wrapText="1"/>
    </xf>
    <xf numFmtId="191" fontId="11" fillId="2" borderId="27" xfId="15" applyNumberFormat="1" applyFont="1" applyFill="1" applyBorder="1" applyAlignment="1">
      <alignment horizontal="center" vertical="center" wrapText="1"/>
    </xf>
    <xf numFmtId="172" fontId="8" fillId="0" borderId="44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K1"/>
  <sheetViews>
    <sheetView workbookViewId="0" topLeftCell="A1">
      <selection activeCell="B4" sqref="B4"/>
    </sheetView>
  </sheetViews>
  <sheetFormatPr defaultColWidth="9.140625" defaultRowHeight="12.75"/>
  <sheetData>
    <row r="1" spans="1:11" ht="26.25" thickBot="1">
      <c r="A1" s="380" t="s">
        <v>7</v>
      </c>
      <c r="B1" s="381"/>
      <c r="C1" s="381"/>
      <c r="D1" s="381"/>
      <c r="E1" s="381"/>
      <c r="F1" s="381"/>
      <c r="G1" s="381"/>
      <c r="H1" s="381"/>
      <c r="I1" s="381"/>
      <c r="J1" s="381"/>
      <c r="K1" s="382"/>
    </row>
  </sheetData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H186"/>
  <sheetViews>
    <sheetView workbookViewId="0" topLeftCell="A1">
      <selection activeCell="A1" sqref="A1"/>
    </sheetView>
  </sheetViews>
  <sheetFormatPr defaultColWidth="9.140625" defaultRowHeight="12.75"/>
  <cols>
    <col min="1" max="1" width="43.140625" style="1" customWidth="1"/>
    <col min="2" max="2" width="15.00390625" style="1" customWidth="1"/>
    <col min="3" max="3" width="13.8515625" style="1" customWidth="1"/>
    <col min="4" max="4" width="13.28125" style="1" customWidth="1"/>
    <col min="5" max="7" width="13.8515625" style="1" customWidth="1"/>
    <col min="8" max="8" width="14.7109375" style="1" customWidth="1"/>
    <col min="9" max="9" width="16.421875" style="1" customWidth="1"/>
    <col min="10" max="10" width="9.140625" style="1" customWidth="1"/>
    <col min="11" max="11" width="11.421875" style="1" customWidth="1"/>
    <col min="12" max="16384" width="9.140625" style="1" customWidth="1"/>
  </cols>
  <sheetData>
    <row r="1" ht="18.75">
      <c r="A1" s="2" t="s">
        <v>16</v>
      </c>
    </row>
    <row r="2" ht="12.75">
      <c r="A2" s="1" t="s">
        <v>8</v>
      </c>
    </row>
    <row r="3" ht="9.75" customHeight="1" thickBot="1"/>
    <row r="4" spans="2:8" ht="10.5" customHeight="1" thickBot="1">
      <c r="B4" s="80" t="s">
        <v>231</v>
      </c>
      <c r="C4" s="81" t="s">
        <v>232</v>
      </c>
      <c r="D4" s="81" t="s">
        <v>233</v>
      </c>
      <c r="E4" s="81" t="s">
        <v>227</v>
      </c>
      <c r="F4" s="81" t="s">
        <v>228</v>
      </c>
      <c r="G4" s="82" t="s">
        <v>229</v>
      </c>
      <c r="H4" s="280"/>
    </row>
    <row r="5" spans="1:7" ht="11.25" customHeight="1" thickBot="1">
      <c r="A5" s="86" t="s">
        <v>9</v>
      </c>
      <c r="B5" s="83">
        <v>752602</v>
      </c>
      <c r="C5" s="84">
        <v>613092</v>
      </c>
      <c r="D5" s="84">
        <v>607282</v>
      </c>
      <c r="E5" s="84">
        <v>639078</v>
      </c>
      <c r="F5" s="84">
        <v>760435</v>
      </c>
      <c r="G5" s="85">
        <v>891351</v>
      </c>
    </row>
    <row r="6" ht="12.75">
      <c r="G6" s="265"/>
    </row>
    <row r="7" ht="18.75">
      <c r="A7" s="2" t="s">
        <v>197</v>
      </c>
    </row>
    <row r="8" ht="12.75">
      <c r="A8" s="1" t="s">
        <v>8</v>
      </c>
    </row>
    <row r="9" ht="9.75" customHeight="1" thickBot="1"/>
    <row r="10" spans="2:8" ht="13.5" thickBot="1">
      <c r="B10" s="20" t="s">
        <v>227</v>
      </c>
      <c r="C10" s="44" t="s">
        <v>228</v>
      </c>
      <c r="D10" s="44" t="s">
        <v>229</v>
      </c>
      <c r="E10" s="21" t="s">
        <v>230</v>
      </c>
      <c r="F10" s="280"/>
      <c r="G10" s="280"/>
      <c r="H10" s="280"/>
    </row>
    <row r="11" spans="1:8" ht="13.5" thickBot="1">
      <c r="A11" s="86" t="s">
        <v>198</v>
      </c>
      <c r="B11" s="83">
        <v>10111056350</v>
      </c>
      <c r="C11" s="84">
        <v>13095796551</v>
      </c>
      <c r="D11" s="84">
        <v>12142904100</v>
      </c>
      <c r="E11" s="85">
        <v>13232768685</v>
      </c>
      <c r="F11" s="351"/>
      <c r="G11" s="281"/>
      <c r="H11" s="282"/>
    </row>
    <row r="13" ht="18.75">
      <c r="A13" s="2" t="s">
        <v>204</v>
      </c>
    </row>
    <row r="14" ht="12.75">
      <c r="A14" s="1" t="s">
        <v>8</v>
      </c>
    </row>
    <row r="15" ht="9.75" customHeight="1" thickBot="1"/>
    <row r="16" spans="1:4" ht="11.25" customHeight="1" thickBot="1">
      <c r="A16" s="375">
        <v>2005</v>
      </c>
      <c r="B16" s="373"/>
      <c r="C16" s="373"/>
      <c r="D16" s="390"/>
    </row>
    <row r="17" spans="1:5" ht="11.25" customHeight="1" thickBot="1">
      <c r="A17" s="77" t="s">
        <v>10</v>
      </c>
      <c r="B17" s="74" t="s">
        <v>186</v>
      </c>
      <c r="C17" s="88" t="s">
        <v>13</v>
      </c>
      <c r="D17" s="75" t="s">
        <v>14</v>
      </c>
      <c r="E17" s="78"/>
    </row>
    <row r="18" spans="1:4" ht="11.25" customHeight="1">
      <c r="A18" s="89" t="s">
        <v>11</v>
      </c>
      <c r="B18" s="8">
        <v>63816</v>
      </c>
      <c r="C18" s="57">
        <v>50233</v>
      </c>
      <c r="D18" s="362">
        <v>0.7871</v>
      </c>
    </row>
    <row r="19" spans="1:4" ht="11.25" customHeight="1" thickBot="1">
      <c r="A19" s="38" t="s">
        <v>12</v>
      </c>
      <c r="B19" s="9">
        <v>164961</v>
      </c>
      <c r="C19" s="49">
        <v>81650</v>
      </c>
      <c r="D19" s="363">
        <v>0.4949</v>
      </c>
    </row>
    <row r="20" spans="1:4" ht="11.25" customHeight="1" thickBot="1">
      <c r="A20" s="91" t="s">
        <v>6</v>
      </c>
      <c r="B20" s="33">
        <f>SUM(B18:B19)</f>
        <v>228777</v>
      </c>
      <c r="C20" s="90">
        <f>SUM(C18:C19)</f>
        <v>131883</v>
      </c>
      <c r="D20" s="209" t="s">
        <v>15</v>
      </c>
    </row>
    <row r="44" ht="18.75">
      <c r="A44" s="2" t="s">
        <v>267</v>
      </c>
    </row>
    <row r="45" ht="12.75">
      <c r="A45" s="1" t="s">
        <v>8</v>
      </c>
    </row>
    <row r="46" ht="13.5" thickBot="1"/>
    <row r="47" spans="2:4" ht="26.25" thickBot="1">
      <c r="B47" s="20">
        <v>2005</v>
      </c>
      <c r="C47" s="21">
        <v>2006</v>
      </c>
      <c r="D47" s="52" t="s">
        <v>234</v>
      </c>
    </row>
    <row r="48" spans="1:4" ht="11.25" customHeight="1" thickBot="1">
      <c r="A48" s="377" t="s">
        <v>17</v>
      </c>
      <c r="B48" s="374"/>
      <c r="C48" s="374"/>
      <c r="D48" s="388"/>
    </row>
    <row r="49" spans="1:7" ht="11.25" customHeight="1">
      <c r="A49" s="190" t="s">
        <v>263</v>
      </c>
      <c r="B49" s="7">
        <v>103</v>
      </c>
      <c r="C49" s="41">
        <v>103</v>
      </c>
      <c r="D49" s="326">
        <f>(C49-B49)*100/B49</f>
        <v>0</v>
      </c>
      <c r="F49" s="87"/>
      <c r="G49" s="78"/>
    </row>
    <row r="50" spans="1:4" ht="11.25" customHeight="1">
      <c r="A50" s="107" t="s">
        <v>18</v>
      </c>
      <c r="B50" s="4">
        <v>2850</v>
      </c>
      <c r="C50" s="24">
        <v>2800</v>
      </c>
      <c r="D50" s="327">
        <f aca="true" t="shared" si="0" ref="D50:D69">(C50-B50)*100/B50</f>
        <v>-1.7543859649122806</v>
      </c>
    </row>
    <row r="51" spans="1:4" ht="11.25" customHeight="1" thickBot="1">
      <c r="A51" s="108" t="s">
        <v>271</v>
      </c>
      <c r="B51" s="15">
        <v>8350</v>
      </c>
      <c r="C51" s="42">
        <v>8475</v>
      </c>
      <c r="D51" s="329">
        <f t="shared" si="0"/>
        <v>1.4970059880239521</v>
      </c>
    </row>
    <row r="52" spans="1:4" ht="11.25" customHeight="1" thickBot="1">
      <c r="A52" s="52" t="s">
        <v>19</v>
      </c>
      <c r="B52" s="321">
        <v>3837539000</v>
      </c>
      <c r="C52" s="371">
        <v>4979497000</v>
      </c>
      <c r="D52" s="331">
        <f t="shared" si="0"/>
        <v>29.75756077006644</v>
      </c>
    </row>
    <row r="53" spans="1:4" ht="11.25" customHeight="1">
      <c r="A53" s="106" t="s">
        <v>20</v>
      </c>
      <c r="B53" s="3">
        <v>150</v>
      </c>
      <c r="C53" s="41">
        <v>164</v>
      </c>
      <c r="D53" s="330">
        <f t="shared" si="0"/>
        <v>9.333333333333334</v>
      </c>
    </row>
    <row r="54" spans="1:4" ht="11.25" customHeight="1">
      <c r="A54" s="107" t="s">
        <v>21</v>
      </c>
      <c r="B54" s="4">
        <v>350</v>
      </c>
      <c r="C54" s="24">
        <v>340</v>
      </c>
      <c r="D54" s="352">
        <f t="shared" si="0"/>
        <v>-2.857142857142857</v>
      </c>
    </row>
    <row r="55" spans="1:4" ht="11.25" customHeight="1" thickBot="1">
      <c r="A55" s="164" t="s">
        <v>22</v>
      </c>
      <c r="B55" s="60">
        <v>750</v>
      </c>
      <c r="C55" s="42">
        <v>700</v>
      </c>
      <c r="D55" s="352">
        <f t="shared" si="0"/>
        <v>-6.666666666666667</v>
      </c>
    </row>
    <row r="56" spans="1:4" ht="11.25" customHeight="1" thickBot="1">
      <c r="A56" s="39" t="s">
        <v>23</v>
      </c>
      <c r="B56" s="321">
        <v>132223000</v>
      </c>
      <c r="C56" s="371">
        <v>127708000</v>
      </c>
      <c r="D56" s="352">
        <f t="shared" si="0"/>
        <v>-3.414685795965906</v>
      </c>
    </row>
    <row r="57" spans="1:4" ht="11.25" customHeight="1" thickBot="1">
      <c r="A57" s="275" t="s">
        <v>24</v>
      </c>
      <c r="B57" s="122">
        <f>B52+B56</f>
        <v>3969762000</v>
      </c>
      <c r="C57" s="372">
        <v>107205000</v>
      </c>
      <c r="D57" s="353">
        <f t="shared" si="0"/>
        <v>-97.29946026991038</v>
      </c>
    </row>
    <row r="58" spans="1:4" ht="11.25" customHeight="1" thickBot="1">
      <c r="A58" s="377" t="s">
        <v>25</v>
      </c>
      <c r="B58" s="374"/>
      <c r="C58" s="374"/>
      <c r="D58" s="378"/>
    </row>
    <row r="59" spans="1:4" ht="11.25" customHeight="1">
      <c r="A59" s="276" t="s">
        <v>186</v>
      </c>
      <c r="B59" s="332">
        <f>SUM(B60:B61)</f>
        <v>38104</v>
      </c>
      <c r="C59" s="41">
        <v>37665</v>
      </c>
      <c r="D59" s="333">
        <f t="shared" si="0"/>
        <v>-1.1521100146966199</v>
      </c>
    </row>
    <row r="60" spans="1:4" ht="11.25" customHeight="1">
      <c r="A60" s="210" t="s">
        <v>264</v>
      </c>
      <c r="B60" s="322">
        <v>35282</v>
      </c>
      <c r="C60" s="24">
        <v>35064</v>
      </c>
      <c r="D60" s="327">
        <f t="shared" si="0"/>
        <v>-0.6178788050564027</v>
      </c>
    </row>
    <row r="61" spans="1:4" ht="11.25" customHeight="1">
      <c r="A61" s="210" t="s">
        <v>265</v>
      </c>
      <c r="B61" s="322">
        <v>2822</v>
      </c>
      <c r="C61" s="24">
        <v>2601</v>
      </c>
      <c r="D61" s="327">
        <f t="shared" si="0"/>
        <v>-7.831325301204819</v>
      </c>
    </row>
    <row r="62" spans="1:4" ht="11.25" customHeight="1">
      <c r="A62" s="210" t="s">
        <v>26</v>
      </c>
      <c r="B62" s="323">
        <v>0.9</v>
      </c>
      <c r="C62" s="325">
        <v>0.9</v>
      </c>
      <c r="D62" s="328">
        <f t="shared" si="0"/>
        <v>0</v>
      </c>
    </row>
    <row r="63" spans="1:4" ht="11.25" customHeight="1" thickBot="1">
      <c r="A63" s="277" t="s">
        <v>27</v>
      </c>
      <c r="B63" s="334">
        <v>5264</v>
      </c>
      <c r="C63" s="42">
        <v>4364</v>
      </c>
      <c r="D63" s="335">
        <f t="shared" si="0"/>
        <v>-17.09726443768997</v>
      </c>
    </row>
    <row r="64" spans="1:4" ht="11.25" customHeight="1" thickBot="1">
      <c r="A64" s="377" t="s">
        <v>28</v>
      </c>
      <c r="B64" s="374"/>
      <c r="C64" s="374"/>
      <c r="D64" s="378"/>
    </row>
    <row r="65" spans="1:4" ht="11.25" customHeight="1" thickBot="1">
      <c r="A65" s="278" t="s">
        <v>266</v>
      </c>
      <c r="B65" s="279">
        <v>38</v>
      </c>
      <c r="C65" s="336">
        <v>36</v>
      </c>
      <c r="D65" s="337">
        <f t="shared" si="0"/>
        <v>-5.2631578947368425</v>
      </c>
    </row>
    <row r="66" spans="1:4" ht="11.25" customHeight="1" thickBot="1">
      <c r="A66" s="377" t="s">
        <v>272</v>
      </c>
      <c r="B66" s="374"/>
      <c r="C66" s="374"/>
      <c r="D66" s="378"/>
    </row>
    <row r="67" spans="1:4" ht="11.25" customHeight="1">
      <c r="A67" s="191" t="s">
        <v>29</v>
      </c>
      <c r="B67" s="203">
        <v>8</v>
      </c>
      <c r="C67" s="41">
        <v>8</v>
      </c>
      <c r="D67" s="330">
        <f t="shared" si="0"/>
        <v>0</v>
      </c>
    </row>
    <row r="68" spans="1:4" ht="11.25" customHeight="1">
      <c r="A68" s="211" t="s">
        <v>272</v>
      </c>
      <c r="B68" s="202">
        <v>113</v>
      </c>
      <c r="C68" s="24">
        <v>123</v>
      </c>
      <c r="D68" s="328">
        <f t="shared" si="0"/>
        <v>8.849557522123893</v>
      </c>
    </row>
    <row r="69" spans="1:4" ht="11.25" customHeight="1" thickBot="1">
      <c r="A69" s="110" t="s">
        <v>22</v>
      </c>
      <c r="B69" s="324">
        <v>565</v>
      </c>
      <c r="C69" s="27">
        <v>492</v>
      </c>
      <c r="D69" s="338">
        <f t="shared" si="0"/>
        <v>-12.920353982300885</v>
      </c>
    </row>
    <row r="70" ht="12.75">
      <c r="B70" s="79"/>
    </row>
    <row r="71" spans="1:2" ht="18.75">
      <c r="A71" s="2" t="s">
        <v>205</v>
      </c>
      <c r="B71" s="79"/>
    </row>
    <row r="72" spans="1:2" ht="12.75">
      <c r="A72" s="1" t="s">
        <v>8</v>
      </c>
      <c r="B72" s="79"/>
    </row>
    <row r="73" ht="9.75" customHeight="1" thickBot="1">
      <c r="B73" s="79"/>
    </row>
    <row r="74" spans="1:7" ht="13.5" thickBot="1">
      <c r="A74" s="96"/>
      <c r="B74" s="391">
        <v>2005</v>
      </c>
      <c r="C74" s="392"/>
      <c r="D74" s="390"/>
      <c r="E74" s="375">
        <v>2006</v>
      </c>
      <c r="F74" s="373"/>
      <c r="G74" s="390"/>
    </row>
    <row r="75" spans="1:7" ht="26.25" thickBot="1">
      <c r="A75" s="22" t="s">
        <v>32</v>
      </c>
      <c r="B75" s="61" t="s">
        <v>235</v>
      </c>
      <c r="C75" s="62" t="s">
        <v>30</v>
      </c>
      <c r="D75" s="43" t="s">
        <v>31</v>
      </c>
      <c r="E75" s="61" t="s">
        <v>236</v>
      </c>
      <c r="F75" s="62" t="s">
        <v>30</v>
      </c>
      <c r="G75" s="43" t="s">
        <v>31</v>
      </c>
    </row>
    <row r="76" spans="1:7" ht="12.75">
      <c r="A76" s="97" t="s">
        <v>33</v>
      </c>
      <c r="B76" s="7">
        <v>2391</v>
      </c>
      <c r="C76" s="283">
        <f aca="true" t="shared" si="1" ref="C76:C82">B76*100/B$82</f>
        <v>17.976092023156152</v>
      </c>
      <c r="D76" s="284">
        <v>33587474457</v>
      </c>
      <c r="E76" s="7">
        <v>2490</v>
      </c>
      <c r="F76" s="292">
        <f aca="true" t="shared" si="2" ref="F76:F81">E76*100/E$82</f>
        <v>17.61958675346731</v>
      </c>
      <c r="G76" s="54">
        <v>38227932713</v>
      </c>
    </row>
    <row r="77" spans="1:7" ht="12.75">
      <c r="A77" s="98" t="s">
        <v>34</v>
      </c>
      <c r="B77" s="4">
        <v>1218</v>
      </c>
      <c r="C77" s="212">
        <f t="shared" si="1"/>
        <v>9.157206225095857</v>
      </c>
      <c r="D77" s="285">
        <v>47891348867</v>
      </c>
      <c r="E77" s="4">
        <v>1436</v>
      </c>
      <c r="F77" s="289">
        <f t="shared" si="2"/>
        <v>10.16133597509199</v>
      </c>
      <c r="G77" s="29">
        <v>46203787299</v>
      </c>
    </row>
    <row r="78" spans="1:7" ht="12.75">
      <c r="A78" s="98" t="s">
        <v>35</v>
      </c>
      <c r="B78" s="4">
        <v>8501</v>
      </c>
      <c r="C78" s="212">
        <f t="shared" si="1"/>
        <v>63.91248778287347</v>
      </c>
      <c r="D78" s="285">
        <v>52865808398</v>
      </c>
      <c r="E78" s="4">
        <v>9072</v>
      </c>
      <c r="F78" s="289">
        <f t="shared" si="2"/>
        <v>64.19473535239173</v>
      </c>
      <c r="G78" s="29">
        <v>50143054569</v>
      </c>
    </row>
    <row r="79" spans="1:7" ht="12.75">
      <c r="A79" s="98" t="s">
        <v>36</v>
      </c>
      <c r="B79" s="4">
        <v>746</v>
      </c>
      <c r="C79" s="212">
        <f t="shared" si="1"/>
        <v>5.608600857078415</v>
      </c>
      <c r="D79" s="285">
        <v>3404585077</v>
      </c>
      <c r="E79" s="4">
        <v>655</v>
      </c>
      <c r="F79" s="289">
        <f t="shared" si="2"/>
        <v>4.634871214265496</v>
      </c>
      <c r="G79" s="29">
        <v>3670108432</v>
      </c>
    </row>
    <row r="80" spans="1:7" ht="12.75">
      <c r="A80" s="98" t="s">
        <v>37</v>
      </c>
      <c r="B80" s="4">
        <v>28</v>
      </c>
      <c r="C80" s="212">
        <f t="shared" si="1"/>
        <v>0.2105104879332381</v>
      </c>
      <c r="D80" s="285">
        <v>321802308</v>
      </c>
      <c r="E80" s="4">
        <v>42</v>
      </c>
      <c r="F80" s="289">
        <f t="shared" si="2"/>
        <v>0.29719784885366546</v>
      </c>
      <c r="G80" s="29">
        <v>306516628</v>
      </c>
    </row>
    <row r="81" spans="1:7" ht="13.5" thickBot="1">
      <c r="A81" s="99" t="s">
        <v>38</v>
      </c>
      <c r="B81" s="15">
        <v>417</v>
      </c>
      <c r="C81" s="213">
        <f t="shared" si="1"/>
        <v>3.1351026238628674</v>
      </c>
      <c r="D81" s="286">
        <v>3316909594</v>
      </c>
      <c r="E81" s="5">
        <v>437</v>
      </c>
      <c r="F81" s="290">
        <f t="shared" si="2"/>
        <v>3.0922728559298047</v>
      </c>
      <c r="G81" s="93">
        <v>4175567124</v>
      </c>
    </row>
    <row r="82" spans="1:7" ht="13.5" thickBot="1">
      <c r="A82" s="22" t="s">
        <v>6</v>
      </c>
      <c r="B82" s="214">
        <f>SUM(B76:B81)</f>
        <v>13301</v>
      </c>
      <c r="C82" s="215">
        <f t="shared" si="1"/>
        <v>100</v>
      </c>
      <c r="D82" s="287">
        <f>SUM(D76:D81)</f>
        <v>141387928701</v>
      </c>
      <c r="E82" s="40">
        <f>SUM(E76:E81)</f>
        <v>14132</v>
      </c>
      <c r="F82" s="291">
        <f>SUM(F76:F81)</f>
        <v>100.00000000000001</v>
      </c>
      <c r="G82" s="11">
        <f>SUM(G76:G81)</f>
        <v>142726966765</v>
      </c>
    </row>
    <row r="83" spans="2:4" ht="12.75">
      <c r="B83" s="349"/>
      <c r="D83" s="264"/>
    </row>
    <row r="84" spans="2:4" ht="12.75">
      <c r="B84" s="349"/>
      <c r="D84" s="264"/>
    </row>
    <row r="85" spans="2:4" ht="12.75">
      <c r="B85" s="349"/>
      <c r="D85" s="264"/>
    </row>
    <row r="86" ht="18.75">
      <c r="A86" s="2" t="s">
        <v>206</v>
      </c>
    </row>
    <row r="87" ht="12.75">
      <c r="A87" s="1" t="s">
        <v>8</v>
      </c>
    </row>
    <row r="88" ht="9.75" customHeight="1" thickBot="1"/>
    <row r="89" spans="1:4" ht="26.25" thickBot="1">
      <c r="A89" s="22" t="s">
        <v>39</v>
      </c>
      <c r="B89" s="20">
        <v>2005</v>
      </c>
      <c r="C89" s="21">
        <v>2006</v>
      </c>
      <c r="D89" s="31" t="s">
        <v>199</v>
      </c>
    </row>
    <row r="90" spans="1:4" ht="12.75">
      <c r="A90" s="101" t="s">
        <v>40</v>
      </c>
      <c r="B90" s="16">
        <v>574249739382</v>
      </c>
      <c r="C90" s="46">
        <v>563864000000</v>
      </c>
      <c r="D90" s="294">
        <f>(C90-B90)*100/B90</f>
        <v>-1.808575375789808</v>
      </c>
    </row>
    <row r="91" spans="1:4" ht="12.75">
      <c r="A91" s="102" t="s">
        <v>41</v>
      </c>
      <c r="B91" s="17">
        <v>252223961716</v>
      </c>
      <c r="C91" s="48">
        <v>241349000000</v>
      </c>
      <c r="D91" s="295">
        <f>(C91-B91)*100/B91</f>
        <v>-4.311629094243245</v>
      </c>
    </row>
    <row r="92" spans="1:4" ht="12.75">
      <c r="A92" s="102" t="s">
        <v>42</v>
      </c>
      <c r="B92" s="17">
        <v>483847554676</v>
      </c>
      <c r="C92" s="48">
        <v>465517000000</v>
      </c>
      <c r="D92" s="295">
        <f>(C92-B92)*100/B92</f>
        <v>-3.788497947101279</v>
      </c>
    </row>
    <row r="93" spans="1:4" ht="13.5" thickBot="1">
      <c r="A93" s="102" t="s">
        <v>43</v>
      </c>
      <c r="B93" s="18">
        <v>23439588757</v>
      </c>
      <c r="C93" s="50">
        <v>35026000000</v>
      </c>
      <c r="D93" s="296">
        <f>(C93-B93)*100/B93</f>
        <v>49.43094933583181</v>
      </c>
    </row>
    <row r="94" spans="1:4" ht="13.5" thickBot="1">
      <c r="A94" s="22" t="s">
        <v>6</v>
      </c>
      <c r="B94" s="293">
        <f>SUM(B90:B93)</f>
        <v>1333760844531</v>
      </c>
      <c r="C94" s="10">
        <f>SUM(C90:C93)</f>
        <v>1305756000000</v>
      </c>
      <c r="D94" s="297">
        <f>(C94-B94)*100/B94</f>
        <v>-2.0996901090500635</v>
      </c>
    </row>
    <row r="95" spans="1:2" ht="12.75">
      <c r="A95" s="78"/>
      <c r="B95" s="100"/>
    </row>
    <row r="96" spans="1:2" ht="18.75">
      <c r="A96" s="2" t="s">
        <v>207</v>
      </c>
      <c r="B96" s="100"/>
    </row>
    <row r="97" ht="12.75">
      <c r="A97" s="1" t="s">
        <v>8</v>
      </c>
    </row>
    <row r="98" ht="9.75" customHeight="1" thickBot="1">
      <c r="A98" s="78"/>
    </row>
    <row r="99" spans="1:8" ht="13.5" thickBot="1">
      <c r="A99" s="52" t="s">
        <v>186</v>
      </c>
      <c r="B99" s="61" t="s">
        <v>231</v>
      </c>
      <c r="C99" s="44" t="s">
        <v>232</v>
      </c>
      <c r="D99" s="44" t="s">
        <v>233</v>
      </c>
      <c r="E99" s="44" t="s">
        <v>227</v>
      </c>
      <c r="F99" s="44" t="s">
        <v>228</v>
      </c>
      <c r="G99" s="44" t="s">
        <v>229</v>
      </c>
      <c r="H99" s="21" t="s">
        <v>230</v>
      </c>
    </row>
    <row r="100" spans="1:8" ht="12.75">
      <c r="A100" s="109" t="s">
        <v>44</v>
      </c>
      <c r="B100" s="7">
        <v>164576</v>
      </c>
      <c r="C100" s="45">
        <v>191467</v>
      </c>
      <c r="D100" s="45">
        <v>198284</v>
      </c>
      <c r="E100" s="45">
        <v>226301</v>
      </c>
      <c r="F100" s="45">
        <v>243536</v>
      </c>
      <c r="G100" s="45">
        <v>247905</v>
      </c>
      <c r="H100" s="183">
        <v>227297</v>
      </c>
    </row>
    <row r="101" spans="1:8" ht="12.75">
      <c r="A101" s="211" t="s">
        <v>45</v>
      </c>
      <c r="B101" s="4">
        <v>64546</v>
      </c>
      <c r="C101" s="47">
        <v>71970</v>
      </c>
      <c r="D101" s="47">
        <v>75533</v>
      </c>
      <c r="E101" s="47">
        <v>83740</v>
      </c>
      <c r="F101" s="47">
        <v>90256</v>
      </c>
      <c r="G101" s="47">
        <v>90208</v>
      </c>
      <c r="H101" s="178">
        <v>86863</v>
      </c>
    </row>
    <row r="102" spans="1:8" ht="13.5" thickBot="1">
      <c r="A102" s="110" t="s">
        <v>46</v>
      </c>
      <c r="B102" s="5">
        <v>100030</v>
      </c>
      <c r="C102" s="187">
        <v>119497</v>
      </c>
      <c r="D102" s="187">
        <v>1222751</v>
      </c>
      <c r="E102" s="187">
        <v>142561</v>
      </c>
      <c r="F102" s="187">
        <v>153280</v>
      </c>
      <c r="G102" s="187">
        <v>157679</v>
      </c>
      <c r="H102" s="288">
        <v>140434</v>
      </c>
    </row>
    <row r="104" ht="18.75">
      <c r="A104" s="2" t="s">
        <v>256</v>
      </c>
    </row>
    <row r="105" ht="12.75">
      <c r="A105" s="1" t="s">
        <v>8</v>
      </c>
    </row>
    <row r="106" ht="9.75" customHeight="1" thickBot="1"/>
    <row r="107" spans="1:4" ht="26.25" thickBot="1">
      <c r="A107" s="205"/>
      <c r="B107" s="61">
        <v>2005</v>
      </c>
      <c r="C107" s="37">
        <v>2006</v>
      </c>
      <c r="D107" s="52" t="s">
        <v>199</v>
      </c>
    </row>
    <row r="108" spans="1:4" ht="11.25" customHeight="1" thickBot="1">
      <c r="A108" s="39" t="s">
        <v>200</v>
      </c>
      <c r="B108" s="298">
        <f>SUM(B109:B111)</f>
        <v>48188</v>
      </c>
      <c r="C108" s="300">
        <f>SUM(C109:C111)</f>
        <v>49896</v>
      </c>
      <c r="D108" s="358">
        <f>(C108-B108)*100/B108</f>
        <v>3.544450900639163</v>
      </c>
    </row>
    <row r="109" spans="1:4" ht="11.25" customHeight="1">
      <c r="A109" s="165" t="s">
        <v>47</v>
      </c>
      <c r="B109" s="3">
        <v>5444</v>
      </c>
      <c r="C109" s="28">
        <v>5496</v>
      </c>
      <c r="D109" s="359">
        <f aca="true" t="shared" si="3" ref="D109:D123">(C109-B109)*100/B109</f>
        <v>0.9551800146950772</v>
      </c>
    </row>
    <row r="110" spans="1:4" ht="11.25" customHeight="1">
      <c r="A110" s="102" t="s">
        <v>48</v>
      </c>
      <c r="B110" s="4">
        <v>114</v>
      </c>
      <c r="C110" s="29">
        <v>114</v>
      </c>
      <c r="D110" s="328">
        <f t="shared" si="3"/>
        <v>0</v>
      </c>
    </row>
    <row r="111" spans="1:4" ht="11.25" customHeight="1" thickBot="1">
      <c r="A111" s="103" t="s">
        <v>49</v>
      </c>
      <c r="B111" s="5">
        <v>42630</v>
      </c>
      <c r="C111" s="93">
        <v>44286</v>
      </c>
      <c r="D111" s="360">
        <f t="shared" si="3"/>
        <v>3.884588318085855</v>
      </c>
    </row>
    <row r="112" spans="1:4" ht="11.25" customHeight="1" thickBot="1">
      <c r="A112" s="275" t="s">
        <v>201</v>
      </c>
      <c r="B112" s="299">
        <f>SUM(B113:B114)</f>
        <v>38104</v>
      </c>
      <c r="C112" s="343">
        <f>SUM(C113:C114)</f>
        <v>37665</v>
      </c>
      <c r="D112" s="357">
        <f t="shared" si="3"/>
        <v>-1.1521100146966199</v>
      </c>
    </row>
    <row r="113" spans="1:4" ht="11.25" customHeight="1">
      <c r="A113" s="165" t="s">
        <v>50</v>
      </c>
      <c r="B113" s="200">
        <v>35282</v>
      </c>
      <c r="C113" s="177">
        <v>35064</v>
      </c>
      <c r="D113" s="359">
        <f t="shared" si="3"/>
        <v>-0.6178788050564027</v>
      </c>
    </row>
    <row r="114" spans="1:4" ht="11.25" customHeight="1" thickBot="1">
      <c r="A114" s="103" t="s">
        <v>51</v>
      </c>
      <c r="B114" s="5">
        <v>2822</v>
      </c>
      <c r="C114" s="54">
        <v>2601</v>
      </c>
      <c r="D114" s="359">
        <f t="shared" si="3"/>
        <v>-7.831325301204819</v>
      </c>
    </row>
    <row r="115" spans="1:4" ht="11.25" customHeight="1" thickBot="1">
      <c r="A115" s="339" t="s">
        <v>52</v>
      </c>
      <c r="B115" s="83">
        <v>1607</v>
      </c>
      <c r="C115" s="53">
        <v>1122</v>
      </c>
      <c r="D115" s="357">
        <f t="shared" si="3"/>
        <v>-30.18046048537648</v>
      </c>
    </row>
    <row r="116" spans="1:4" ht="11.25" customHeight="1" thickBot="1">
      <c r="A116" s="340" t="s">
        <v>53</v>
      </c>
      <c r="B116" s="306">
        <v>136</v>
      </c>
      <c r="C116" s="344">
        <v>10</v>
      </c>
      <c r="D116" s="361">
        <f t="shared" si="3"/>
        <v>-92.6470588235294</v>
      </c>
    </row>
    <row r="117" spans="1:4" ht="11.25" customHeight="1" thickBot="1">
      <c r="A117" s="22" t="s">
        <v>257</v>
      </c>
      <c r="B117" s="293">
        <v>1773</v>
      </c>
      <c r="C117" s="59">
        <v>1783</v>
      </c>
      <c r="D117" s="357">
        <f t="shared" si="3"/>
        <v>0.5640157924421884</v>
      </c>
    </row>
    <row r="118" spans="1:4" ht="11.25" customHeight="1" thickBot="1">
      <c r="A118" s="39" t="s">
        <v>202</v>
      </c>
      <c r="B118" s="293">
        <v>4999</v>
      </c>
      <c r="C118" s="59">
        <v>5476</v>
      </c>
      <c r="D118" s="357">
        <f t="shared" si="3"/>
        <v>9.541908381676336</v>
      </c>
    </row>
    <row r="119" spans="1:4" ht="11.25" customHeight="1" thickBot="1">
      <c r="A119" s="341" t="s">
        <v>54</v>
      </c>
      <c r="B119" s="302">
        <v>475</v>
      </c>
      <c r="C119" s="53">
        <v>468</v>
      </c>
      <c r="D119" s="357">
        <f t="shared" si="3"/>
        <v>-1.4736842105263157</v>
      </c>
    </row>
    <row r="120" spans="1:6" ht="11.25" customHeight="1" thickBot="1">
      <c r="A120" s="39" t="s">
        <v>203</v>
      </c>
      <c r="B120" s="293">
        <f>SUM(B121:B122)</f>
        <v>44772</v>
      </c>
      <c r="C120" s="59">
        <f>SUM(C121:C122)</f>
        <v>46994</v>
      </c>
      <c r="D120" s="357">
        <f t="shared" si="3"/>
        <v>4.962923255606182</v>
      </c>
      <c r="F120" s="263"/>
    </row>
    <row r="121" spans="1:4" ht="11.25" customHeight="1">
      <c r="A121" s="342" t="s">
        <v>55</v>
      </c>
      <c r="B121" s="16">
        <v>15152</v>
      </c>
      <c r="C121" s="54">
        <v>16270</v>
      </c>
      <c r="D121" s="358">
        <f t="shared" si="3"/>
        <v>7.378563885955649</v>
      </c>
    </row>
    <row r="122" spans="1:4" ht="11.25" customHeight="1" thickBot="1">
      <c r="A122" s="113" t="s">
        <v>56</v>
      </c>
      <c r="B122" s="18">
        <v>29620</v>
      </c>
      <c r="C122" s="93">
        <v>30724</v>
      </c>
      <c r="D122" s="360">
        <f t="shared" si="3"/>
        <v>3.7272113436866983</v>
      </c>
    </row>
    <row r="123" spans="1:4" ht="11.25" customHeight="1" thickBot="1">
      <c r="A123" s="111" t="s">
        <v>273</v>
      </c>
      <c r="B123" s="293">
        <v>101</v>
      </c>
      <c r="C123" s="59">
        <v>109</v>
      </c>
      <c r="D123" s="357">
        <f t="shared" si="3"/>
        <v>7.920792079207921</v>
      </c>
    </row>
    <row r="124" spans="1:4" ht="11.25" customHeight="1" thickBot="1">
      <c r="A124" s="39" t="s">
        <v>57</v>
      </c>
      <c r="B124" s="293">
        <v>460165</v>
      </c>
      <c r="C124" s="319"/>
      <c r="D124" s="354"/>
    </row>
    <row r="125" spans="1:4" ht="11.25" customHeight="1" thickBot="1">
      <c r="A125" s="76" t="s">
        <v>58</v>
      </c>
      <c r="B125" s="303">
        <v>35757</v>
      </c>
      <c r="C125" s="320"/>
      <c r="D125" s="355"/>
    </row>
    <row r="126" ht="12.75">
      <c r="B126" s="104"/>
    </row>
    <row r="127" spans="1:7" ht="39.75" customHeight="1">
      <c r="A127" s="379" t="s">
        <v>208</v>
      </c>
      <c r="B127" s="379"/>
      <c r="C127" s="379"/>
      <c r="D127" s="379"/>
      <c r="E127" s="379"/>
      <c r="F127" s="379"/>
      <c r="G127" s="379"/>
    </row>
    <row r="128" spans="1:2" ht="12.75">
      <c r="A128" s="1" t="s">
        <v>8</v>
      </c>
      <c r="B128" s="104"/>
    </row>
    <row r="129" ht="9.75" customHeight="1" thickBot="1">
      <c r="B129" s="104"/>
    </row>
    <row r="130" spans="1:4" ht="13.5" thickBot="1">
      <c r="A130" s="148"/>
      <c r="B130" s="308">
        <v>2004</v>
      </c>
      <c r="C130" s="356">
        <v>2005</v>
      </c>
      <c r="D130" s="21">
        <v>2006</v>
      </c>
    </row>
    <row r="131" spans="1:4" ht="11.25" customHeight="1" thickBot="1">
      <c r="A131" s="377" t="s">
        <v>59</v>
      </c>
      <c r="B131" s="374"/>
      <c r="C131" s="374"/>
      <c r="D131" s="378"/>
    </row>
    <row r="132" spans="1:4" ht="11.25" customHeight="1">
      <c r="A132" s="307" t="s">
        <v>60</v>
      </c>
      <c r="B132" s="7">
        <v>3669518</v>
      </c>
      <c r="C132" s="13">
        <v>3664822</v>
      </c>
      <c r="D132" s="54">
        <v>3526786</v>
      </c>
    </row>
    <row r="133" spans="1:4" ht="11.25" customHeight="1">
      <c r="A133" s="112" t="s">
        <v>61</v>
      </c>
      <c r="B133" s="4">
        <v>3215681</v>
      </c>
      <c r="C133" s="14">
        <v>3392907</v>
      </c>
      <c r="D133" s="29">
        <v>3466717</v>
      </c>
    </row>
    <row r="134" spans="1:4" ht="11.25" customHeight="1" thickBot="1">
      <c r="A134" s="304" t="s">
        <v>62</v>
      </c>
      <c r="B134" s="15">
        <v>1265438</v>
      </c>
      <c r="C134" s="9">
        <v>3161762</v>
      </c>
      <c r="D134" s="314"/>
    </row>
    <row r="135" spans="1:4" ht="11.25" customHeight="1" thickBot="1">
      <c r="A135" s="377" t="s">
        <v>187</v>
      </c>
      <c r="B135" s="374"/>
      <c r="C135" s="374"/>
      <c r="D135" s="378"/>
    </row>
    <row r="136" spans="1:4" ht="11.25" customHeight="1">
      <c r="A136" s="307" t="s">
        <v>60</v>
      </c>
      <c r="B136" s="7">
        <v>259858</v>
      </c>
      <c r="C136" s="41">
        <v>271579</v>
      </c>
      <c r="D136" s="183">
        <v>253566</v>
      </c>
    </row>
    <row r="137" spans="1:4" ht="11.25" customHeight="1">
      <c r="A137" s="112" t="s">
        <v>61</v>
      </c>
      <c r="B137" s="4">
        <v>219793</v>
      </c>
      <c r="C137" s="24">
        <v>242586</v>
      </c>
      <c r="D137" s="178">
        <v>272103</v>
      </c>
    </row>
    <row r="138" spans="1:4" ht="11.25" customHeight="1" thickBot="1">
      <c r="A138" s="304" t="s">
        <v>62</v>
      </c>
      <c r="B138" s="15">
        <v>71639</v>
      </c>
      <c r="C138" s="42">
        <v>80630</v>
      </c>
      <c r="D138" s="315"/>
    </row>
    <row r="139" spans="1:4" ht="11.25" customHeight="1" thickBot="1">
      <c r="A139" s="375" t="s">
        <v>64</v>
      </c>
      <c r="B139" s="373"/>
      <c r="C139" s="373"/>
      <c r="D139" s="390"/>
    </row>
    <row r="140" spans="1:4" ht="11.25" customHeight="1" thickBot="1">
      <c r="A140" s="310" t="s">
        <v>63</v>
      </c>
      <c r="B140" s="302">
        <v>310727</v>
      </c>
      <c r="C140" s="311">
        <v>311131</v>
      </c>
      <c r="D140" s="301">
        <v>287954</v>
      </c>
    </row>
    <row r="141" spans="1:4" ht="11.25" customHeight="1" thickBot="1">
      <c r="A141" s="375" t="s">
        <v>65</v>
      </c>
      <c r="B141" s="373"/>
      <c r="C141" s="373"/>
      <c r="D141" s="390"/>
    </row>
    <row r="142" spans="1:4" ht="11.25" customHeight="1" thickBot="1">
      <c r="A142" s="309" t="s">
        <v>60</v>
      </c>
      <c r="B142" s="312">
        <v>47816</v>
      </c>
      <c r="C142" s="313">
        <v>48183</v>
      </c>
      <c r="D142" s="305">
        <v>43525</v>
      </c>
    </row>
    <row r="144" spans="1:7" ht="18.75">
      <c r="A144" s="379" t="s">
        <v>209</v>
      </c>
      <c r="B144" s="379"/>
      <c r="C144" s="379"/>
      <c r="D144" s="379"/>
      <c r="E144" s="379"/>
      <c r="F144" s="379"/>
      <c r="G144" s="379"/>
    </row>
    <row r="145" spans="1:2" ht="12.75">
      <c r="A145" s="1" t="s">
        <v>8</v>
      </c>
      <c r="B145" s="104"/>
    </row>
    <row r="146" ht="13.5" thickBot="1"/>
    <row r="147" spans="2:7" ht="13.5" thickBot="1">
      <c r="B147" s="20" t="s">
        <v>232</v>
      </c>
      <c r="C147" s="44" t="s">
        <v>233</v>
      </c>
      <c r="D147" s="44" t="s">
        <v>227</v>
      </c>
      <c r="E147" s="44" t="s">
        <v>228</v>
      </c>
      <c r="F147" s="44" t="s">
        <v>229</v>
      </c>
      <c r="G147" s="21" t="s">
        <v>230</v>
      </c>
    </row>
    <row r="148" spans="1:7" ht="12.75">
      <c r="A148" s="150" t="s">
        <v>210</v>
      </c>
      <c r="B148" s="7">
        <v>42336910510</v>
      </c>
      <c r="C148" s="45">
        <v>381859339091</v>
      </c>
      <c r="D148" s="45">
        <v>412954786347</v>
      </c>
      <c r="E148" s="45">
        <v>457008626374</v>
      </c>
      <c r="F148" s="45">
        <v>492048267347</v>
      </c>
      <c r="G148" s="183">
        <v>512998746933</v>
      </c>
    </row>
    <row r="149" spans="1:7" ht="13.5" thickBot="1">
      <c r="A149" s="149" t="s">
        <v>211</v>
      </c>
      <c r="B149" s="5">
        <v>169837120322</v>
      </c>
      <c r="C149" s="187">
        <v>196557789740</v>
      </c>
      <c r="D149" s="187">
        <v>221376808288</v>
      </c>
      <c r="E149" s="187">
        <v>230998674022</v>
      </c>
      <c r="F149" s="187">
        <v>334550277</v>
      </c>
      <c r="G149" s="288">
        <v>237079213823</v>
      </c>
    </row>
    <row r="186" ht="12.75">
      <c r="B186" s="114"/>
    </row>
  </sheetData>
  <mergeCells count="13">
    <mergeCell ref="E74:G74"/>
    <mergeCell ref="A66:D66"/>
    <mergeCell ref="A144:G144"/>
    <mergeCell ref="A127:G127"/>
    <mergeCell ref="B74:D74"/>
    <mergeCell ref="A131:D131"/>
    <mergeCell ref="A135:D135"/>
    <mergeCell ref="A139:D139"/>
    <mergeCell ref="A141:D141"/>
    <mergeCell ref="A16:D16"/>
    <mergeCell ref="A48:D48"/>
    <mergeCell ref="A58:D58"/>
    <mergeCell ref="A64:D6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K95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364" customWidth="1"/>
    <col min="2" max="2" width="10.421875" style="364" customWidth="1"/>
    <col min="3" max="3" width="7.8515625" style="364" customWidth="1"/>
    <col min="4" max="6" width="7.8515625" style="364" bestFit="1" customWidth="1"/>
    <col min="7" max="7" width="9.00390625" style="364" bestFit="1" customWidth="1"/>
    <col min="8" max="9" width="8.00390625" style="364" bestFit="1" customWidth="1"/>
    <col min="10" max="10" width="8.28125" style="364" bestFit="1" customWidth="1"/>
    <col min="11" max="11" width="8.00390625" style="364" bestFit="1" customWidth="1"/>
    <col min="12" max="16384" width="9.140625" style="364" customWidth="1"/>
  </cols>
  <sheetData>
    <row r="1" spans="1:11" ht="18.75">
      <c r="A1" s="2" t="s">
        <v>212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 thickBot="1">
      <c r="A4" s="6" t="s">
        <v>66</v>
      </c>
      <c r="B4" s="385" t="s">
        <v>188</v>
      </c>
      <c r="C4" s="385" t="s">
        <v>67</v>
      </c>
      <c r="D4" s="383" t="s">
        <v>68</v>
      </c>
      <c r="E4" s="388"/>
      <c r="F4" s="383" t="s">
        <v>29</v>
      </c>
      <c r="G4" s="388"/>
      <c r="H4" s="383" t="s">
        <v>187</v>
      </c>
      <c r="I4" s="388"/>
      <c r="J4" s="385" t="s">
        <v>69</v>
      </c>
      <c r="K4" s="385" t="s">
        <v>64</v>
      </c>
    </row>
    <row r="5" spans="1:11" ht="13.5" thickBot="1">
      <c r="A5" s="22"/>
      <c r="B5" s="376"/>
      <c r="C5" s="384"/>
      <c r="D5" s="74" t="s">
        <v>60</v>
      </c>
      <c r="E5" s="75" t="s">
        <v>70</v>
      </c>
      <c r="F5" s="74" t="s">
        <v>60</v>
      </c>
      <c r="G5" s="75" t="s">
        <v>70</v>
      </c>
      <c r="H5" s="74" t="s">
        <v>60</v>
      </c>
      <c r="I5" s="75" t="s">
        <v>70</v>
      </c>
      <c r="J5" s="376"/>
      <c r="K5" s="376"/>
    </row>
    <row r="6" spans="1:11" ht="13.5" thickBot="1">
      <c r="A6" s="39" t="s">
        <v>258</v>
      </c>
      <c r="B6" s="116">
        <f aca="true" t="shared" si="0" ref="B6:K6">B7+B18+B38</f>
        <v>852</v>
      </c>
      <c r="C6" s="119">
        <f t="shared" si="0"/>
        <v>633546</v>
      </c>
      <c r="D6" s="120">
        <f t="shared" si="0"/>
        <v>2098892</v>
      </c>
      <c r="E6" s="135">
        <f t="shared" si="0"/>
        <v>2165601</v>
      </c>
      <c r="F6" s="120">
        <f t="shared" si="0"/>
        <v>1565903</v>
      </c>
      <c r="G6" s="135">
        <f t="shared" si="0"/>
        <v>2133099</v>
      </c>
      <c r="H6" s="120">
        <f t="shared" si="0"/>
        <v>344489</v>
      </c>
      <c r="I6" s="121">
        <f t="shared" si="0"/>
        <v>242586</v>
      </c>
      <c r="J6" s="139">
        <f t="shared" si="0"/>
        <v>48553</v>
      </c>
      <c r="K6" s="139">
        <f t="shared" si="0"/>
        <v>311131</v>
      </c>
    </row>
    <row r="7" spans="1:11" ht="26.25" thickBot="1">
      <c r="A7" s="39" t="s">
        <v>71</v>
      </c>
      <c r="B7" s="118">
        <f aca="true" t="shared" si="1" ref="B7:K7">SUM(B8:B17)</f>
        <v>538</v>
      </c>
      <c r="C7" s="118">
        <f t="shared" si="1"/>
        <v>484691</v>
      </c>
      <c r="D7" s="122">
        <f t="shared" si="1"/>
        <v>1448674</v>
      </c>
      <c r="E7" s="136">
        <f t="shared" si="1"/>
        <v>1523233</v>
      </c>
      <c r="F7" s="122">
        <f t="shared" si="1"/>
        <v>1175888</v>
      </c>
      <c r="G7" s="123">
        <f t="shared" si="1"/>
        <v>1697561</v>
      </c>
      <c r="H7" s="122">
        <f t="shared" si="1"/>
        <v>282343</v>
      </c>
      <c r="I7" s="123">
        <f t="shared" si="1"/>
        <v>181930</v>
      </c>
      <c r="J7" s="105">
        <f t="shared" si="1"/>
        <v>33590</v>
      </c>
      <c r="K7" s="105">
        <f t="shared" si="1"/>
        <v>227055</v>
      </c>
    </row>
    <row r="8" spans="1:11" ht="12.75">
      <c r="A8" s="89" t="s">
        <v>183</v>
      </c>
      <c r="B8" s="28">
        <v>96</v>
      </c>
      <c r="C8" s="41">
        <v>112715</v>
      </c>
      <c r="D8" s="3">
        <v>297793</v>
      </c>
      <c r="E8" s="58">
        <v>258911</v>
      </c>
      <c r="F8" s="128">
        <v>355886</v>
      </c>
      <c r="G8" s="129">
        <v>191571</v>
      </c>
      <c r="H8" s="128">
        <v>21367</v>
      </c>
      <c r="I8" s="129">
        <v>20481</v>
      </c>
      <c r="J8" s="67">
        <v>6560</v>
      </c>
      <c r="K8" s="67">
        <v>46502</v>
      </c>
    </row>
    <row r="9" spans="1:11" ht="12.75">
      <c r="A9" s="36" t="s">
        <v>72</v>
      </c>
      <c r="B9" s="29">
        <v>69</v>
      </c>
      <c r="C9" s="24">
        <v>47277</v>
      </c>
      <c r="D9" s="4">
        <v>125590</v>
      </c>
      <c r="E9" s="48">
        <v>117408</v>
      </c>
      <c r="F9" s="130">
        <v>210149</v>
      </c>
      <c r="G9" s="131">
        <v>125935</v>
      </c>
      <c r="H9" s="130">
        <v>29992</v>
      </c>
      <c r="I9" s="131">
        <v>29834</v>
      </c>
      <c r="J9" s="69">
        <v>2967</v>
      </c>
      <c r="K9" s="69">
        <v>26903</v>
      </c>
    </row>
    <row r="10" spans="1:11" ht="12.75">
      <c r="A10" s="36" t="s">
        <v>73</v>
      </c>
      <c r="B10" s="29">
        <v>52</v>
      </c>
      <c r="C10" s="24">
        <v>36278</v>
      </c>
      <c r="D10" s="4">
        <v>119878</v>
      </c>
      <c r="E10" s="48">
        <v>119878</v>
      </c>
      <c r="F10" s="130">
        <v>67635</v>
      </c>
      <c r="G10" s="131">
        <v>65649</v>
      </c>
      <c r="H10" s="130">
        <v>19875</v>
      </c>
      <c r="I10" s="131">
        <v>12123</v>
      </c>
      <c r="J10" s="69">
        <v>2495</v>
      </c>
      <c r="K10" s="69">
        <v>16423</v>
      </c>
    </row>
    <row r="11" spans="1:11" ht="12.75">
      <c r="A11" s="36" t="s">
        <v>74</v>
      </c>
      <c r="B11" s="29">
        <v>57</v>
      </c>
      <c r="C11" s="24">
        <v>28121</v>
      </c>
      <c r="D11" s="4">
        <v>152183</v>
      </c>
      <c r="E11" s="48">
        <v>218843</v>
      </c>
      <c r="F11" s="130">
        <v>63104</v>
      </c>
      <c r="G11" s="131">
        <v>62355</v>
      </c>
      <c r="H11" s="130">
        <v>27719</v>
      </c>
      <c r="I11" s="131">
        <v>26650</v>
      </c>
      <c r="J11" s="69">
        <v>2341</v>
      </c>
      <c r="K11" s="69">
        <v>15307</v>
      </c>
    </row>
    <row r="12" spans="1:11" ht="12.75">
      <c r="A12" s="36" t="s">
        <v>75</v>
      </c>
      <c r="B12" s="29">
        <v>39</v>
      </c>
      <c r="C12" s="24">
        <v>44188</v>
      </c>
      <c r="D12" s="4">
        <v>84005</v>
      </c>
      <c r="E12" s="48">
        <v>85292</v>
      </c>
      <c r="F12" s="130">
        <v>29827</v>
      </c>
      <c r="G12" s="131">
        <v>24641</v>
      </c>
      <c r="H12" s="130">
        <v>20110</v>
      </c>
      <c r="I12" s="131">
        <v>13904</v>
      </c>
      <c r="J12" s="69">
        <v>1329</v>
      </c>
      <c r="K12" s="69">
        <v>17953</v>
      </c>
    </row>
    <row r="13" spans="1:11" ht="12.75">
      <c r="A13" s="36" t="s">
        <v>76</v>
      </c>
      <c r="B13" s="29">
        <v>67</v>
      </c>
      <c r="C13" s="24">
        <v>102723</v>
      </c>
      <c r="D13" s="4">
        <v>225367</v>
      </c>
      <c r="E13" s="48">
        <v>299784</v>
      </c>
      <c r="F13" s="130">
        <v>124716</v>
      </c>
      <c r="G13" s="131">
        <v>299748</v>
      </c>
      <c r="H13" s="130">
        <v>25947</v>
      </c>
      <c r="I13" s="131">
        <v>22020</v>
      </c>
      <c r="J13" s="69">
        <v>8146</v>
      </c>
      <c r="K13" s="69">
        <v>43045</v>
      </c>
    </row>
    <row r="14" spans="1:11" ht="12.75">
      <c r="A14" s="36" t="s">
        <v>102</v>
      </c>
      <c r="B14" s="29">
        <v>55</v>
      </c>
      <c r="C14" s="24">
        <v>39209</v>
      </c>
      <c r="D14" s="4">
        <v>152398</v>
      </c>
      <c r="E14" s="48">
        <v>135508</v>
      </c>
      <c r="F14" s="130">
        <v>120383</v>
      </c>
      <c r="G14" s="131">
        <v>816767</v>
      </c>
      <c r="H14" s="130">
        <v>25409</v>
      </c>
      <c r="I14" s="131">
        <v>18850</v>
      </c>
      <c r="J14" s="69">
        <v>3705</v>
      </c>
      <c r="K14" s="69">
        <v>23361</v>
      </c>
    </row>
    <row r="15" spans="1:11" ht="12.75">
      <c r="A15" s="36" t="s">
        <v>184</v>
      </c>
      <c r="B15" s="29">
        <v>26</v>
      </c>
      <c r="C15" s="24">
        <v>13955</v>
      </c>
      <c r="D15" s="4">
        <v>97155</v>
      </c>
      <c r="E15" s="48">
        <v>88006</v>
      </c>
      <c r="F15" s="130">
        <v>10457</v>
      </c>
      <c r="G15" s="131">
        <v>10298</v>
      </c>
      <c r="H15" s="130">
        <v>80104</v>
      </c>
      <c r="I15" s="131">
        <v>8060</v>
      </c>
      <c r="J15" s="69">
        <v>1055</v>
      </c>
      <c r="K15" s="69">
        <v>6431</v>
      </c>
    </row>
    <row r="16" spans="1:11" ht="12.75">
      <c r="A16" s="36" t="s">
        <v>103</v>
      </c>
      <c r="B16" s="29">
        <v>29</v>
      </c>
      <c r="C16" s="24">
        <v>27965</v>
      </c>
      <c r="D16" s="4">
        <v>77394</v>
      </c>
      <c r="E16" s="48">
        <v>79330</v>
      </c>
      <c r="F16" s="130">
        <v>37227</v>
      </c>
      <c r="G16" s="131">
        <v>7136</v>
      </c>
      <c r="H16" s="130">
        <v>1578</v>
      </c>
      <c r="I16" s="131">
        <v>1601</v>
      </c>
      <c r="J16" s="69">
        <v>2311</v>
      </c>
      <c r="K16" s="69">
        <v>10637</v>
      </c>
    </row>
    <row r="17" spans="1:11" ht="13.5" thickBot="1">
      <c r="A17" s="115" t="s">
        <v>104</v>
      </c>
      <c r="B17" s="30">
        <v>48</v>
      </c>
      <c r="C17" s="42">
        <v>32260</v>
      </c>
      <c r="D17" s="15">
        <v>116911</v>
      </c>
      <c r="E17" s="50">
        <v>120273</v>
      </c>
      <c r="F17" s="133">
        <v>156504</v>
      </c>
      <c r="G17" s="134">
        <v>93461</v>
      </c>
      <c r="H17" s="133">
        <v>30242</v>
      </c>
      <c r="I17" s="134">
        <v>28407</v>
      </c>
      <c r="J17" s="72">
        <v>2681</v>
      </c>
      <c r="K17" s="72">
        <v>20493</v>
      </c>
    </row>
    <row r="18" spans="1:11" ht="13.5" thickBot="1">
      <c r="A18" s="19" t="s">
        <v>105</v>
      </c>
      <c r="B18" s="124">
        <f aca="true" t="shared" si="2" ref="B18:K18">SUM(B19:B37)</f>
        <v>298</v>
      </c>
      <c r="C18" s="118">
        <f t="shared" si="2"/>
        <v>146677</v>
      </c>
      <c r="D18" s="124">
        <f t="shared" si="2"/>
        <v>627516</v>
      </c>
      <c r="E18" s="118">
        <f t="shared" si="2"/>
        <v>619666</v>
      </c>
      <c r="F18" s="140">
        <f t="shared" si="2"/>
        <v>390015</v>
      </c>
      <c r="G18" s="141">
        <f t="shared" si="2"/>
        <v>435538</v>
      </c>
      <c r="H18" s="142">
        <f t="shared" si="2"/>
        <v>62146</v>
      </c>
      <c r="I18" s="143">
        <f t="shared" si="2"/>
        <v>60656</v>
      </c>
      <c r="J18" s="144">
        <f t="shared" si="2"/>
        <v>14655</v>
      </c>
      <c r="K18" s="144">
        <f t="shared" si="2"/>
        <v>83271</v>
      </c>
    </row>
    <row r="19" spans="1:11" ht="12.75">
      <c r="A19" s="89" t="s">
        <v>98</v>
      </c>
      <c r="B19" s="28">
        <v>41</v>
      </c>
      <c r="C19" s="41">
        <v>34160</v>
      </c>
      <c r="D19" s="3">
        <v>69395</v>
      </c>
      <c r="E19" s="46">
        <v>67362</v>
      </c>
      <c r="F19" s="128">
        <v>159136</v>
      </c>
      <c r="G19" s="129">
        <v>188134</v>
      </c>
      <c r="H19" s="128">
        <v>24938</v>
      </c>
      <c r="I19" s="129">
        <v>25532</v>
      </c>
      <c r="J19" s="67">
        <v>3627</v>
      </c>
      <c r="K19" s="145">
        <v>15911</v>
      </c>
    </row>
    <row r="20" spans="1:11" ht="12.75">
      <c r="A20" s="36" t="s">
        <v>99</v>
      </c>
      <c r="B20" s="29">
        <v>26</v>
      </c>
      <c r="C20" s="24">
        <v>5276</v>
      </c>
      <c r="D20" s="4">
        <v>53386</v>
      </c>
      <c r="E20" s="48">
        <v>60241</v>
      </c>
      <c r="F20" s="130">
        <v>0</v>
      </c>
      <c r="G20" s="131">
        <v>0</v>
      </c>
      <c r="H20" s="130">
        <v>0</v>
      </c>
      <c r="I20" s="131">
        <v>0</v>
      </c>
      <c r="J20" s="69">
        <v>1952</v>
      </c>
      <c r="K20" s="146">
        <v>11051</v>
      </c>
    </row>
    <row r="21" spans="1:11" ht="12.75">
      <c r="A21" s="36" t="s">
        <v>3</v>
      </c>
      <c r="B21" s="29">
        <v>7</v>
      </c>
      <c r="C21" s="24">
        <v>2153</v>
      </c>
      <c r="D21" s="127">
        <v>0</v>
      </c>
      <c r="E21" s="137">
        <v>0</v>
      </c>
      <c r="F21" s="130">
        <v>63492</v>
      </c>
      <c r="G21" s="131">
        <v>74038</v>
      </c>
      <c r="H21" s="130">
        <v>0</v>
      </c>
      <c r="I21" s="131">
        <v>0</v>
      </c>
      <c r="J21" s="69">
        <v>0</v>
      </c>
      <c r="K21" s="146">
        <v>3023</v>
      </c>
    </row>
    <row r="22" spans="1:11" ht="12.75">
      <c r="A22" s="36" t="s">
        <v>100</v>
      </c>
      <c r="B22" s="29">
        <v>5</v>
      </c>
      <c r="C22" s="24">
        <v>2752</v>
      </c>
      <c r="D22" s="4">
        <v>13602</v>
      </c>
      <c r="E22" s="48">
        <v>15033</v>
      </c>
      <c r="F22" s="130">
        <v>2025</v>
      </c>
      <c r="G22" s="131">
        <v>1949</v>
      </c>
      <c r="H22" s="130">
        <v>0</v>
      </c>
      <c r="I22" s="131">
        <v>0</v>
      </c>
      <c r="J22" s="69">
        <v>606</v>
      </c>
      <c r="K22" s="146">
        <v>1112</v>
      </c>
    </row>
    <row r="23" spans="1:11" ht="12.75">
      <c r="A23" s="36" t="s">
        <v>101</v>
      </c>
      <c r="B23" s="29">
        <v>9</v>
      </c>
      <c r="C23" s="24">
        <v>5514</v>
      </c>
      <c r="D23" s="127">
        <v>0</v>
      </c>
      <c r="E23" s="137">
        <v>0</v>
      </c>
      <c r="F23" s="130">
        <v>0</v>
      </c>
      <c r="G23" s="131">
        <v>0</v>
      </c>
      <c r="H23" s="130">
        <v>0</v>
      </c>
      <c r="I23" s="131">
        <v>0</v>
      </c>
      <c r="J23" s="69">
        <v>749</v>
      </c>
      <c r="K23" s="146">
        <v>2310</v>
      </c>
    </row>
    <row r="24" spans="1:11" ht="12.75">
      <c r="A24" s="36" t="s">
        <v>97</v>
      </c>
      <c r="B24" s="29">
        <v>20</v>
      </c>
      <c r="C24" s="24">
        <v>10529</v>
      </c>
      <c r="D24" s="4">
        <v>42879</v>
      </c>
      <c r="E24" s="48">
        <v>41847</v>
      </c>
      <c r="F24" s="130">
        <v>9003</v>
      </c>
      <c r="G24" s="131">
        <v>8188</v>
      </c>
      <c r="H24" s="130">
        <v>3368</v>
      </c>
      <c r="I24" s="131">
        <v>3368</v>
      </c>
      <c r="J24" s="69">
        <v>657</v>
      </c>
      <c r="K24" s="146">
        <v>3523</v>
      </c>
    </row>
    <row r="25" spans="1:11" ht="12.75">
      <c r="A25" s="36" t="s">
        <v>96</v>
      </c>
      <c r="B25" s="29">
        <v>16</v>
      </c>
      <c r="C25" s="24">
        <v>7383</v>
      </c>
      <c r="D25" s="4">
        <v>38308</v>
      </c>
      <c r="E25" s="48">
        <v>24557</v>
      </c>
      <c r="F25" s="130">
        <v>8922</v>
      </c>
      <c r="G25" s="131">
        <v>7085</v>
      </c>
      <c r="H25" s="130">
        <v>2906</v>
      </c>
      <c r="I25" s="131">
        <v>2777</v>
      </c>
      <c r="J25" s="69">
        <v>556</v>
      </c>
      <c r="K25" s="146">
        <v>4609</v>
      </c>
    </row>
    <row r="26" spans="1:11" ht="12.75">
      <c r="A26" s="36" t="s">
        <v>95</v>
      </c>
      <c r="B26" s="29">
        <v>17</v>
      </c>
      <c r="C26" s="24">
        <v>12689</v>
      </c>
      <c r="D26" s="4">
        <v>62822</v>
      </c>
      <c r="E26" s="48">
        <v>53429</v>
      </c>
      <c r="F26" s="130">
        <v>31794</v>
      </c>
      <c r="G26" s="131">
        <v>42688</v>
      </c>
      <c r="H26" s="130">
        <v>0</v>
      </c>
      <c r="I26" s="131">
        <v>0</v>
      </c>
      <c r="J26" s="69">
        <v>1244</v>
      </c>
      <c r="K26" s="146">
        <v>7673</v>
      </c>
    </row>
    <row r="27" spans="1:11" ht="12.75">
      <c r="A27" s="36" t="s">
        <v>94</v>
      </c>
      <c r="B27" s="29">
        <v>10</v>
      </c>
      <c r="C27" s="24">
        <v>3495</v>
      </c>
      <c r="D27" s="4">
        <v>21577</v>
      </c>
      <c r="E27" s="48">
        <v>21497</v>
      </c>
      <c r="F27" s="130">
        <v>9262</v>
      </c>
      <c r="G27" s="131">
        <v>9235</v>
      </c>
      <c r="H27" s="130">
        <v>715</v>
      </c>
      <c r="I27" s="131">
        <v>675</v>
      </c>
      <c r="J27" s="69">
        <v>425</v>
      </c>
      <c r="K27" s="146">
        <v>2895</v>
      </c>
    </row>
    <row r="28" spans="1:11" ht="12.75">
      <c r="A28" s="36" t="s">
        <v>93</v>
      </c>
      <c r="B28" s="29">
        <v>20</v>
      </c>
      <c r="C28" s="24">
        <v>4587</v>
      </c>
      <c r="D28" s="4">
        <v>17818</v>
      </c>
      <c r="E28" s="48">
        <v>17818</v>
      </c>
      <c r="F28" s="130">
        <v>30753</v>
      </c>
      <c r="G28" s="131">
        <v>30753</v>
      </c>
      <c r="H28" s="130">
        <v>0</v>
      </c>
      <c r="I28" s="131">
        <v>0</v>
      </c>
      <c r="J28" s="69">
        <v>660</v>
      </c>
      <c r="K28" s="146">
        <v>3536</v>
      </c>
    </row>
    <row r="29" spans="1:11" ht="12.75">
      <c r="A29" s="36" t="s">
        <v>92</v>
      </c>
      <c r="B29" s="29">
        <v>28</v>
      </c>
      <c r="C29" s="24">
        <v>10156</v>
      </c>
      <c r="D29" s="4">
        <v>68334</v>
      </c>
      <c r="E29" s="48">
        <v>65762</v>
      </c>
      <c r="F29" s="130">
        <v>37903</v>
      </c>
      <c r="G29" s="131">
        <v>36196</v>
      </c>
      <c r="H29" s="130">
        <v>6035</v>
      </c>
      <c r="I29" s="131">
        <v>4192</v>
      </c>
      <c r="J29" s="69">
        <v>729</v>
      </c>
      <c r="K29" s="146">
        <v>7024</v>
      </c>
    </row>
    <row r="30" spans="1:11" ht="12.75">
      <c r="A30" s="36" t="s">
        <v>91</v>
      </c>
      <c r="B30" s="29">
        <v>8</v>
      </c>
      <c r="C30" s="24">
        <v>4996</v>
      </c>
      <c r="D30" s="4">
        <v>17018</v>
      </c>
      <c r="E30" s="48">
        <v>16681</v>
      </c>
      <c r="F30" s="130">
        <v>15384</v>
      </c>
      <c r="G30" s="131">
        <v>15364</v>
      </c>
      <c r="H30" s="130">
        <v>5755</v>
      </c>
      <c r="I30" s="131">
        <v>5571</v>
      </c>
      <c r="J30" s="69">
        <v>578</v>
      </c>
      <c r="K30" s="146">
        <v>3466</v>
      </c>
    </row>
    <row r="31" spans="1:11" ht="12.75">
      <c r="A31" s="36" t="s">
        <v>90</v>
      </c>
      <c r="B31" s="29">
        <v>7</v>
      </c>
      <c r="C31" s="24">
        <v>8065</v>
      </c>
      <c r="D31" s="4">
        <v>25457</v>
      </c>
      <c r="E31" s="48">
        <v>27552</v>
      </c>
      <c r="F31" s="130">
        <v>7894</v>
      </c>
      <c r="G31" s="131">
        <v>7763</v>
      </c>
      <c r="H31" s="130">
        <v>3598</v>
      </c>
      <c r="I31" s="131">
        <v>4640</v>
      </c>
      <c r="J31" s="69">
        <v>0</v>
      </c>
      <c r="K31" s="146">
        <v>4285</v>
      </c>
    </row>
    <row r="32" spans="1:11" ht="12.75">
      <c r="A32" s="36" t="s">
        <v>89</v>
      </c>
      <c r="B32" s="29">
        <v>7</v>
      </c>
      <c r="C32" s="24">
        <v>1378</v>
      </c>
      <c r="D32" s="4">
        <v>12312</v>
      </c>
      <c r="E32" s="48">
        <v>11192</v>
      </c>
      <c r="F32" s="130">
        <v>1343</v>
      </c>
      <c r="G32" s="131">
        <v>1277</v>
      </c>
      <c r="H32" s="130">
        <v>0</v>
      </c>
      <c r="I32" s="131">
        <v>0</v>
      </c>
      <c r="J32" s="69">
        <v>254</v>
      </c>
      <c r="K32" s="146">
        <v>647</v>
      </c>
    </row>
    <row r="33" spans="1:11" ht="12.75">
      <c r="A33" s="36" t="s">
        <v>88</v>
      </c>
      <c r="B33" s="29">
        <v>23</v>
      </c>
      <c r="C33" s="24">
        <v>11539</v>
      </c>
      <c r="D33" s="4">
        <v>36771</v>
      </c>
      <c r="E33" s="48">
        <v>36112</v>
      </c>
      <c r="F33" s="130">
        <v>0</v>
      </c>
      <c r="G33" s="131">
        <v>0</v>
      </c>
      <c r="H33" s="130">
        <v>6579</v>
      </c>
      <c r="I33" s="131">
        <v>5679</v>
      </c>
      <c r="J33" s="69">
        <v>736</v>
      </c>
      <c r="K33" s="146">
        <v>427</v>
      </c>
    </row>
    <row r="34" spans="1:11" ht="12.75">
      <c r="A34" s="36" t="s">
        <v>86</v>
      </c>
      <c r="B34" s="29">
        <v>28</v>
      </c>
      <c r="C34" s="24">
        <v>18513</v>
      </c>
      <c r="D34" s="4">
        <v>104258</v>
      </c>
      <c r="E34" s="48">
        <v>104258</v>
      </c>
      <c r="F34" s="130">
        <v>12390</v>
      </c>
      <c r="G34" s="131">
        <v>12390</v>
      </c>
      <c r="H34" s="130">
        <v>8252</v>
      </c>
      <c r="I34" s="131">
        <v>8222</v>
      </c>
      <c r="J34" s="69">
        <v>1205</v>
      </c>
      <c r="K34" s="146">
        <v>10345</v>
      </c>
    </row>
    <row r="35" spans="1:11" ht="12.75">
      <c r="A35" s="36" t="s">
        <v>87</v>
      </c>
      <c r="B35" s="29">
        <v>12</v>
      </c>
      <c r="C35" s="24">
        <v>1331</v>
      </c>
      <c r="D35" s="4">
        <v>9724</v>
      </c>
      <c r="E35" s="48">
        <v>6027</v>
      </c>
      <c r="F35" s="130">
        <v>714</v>
      </c>
      <c r="G35" s="131">
        <v>478</v>
      </c>
      <c r="H35" s="130">
        <v>0</v>
      </c>
      <c r="I35" s="131">
        <v>0</v>
      </c>
      <c r="J35" s="69">
        <v>146</v>
      </c>
      <c r="K35" s="146">
        <v>402</v>
      </c>
    </row>
    <row r="36" spans="1:11" ht="12.75">
      <c r="A36" s="36" t="s">
        <v>85</v>
      </c>
      <c r="B36" s="29">
        <v>9</v>
      </c>
      <c r="C36" s="24">
        <v>1521</v>
      </c>
      <c r="D36" s="4">
        <v>10736</v>
      </c>
      <c r="E36" s="48">
        <v>27760</v>
      </c>
      <c r="F36" s="130">
        <v>0</v>
      </c>
      <c r="G36" s="131">
        <v>0</v>
      </c>
      <c r="H36" s="130">
        <v>0</v>
      </c>
      <c r="I36" s="131">
        <v>0</v>
      </c>
      <c r="J36" s="69">
        <v>413</v>
      </c>
      <c r="K36" s="146">
        <v>851</v>
      </c>
    </row>
    <row r="37" spans="1:11" ht="13.5" thickBot="1">
      <c r="A37" s="38" t="s">
        <v>84</v>
      </c>
      <c r="B37" s="93">
        <v>5</v>
      </c>
      <c r="C37" s="42">
        <v>640</v>
      </c>
      <c r="D37" s="15">
        <v>23119</v>
      </c>
      <c r="E37" s="50">
        <v>22538</v>
      </c>
      <c r="F37" s="133">
        <v>0</v>
      </c>
      <c r="G37" s="134">
        <v>0</v>
      </c>
      <c r="H37" s="133">
        <v>0</v>
      </c>
      <c r="I37" s="134">
        <v>0</v>
      </c>
      <c r="J37" s="72">
        <v>118</v>
      </c>
      <c r="K37" s="147">
        <v>181</v>
      </c>
    </row>
    <row r="38" spans="1:11" ht="39" thickBot="1">
      <c r="A38" s="31" t="s">
        <v>83</v>
      </c>
      <c r="B38" s="117">
        <f aca="true" t="shared" si="3" ref="B38:K38">SUM(B39:B44)</f>
        <v>16</v>
      </c>
      <c r="C38" s="125">
        <f t="shared" si="3"/>
        <v>2178</v>
      </c>
      <c r="D38" s="122">
        <f t="shared" si="3"/>
        <v>22702</v>
      </c>
      <c r="E38" s="136">
        <f t="shared" si="3"/>
        <v>22702</v>
      </c>
      <c r="F38" s="140">
        <f t="shared" si="3"/>
        <v>0</v>
      </c>
      <c r="G38" s="143">
        <f t="shared" si="3"/>
        <v>0</v>
      </c>
      <c r="H38" s="140">
        <f t="shared" si="3"/>
        <v>0</v>
      </c>
      <c r="I38" s="141">
        <f t="shared" si="3"/>
        <v>0</v>
      </c>
      <c r="J38" s="144">
        <f t="shared" si="3"/>
        <v>308</v>
      </c>
      <c r="K38" s="144">
        <f t="shared" si="3"/>
        <v>805</v>
      </c>
    </row>
    <row r="39" spans="1:11" ht="12.75">
      <c r="A39" s="89" t="s">
        <v>82</v>
      </c>
      <c r="B39" s="28">
        <v>3</v>
      </c>
      <c r="C39" s="23">
        <v>1288</v>
      </c>
      <c r="D39" s="128">
        <v>17797</v>
      </c>
      <c r="E39" s="66">
        <v>17797</v>
      </c>
      <c r="F39" s="128">
        <v>0</v>
      </c>
      <c r="G39" s="129">
        <v>0</v>
      </c>
      <c r="H39" s="128">
        <v>0</v>
      </c>
      <c r="I39" s="129">
        <v>0</v>
      </c>
      <c r="J39" s="67">
        <v>154</v>
      </c>
      <c r="K39" s="67">
        <v>805</v>
      </c>
    </row>
    <row r="40" spans="1:11" ht="12.75">
      <c r="A40" s="36" t="s">
        <v>81</v>
      </c>
      <c r="B40" s="29">
        <v>3</v>
      </c>
      <c r="C40" s="24">
        <v>890</v>
      </c>
      <c r="D40" s="130">
        <v>4905</v>
      </c>
      <c r="E40" s="68">
        <v>4905</v>
      </c>
      <c r="F40" s="130">
        <v>0</v>
      </c>
      <c r="G40" s="131">
        <v>0</v>
      </c>
      <c r="H40" s="130">
        <v>0</v>
      </c>
      <c r="I40" s="131">
        <v>0</v>
      </c>
      <c r="J40" s="69">
        <v>154</v>
      </c>
      <c r="K40" s="69">
        <v>0</v>
      </c>
    </row>
    <row r="41" spans="1:11" ht="12.75">
      <c r="A41" s="36" t="s">
        <v>80</v>
      </c>
      <c r="B41" s="29">
        <v>5</v>
      </c>
      <c r="C41" s="55">
        <v>0</v>
      </c>
      <c r="D41" s="130">
        <v>0</v>
      </c>
      <c r="E41" s="68">
        <v>0</v>
      </c>
      <c r="F41" s="130">
        <v>0</v>
      </c>
      <c r="G41" s="131">
        <v>0</v>
      </c>
      <c r="H41" s="130">
        <v>0</v>
      </c>
      <c r="I41" s="131">
        <v>0</v>
      </c>
      <c r="J41" s="69">
        <v>0</v>
      </c>
      <c r="K41" s="69">
        <v>0</v>
      </c>
    </row>
    <row r="42" spans="1:11" ht="12.75">
      <c r="A42" s="36" t="s">
        <v>79</v>
      </c>
      <c r="B42" s="29">
        <v>2</v>
      </c>
      <c r="C42" s="55">
        <v>0</v>
      </c>
      <c r="D42" s="130">
        <v>0</v>
      </c>
      <c r="E42" s="68">
        <v>0</v>
      </c>
      <c r="F42" s="130">
        <v>0</v>
      </c>
      <c r="G42" s="131">
        <v>0</v>
      </c>
      <c r="H42" s="130">
        <v>0</v>
      </c>
      <c r="I42" s="131">
        <v>0</v>
      </c>
      <c r="J42" s="69">
        <v>0</v>
      </c>
      <c r="K42" s="69">
        <v>0</v>
      </c>
    </row>
    <row r="43" spans="1:11" ht="12.75">
      <c r="A43" s="36" t="s">
        <v>78</v>
      </c>
      <c r="B43" s="29">
        <v>1</v>
      </c>
      <c r="C43" s="55">
        <v>0</v>
      </c>
      <c r="D43" s="130">
        <v>0</v>
      </c>
      <c r="E43" s="68">
        <v>0</v>
      </c>
      <c r="F43" s="130">
        <v>0</v>
      </c>
      <c r="G43" s="131">
        <v>0</v>
      </c>
      <c r="H43" s="130">
        <v>0</v>
      </c>
      <c r="I43" s="131">
        <v>0</v>
      </c>
      <c r="J43" s="69">
        <v>0</v>
      </c>
      <c r="K43" s="69">
        <v>0</v>
      </c>
    </row>
    <row r="44" spans="1:11" ht="13.5" thickBot="1">
      <c r="A44" s="115" t="s">
        <v>77</v>
      </c>
      <c r="B44" s="30">
        <v>2</v>
      </c>
      <c r="C44" s="126">
        <v>0</v>
      </c>
      <c r="D44" s="133">
        <v>0</v>
      </c>
      <c r="E44" s="138">
        <v>0</v>
      </c>
      <c r="F44" s="133">
        <v>0</v>
      </c>
      <c r="G44" s="134">
        <v>0</v>
      </c>
      <c r="H44" s="133">
        <v>0</v>
      </c>
      <c r="I44" s="134">
        <v>0</v>
      </c>
      <c r="J44" s="72">
        <v>0</v>
      </c>
      <c r="K44" s="72">
        <v>0</v>
      </c>
    </row>
    <row r="59" spans="1:11" ht="18.75">
      <c r="A59" s="2" t="s">
        <v>213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0" ht="13.5" thickBot="1">
      <c r="A62" s="386" t="s">
        <v>66</v>
      </c>
      <c r="B62" s="385" t="s">
        <v>188</v>
      </c>
      <c r="C62" s="383" t="s">
        <v>68</v>
      </c>
      <c r="D62" s="388"/>
      <c r="E62" s="383" t="s">
        <v>218</v>
      </c>
      <c r="F62" s="388"/>
      <c r="G62" s="383" t="s">
        <v>187</v>
      </c>
      <c r="H62" s="388"/>
      <c r="I62" s="385" t="s">
        <v>69</v>
      </c>
      <c r="J62" s="385" t="s">
        <v>64</v>
      </c>
    </row>
    <row r="63" spans="1:10" ht="13.5" thickBot="1">
      <c r="A63" s="393"/>
      <c r="B63" s="376"/>
      <c r="C63" s="74" t="s">
        <v>60</v>
      </c>
      <c r="D63" s="75" t="s">
        <v>70</v>
      </c>
      <c r="E63" s="74" t="s">
        <v>60</v>
      </c>
      <c r="F63" s="75" t="s">
        <v>70</v>
      </c>
      <c r="G63" s="74" t="s">
        <v>60</v>
      </c>
      <c r="H63" s="75" t="s">
        <v>70</v>
      </c>
      <c r="I63" s="376"/>
      <c r="J63" s="376"/>
    </row>
    <row r="64" spans="1:10" ht="13.5" thickBot="1">
      <c r="A64" s="39" t="s">
        <v>258</v>
      </c>
      <c r="B64" s="118">
        <f aca="true" t="shared" si="4" ref="B64:J64">SUM(B65:B95)</f>
        <v>834</v>
      </c>
      <c r="C64" s="122">
        <f t="shared" si="4"/>
        <v>1950445</v>
      </c>
      <c r="D64" s="136">
        <f t="shared" si="4"/>
        <v>1997163</v>
      </c>
      <c r="E64" s="122">
        <f t="shared" si="4"/>
        <v>1227591</v>
      </c>
      <c r="F64" s="123">
        <f t="shared" si="4"/>
        <v>1487548</v>
      </c>
      <c r="G64" s="122">
        <f t="shared" si="4"/>
        <v>260584</v>
      </c>
      <c r="H64" s="123">
        <f t="shared" si="4"/>
        <v>272108</v>
      </c>
      <c r="I64" s="105">
        <f t="shared" si="4"/>
        <v>43525</v>
      </c>
      <c r="J64" s="105">
        <f t="shared" si="4"/>
        <v>289062</v>
      </c>
    </row>
    <row r="65" spans="1:10" ht="12.75">
      <c r="A65" s="89" t="s">
        <v>183</v>
      </c>
      <c r="B65" s="28">
        <v>94</v>
      </c>
      <c r="C65" s="3">
        <v>272809</v>
      </c>
      <c r="D65" s="266">
        <v>309198</v>
      </c>
      <c r="E65" s="128">
        <v>348</v>
      </c>
      <c r="F65" s="129">
        <v>201344</v>
      </c>
      <c r="G65" s="128">
        <v>25085</v>
      </c>
      <c r="H65" s="129">
        <v>23536</v>
      </c>
      <c r="I65" s="67">
        <v>6719</v>
      </c>
      <c r="J65" s="67">
        <v>45944</v>
      </c>
    </row>
    <row r="66" spans="1:10" ht="12.75">
      <c r="A66" s="36" t="s">
        <v>72</v>
      </c>
      <c r="B66" s="29">
        <v>67</v>
      </c>
      <c r="C66" s="4">
        <v>111908</v>
      </c>
      <c r="D66" s="137">
        <v>117853</v>
      </c>
      <c r="E66" s="130">
        <v>187304</v>
      </c>
      <c r="F66" s="131">
        <v>146836</v>
      </c>
      <c r="G66" s="130">
        <v>25361</v>
      </c>
      <c r="H66" s="131">
        <v>30053</v>
      </c>
      <c r="I66" s="69">
        <v>2955</v>
      </c>
      <c r="J66" s="69">
        <v>24421</v>
      </c>
    </row>
    <row r="67" spans="1:10" ht="12.75">
      <c r="A67" s="36" t="s">
        <v>73</v>
      </c>
      <c r="B67" s="29">
        <v>51</v>
      </c>
      <c r="C67" s="4">
        <v>135155</v>
      </c>
      <c r="D67" s="137">
        <v>129914</v>
      </c>
      <c r="E67" s="130">
        <v>60033</v>
      </c>
      <c r="F67" s="131">
        <v>56573</v>
      </c>
      <c r="G67" s="130">
        <v>18812</v>
      </c>
      <c r="H67" s="131">
        <v>20735</v>
      </c>
      <c r="I67" s="69">
        <v>2299</v>
      </c>
      <c r="J67" s="69">
        <v>15730</v>
      </c>
    </row>
    <row r="68" spans="1:10" ht="12.75">
      <c r="A68" s="36" t="s">
        <v>74</v>
      </c>
      <c r="B68" s="29">
        <v>50</v>
      </c>
      <c r="C68" s="4">
        <v>141792</v>
      </c>
      <c r="D68" s="137">
        <v>133289</v>
      </c>
      <c r="E68" s="130">
        <v>55902</v>
      </c>
      <c r="F68" s="131">
        <v>45129</v>
      </c>
      <c r="G68" s="130">
        <v>22883</v>
      </c>
      <c r="H68" s="131">
        <v>21339</v>
      </c>
      <c r="I68" s="69">
        <v>1732</v>
      </c>
      <c r="J68" s="69">
        <v>15365</v>
      </c>
    </row>
    <row r="69" spans="1:10" ht="12.75">
      <c r="A69" s="36" t="s">
        <v>75</v>
      </c>
      <c r="B69" s="29">
        <v>38</v>
      </c>
      <c r="C69" s="4">
        <v>72551</v>
      </c>
      <c r="D69" s="137">
        <v>70523</v>
      </c>
      <c r="E69" s="130">
        <v>27113</v>
      </c>
      <c r="F69" s="131">
        <v>23903</v>
      </c>
      <c r="G69" s="130">
        <v>24113</v>
      </c>
      <c r="H69" s="131">
        <v>16769</v>
      </c>
      <c r="I69" s="69">
        <v>1197</v>
      </c>
      <c r="J69" s="69">
        <v>13982</v>
      </c>
    </row>
    <row r="70" spans="1:10" ht="12.75">
      <c r="A70" s="36" t="s">
        <v>76</v>
      </c>
      <c r="B70" s="29">
        <v>68</v>
      </c>
      <c r="C70" s="4">
        <v>191035</v>
      </c>
      <c r="D70" s="137">
        <v>190000</v>
      </c>
      <c r="E70" s="130">
        <v>151174</v>
      </c>
      <c r="F70" s="131">
        <v>217717</v>
      </c>
      <c r="G70" s="130">
        <v>29314</v>
      </c>
      <c r="H70" s="131">
        <v>28628</v>
      </c>
      <c r="I70" s="69">
        <v>6341</v>
      </c>
      <c r="J70" s="69">
        <v>38732</v>
      </c>
    </row>
    <row r="71" spans="1:10" ht="12.75">
      <c r="A71" s="36" t="s">
        <v>102</v>
      </c>
      <c r="B71" s="29">
        <v>57</v>
      </c>
      <c r="C71" s="4">
        <v>142056</v>
      </c>
      <c r="D71" s="137">
        <v>134070</v>
      </c>
      <c r="E71" s="130">
        <v>149495</v>
      </c>
      <c r="F71" s="131">
        <v>148058</v>
      </c>
      <c r="G71" s="130">
        <v>21973</v>
      </c>
      <c r="H71" s="131">
        <v>23966</v>
      </c>
      <c r="I71" s="69">
        <v>3929</v>
      </c>
      <c r="J71" s="69">
        <v>20781</v>
      </c>
    </row>
    <row r="72" spans="1:10" ht="12.75">
      <c r="A72" s="36" t="s">
        <v>214</v>
      </c>
      <c r="B72" s="29">
        <v>26</v>
      </c>
      <c r="C72" s="4">
        <v>44351</v>
      </c>
      <c r="D72" s="137">
        <v>44128</v>
      </c>
      <c r="E72" s="130">
        <v>0</v>
      </c>
      <c r="F72" s="131">
        <v>0</v>
      </c>
      <c r="G72" s="130">
        <v>0</v>
      </c>
      <c r="H72" s="131">
        <v>0</v>
      </c>
      <c r="I72" s="69">
        <v>1890</v>
      </c>
      <c r="J72" s="69">
        <v>4590</v>
      </c>
    </row>
    <row r="73" spans="1:10" ht="12.75">
      <c r="A73" s="36" t="s">
        <v>5</v>
      </c>
      <c r="B73" s="29">
        <v>31</v>
      </c>
      <c r="C73" s="4">
        <v>84485</v>
      </c>
      <c r="D73" s="137">
        <v>84485</v>
      </c>
      <c r="E73" s="130">
        <v>11243</v>
      </c>
      <c r="F73" s="131">
        <v>11243</v>
      </c>
      <c r="G73" s="130">
        <v>8442</v>
      </c>
      <c r="H73" s="131">
        <v>8197</v>
      </c>
      <c r="I73" s="69">
        <v>1129</v>
      </c>
      <c r="J73" s="69">
        <v>8862</v>
      </c>
    </row>
    <row r="74" spans="1:10" ht="12.75">
      <c r="A74" s="36" t="s">
        <v>184</v>
      </c>
      <c r="B74" s="29">
        <v>27</v>
      </c>
      <c r="C74" s="4">
        <v>89112</v>
      </c>
      <c r="D74" s="137">
        <v>90873</v>
      </c>
      <c r="E74" s="130">
        <v>11122</v>
      </c>
      <c r="F74" s="131">
        <v>10941</v>
      </c>
      <c r="G74" s="130">
        <v>5175</v>
      </c>
      <c r="H74" s="131">
        <v>5175</v>
      </c>
      <c r="I74" s="69">
        <v>1141</v>
      </c>
      <c r="J74" s="69">
        <v>6066</v>
      </c>
    </row>
    <row r="75" spans="1:10" ht="12.75">
      <c r="A75" s="36" t="s">
        <v>93</v>
      </c>
      <c r="B75" s="29">
        <v>19</v>
      </c>
      <c r="C75" s="4">
        <v>16758</v>
      </c>
      <c r="D75" s="137">
        <v>16758</v>
      </c>
      <c r="E75" s="130">
        <v>28459</v>
      </c>
      <c r="F75" s="131">
        <v>28459</v>
      </c>
      <c r="G75" s="130">
        <v>0</v>
      </c>
      <c r="H75" s="131">
        <v>5</v>
      </c>
      <c r="I75" s="69">
        <v>343</v>
      </c>
      <c r="J75" s="69">
        <v>3079</v>
      </c>
    </row>
    <row r="76" spans="1:10" ht="12.75">
      <c r="A76" s="36" t="s">
        <v>215</v>
      </c>
      <c r="B76" s="29">
        <v>29</v>
      </c>
      <c r="C76" s="4">
        <v>73621</v>
      </c>
      <c r="D76" s="137">
        <v>75424</v>
      </c>
      <c r="E76" s="130">
        <v>46907</v>
      </c>
      <c r="F76" s="131">
        <v>20455</v>
      </c>
      <c r="G76" s="130">
        <v>1515</v>
      </c>
      <c r="H76" s="131">
        <v>1624</v>
      </c>
      <c r="I76" s="69">
        <v>1228</v>
      </c>
      <c r="J76" s="69">
        <v>9967</v>
      </c>
    </row>
    <row r="77" spans="1:10" ht="12.75">
      <c r="A77" s="36" t="s">
        <v>216</v>
      </c>
      <c r="B77" s="29">
        <v>39</v>
      </c>
      <c r="C77" s="4">
        <v>66454</v>
      </c>
      <c r="D77" s="137">
        <v>63769</v>
      </c>
      <c r="E77" s="130">
        <v>151930</v>
      </c>
      <c r="F77" s="131">
        <v>197734</v>
      </c>
      <c r="G77" s="130">
        <v>24585</v>
      </c>
      <c r="H77" s="131">
        <v>30333</v>
      </c>
      <c r="I77" s="69">
        <v>2931</v>
      </c>
      <c r="J77" s="69">
        <v>14930</v>
      </c>
    </row>
    <row r="78" spans="1:10" ht="12.75">
      <c r="A78" s="36" t="s">
        <v>4</v>
      </c>
      <c r="B78" s="29">
        <v>4</v>
      </c>
      <c r="C78" s="4">
        <v>11722</v>
      </c>
      <c r="D78" s="137">
        <v>12101</v>
      </c>
      <c r="E78" s="130">
        <v>883</v>
      </c>
      <c r="F78" s="131">
        <v>1209</v>
      </c>
      <c r="G78" s="130">
        <v>0</v>
      </c>
      <c r="H78" s="131">
        <v>0</v>
      </c>
      <c r="I78" s="69">
        <v>653</v>
      </c>
      <c r="J78" s="69">
        <v>1153</v>
      </c>
    </row>
    <row r="79" spans="1:10" ht="12.75">
      <c r="A79" s="36" t="s">
        <v>97</v>
      </c>
      <c r="B79" s="29">
        <v>18</v>
      </c>
      <c r="C79" s="4">
        <v>41080</v>
      </c>
      <c r="D79" s="137">
        <v>41080</v>
      </c>
      <c r="E79" s="130">
        <v>7807</v>
      </c>
      <c r="F79" s="131">
        <v>7807</v>
      </c>
      <c r="G79" s="130">
        <v>2841</v>
      </c>
      <c r="H79" s="131">
        <v>2841</v>
      </c>
      <c r="I79" s="69">
        <v>776</v>
      </c>
      <c r="J79" s="69">
        <v>3537</v>
      </c>
    </row>
    <row r="80" spans="1:10" ht="12.75">
      <c r="A80" s="36" t="s">
        <v>88</v>
      </c>
      <c r="B80" s="29">
        <v>17</v>
      </c>
      <c r="C80" s="4">
        <v>28666</v>
      </c>
      <c r="D80" s="137">
        <v>28337</v>
      </c>
      <c r="E80" s="130">
        <v>0</v>
      </c>
      <c r="F80" s="131">
        <v>0</v>
      </c>
      <c r="G80" s="130">
        <v>5178</v>
      </c>
      <c r="H80" s="131">
        <v>5178</v>
      </c>
      <c r="I80" s="69">
        <v>647</v>
      </c>
      <c r="J80" s="69">
        <v>5938</v>
      </c>
    </row>
    <row r="81" spans="1:10" ht="12.75">
      <c r="A81" s="36" t="s">
        <v>96</v>
      </c>
      <c r="B81" s="29">
        <v>17</v>
      </c>
      <c r="C81" s="4">
        <v>36305</v>
      </c>
      <c r="D81" s="137">
        <v>21085</v>
      </c>
      <c r="E81" s="130">
        <v>9503</v>
      </c>
      <c r="F81" s="131">
        <v>8490</v>
      </c>
      <c r="G81" s="130">
        <v>2505</v>
      </c>
      <c r="H81" s="131">
        <v>2114</v>
      </c>
      <c r="I81" s="69">
        <v>605</v>
      </c>
      <c r="J81" s="69">
        <v>4497</v>
      </c>
    </row>
    <row r="82" spans="1:10" ht="12.75">
      <c r="A82" s="36" t="s">
        <v>92</v>
      </c>
      <c r="B82" s="29">
        <v>25</v>
      </c>
      <c r="C82" s="4">
        <v>82589</v>
      </c>
      <c r="D82" s="137">
        <v>77421</v>
      </c>
      <c r="E82" s="130">
        <v>50948</v>
      </c>
      <c r="F82" s="131">
        <v>43762</v>
      </c>
      <c r="G82" s="130">
        <v>5222</v>
      </c>
      <c r="H82" s="131">
        <v>6341</v>
      </c>
      <c r="I82" s="69">
        <v>574</v>
      </c>
      <c r="J82" s="69">
        <v>6600</v>
      </c>
    </row>
    <row r="83" spans="1:10" ht="12.75">
      <c r="A83" s="36" t="s">
        <v>104</v>
      </c>
      <c r="B83" s="29">
        <v>57</v>
      </c>
      <c r="C83" s="4">
        <v>98064</v>
      </c>
      <c r="D83" s="137">
        <v>136738</v>
      </c>
      <c r="E83" s="130">
        <v>142240</v>
      </c>
      <c r="F83" s="131">
        <v>176502</v>
      </c>
      <c r="G83" s="130">
        <v>25039</v>
      </c>
      <c r="H83" s="131">
        <v>36194</v>
      </c>
      <c r="I83" s="69">
        <v>2818</v>
      </c>
      <c r="J83" s="69">
        <v>19352</v>
      </c>
    </row>
    <row r="84" spans="1:10" ht="12.75">
      <c r="A84" s="36" t="s">
        <v>3</v>
      </c>
      <c r="B84" s="29">
        <v>7</v>
      </c>
      <c r="C84" s="127">
        <v>0</v>
      </c>
      <c r="D84" s="137">
        <v>0</v>
      </c>
      <c r="E84" s="130">
        <v>45607</v>
      </c>
      <c r="F84" s="131">
        <v>49958</v>
      </c>
      <c r="G84" s="130">
        <v>0</v>
      </c>
      <c r="H84" s="131">
        <v>0</v>
      </c>
      <c r="I84" s="69">
        <v>0</v>
      </c>
      <c r="J84" s="69">
        <v>2820</v>
      </c>
    </row>
    <row r="85" spans="1:10" ht="12.75">
      <c r="A85" s="36" t="s">
        <v>90</v>
      </c>
      <c r="B85" s="29">
        <v>7</v>
      </c>
      <c r="C85" s="127">
        <v>33650</v>
      </c>
      <c r="D85" s="137">
        <v>33292</v>
      </c>
      <c r="E85" s="130">
        <v>8518</v>
      </c>
      <c r="F85" s="131">
        <v>6775</v>
      </c>
      <c r="G85" s="130">
        <v>3776</v>
      </c>
      <c r="H85" s="131">
        <v>1888</v>
      </c>
      <c r="I85" s="69">
        <v>0</v>
      </c>
      <c r="J85" s="69">
        <v>4383</v>
      </c>
    </row>
    <row r="86" spans="1:10" ht="12.75">
      <c r="A86" s="36" t="s">
        <v>87</v>
      </c>
      <c r="B86" s="29">
        <v>12</v>
      </c>
      <c r="C86" s="4">
        <v>8452</v>
      </c>
      <c r="D86" s="137">
        <v>7865</v>
      </c>
      <c r="E86" s="130">
        <v>435</v>
      </c>
      <c r="F86" s="131">
        <v>328</v>
      </c>
      <c r="G86" s="130">
        <v>0</v>
      </c>
      <c r="H86" s="131">
        <v>0</v>
      </c>
      <c r="I86" s="69">
        <v>121</v>
      </c>
      <c r="J86" s="69">
        <v>345</v>
      </c>
    </row>
    <row r="87" spans="1:10" ht="12.75">
      <c r="A87" s="36" t="s">
        <v>95</v>
      </c>
      <c r="B87" s="29">
        <v>19</v>
      </c>
      <c r="C87" s="4">
        <v>60078</v>
      </c>
      <c r="D87" s="137">
        <v>68088</v>
      </c>
      <c r="E87" s="130">
        <v>40074</v>
      </c>
      <c r="F87" s="131">
        <v>43883</v>
      </c>
      <c r="G87" s="130">
        <v>0</v>
      </c>
      <c r="H87" s="131">
        <v>0</v>
      </c>
      <c r="I87" s="69">
        <v>1133</v>
      </c>
      <c r="J87" s="69">
        <v>7170</v>
      </c>
    </row>
    <row r="88" spans="1:10" ht="12.75">
      <c r="A88" s="36" t="s">
        <v>94</v>
      </c>
      <c r="B88" s="29">
        <v>9</v>
      </c>
      <c r="C88" s="4">
        <v>20799</v>
      </c>
      <c r="D88" s="137">
        <v>20799</v>
      </c>
      <c r="E88" s="130">
        <v>8523</v>
      </c>
      <c r="F88" s="131">
        <v>8523</v>
      </c>
      <c r="G88" s="130">
        <v>2793</v>
      </c>
      <c r="H88" s="131">
        <v>2176</v>
      </c>
      <c r="I88" s="69">
        <v>331</v>
      </c>
      <c r="J88" s="69">
        <v>2893</v>
      </c>
    </row>
    <row r="89" spans="1:10" ht="12.75">
      <c r="A89" s="36" t="s">
        <v>91</v>
      </c>
      <c r="B89" s="29">
        <v>8</v>
      </c>
      <c r="C89" s="4">
        <v>16108</v>
      </c>
      <c r="D89" s="137">
        <v>16053</v>
      </c>
      <c r="E89" s="130">
        <v>15247</v>
      </c>
      <c r="F89" s="131">
        <v>15231</v>
      </c>
      <c r="G89" s="130">
        <v>5972</v>
      </c>
      <c r="H89" s="131">
        <v>5016</v>
      </c>
      <c r="I89" s="69">
        <v>532</v>
      </c>
      <c r="J89" s="69">
        <v>3386</v>
      </c>
    </row>
    <row r="90" spans="1:10" ht="12.75">
      <c r="A90" s="36" t="s">
        <v>89</v>
      </c>
      <c r="B90" s="29">
        <v>7</v>
      </c>
      <c r="C90" s="4">
        <v>12552</v>
      </c>
      <c r="D90" s="137">
        <v>12061</v>
      </c>
      <c r="E90" s="130">
        <v>1190</v>
      </c>
      <c r="F90" s="131">
        <v>1102</v>
      </c>
      <c r="G90" s="130">
        <v>0</v>
      </c>
      <c r="H90" s="131">
        <v>0</v>
      </c>
      <c r="I90" s="69">
        <v>202</v>
      </c>
      <c r="J90" s="69">
        <v>605</v>
      </c>
    </row>
    <row r="91" spans="1:10" ht="12.75">
      <c r="A91" s="36" t="s">
        <v>85</v>
      </c>
      <c r="B91" s="29">
        <v>11</v>
      </c>
      <c r="C91" s="4">
        <v>17781</v>
      </c>
      <c r="D91" s="137">
        <v>17781</v>
      </c>
      <c r="E91" s="130">
        <v>1465</v>
      </c>
      <c r="F91" s="131">
        <v>1465</v>
      </c>
      <c r="G91" s="130">
        <v>0</v>
      </c>
      <c r="H91" s="131">
        <v>0</v>
      </c>
      <c r="I91" s="69">
        <v>241</v>
      </c>
      <c r="J91" s="69">
        <v>823</v>
      </c>
    </row>
    <row r="92" spans="1:10" ht="12.75">
      <c r="A92" s="36" t="s">
        <v>101</v>
      </c>
      <c r="B92" s="29">
        <v>9</v>
      </c>
      <c r="C92" s="4">
        <v>36264</v>
      </c>
      <c r="D92" s="137">
        <v>40005</v>
      </c>
      <c r="E92" s="130">
        <v>0</v>
      </c>
      <c r="F92" s="131">
        <v>0</v>
      </c>
      <c r="G92" s="130">
        <v>0</v>
      </c>
      <c r="H92" s="131">
        <v>0</v>
      </c>
      <c r="I92" s="69">
        <v>707</v>
      </c>
      <c r="J92" s="69">
        <v>2284</v>
      </c>
    </row>
    <row r="93" spans="1:10" ht="12.75">
      <c r="A93" s="36" t="s">
        <v>81</v>
      </c>
      <c r="B93" s="29">
        <v>3</v>
      </c>
      <c r="C93" s="4">
        <v>4243</v>
      </c>
      <c r="D93" s="137">
        <v>4173</v>
      </c>
      <c r="E93" s="130">
        <v>0</v>
      </c>
      <c r="F93" s="131">
        <v>0</v>
      </c>
      <c r="G93" s="130">
        <v>0</v>
      </c>
      <c r="H93" s="131">
        <v>0</v>
      </c>
      <c r="I93" s="69">
        <v>125</v>
      </c>
      <c r="J93" s="69">
        <v>0</v>
      </c>
    </row>
    <row r="94" spans="1:10" ht="12.75">
      <c r="A94" s="36" t="s">
        <v>217</v>
      </c>
      <c r="B94" s="29">
        <v>3</v>
      </c>
      <c r="C94" s="127">
        <v>0</v>
      </c>
      <c r="D94" s="137">
        <v>0</v>
      </c>
      <c r="E94" s="130">
        <v>14121</v>
      </c>
      <c r="F94" s="131">
        <v>14121</v>
      </c>
      <c r="G94" s="130">
        <v>0</v>
      </c>
      <c r="H94" s="131">
        <v>0</v>
      </c>
      <c r="I94" s="69">
        <v>143</v>
      </c>
      <c r="J94" s="69">
        <v>672</v>
      </c>
    </row>
    <row r="95" spans="1:10" ht="13.5" thickBot="1">
      <c r="A95" s="115" t="s">
        <v>84</v>
      </c>
      <c r="B95" s="30">
        <v>5</v>
      </c>
      <c r="C95" s="316">
        <v>5</v>
      </c>
      <c r="D95" s="317">
        <v>0</v>
      </c>
      <c r="E95" s="133">
        <v>0</v>
      </c>
      <c r="F95" s="134">
        <v>0</v>
      </c>
      <c r="G95" s="133">
        <v>0</v>
      </c>
      <c r="H95" s="134">
        <v>0</v>
      </c>
      <c r="I95" s="72">
        <v>83</v>
      </c>
      <c r="J95" s="72">
        <v>155</v>
      </c>
    </row>
  </sheetData>
  <mergeCells count="14">
    <mergeCell ref="J62:J63"/>
    <mergeCell ref="B62:B63"/>
    <mergeCell ref="C62:D62"/>
    <mergeCell ref="E62:F62"/>
    <mergeCell ref="A62:A63"/>
    <mergeCell ref="H4:I4"/>
    <mergeCell ref="J4:J5"/>
    <mergeCell ref="K4:K5"/>
    <mergeCell ref="B4:B5"/>
    <mergeCell ref="C4:C5"/>
    <mergeCell ref="D4:E4"/>
    <mergeCell ref="F4:G4"/>
    <mergeCell ref="G62:H62"/>
    <mergeCell ref="I62:I6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I186"/>
  <sheetViews>
    <sheetView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4" width="14.00390625" style="0" bestFit="1" customWidth="1"/>
    <col min="5" max="5" width="12.140625" style="0" customWidth="1"/>
    <col min="6" max="6" width="11.28125" style="0" bestFit="1" customWidth="1"/>
    <col min="7" max="7" width="9.57421875" style="0" customWidth="1"/>
    <col min="8" max="8" width="13.8515625" style="0" customWidth="1"/>
    <col min="9" max="9" width="12.421875" style="0" customWidth="1"/>
  </cols>
  <sheetData>
    <row r="1" ht="18.75">
      <c r="A1" s="2" t="s">
        <v>237</v>
      </c>
    </row>
    <row r="2" ht="12.75">
      <c r="A2" s="1" t="s">
        <v>107</v>
      </c>
    </row>
    <row r="3" ht="9.75" customHeight="1" thickBot="1">
      <c r="A3" s="1"/>
    </row>
    <row r="4" spans="1:9" ht="13.5" thickBot="1">
      <c r="A4" s="386" t="s">
        <v>106</v>
      </c>
      <c r="B4" s="383" t="s">
        <v>108</v>
      </c>
      <c r="C4" s="388"/>
      <c r="D4" s="373" t="s">
        <v>109</v>
      </c>
      <c r="E4" s="373"/>
      <c r="F4" s="373"/>
      <c r="G4" s="373"/>
      <c r="H4" s="373"/>
      <c r="I4" s="390"/>
    </row>
    <row r="5" spans="1:9" ht="13.5" thickBot="1">
      <c r="A5" s="387"/>
      <c r="B5" s="384"/>
      <c r="C5" s="389"/>
      <c r="D5" s="377" t="s">
        <v>260</v>
      </c>
      <c r="E5" s="378"/>
      <c r="F5" s="377" t="s">
        <v>261</v>
      </c>
      <c r="G5" s="378"/>
      <c r="H5" s="374" t="s">
        <v>262</v>
      </c>
      <c r="I5" s="388"/>
    </row>
    <row r="6" spans="1:9" s="1" customFormat="1" ht="13.5" thickBot="1">
      <c r="A6" s="393"/>
      <c r="B6" s="367">
        <v>2006</v>
      </c>
      <c r="C6" s="368">
        <v>2007</v>
      </c>
      <c r="D6" s="367">
        <v>2006</v>
      </c>
      <c r="E6" s="368">
        <v>2007</v>
      </c>
      <c r="F6" s="367">
        <v>2006</v>
      </c>
      <c r="G6" s="368">
        <v>2007</v>
      </c>
      <c r="H6" s="369">
        <v>2006</v>
      </c>
      <c r="I6" s="370">
        <v>2007</v>
      </c>
    </row>
    <row r="7" spans="1:9" s="1" customFormat="1" ht="12" customHeight="1">
      <c r="A7" s="365" t="s">
        <v>110</v>
      </c>
      <c r="B7" s="63">
        <v>25</v>
      </c>
      <c r="C7" s="224">
        <v>54</v>
      </c>
      <c r="D7" s="63">
        <v>48</v>
      </c>
      <c r="E7" s="152">
        <v>97</v>
      </c>
      <c r="F7" s="63">
        <v>0</v>
      </c>
      <c r="G7" s="152">
        <v>0</v>
      </c>
      <c r="H7" s="230">
        <v>0</v>
      </c>
      <c r="I7" s="94">
        <v>0</v>
      </c>
    </row>
    <row r="8" spans="1:9" s="1" customFormat="1" ht="12" customHeight="1">
      <c r="A8" s="26" t="s">
        <v>111</v>
      </c>
      <c r="B8" s="127">
        <v>812</v>
      </c>
      <c r="C8" s="225">
        <v>848</v>
      </c>
      <c r="D8" s="127">
        <v>2166</v>
      </c>
      <c r="E8" s="153">
        <v>2337</v>
      </c>
      <c r="F8" s="127">
        <v>256</v>
      </c>
      <c r="G8" s="153">
        <v>299</v>
      </c>
      <c r="H8" s="55">
        <v>5</v>
      </c>
      <c r="I8" s="95">
        <v>13</v>
      </c>
    </row>
    <row r="9" spans="1:9" s="1" customFormat="1" ht="12" customHeight="1">
      <c r="A9" s="26" t="s">
        <v>259</v>
      </c>
      <c r="B9" s="127">
        <v>2008</v>
      </c>
      <c r="C9" s="225">
        <v>2054</v>
      </c>
      <c r="D9" s="127">
        <v>4059</v>
      </c>
      <c r="E9" s="153">
        <v>4427</v>
      </c>
      <c r="F9" s="127">
        <v>533</v>
      </c>
      <c r="G9" s="153">
        <v>552</v>
      </c>
      <c r="H9" s="55">
        <v>26</v>
      </c>
      <c r="I9" s="95">
        <v>30</v>
      </c>
    </row>
    <row r="10" spans="1:9" s="1" customFormat="1" ht="12" customHeight="1">
      <c r="A10" s="26" t="s">
        <v>112</v>
      </c>
      <c r="B10" s="127">
        <v>2443</v>
      </c>
      <c r="C10" s="225">
        <v>2443</v>
      </c>
      <c r="D10" s="127">
        <v>4503</v>
      </c>
      <c r="E10" s="153">
        <v>4708</v>
      </c>
      <c r="F10" s="127">
        <v>629</v>
      </c>
      <c r="G10" s="153">
        <v>668</v>
      </c>
      <c r="H10" s="55">
        <v>18</v>
      </c>
      <c r="I10" s="95">
        <v>26</v>
      </c>
    </row>
    <row r="11" spans="1:9" s="1" customFormat="1" ht="12" customHeight="1">
      <c r="A11" s="26" t="s">
        <v>113</v>
      </c>
      <c r="B11" s="127">
        <v>716</v>
      </c>
      <c r="C11" s="225">
        <v>721</v>
      </c>
      <c r="D11" s="127">
        <v>1076</v>
      </c>
      <c r="E11" s="153">
        <v>1129</v>
      </c>
      <c r="F11" s="127">
        <v>230</v>
      </c>
      <c r="G11" s="153">
        <v>242</v>
      </c>
      <c r="H11" s="55">
        <v>7</v>
      </c>
      <c r="I11" s="95">
        <v>7</v>
      </c>
    </row>
    <row r="12" spans="1:9" s="1" customFormat="1" ht="12" customHeight="1">
      <c r="A12" s="26" t="s">
        <v>114</v>
      </c>
      <c r="B12" s="127">
        <v>1354</v>
      </c>
      <c r="C12" s="225">
        <v>1442</v>
      </c>
      <c r="D12" s="127">
        <v>2817</v>
      </c>
      <c r="E12" s="153">
        <v>3227</v>
      </c>
      <c r="F12" s="127">
        <v>343</v>
      </c>
      <c r="G12" s="153">
        <v>380</v>
      </c>
      <c r="H12" s="55">
        <v>13</v>
      </c>
      <c r="I12" s="95">
        <v>15</v>
      </c>
    </row>
    <row r="13" spans="1:9" s="1" customFormat="1" ht="12" customHeight="1">
      <c r="A13" s="26" t="s">
        <v>115</v>
      </c>
      <c r="B13" s="127">
        <v>5873</v>
      </c>
      <c r="C13" s="225">
        <v>5907</v>
      </c>
      <c r="D13" s="127">
        <v>9919</v>
      </c>
      <c r="E13" s="153">
        <v>10333</v>
      </c>
      <c r="F13" s="127">
        <v>1705</v>
      </c>
      <c r="G13" s="153">
        <v>1790</v>
      </c>
      <c r="H13" s="55">
        <v>69</v>
      </c>
      <c r="I13" s="95">
        <v>81</v>
      </c>
    </row>
    <row r="14" spans="1:9" s="1" customFormat="1" ht="12" customHeight="1">
      <c r="A14" s="26" t="s">
        <v>116</v>
      </c>
      <c r="B14" s="127">
        <v>8</v>
      </c>
      <c r="C14" s="225">
        <v>9</v>
      </c>
      <c r="D14" s="127">
        <v>16</v>
      </c>
      <c r="E14" s="153">
        <v>17</v>
      </c>
      <c r="F14" s="127">
        <v>2</v>
      </c>
      <c r="G14" s="153">
        <v>2</v>
      </c>
      <c r="H14" s="55">
        <v>0</v>
      </c>
      <c r="I14" s="95">
        <v>0</v>
      </c>
    </row>
    <row r="15" spans="1:9" s="1" customFormat="1" ht="12" customHeight="1">
      <c r="A15" s="26" t="s">
        <v>117</v>
      </c>
      <c r="B15" s="127">
        <v>41060</v>
      </c>
      <c r="C15" s="225">
        <v>40826</v>
      </c>
      <c r="D15" s="127">
        <v>93604</v>
      </c>
      <c r="E15" s="153">
        <v>98281</v>
      </c>
      <c r="F15" s="127">
        <v>16207</v>
      </c>
      <c r="G15" s="153">
        <v>16923</v>
      </c>
      <c r="H15" s="55">
        <v>764</v>
      </c>
      <c r="I15" s="95">
        <v>948</v>
      </c>
    </row>
    <row r="16" spans="1:9" s="1" customFormat="1" ht="12" customHeight="1">
      <c r="A16" s="26" t="s">
        <v>118</v>
      </c>
      <c r="B16" s="127">
        <v>2629</v>
      </c>
      <c r="C16" s="225">
        <v>2617</v>
      </c>
      <c r="D16" s="127">
        <v>5274</v>
      </c>
      <c r="E16" s="153">
        <v>5522</v>
      </c>
      <c r="F16" s="127">
        <v>319</v>
      </c>
      <c r="G16" s="153">
        <v>318</v>
      </c>
      <c r="H16" s="55">
        <v>14</v>
      </c>
      <c r="I16" s="95">
        <v>18</v>
      </c>
    </row>
    <row r="17" spans="1:9" s="1" customFormat="1" ht="12" customHeight="1">
      <c r="A17" s="26" t="s">
        <v>119</v>
      </c>
      <c r="B17" s="127">
        <v>293</v>
      </c>
      <c r="C17" s="225">
        <v>292</v>
      </c>
      <c r="D17" s="127">
        <v>622</v>
      </c>
      <c r="E17" s="153">
        <v>639</v>
      </c>
      <c r="F17" s="127">
        <v>71</v>
      </c>
      <c r="G17" s="153">
        <v>75</v>
      </c>
      <c r="H17" s="55">
        <v>1</v>
      </c>
      <c r="I17" s="95">
        <v>1</v>
      </c>
    </row>
    <row r="18" spans="1:9" s="1" customFormat="1" ht="12" customHeight="1">
      <c r="A18" s="26" t="s">
        <v>120</v>
      </c>
      <c r="B18" s="127">
        <v>918</v>
      </c>
      <c r="C18" s="225">
        <v>941</v>
      </c>
      <c r="D18" s="127">
        <v>1878</v>
      </c>
      <c r="E18" s="153">
        <v>2000</v>
      </c>
      <c r="F18" s="127">
        <v>49</v>
      </c>
      <c r="G18" s="153">
        <v>53</v>
      </c>
      <c r="H18" s="55">
        <v>3</v>
      </c>
      <c r="I18" s="95">
        <v>3</v>
      </c>
    </row>
    <row r="19" spans="1:9" s="1" customFormat="1" ht="12" customHeight="1">
      <c r="A19" s="26" t="s">
        <v>121</v>
      </c>
      <c r="B19" s="127">
        <v>1948</v>
      </c>
      <c r="C19" s="225">
        <v>2037</v>
      </c>
      <c r="D19" s="127">
        <v>3864</v>
      </c>
      <c r="E19" s="153">
        <v>4212</v>
      </c>
      <c r="F19" s="127">
        <v>334</v>
      </c>
      <c r="G19" s="153">
        <v>376</v>
      </c>
      <c r="H19" s="55">
        <v>19</v>
      </c>
      <c r="I19" s="95">
        <v>23</v>
      </c>
    </row>
    <row r="20" spans="1:9" s="1" customFormat="1" ht="12" customHeight="1">
      <c r="A20" s="26" t="s">
        <v>122</v>
      </c>
      <c r="B20" s="127">
        <v>1321</v>
      </c>
      <c r="C20" s="225">
        <v>1345</v>
      </c>
      <c r="D20" s="127">
        <v>2793</v>
      </c>
      <c r="E20" s="153">
        <v>3053</v>
      </c>
      <c r="F20" s="127">
        <v>355</v>
      </c>
      <c r="G20" s="153">
        <v>360</v>
      </c>
      <c r="H20" s="55">
        <v>20</v>
      </c>
      <c r="I20" s="95">
        <v>23</v>
      </c>
    </row>
    <row r="21" spans="1:9" s="1" customFormat="1" ht="12" customHeight="1">
      <c r="A21" s="26" t="s">
        <v>123</v>
      </c>
      <c r="B21" s="127">
        <v>379</v>
      </c>
      <c r="C21" s="225">
        <v>389</v>
      </c>
      <c r="D21" s="127">
        <v>833</v>
      </c>
      <c r="E21" s="153">
        <v>880</v>
      </c>
      <c r="F21" s="127">
        <v>94</v>
      </c>
      <c r="G21" s="153">
        <v>94</v>
      </c>
      <c r="H21" s="55">
        <v>13</v>
      </c>
      <c r="I21" s="95">
        <v>15</v>
      </c>
    </row>
    <row r="22" spans="1:9" s="1" customFormat="1" ht="12" customHeight="1">
      <c r="A22" s="26" t="s">
        <v>125</v>
      </c>
      <c r="B22" s="127">
        <v>5807</v>
      </c>
      <c r="C22" s="225">
        <v>5821</v>
      </c>
      <c r="D22" s="127">
        <v>13033</v>
      </c>
      <c r="E22" s="153">
        <v>13323</v>
      </c>
      <c r="F22" s="127">
        <v>1478</v>
      </c>
      <c r="G22" s="153">
        <v>1569</v>
      </c>
      <c r="H22" s="55">
        <v>95</v>
      </c>
      <c r="I22" s="95">
        <v>122</v>
      </c>
    </row>
    <row r="23" spans="1:9" s="1" customFormat="1" ht="12" customHeight="1">
      <c r="A23" s="26" t="s">
        <v>126</v>
      </c>
      <c r="B23" s="127">
        <v>68</v>
      </c>
      <c r="C23" s="225">
        <v>84</v>
      </c>
      <c r="D23" s="127">
        <v>116</v>
      </c>
      <c r="E23" s="153">
        <v>137</v>
      </c>
      <c r="F23" s="127">
        <v>13</v>
      </c>
      <c r="G23" s="153">
        <v>24</v>
      </c>
      <c r="H23" s="55">
        <v>3</v>
      </c>
      <c r="I23" s="95">
        <v>7</v>
      </c>
    </row>
    <row r="24" spans="1:9" s="1" customFormat="1" ht="12" customHeight="1">
      <c r="A24" s="26" t="s">
        <v>127</v>
      </c>
      <c r="B24" s="127">
        <v>417</v>
      </c>
      <c r="C24" s="225">
        <v>419</v>
      </c>
      <c r="D24" s="127">
        <v>910</v>
      </c>
      <c r="E24" s="153">
        <v>952</v>
      </c>
      <c r="F24" s="127">
        <v>96</v>
      </c>
      <c r="G24" s="153">
        <v>106</v>
      </c>
      <c r="H24" s="55">
        <v>2</v>
      </c>
      <c r="I24" s="95">
        <v>2</v>
      </c>
    </row>
    <row r="25" spans="1:9" s="1" customFormat="1" ht="12" customHeight="1">
      <c r="A25" s="26" t="s">
        <v>128</v>
      </c>
      <c r="B25" s="127">
        <v>286</v>
      </c>
      <c r="C25" s="225">
        <v>291</v>
      </c>
      <c r="D25" s="127">
        <v>549</v>
      </c>
      <c r="E25" s="153">
        <v>570</v>
      </c>
      <c r="F25" s="127">
        <v>66</v>
      </c>
      <c r="G25" s="153">
        <v>64</v>
      </c>
      <c r="H25" s="55">
        <v>1</v>
      </c>
      <c r="I25" s="95">
        <v>2</v>
      </c>
    </row>
    <row r="26" spans="1:9" s="1" customFormat="1" ht="12" customHeight="1">
      <c r="A26" s="26" t="s">
        <v>185</v>
      </c>
      <c r="B26" s="127">
        <v>1221</v>
      </c>
      <c r="C26" s="225">
        <v>1232</v>
      </c>
      <c r="D26" s="127">
        <v>2741</v>
      </c>
      <c r="E26" s="153">
        <v>2846</v>
      </c>
      <c r="F26" s="127">
        <v>366</v>
      </c>
      <c r="G26" s="153">
        <v>431</v>
      </c>
      <c r="H26" s="55">
        <v>4</v>
      </c>
      <c r="I26" s="95">
        <v>5</v>
      </c>
    </row>
    <row r="27" spans="1:9" s="1" customFormat="1" ht="12" customHeight="1">
      <c r="A27" s="26" t="s">
        <v>129</v>
      </c>
      <c r="B27" s="127">
        <v>252</v>
      </c>
      <c r="C27" s="225">
        <v>277</v>
      </c>
      <c r="D27" s="127">
        <v>526</v>
      </c>
      <c r="E27" s="153">
        <v>653</v>
      </c>
      <c r="F27" s="127">
        <v>132</v>
      </c>
      <c r="G27" s="153">
        <v>146</v>
      </c>
      <c r="H27" s="55">
        <v>11</v>
      </c>
      <c r="I27" s="95">
        <v>11</v>
      </c>
    </row>
    <row r="28" spans="1:9" s="1" customFormat="1" ht="12" customHeight="1">
      <c r="A28" s="26" t="s">
        <v>130</v>
      </c>
      <c r="B28" s="127">
        <v>21</v>
      </c>
      <c r="C28" s="225">
        <v>22</v>
      </c>
      <c r="D28" s="127">
        <v>51</v>
      </c>
      <c r="E28" s="153">
        <v>55</v>
      </c>
      <c r="F28" s="127">
        <v>2</v>
      </c>
      <c r="G28" s="153">
        <v>2</v>
      </c>
      <c r="H28" s="55">
        <v>0</v>
      </c>
      <c r="I28" s="95">
        <v>0</v>
      </c>
    </row>
    <row r="29" spans="1:9" s="1" customFormat="1" ht="12" customHeight="1">
      <c r="A29" s="26" t="s">
        <v>131</v>
      </c>
      <c r="B29" s="127">
        <v>339</v>
      </c>
      <c r="C29" s="225">
        <v>304</v>
      </c>
      <c r="D29" s="127">
        <v>702</v>
      </c>
      <c r="E29" s="153">
        <v>638</v>
      </c>
      <c r="F29" s="127">
        <v>137</v>
      </c>
      <c r="G29" s="153">
        <v>134</v>
      </c>
      <c r="H29" s="55">
        <v>9</v>
      </c>
      <c r="I29" s="95">
        <v>10</v>
      </c>
    </row>
    <row r="30" spans="1:9" s="1" customFormat="1" ht="12" customHeight="1">
      <c r="A30" s="26" t="s">
        <v>132</v>
      </c>
      <c r="B30" s="127">
        <v>570</v>
      </c>
      <c r="C30" s="225">
        <v>794</v>
      </c>
      <c r="D30" s="127">
        <v>1366</v>
      </c>
      <c r="E30" s="153">
        <v>2135</v>
      </c>
      <c r="F30" s="127">
        <v>283</v>
      </c>
      <c r="G30" s="153">
        <v>465</v>
      </c>
      <c r="H30" s="55">
        <v>8</v>
      </c>
      <c r="I30" s="95">
        <v>16</v>
      </c>
    </row>
    <row r="31" spans="1:9" s="1" customFormat="1" ht="12" customHeight="1">
      <c r="A31" s="26" t="s">
        <v>124</v>
      </c>
      <c r="B31" s="127">
        <v>120</v>
      </c>
      <c r="C31" s="225">
        <v>180</v>
      </c>
      <c r="D31" s="127">
        <v>260</v>
      </c>
      <c r="E31" s="153">
        <v>423</v>
      </c>
      <c r="F31" s="127">
        <v>52</v>
      </c>
      <c r="G31" s="153">
        <v>75</v>
      </c>
      <c r="H31" s="55">
        <v>1</v>
      </c>
      <c r="I31" s="95">
        <v>2</v>
      </c>
    </row>
    <row r="32" spans="1:9" s="1" customFormat="1" ht="12" customHeight="1">
      <c r="A32" s="26" t="s">
        <v>133</v>
      </c>
      <c r="B32" s="127">
        <v>12</v>
      </c>
      <c r="C32" s="225">
        <v>12</v>
      </c>
      <c r="D32" s="127">
        <v>16</v>
      </c>
      <c r="E32" s="153">
        <v>16</v>
      </c>
      <c r="F32" s="127">
        <v>0</v>
      </c>
      <c r="G32" s="153">
        <v>0</v>
      </c>
      <c r="H32" s="55">
        <v>0</v>
      </c>
      <c r="I32" s="95">
        <v>0</v>
      </c>
    </row>
    <row r="33" spans="1:9" s="1" customFormat="1" ht="12" customHeight="1">
      <c r="A33" s="26" t="s">
        <v>136</v>
      </c>
      <c r="B33" s="127">
        <v>50</v>
      </c>
      <c r="C33" s="225">
        <v>51</v>
      </c>
      <c r="D33" s="127">
        <v>42</v>
      </c>
      <c r="E33" s="153">
        <v>44</v>
      </c>
      <c r="F33" s="127">
        <v>0</v>
      </c>
      <c r="G33" s="153">
        <v>0</v>
      </c>
      <c r="H33" s="55">
        <v>0</v>
      </c>
      <c r="I33" s="95">
        <v>0</v>
      </c>
    </row>
    <row r="34" spans="1:9" s="1" customFormat="1" ht="12" customHeight="1">
      <c r="A34" s="26" t="s">
        <v>137</v>
      </c>
      <c r="B34" s="127">
        <v>157</v>
      </c>
      <c r="C34" s="225">
        <v>161</v>
      </c>
      <c r="D34" s="127">
        <v>301</v>
      </c>
      <c r="E34" s="153">
        <v>319</v>
      </c>
      <c r="F34" s="127">
        <v>19</v>
      </c>
      <c r="G34" s="153">
        <v>22</v>
      </c>
      <c r="H34" s="55">
        <v>0</v>
      </c>
      <c r="I34" s="95">
        <v>0</v>
      </c>
    </row>
    <row r="35" spans="1:9" s="1" customFormat="1" ht="12" customHeight="1">
      <c r="A35" s="26" t="s">
        <v>138</v>
      </c>
      <c r="B35" s="127">
        <v>63</v>
      </c>
      <c r="C35" s="225">
        <v>39</v>
      </c>
      <c r="D35" s="127">
        <v>125</v>
      </c>
      <c r="E35" s="153">
        <v>62</v>
      </c>
      <c r="F35" s="127">
        <v>29</v>
      </c>
      <c r="G35" s="153">
        <v>19</v>
      </c>
      <c r="H35" s="55">
        <v>3</v>
      </c>
      <c r="I35" s="95">
        <v>2</v>
      </c>
    </row>
    <row r="36" spans="1:9" s="1" customFormat="1" ht="12" customHeight="1">
      <c r="A36" s="26" t="s">
        <v>139</v>
      </c>
      <c r="B36" s="127">
        <v>58</v>
      </c>
      <c r="C36" s="225">
        <v>57</v>
      </c>
      <c r="D36" s="127">
        <v>147</v>
      </c>
      <c r="E36" s="153">
        <v>150</v>
      </c>
      <c r="F36" s="127">
        <v>18</v>
      </c>
      <c r="G36" s="153">
        <v>18</v>
      </c>
      <c r="H36" s="55">
        <v>0</v>
      </c>
      <c r="I36" s="95">
        <v>0</v>
      </c>
    </row>
    <row r="37" spans="1:9" s="1" customFormat="1" ht="12" customHeight="1">
      <c r="A37" s="26" t="s">
        <v>140</v>
      </c>
      <c r="B37" s="127">
        <v>79</v>
      </c>
      <c r="C37" s="225">
        <v>81</v>
      </c>
      <c r="D37" s="127">
        <v>152</v>
      </c>
      <c r="E37" s="153">
        <v>156</v>
      </c>
      <c r="F37" s="127">
        <v>22</v>
      </c>
      <c r="G37" s="153">
        <v>24</v>
      </c>
      <c r="H37" s="55">
        <v>0</v>
      </c>
      <c r="I37" s="95">
        <v>0</v>
      </c>
    </row>
    <row r="38" spans="1:9" s="1" customFormat="1" ht="12" customHeight="1">
      <c r="A38" s="26" t="s">
        <v>141</v>
      </c>
      <c r="B38" s="127">
        <v>231</v>
      </c>
      <c r="C38" s="225">
        <v>233</v>
      </c>
      <c r="D38" s="127">
        <v>573</v>
      </c>
      <c r="E38" s="153">
        <v>594</v>
      </c>
      <c r="F38" s="127">
        <v>1</v>
      </c>
      <c r="G38" s="153">
        <v>2</v>
      </c>
      <c r="H38" s="55">
        <v>0</v>
      </c>
      <c r="I38" s="95">
        <v>0</v>
      </c>
    </row>
    <row r="39" spans="1:9" s="1" customFormat="1" ht="12" customHeight="1">
      <c r="A39" s="26" t="s">
        <v>142</v>
      </c>
      <c r="B39" s="127">
        <v>68</v>
      </c>
      <c r="C39" s="225">
        <v>69</v>
      </c>
      <c r="D39" s="127">
        <v>136</v>
      </c>
      <c r="E39" s="153">
        <v>143</v>
      </c>
      <c r="F39" s="127">
        <v>42</v>
      </c>
      <c r="G39" s="153">
        <v>46</v>
      </c>
      <c r="H39" s="55">
        <v>1</v>
      </c>
      <c r="I39" s="95">
        <v>0</v>
      </c>
    </row>
    <row r="40" spans="1:9" s="1" customFormat="1" ht="12" customHeight="1">
      <c r="A40" s="26" t="s">
        <v>143</v>
      </c>
      <c r="B40" s="127">
        <v>151</v>
      </c>
      <c r="C40" s="225">
        <v>194</v>
      </c>
      <c r="D40" s="127">
        <v>333</v>
      </c>
      <c r="E40" s="153">
        <v>420</v>
      </c>
      <c r="F40" s="127">
        <v>34</v>
      </c>
      <c r="G40" s="153">
        <v>34</v>
      </c>
      <c r="H40" s="55">
        <v>1</v>
      </c>
      <c r="I40" s="95">
        <v>1</v>
      </c>
    </row>
    <row r="41" spans="1:9" s="1" customFormat="1" ht="12" customHeight="1">
      <c r="A41" s="26" t="s">
        <v>144</v>
      </c>
      <c r="B41" s="127">
        <v>73</v>
      </c>
      <c r="C41" s="225">
        <v>98</v>
      </c>
      <c r="D41" s="127">
        <v>98</v>
      </c>
      <c r="E41" s="153">
        <v>174</v>
      </c>
      <c r="F41" s="127">
        <v>23</v>
      </c>
      <c r="G41" s="153">
        <v>38</v>
      </c>
      <c r="H41" s="55">
        <v>2</v>
      </c>
      <c r="I41" s="95">
        <v>3</v>
      </c>
    </row>
    <row r="42" spans="1:9" s="1" customFormat="1" ht="12" customHeight="1">
      <c r="A42" s="26" t="s">
        <v>145</v>
      </c>
      <c r="B42" s="127">
        <v>50</v>
      </c>
      <c r="C42" s="225">
        <v>62</v>
      </c>
      <c r="D42" s="127">
        <v>103</v>
      </c>
      <c r="E42" s="153">
        <v>145</v>
      </c>
      <c r="F42" s="127">
        <v>21</v>
      </c>
      <c r="G42" s="153">
        <v>31</v>
      </c>
      <c r="H42" s="55">
        <v>0</v>
      </c>
      <c r="I42" s="95">
        <v>0</v>
      </c>
    </row>
    <row r="43" spans="1:9" s="56" customFormat="1" ht="12" customHeight="1">
      <c r="A43" s="26" t="s">
        <v>135</v>
      </c>
      <c r="B43" s="127">
        <v>0</v>
      </c>
      <c r="C43" s="225">
        <v>0</v>
      </c>
      <c r="D43" s="127">
        <v>0</v>
      </c>
      <c r="E43" s="153">
        <v>0</v>
      </c>
      <c r="F43" s="127">
        <v>0</v>
      </c>
      <c r="G43" s="153">
        <v>0</v>
      </c>
      <c r="H43" s="55">
        <v>0</v>
      </c>
      <c r="I43" s="201">
        <v>0</v>
      </c>
    </row>
    <row r="44" spans="1:9" s="1" customFormat="1" ht="12" customHeight="1" thickBot="1">
      <c r="A44" s="366" t="s">
        <v>134</v>
      </c>
      <c r="B44" s="226">
        <v>8</v>
      </c>
      <c r="C44" s="227">
        <v>24</v>
      </c>
      <c r="D44" s="226">
        <v>24</v>
      </c>
      <c r="E44" s="154">
        <v>70</v>
      </c>
      <c r="F44" s="226">
        <v>1</v>
      </c>
      <c r="G44" s="154">
        <v>4</v>
      </c>
      <c r="H44" s="231">
        <v>0</v>
      </c>
      <c r="I44" s="95">
        <v>1</v>
      </c>
    </row>
    <row r="45" spans="1:9" s="1" customFormat="1" ht="12" customHeight="1" thickBot="1">
      <c r="A45" s="6" t="s">
        <v>6</v>
      </c>
      <c r="B45" s="228">
        <f>SUM(B7:B44)</f>
        <v>71888</v>
      </c>
      <c r="C45" s="229">
        <f>SUM(C7:C44)</f>
        <v>72430</v>
      </c>
      <c r="D45" s="228">
        <f aca="true" t="shared" si="0" ref="D45:I45">SUM(D7:D44)</f>
        <v>155776</v>
      </c>
      <c r="E45" s="229">
        <f t="shared" si="0"/>
        <v>164887</v>
      </c>
      <c r="F45" s="228">
        <f t="shared" si="0"/>
        <v>23962</v>
      </c>
      <c r="G45" s="229">
        <f t="shared" si="0"/>
        <v>25386</v>
      </c>
      <c r="H45" s="155">
        <f t="shared" si="0"/>
        <v>1113</v>
      </c>
      <c r="I45" s="155">
        <f t="shared" si="0"/>
        <v>1387</v>
      </c>
    </row>
    <row r="46" spans="1:7" s="1" customFormat="1" ht="18.75">
      <c r="A46" s="2" t="s">
        <v>238</v>
      </c>
      <c r="D46" s="78"/>
      <c r="E46" s="78"/>
      <c r="F46" s="78"/>
      <c r="G46" s="78"/>
    </row>
    <row r="47" spans="1:7" s="1" customFormat="1" ht="12.75">
      <c r="A47" s="1" t="s">
        <v>107</v>
      </c>
      <c r="D47" s="78"/>
      <c r="E47" s="78"/>
      <c r="F47" s="78"/>
      <c r="G47" s="78"/>
    </row>
    <row r="48" spans="1:7" s="1" customFormat="1" ht="9.75" customHeight="1" thickBot="1">
      <c r="A48" s="78"/>
      <c r="D48" s="78"/>
      <c r="E48" s="78"/>
      <c r="F48" s="78"/>
      <c r="G48" s="78"/>
    </row>
    <row r="49" spans="1:9" ht="13.5" thickBot="1">
      <c r="A49" s="386" t="s">
        <v>106</v>
      </c>
      <c r="B49" s="383" t="s">
        <v>108</v>
      </c>
      <c r="C49" s="388"/>
      <c r="D49" s="373" t="s">
        <v>109</v>
      </c>
      <c r="E49" s="373"/>
      <c r="F49" s="373"/>
      <c r="G49" s="373"/>
      <c r="H49" s="373"/>
      <c r="I49" s="390"/>
    </row>
    <row r="50" spans="1:9" ht="13.5" thickBot="1">
      <c r="A50" s="387"/>
      <c r="B50" s="384"/>
      <c r="C50" s="389"/>
      <c r="D50" s="377" t="s">
        <v>260</v>
      </c>
      <c r="E50" s="378"/>
      <c r="F50" s="377" t="s">
        <v>261</v>
      </c>
      <c r="G50" s="378"/>
      <c r="H50" s="374" t="s">
        <v>262</v>
      </c>
      <c r="I50" s="388"/>
    </row>
    <row r="51" spans="1:9" s="1" customFormat="1" ht="13.5" thickBot="1">
      <c r="A51" s="393"/>
      <c r="B51" s="367">
        <v>2006</v>
      </c>
      <c r="C51" s="368">
        <v>2007</v>
      </c>
      <c r="D51" s="367">
        <v>2006</v>
      </c>
      <c r="E51" s="368">
        <v>2007</v>
      </c>
      <c r="F51" s="367">
        <v>2006</v>
      </c>
      <c r="G51" s="368">
        <v>2007</v>
      </c>
      <c r="H51" s="369">
        <v>2006</v>
      </c>
      <c r="I51" s="370">
        <v>2007</v>
      </c>
    </row>
    <row r="52" spans="1:9" s="1" customFormat="1" ht="12" customHeight="1">
      <c r="A52" s="365" t="s">
        <v>110</v>
      </c>
      <c r="B52" s="156">
        <v>16</v>
      </c>
      <c r="C52" s="156">
        <v>13</v>
      </c>
      <c r="D52" s="156">
        <v>3</v>
      </c>
      <c r="E52" s="222">
        <v>18</v>
      </c>
      <c r="F52" s="128">
        <v>0</v>
      </c>
      <c r="G52" s="129">
        <v>0</v>
      </c>
      <c r="H52" s="128">
        <v>0</v>
      </c>
      <c r="I52" s="267">
        <v>0</v>
      </c>
    </row>
    <row r="53" spans="1:9" s="1" customFormat="1" ht="12" customHeight="1">
      <c r="A53" s="26" t="s">
        <v>111</v>
      </c>
      <c r="B53" s="70">
        <v>11</v>
      </c>
      <c r="C53" s="70">
        <v>10</v>
      </c>
      <c r="D53" s="70">
        <v>93</v>
      </c>
      <c r="E53" s="68">
        <v>8</v>
      </c>
      <c r="F53" s="130">
        <v>6</v>
      </c>
      <c r="G53" s="131">
        <v>4</v>
      </c>
      <c r="H53" s="130">
        <v>0</v>
      </c>
      <c r="I53" s="194">
        <v>0</v>
      </c>
    </row>
    <row r="54" spans="1:9" s="1" customFormat="1" ht="12" customHeight="1">
      <c r="A54" s="26" t="s">
        <v>259</v>
      </c>
      <c r="B54" s="70">
        <v>23</v>
      </c>
      <c r="C54" s="70">
        <v>73</v>
      </c>
      <c r="D54" s="70">
        <v>101</v>
      </c>
      <c r="E54" s="68">
        <v>111</v>
      </c>
      <c r="F54" s="130">
        <v>3</v>
      </c>
      <c r="G54" s="131">
        <v>7</v>
      </c>
      <c r="H54" s="130">
        <v>0</v>
      </c>
      <c r="I54" s="194">
        <v>0</v>
      </c>
    </row>
    <row r="55" spans="1:9" s="1" customFormat="1" ht="12" customHeight="1">
      <c r="A55" s="26" t="s">
        <v>112</v>
      </c>
      <c r="B55" s="70">
        <v>3</v>
      </c>
      <c r="C55" s="70">
        <v>0</v>
      </c>
      <c r="D55" s="70">
        <v>59</v>
      </c>
      <c r="E55" s="68">
        <v>0</v>
      </c>
      <c r="F55" s="130">
        <v>2</v>
      </c>
      <c r="G55" s="131">
        <v>0</v>
      </c>
      <c r="H55" s="130">
        <v>1</v>
      </c>
      <c r="I55" s="194">
        <v>0</v>
      </c>
    </row>
    <row r="56" spans="1:9" s="1" customFormat="1" ht="12" customHeight="1">
      <c r="A56" s="26" t="s">
        <v>113</v>
      </c>
      <c r="B56" s="70">
        <v>2</v>
      </c>
      <c r="C56" s="70">
        <v>2</v>
      </c>
      <c r="D56" s="70">
        <v>27</v>
      </c>
      <c r="E56" s="68">
        <v>8</v>
      </c>
      <c r="F56" s="130">
        <v>1</v>
      </c>
      <c r="G56" s="131">
        <v>0</v>
      </c>
      <c r="H56" s="130">
        <v>0</v>
      </c>
      <c r="I56" s="194">
        <v>0</v>
      </c>
    </row>
    <row r="57" spans="1:9" s="1" customFormat="1" ht="12" customHeight="1">
      <c r="A57" s="26" t="s">
        <v>114</v>
      </c>
      <c r="B57" s="70">
        <v>27</v>
      </c>
      <c r="C57" s="70">
        <v>23</v>
      </c>
      <c r="D57" s="70">
        <v>42</v>
      </c>
      <c r="E57" s="68">
        <v>44</v>
      </c>
      <c r="F57" s="130">
        <v>1</v>
      </c>
      <c r="G57" s="131">
        <v>0</v>
      </c>
      <c r="H57" s="130">
        <v>0</v>
      </c>
      <c r="I57" s="194">
        <v>0</v>
      </c>
    </row>
    <row r="58" spans="1:9" s="1" customFormat="1" ht="12" customHeight="1">
      <c r="A58" s="26" t="s">
        <v>115</v>
      </c>
      <c r="B58" s="70">
        <v>6</v>
      </c>
      <c r="C58" s="70">
        <v>8</v>
      </c>
      <c r="D58" s="70">
        <v>163</v>
      </c>
      <c r="E58" s="68">
        <v>0</v>
      </c>
      <c r="F58" s="130">
        <v>2</v>
      </c>
      <c r="G58" s="131">
        <v>0</v>
      </c>
      <c r="H58" s="130">
        <v>0</v>
      </c>
      <c r="I58" s="194">
        <v>0</v>
      </c>
    </row>
    <row r="59" spans="1:9" s="1" customFormat="1" ht="12" customHeight="1">
      <c r="A59" s="26" t="s">
        <v>116</v>
      </c>
      <c r="B59" s="70">
        <v>0</v>
      </c>
      <c r="C59" s="70">
        <v>0</v>
      </c>
      <c r="D59" s="70">
        <v>0</v>
      </c>
      <c r="E59" s="68">
        <v>0</v>
      </c>
      <c r="F59" s="130">
        <v>0</v>
      </c>
      <c r="G59" s="131">
        <v>0</v>
      </c>
      <c r="H59" s="130">
        <v>0</v>
      </c>
      <c r="I59" s="194">
        <v>0</v>
      </c>
    </row>
    <row r="60" spans="1:9" s="1" customFormat="1" ht="12" customHeight="1">
      <c r="A60" s="26" t="s">
        <v>117</v>
      </c>
      <c r="B60" s="70">
        <v>27</v>
      </c>
      <c r="C60" s="70">
        <v>3</v>
      </c>
      <c r="D60" s="70">
        <v>1378</v>
      </c>
      <c r="E60" s="68">
        <v>15</v>
      </c>
      <c r="F60" s="130">
        <v>24</v>
      </c>
      <c r="G60" s="131">
        <v>0</v>
      </c>
      <c r="H60" s="130">
        <v>39</v>
      </c>
      <c r="I60" s="194">
        <v>0</v>
      </c>
    </row>
    <row r="61" spans="1:9" s="1" customFormat="1" ht="12" customHeight="1">
      <c r="A61" s="26" t="s">
        <v>118</v>
      </c>
      <c r="B61" s="70">
        <v>15</v>
      </c>
      <c r="C61" s="70">
        <v>39</v>
      </c>
      <c r="D61" s="70">
        <v>81</v>
      </c>
      <c r="E61" s="68">
        <v>85</v>
      </c>
      <c r="F61" s="130">
        <v>0</v>
      </c>
      <c r="G61" s="131">
        <v>0</v>
      </c>
      <c r="H61" s="130">
        <v>0</v>
      </c>
      <c r="I61" s="194">
        <v>0</v>
      </c>
    </row>
    <row r="62" spans="1:9" s="1" customFormat="1" ht="12" customHeight="1">
      <c r="A62" s="26" t="s">
        <v>119</v>
      </c>
      <c r="B62" s="70">
        <v>16</v>
      </c>
      <c r="C62" s="70">
        <v>0</v>
      </c>
      <c r="D62" s="70">
        <v>30</v>
      </c>
      <c r="E62" s="68">
        <v>0</v>
      </c>
      <c r="F62" s="130">
        <v>0</v>
      </c>
      <c r="G62" s="131">
        <v>0</v>
      </c>
      <c r="H62" s="130">
        <v>0</v>
      </c>
      <c r="I62" s="194">
        <v>0</v>
      </c>
    </row>
    <row r="63" spans="1:9" s="1" customFormat="1" ht="12" customHeight="1">
      <c r="A63" s="26" t="s">
        <v>120</v>
      </c>
      <c r="B63" s="70">
        <v>125</v>
      </c>
      <c r="C63" s="70">
        <v>0</v>
      </c>
      <c r="D63" s="70">
        <v>268</v>
      </c>
      <c r="E63" s="68">
        <v>0</v>
      </c>
      <c r="F63" s="130">
        <v>0</v>
      </c>
      <c r="G63" s="131">
        <v>0</v>
      </c>
      <c r="H63" s="130">
        <v>0</v>
      </c>
      <c r="I63" s="194">
        <v>0</v>
      </c>
    </row>
    <row r="64" spans="1:9" s="1" customFormat="1" ht="12" customHeight="1">
      <c r="A64" s="26" t="s">
        <v>121</v>
      </c>
      <c r="B64" s="70">
        <v>29</v>
      </c>
      <c r="C64" s="70">
        <v>44</v>
      </c>
      <c r="D64" s="70">
        <v>90</v>
      </c>
      <c r="E64" s="68">
        <v>152</v>
      </c>
      <c r="F64" s="130">
        <v>0</v>
      </c>
      <c r="G64" s="131">
        <v>0</v>
      </c>
      <c r="H64" s="130">
        <v>1</v>
      </c>
      <c r="I64" s="194">
        <v>0</v>
      </c>
    </row>
    <row r="65" spans="1:9" s="1" customFormat="1" ht="12" customHeight="1">
      <c r="A65" s="26" t="s">
        <v>122</v>
      </c>
      <c r="B65" s="70">
        <v>76</v>
      </c>
      <c r="C65" s="70">
        <v>3</v>
      </c>
      <c r="D65" s="70">
        <v>209</v>
      </c>
      <c r="E65" s="68">
        <v>15</v>
      </c>
      <c r="F65" s="130">
        <v>6</v>
      </c>
      <c r="G65" s="131">
        <v>0</v>
      </c>
      <c r="H65" s="130">
        <v>0</v>
      </c>
      <c r="I65" s="194">
        <v>0</v>
      </c>
    </row>
    <row r="66" spans="1:9" s="1" customFormat="1" ht="12" customHeight="1">
      <c r="A66" s="26" t="s">
        <v>123</v>
      </c>
      <c r="B66" s="70">
        <v>10</v>
      </c>
      <c r="C66" s="70">
        <v>6</v>
      </c>
      <c r="D66" s="70">
        <v>30</v>
      </c>
      <c r="E66" s="68">
        <v>23</v>
      </c>
      <c r="F66" s="130">
        <v>0</v>
      </c>
      <c r="G66" s="131">
        <v>0</v>
      </c>
      <c r="H66" s="130">
        <v>3</v>
      </c>
      <c r="I66" s="194">
        <v>0</v>
      </c>
    </row>
    <row r="67" spans="1:9" s="1" customFormat="1" ht="12" customHeight="1">
      <c r="A67" s="26" t="s">
        <v>125</v>
      </c>
      <c r="B67" s="70">
        <v>0</v>
      </c>
      <c r="C67" s="70">
        <v>1</v>
      </c>
      <c r="D67" s="70">
        <v>106</v>
      </c>
      <c r="E67" s="68">
        <v>0</v>
      </c>
      <c r="F67" s="130">
        <v>7</v>
      </c>
      <c r="G67" s="131">
        <v>0</v>
      </c>
      <c r="H67" s="130">
        <v>7</v>
      </c>
      <c r="I67" s="194">
        <v>0</v>
      </c>
    </row>
    <row r="68" spans="1:9" s="1" customFormat="1" ht="12" customHeight="1">
      <c r="A68" s="26" t="s">
        <v>126</v>
      </c>
      <c r="B68" s="70">
        <v>0</v>
      </c>
      <c r="C68" s="70">
        <v>0</v>
      </c>
      <c r="D68" s="70">
        <v>0</v>
      </c>
      <c r="E68" s="68">
        <v>0</v>
      </c>
      <c r="F68" s="130">
        <v>0</v>
      </c>
      <c r="G68" s="131">
        <v>0</v>
      </c>
      <c r="H68" s="130">
        <v>0</v>
      </c>
      <c r="I68" s="194">
        <v>0</v>
      </c>
    </row>
    <row r="69" spans="1:9" s="1" customFormat="1" ht="12" customHeight="1">
      <c r="A69" s="26" t="s">
        <v>127</v>
      </c>
      <c r="B69" s="70">
        <v>4</v>
      </c>
      <c r="C69" s="70">
        <v>2</v>
      </c>
      <c r="D69" s="70">
        <v>16</v>
      </c>
      <c r="E69" s="68">
        <v>5</v>
      </c>
      <c r="F69" s="130">
        <v>1</v>
      </c>
      <c r="G69" s="131">
        <v>0</v>
      </c>
      <c r="H69" s="130">
        <v>0</v>
      </c>
      <c r="I69" s="194">
        <v>0</v>
      </c>
    </row>
    <row r="70" spans="1:9" s="1" customFormat="1" ht="12" customHeight="1">
      <c r="A70" s="26" t="s">
        <v>128</v>
      </c>
      <c r="B70" s="70">
        <v>9</v>
      </c>
      <c r="C70" s="70">
        <v>3</v>
      </c>
      <c r="D70" s="70">
        <v>31</v>
      </c>
      <c r="E70" s="68">
        <v>0</v>
      </c>
      <c r="F70" s="130">
        <v>0</v>
      </c>
      <c r="G70" s="131">
        <v>0</v>
      </c>
      <c r="H70" s="130">
        <v>0</v>
      </c>
      <c r="I70" s="194">
        <v>0</v>
      </c>
    </row>
    <row r="71" spans="1:9" s="1" customFormat="1" ht="12" customHeight="1">
      <c r="A71" s="26" t="s">
        <v>185</v>
      </c>
      <c r="B71" s="70">
        <v>14</v>
      </c>
      <c r="C71" s="70">
        <v>0</v>
      </c>
      <c r="D71" s="70">
        <v>57</v>
      </c>
      <c r="E71" s="68">
        <v>27</v>
      </c>
      <c r="F71" s="130">
        <v>5</v>
      </c>
      <c r="G71" s="131">
        <v>6</v>
      </c>
      <c r="H71" s="130">
        <v>0</v>
      </c>
      <c r="I71" s="194">
        <v>0</v>
      </c>
    </row>
    <row r="72" spans="1:9" s="1" customFormat="1" ht="12" customHeight="1">
      <c r="A72" s="26" t="s">
        <v>129</v>
      </c>
      <c r="B72" s="70">
        <v>6</v>
      </c>
      <c r="C72" s="70">
        <v>21</v>
      </c>
      <c r="D72" s="70">
        <v>15</v>
      </c>
      <c r="E72" s="68">
        <v>0</v>
      </c>
      <c r="F72" s="130">
        <v>0</v>
      </c>
      <c r="G72" s="131">
        <v>0</v>
      </c>
      <c r="H72" s="130">
        <v>0</v>
      </c>
      <c r="I72" s="194">
        <v>0</v>
      </c>
    </row>
    <row r="73" spans="1:9" s="1" customFormat="1" ht="12" customHeight="1">
      <c r="A73" s="26" t="s">
        <v>130</v>
      </c>
      <c r="B73" s="70">
        <v>0</v>
      </c>
      <c r="C73" s="70">
        <v>0</v>
      </c>
      <c r="D73" s="70">
        <v>1</v>
      </c>
      <c r="E73" s="68">
        <v>0</v>
      </c>
      <c r="F73" s="130">
        <v>0</v>
      </c>
      <c r="G73" s="131">
        <v>0</v>
      </c>
      <c r="H73" s="130">
        <v>0</v>
      </c>
      <c r="I73" s="194">
        <v>0</v>
      </c>
    </row>
    <row r="74" spans="1:9" s="1" customFormat="1" ht="12" customHeight="1">
      <c r="A74" s="26" t="s">
        <v>131</v>
      </c>
      <c r="B74" s="70">
        <v>0</v>
      </c>
      <c r="C74" s="70">
        <v>0</v>
      </c>
      <c r="D74" s="70">
        <v>22</v>
      </c>
      <c r="E74" s="68">
        <v>0</v>
      </c>
      <c r="F74" s="130">
        <v>2</v>
      </c>
      <c r="G74" s="131">
        <v>0</v>
      </c>
      <c r="H74" s="130">
        <v>1</v>
      </c>
      <c r="I74" s="194">
        <v>0</v>
      </c>
    </row>
    <row r="75" spans="1:9" s="1" customFormat="1" ht="12" customHeight="1">
      <c r="A75" s="26" t="s">
        <v>132</v>
      </c>
      <c r="B75" s="70">
        <v>0</v>
      </c>
      <c r="C75" s="70">
        <v>0</v>
      </c>
      <c r="D75" s="70">
        <v>31</v>
      </c>
      <c r="E75" s="68">
        <v>0</v>
      </c>
      <c r="F75" s="130">
        <v>2</v>
      </c>
      <c r="G75" s="131">
        <v>0</v>
      </c>
      <c r="H75" s="130">
        <v>0</v>
      </c>
      <c r="I75" s="194">
        <v>0</v>
      </c>
    </row>
    <row r="76" spans="1:9" s="1" customFormat="1" ht="12" customHeight="1">
      <c r="A76" s="26" t="s">
        <v>124</v>
      </c>
      <c r="B76" s="70">
        <v>6</v>
      </c>
      <c r="C76" s="70">
        <v>1</v>
      </c>
      <c r="D76" s="70">
        <v>14</v>
      </c>
      <c r="E76" s="68">
        <v>0</v>
      </c>
      <c r="F76" s="130">
        <v>0</v>
      </c>
      <c r="G76" s="131">
        <v>0</v>
      </c>
      <c r="H76" s="130">
        <v>0</v>
      </c>
      <c r="I76" s="194">
        <v>0</v>
      </c>
    </row>
    <row r="77" spans="1:9" s="1" customFormat="1" ht="12" customHeight="1">
      <c r="A77" s="26" t="s">
        <v>133</v>
      </c>
      <c r="B77" s="70">
        <v>12</v>
      </c>
      <c r="C77" s="70">
        <v>0</v>
      </c>
      <c r="D77" s="70">
        <v>2</v>
      </c>
      <c r="E77" s="68">
        <v>0</v>
      </c>
      <c r="F77" s="130">
        <v>0</v>
      </c>
      <c r="G77" s="131">
        <v>0</v>
      </c>
      <c r="H77" s="130">
        <v>0</v>
      </c>
      <c r="I77" s="194">
        <v>0</v>
      </c>
    </row>
    <row r="78" spans="1:9" s="1" customFormat="1" ht="12" customHeight="1">
      <c r="A78" s="26" t="s">
        <v>136</v>
      </c>
      <c r="B78" s="70">
        <v>0</v>
      </c>
      <c r="C78" s="70">
        <v>0</v>
      </c>
      <c r="D78" s="70">
        <v>0</v>
      </c>
      <c r="E78" s="68">
        <v>0</v>
      </c>
      <c r="F78" s="130">
        <v>0</v>
      </c>
      <c r="G78" s="131">
        <v>0</v>
      </c>
      <c r="H78" s="130">
        <v>0</v>
      </c>
      <c r="I78" s="194">
        <v>0</v>
      </c>
    </row>
    <row r="79" spans="1:9" s="1" customFormat="1" ht="12" customHeight="1">
      <c r="A79" s="26" t="s">
        <v>137</v>
      </c>
      <c r="B79" s="70">
        <v>0</v>
      </c>
      <c r="C79" s="70">
        <v>0</v>
      </c>
      <c r="D79" s="70">
        <v>2</v>
      </c>
      <c r="E79" s="68">
        <v>0</v>
      </c>
      <c r="F79" s="130">
        <v>0</v>
      </c>
      <c r="G79" s="131">
        <v>0</v>
      </c>
      <c r="H79" s="130">
        <v>0</v>
      </c>
      <c r="I79" s="194">
        <v>0</v>
      </c>
    </row>
    <row r="80" spans="1:9" s="1" customFormat="1" ht="12" customHeight="1">
      <c r="A80" s="26" t="s">
        <v>138</v>
      </c>
      <c r="B80" s="70">
        <v>0</v>
      </c>
      <c r="C80" s="70">
        <v>0</v>
      </c>
      <c r="D80" s="70">
        <v>0</v>
      </c>
      <c r="E80" s="68">
        <v>0</v>
      </c>
      <c r="F80" s="130">
        <v>0</v>
      </c>
      <c r="G80" s="131">
        <v>0</v>
      </c>
      <c r="H80" s="130">
        <v>0</v>
      </c>
      <c r="I80" s="194">
        <v>0</v>
      </c>
    </row>
    <row r="81" spans="1:9" s="1" customFormat="1" ht="12" customHeight="1">
      <c r="A81" s="26" t="s">
        <v>139</v>
      </c>
      <c r="B81" s="70">
        <v>0</v>
      </c>
      <c r="C81" s="70">
        <v>0</v>
      </c>
      <c r="D81" s="70">
        <v>3</v>
      </c>
      <c r="E81" s="68">
        <v>0</v>
      </c>
      <c r="F81" s="130">
        <v>0</v>
      </c>
      <c r="G81" s="131">
        <v>0</v>
      </c>
      <c r="H81" s="130">
        <v>0</v>
      </c>
      <c r="I81" s="194">
        <v>0</v>
      </c>
    </row>
    <row r="82" spans="1:9" s="1" customFormat="1" ht="12" customHeight="1">
      <c r="A82" s="26" t="s">
        <v>140</v>
      </c>
      <c r="B82" s="70">
        <v>15</v>
      </c>
      <c r="C82" s="70">
        <v>0</v>
      </c>
      <c r="D82" s="70">
        <v>26</v>
      </c>
      <c r="E82" s="68">
        <v>0</v>
      </c>
      <c r="F82" s="130">
        <v>2</v>
      </c>
      <c r="G82" s="131">
        <v>0</v>
      </c>
      <c r="H82" s="130">
        <v>0</v>
      </c>
      <c r="I82" s="194">
        <v>0</v>
      </c>
    </row>
    <row r="83" spans="1:9" s="1" customFormat="1" ht="12" customHeight="1">
      <c r="A83" s="26" t="s">
        <v>141</v>
      </c>
      <c r="B83" s="70">
        <v>1</v>
      </c>
      <c r="C83" s="70">
        <v>0</v>
      </c>
      <c r="D83" s="70">
        <v>16</v>
      </c>
      <c r="E83" s="68">
        <v>0</v>
      </c>
      <c r="F83" s="130">
        <v>0</v>
      </c>
      <c r="G83" s="131">
        <v>0</v>
      </c>
      <c r="H83" s="130">
        <v>0</v>
      </c>
      <c r="I83" s="194">
        <v>0</v>
      </c>
    </row>
    <row r="84" spans="1:9" s="1" customFormat="1" ht="12" customHeight="1">
      <c r="A84" s="26" t="s">
        <v>142</v>
      </c>
      <c r="B84" s="70">
        <v>0</v>
      </c>
      <c r="C84" s="70">
        <v>0</v>
      </c>
      <c r="D84" s="70">
        <v>0</v>
      </c>
      <c r="E84" s="68">
        <v>0</v>
      </c>
      <c r="F84" s="130">
        <v>0</v>
      </c>
      <c r="G84" s="131">
        <v>0</v>
      </c>
      <c r="H84" s="130">
        <v>0</v>
      </c>
      <c r="I84" s="194">
        <v>0</v>
      </c>
    </row>
    <row r="85" spans="1:9" s="1" customFormat="1" ht="12" customHeight="1">
      <c r="A85" s="26" t="s">
        <v>143</v>
      </c>
      <c r="B85" s="70">
        <v>26</v>
      </c>
      <c r="C85" s="70">
        <v>19</v>
      </c>
      <c r="D85" s="70">
        <v>59</v>
      </c>
      <c r="E85" s="68">
        <v>38</v>
      </c>
      <c r="F85" s="130">
        <v>0</v>
      </c>
      <c r="G85" s="131">
        <v>0</v>
      </c>
      <c r="H85" s="130">
        <v>0</v>
      </c>
      <c r="I85" s="194">
        <v>0</v>
      </c>
    </row>
    <row r="86" spans="1:9" s="1" customFormat="1" ht="12" customHeight="1">
      <c r="A86" s="26" t="s">
        <v>144</v>
      </c>
      <c r="B86" s="70">
        <v>23</v>
      </c>
      <c r="C86" s="70">
        <v>23</v>
      </c>
      <c r="D86" s="70">
        <v>8</v>
      </c>
      <c r="E86" s="68">
        <v>8</v>
      </c>
      <c r="F86" s="130">
        <v>6</v>
      </c>
      <c r="G86" s="131">
        <v>6</v>
      </c>
      <c r="H86" s="130">
        <v>2</v>
      </c>
      <c r="I86" s="194">
        <v>2</v>
      </c>
    </row>
    <row r="87" spans="1:9" s="1" customFormat="1" ht="12" customHeight="1">
      <c r="A87" s="26" t="s">
        <v>145</v>
      </c>
      <c r="B87" s="70">
        <v>0</v>
      </c>
      <c r="C87" s="70">
        <v>6</v>
      </c>
      <c r="D87" s="70">
        <v>0</v>
      </c>
      <c r="E87" s="68">
        <v>0</v>
      </c>
      <c r="F87" s="130">
        <v>0</v>
      </c>
      <c r="G87" s="131">
        <v>2</v>
      </c>
      <c r="H87" s="130">
        <v>0</v>
      </c>
      <c r="I87" s="194">
        <v>0</v>
      </c>
    </row>
    <row r="88" spans="1:9" s="1" customFormat="1" ht="12" customHeight="1" thickBot="1">
      <c r="A88" s="366" t="s">
        <v>134</v>
      </c>
      <c r="B88" s="73">
        <v>2</v>
      </c>
      <c r="C88" s="73">
        <v>0</v>
      </c>
      <c r="D88" s="73">
        <v>8</v>
      </c>
      <c r="E88" s="71">
        <v>3</v>
      </c>
      <c r="F88" s="204">
        <v>0</v>
      </c>
      <c r="G88" s="157">
        <v>0</v>
      </c>
      <c r="H88" s="204">
        <v>0</v>
      </c>
      <c r="I88" s="268">
        <v>0</v>
      </c>
    </row>
    <row r="89" spans="1:9" s="56" customFormat="1" ht="13.5" thickBot="1">
      <c r="A89" s="6" t="s">
        <v>6</v>
      </c>
      <c r="B89" s="158">
        <v>504</v>
      </c>
      <c r="C89" s="158">
        <f>SUM(C52:C88)</f>
        <v>300</v>
      </c>
      <c r="D89" s="158">
        <v>2991</v>
      </c>
      <c r="E89" s="65">
        <f>SUM(E52:E88)</f>
        <v>560</v>
      </c>
      <c r="F89" s="64">
        <v>70</v>
      </c>
      <c r="G89" s="159">
        <f>SUM(G52:G88)</f>
        <v>25</v>
      </c>
      <c r="H89" s="64">
        <v>54</v>
      </c>
      <c r="I89" s="198">
        <f>SUM(I52:I88)</f>
        <v>2</v>
      </c>
    </row>
    <row r="90" s="1" customFormat="1" ht="12.75"/>
    <row r="91" spans="1:8" s="1" customFormat="1" ht="42" customHeight="1">
      <c r="A91" s="379" t="s">
        <v>239</v>
      </c>
      <c r="B91" s="379"/>
      <c r="C91" s="379"/>
      <c r="D91" s="379"/>
      <c r="E91" s="379"/>
      <c r="F91" s="379"/>
      <c r="G91" s="379"/>
      <c r="H91" s="379"/>
    </row>
    <row r="92" s="1" customFormat="1" ht="12.75">
      <c r="A92" s="1" t="s">
        <v>107</v>
      </c>
    </row>
    <row r="93" s="1" customFormat="1" ht="9.75" customHeight="1" thickBot="1"/>
    <row r="94" spans="2:7" s="1" customFormat="1" ht="12" customHeight="1" thickBot="1">
      <c r="B94" s="377" t="s">
        <v>108</v>
      </c>
      <c r="C94" s="378"/>
      <c r="D94" s="374" t="s">
        <v>168</v>
      </c>
      <c r="E94" s="374"/>
      <c r="F94" s="383" t="s">
        <v>6</v>
      </c>
      <c r="G94" s="388"/>
    </row>
    <row r="95" spans="1:7" s="1" customFormat="1" ht="12" customHeight="1" thickBot="1">
      <c r="A95" s="52" t="s">
        <v>152</v>
      </c>
      <c r="B95" s="232">
        <v>2006</v>
      </c>
      <c r="C95" s="235">
        <v>2007</v>
      </c>
      <c r="D95" s="234">
        <v>2006</v>
      </c>
      <c r="E95" s="233">
        <v>2007</v>
      </c>
      <c r="F95" s="80">
        <v>2006</v>
      </c>
      <c r="G95" s="82">
        <v>2007</v>
      </c>
    </row>
    <row r="96" spans="1:7" s="1" customFormat="1" ht="12" customHeight="1">
      <c r="A96" s="150" t="s">
        <v>151</v>
      </c>
      <c r="B96" s="161">
        <v>27104</v>
      </c>
      <c r="C96" s="236">
        <v>25547</v>
      </c>
      <c r="D96" s="161">
        <v>62660</v>
      </c>
      <c r="E96" s="216">
        <v>59131</v>
      </c>
      <c r="F96" s="3">
        <v>89764</v>
      </c>
      <c r="G96" s="177">
        <f aca="true" t="shared" si="1" ref="G96:G101">E96+C96</f>
        <v>84678</v>
      </c>
    </row>
    <row r="97" spans="1:7" s="1" customFormat="1" ht="12" customHeight="1">
      <c r="A97" s="34" t="s">
        <v>150</v>
      </c>
      <c r="B97" s="162">
        <v>14607</v>
      </c>
      <c r="C97" s="237">
        <v>15301</v>
      </c>
      <c r="D97" s="162">
        <v>35013</v>
      </c>
      <c r="E97" s="217">
        <v>38280</v>
      </c>
      <c r="F97" s="4">
        <v>49620</v>
      </c>
      <c r="G97" s="178">
        <f t="shared" si="1"/>
        <v>53581</v>
      </c>
    </row>
    <row r="98" spans="1:7" s="1" customFormat="1" ht="12" customHeight="1">
      <c r="A98" s="34" t="s">
        <v>149</v>
      </c>
      <c r="B98" s="162">
        <v>14186</v>
      </c>
      <c r="C98" s="237">
        <v>14384</v>
      </c>
      <c r="D98" s="162">
        <v>39778</v>
      </c>
      <c r="E98" s="217">
        <v>41445</v>
      </c>
      <c r="F98" s="4">
        <v>53964</v>
      </c>
      <c r="G98" s="178">
        <f t="shared" si="1"/>
        <v>55829</v>
      </c>
    </row>
    <row r="99" spans="1:7" s="1" customFormat="1" ht="12" customHeight="1">
      <c r="A99" s="34" t="s">
        <v>148</v>
      </c>
      <c r="B99" s="162">
        <v>5787</v>
      </c>
      <c r="C99" s="237">
        <v>6862</v>
      </c>
      <c r="D99" s="162">
        <v>15380</v>
      </c>
      <c r="E99" s="217">
        <v>21326</v>
      </c>
      <c r="F99" s="4">
        <v>21167</v>
      </c>
      <c r="G99" s="178">
        <f t="shared" si="1"/>
        <v>28188</v>
      </c>
    </row>
    <row r="100" spans="1:7" s="1" customFormat="1" ht="12" customHeight="1">
      <c r="A100" s="34" t="s">
        <v>147</v>
      </c>
      <c r="B100" s="162">
        <v>7550</v>
      </c>
      <c r="C100" s="237">
        <v>7572</v>
      </c>
      <c r="D100" s="162">
        <v>20527</v>
      </c>
      <c r="E100" s="217">
        <v>23185</v>
      </c>
      <c r="F100" s="4">
        <v>28077</v>
      </c>
      <c r="G100" s="178">
        <f t="shared" si="1"/>
        <v>30757</v>
      </c>
    </row>
    <row r="101" spans="1:7" s="1" customFormat="1" ht="12" customHeight="1" thickBot="1">
      <c r="A101" s="92" t="s">
        <v>146</v>
      </c>
      <c r="B101" s="238">
        <v>2654</v>
      </c>
      <c r="C101" s="239">
        <v>2764</v>
      </c>
      <c r="D101" s="269">
        <v>7493</v>
      </c>
      <c r="E101" s="240">
        <v>8294</v>
      </c>
      <c r="F101" s="15">
        <v>10147</v>
      </c>
      <c r="G101" s="184">
        <f t="shared" si="1"/>
        <v>11058</v>
      </c>
    </row>
    <row r="102" spans="1:7" s="1" customFormat="1" ht="12" customHeight="1" thickBot="1">
      <c r="A102" s="39" t="s">
        <v>6</v>
      </c>
      <c r="B102" s="241">
        <v>71888</v>
      </c>
      <c r="C102" s="243">
        <f>SUM(C96:C101)</f>
        <v>72430</v>
      </c>
      <c r="D102" s="242">
        <v>180851</v>
      </c>
      <c r="E102" s="244">
        <f>SUM(E96:E101)</f>
        <v>191661</v>
      </c>
      <c r="F102" s="12">
        <v>252739</v>
      </c>
      <c r="G102" s="185">
        <f>SUM(G96:G101)</f>
        <v>264091</v>
      </c>
    </row>
    <row r="103" s="1" customFormat="1" ht="12.75"/>
    <row r="104" spans="1:8" s="1" customFormat="1" ht="18.75">
      <c r="A104" s="379" t="s">
        <v>241</v>
      </c>
      <c r="B104" s="379"/>
      <c r="C104" s="379"/>
      <c r="D104" s="379"/>
      <c r="E104" s="379"/>
      <c r="F104" s="379"/>
      <c r="G104" s="379"/>
      <c r="H104" s="379"/>
    </row>
    <row r="105" s="1" customFormat="1" ht="12.75">
      <c r="A105" s="1" t="s">
        <v>107</v>
      </c>
    </row>
    <row r="106" s="1" customFormat="1" ht="9.75" customHeight="1" thickBot="1"/>
    <row r="107" spans="1:7" s="1" customFormat="1" ht="39" thickBot="1">
      <c r="A107" s="39" t="s">
        <v>152</v>
      </c>
      <c r="B107" s="61" t="s">
        <v>229</v>
      </c>
      <c r="C107" s="32" t="s">
        <v>230</v>
      </c>
      <c r="D107" s="32" t="s">
        <v>242</v>
      </c>
      <c r="E107" s="32" t="s">
        <v>189</v>
      </c>
      <c r="F107" s="62" t="s">
        <v>190</v>
      </c>
      <c r="G107" s="223"/>
    </row>
    <row r="108" spans="1:7" s="1" customFormat="1" ht="12" customHeight="1">
      <c r="A108" s="165" t="s">
        <v>151</v>
      </c>
      <c r="B108" s="173">
        <v>30046</v>
      </c>
      <c r="C108" s="174">
        <v>30360</v>
      </c>
      <c r="D108" s="197">
        <v>38085</v>
      </c>
      <c r="E108" s="245">
        <v>314</v>
      </c>
      <c r="F108" s="270">
        <f aca="true" t="shared" si="2" ref="F108:F113">D108-C108</f>
        <v>7725</v>
      </c>
      <c r="G108" s="223"/>
    </row>
    <row r="109" spans="1:7" s="1" customFormat="1" ht="12" customHeight="1">
      <c r="A109" s="102" t="s">
        <v>150</v>
      </c>
      <c r="B109" s="167">
        <v>18485</v>
      </c>
      <c r="C109" s="168">
        <v>18054</v>
      </c>
      <c r="D109" s="196">
        <v>19061</v>
      </c>
      <c r="E109" s="163">
        <v>-431</v>
      </c>
      <c r="F109" s="194">
        <f t="shared" si="2"/>
        <v>1007</v>
      </c>
      <c r="G109" s="223"/>
    </row>
    <row r="110" spans="1:7" s="1" customFormat="1" ht="12" customHeight="1">
      <c r="A110" s="102" t="s">
        <v>149</v>
      </c>
      <c r="B110" s="167">
        <v>10409</v>
      </c>
      <c r="C110" s="168">
        <v>9811</v>
      </c>
      <c r="D110" s="196">
        <v>11107</v>
      </c>
      <c r="E110" s="163">
        <v>-598</v>
      </c>
      <c r="F110" s="194">
        <f t="shared" si="2"/>
        <v>1296</v>
      </c>
      <c r="G110" s="223"/>
    </row>
    <row r="111" spans="1:7" s="1" customFormat="1" ht="12" customHeight="1">
      <c r="A111" s="102" t="s">
        <v>148</v>
      </c>
      <c r="B111" s="167">
        <v>17967</v>
      </c>
      <c r="C111" s="168">
        <v>17889</v>
      </c>
      <c r="D111" s="196">
        <v>19763</v>
      </c>
      <c r="E111" s="163">
        <v>-78</v>
      </c>
      <c r="F111" s="194">
        <f t="shared" si="2"/>
        <v>1874</v>
      </c>
      <c r="G111" s="223"/>
    </row>
    <row r="112" spans="1:7" s="1" customFormat="1" ht="12" customHeight="1">
      <c r="A112" s="102" t="s">
        <v>147</v>
      </c>
      <c r="B112" s="167">
        <v>9584</v>
      </c>
      <c r="C112" s="168">
        <v>9094</v>
      </c>
      <c r="D112" s="196">
        <v>9976</v>
      </c>
      <c r="E112" s="163">
        <v>-490</v>
      </c>
      <c r="F112" s="194">
        <f t="shared" si="2"/>
        <v>882</v>
      </c>
      <c r="G112" s="223"/>
    </row>
    <row r="113" spans="1:7" s="1" customFormat="1" ht="12" customHeight="1" thickBot="1">
      <c r="A113" s="175" t="s">
        <v>146</v>
      </c>
      <c r="B113" s="169">
        <v>7775</v>
      </c>
      <c r="C113" s="170">
        <v>7364</v>
      </c>
      <c r="D113" s="195">
        <v>8117</v>
      </c>
      <c r="E113" s="246">
        <v>-411</v>
      </c>
      <c r="F113" s="199">
        <f t="shared" si="2"/>
        <v>753</v>
      </c>
      <c r="G113" s="220"/>
    </row>
    <row r="114" spans="1:6" s="1" customFormat="1" ht="12" customHeight="1" thickBot="1">
      <c r="A114" s="39" t="s">
        <v>6</v>
      </c>
      <c r="B114" s="171">
        <v>94266</v>
      </c>
      <c r="C114" s="172">
        <v>92572</v>
      </c>
      <c r="D114" s="90">
        <f>SUM(D108:D113)</f>
        <v>106109</v>
      </c>
      <c r="E114" s="247">
        <v>-1694</v>
      </c>
      <c r="F114" s="271">
        <f>SUM(F108:F113)</f>
        <v>13537</v>
      </c>
    </row>
    <row r="115" s="1" customFormat="1" ht="12.75"/>
    <row r="116" s="1" customFormat="1" ht="18.75">
      <c r="A116" s="2" t="s">
        <v>240</v>
      </c>
    </row>
    <row r="117" s="1" customFormat="1" ht="12.75">
      <c r="A117" s="1" t="s">
        <v>107</v>
      </c>
    </row>
    <row r="118" s="1" customFormat="1" ht="9.75" customHeight="1" thickBot="1"/>
    <row r="119" spans="1:3" s="1" customFormat="1" ht="26.25" thickBot="1">
      <c r="A119" s="52" t="s">
        <v>155</v>
      </c>
      <c r="B119" s="52" t="s">
        <v>158</v>
      </c>
      <c r="C119" s="31" t="s">
        <v>191</v>
      </c>
    </row>
    <row r="120" spans="1:3" s="1" customFormat="1" ht="12" customHeight="1">
      <c r="A120" s="150" t="s">
        <v>159</v>
      </c>
      <c r="B120" s="248">
        <v>56500000000</v>
      </c>
      <c r="C120" s="192">
        <v>57000000000</v>
      </c>
    </row>
    <row r="121" spans="1:3" s="1" customFormat="1" ht="12" customHeight="1">
      <c r="A121" s="34" t="s">
        <v>160</v>
      </c>
      <c r="B121" s="249">
        <v>16828018000</v>
      </c>
      <c r="C121" s="251">
        <v>19537989000</v>
      </c>
    </row>
    <row r="122" spans="1:3" s="1" customFormat="1" ht="12" customHeight="1">
      <c r="A122" s="34" t="s">
        <v>161</v>
      </c>
      <c r="B122" s="249">
        <v>9197613000</v>
      </c>
      <c r="C122" s="251">
        <v>9795771000</v>
      </c>
    </row>
    <row r="123" spans="1:3" s="1" customFormat="1" ht="12" customHeight="1">
      <c r="A123" s="34" t="s">
        <v>162</v>
      </c>
      <c r="B123" s="249">
        <v>9159402000</v>
      </c>
      <c r="C123" s="251">
        <v>10391349000</v>
      </c>
    </row>
    <row r="124" spans="1:3" s="1" customFormat="1" ht="12" customHeight="1">
      <c r="A124" s="34" t="s">
        <v>163</v>
      </c>
      <c r="B124" s="249">
        <v>4274049000</v>
      </c>
      <c r="C124" s="251">
        <v>4961482000</v>
      </c>
    </row>
    <row r="125" spans="1:3" s="1" customFormat="1" ht="12" customHeight="1">
      <c r="A125" s="34" t="s">
        <v>164</v>
      </c>
      <c r="B125" s="249">
        <v>3998281000</v>
      </c>
      <c r="C125" s="251">
        <v>4894261000</v>
      </c>
    </row>
    <row r="126" spans="1:3" s="1" customFormat="1" ht="12" customHeight="1" thickBot="1">
      <c r="A126" s="149" t="s">
        <v>165</v>
      </c>
      <c r="B126" s="250">
        <v>3287883000</v>
      </c>
      <c r="C126" s="252">
        <v>4263261000</v>
      </c>
    </row>
    <row r="127" spans="1:3" s="1" customFormat="1" ht="12" customHeight="1" thickBot="1">
      <c r="A127" s="39" t="s">
        <v>6</v>
      </c>
      <c r="B127" s="255">
        <v>46745246000</v>
      </c>
      <c r="C127" s="256">
        <f>SUM(C121:C126)</f>
        <v>53844113000</v>
      </c>
    </row>
    <row r="128" spans="1:3" s="1" customFormat="1" ht="12" customHeight="1" thickBot="1">
      <c r="A128" s="86" t="s">
        <v>166</v>
      </c>
      <c r="B128" s="253">
        <v>82.7349486725664</v>
      </c>
      <c r="C128" s="254">
        <f>(C127/C120)*100</f>
        <v>94.46335614035087</v>
      </c>
    </row>
    <row r="129" spans="1:3" s="1" customFormat="1" ht="12" customHeight="1" thickBot="1">
      <c r="A129" s="176" t="s">
        <v>167</v>
      </c>
      <c r="B129" s="208">
        <v>184728</v>
      </c>
      <c r="C129" s="11">
        <v>240667</v>
      </c>
    </row>
    <row r="130" s="1" customFormat="1" ht="18.75">
      <c r="A130" s="2" t="s">
        <v>247</v>
      </c>
    </row>
    <row r="131" s="1" customFormat="1" ht="12.75">
      <c r="A131" s="1" t="s">
        <v>107</v>
      </c>
    </row>
    <row r="132" s="1" customFormat="1" ht="9.75" customHeight="1" thickBot="1"/>
    <row r="133" spans="2:5" s="1" customFormat="1" ht="16.5" customHeight="1" thickBot="1">
      <c r="B133" s="80">
        <v>2006</v>
      </c>
      <c r="C133" s="260">
        <v>2007</v>
      </c>
      <c r="D133" s="80">
        <v>2006</v>
      </c>
      <c r="E133" s="82">
        <v>2007</v>
      </c>
    </row>
    <row r="134" spans="1:5" s="1" customFormat="1" ht="26.25" thickBot="1">
      <c r="A134" s="39" t="s">
        <v>152</v>
      </c>
      <c r="B134" s="61" t="s">
        <v>156</v>
      </c>
      <c r="C134" s="188" t="s">
        <v>156</v>
      </c>
      <c r="D134" s="61" t="s">
        <v>157</v>
      </c>
      <c r="E134" s="62" t="s">
        <v>157</v>
      </c>
    </row>
    <row r="135" spans="1:5" s="1" customFormat="1" ht="12.75">
      <c r="A135" s="150" t="s">
        <v>151</v>
      </c>
      <c r="B135" s="7">
        <v>3848</v>
      </c>
      <c r="C135" s="54">
        <v>5084</v>
      </c>
      <c r="D135" s="41">
        <v>1927266000</v>
      </c>
      <c r="E135" s="35">
        <v>2002977000</v>
      </c>
    </row>
    <row r="136" spans="1:5" s="1" customFormat="1" ht="12.75">
      <c r="A136" s="34" t="s">
        <v>150</v>
      </c>
      <c r="B136" s="4">
        <v>2387</v>
      </c>
      <c r="C136" s="29">
        <v>2867</v>
      </c>
      <c r="D136" s="24">
        <v>1263638000</v>
      </c>
      <c r="E136" s="25">
        <v>1256611000</v>
      </c>
    </row>
    <row r="137" spans="1:5" s="1" customFormat="1" ht="12.75">
      <c r="A137" s="34" t="s">
        <v>149</v>
      </c>
      <c r="B137" s="4">
        <v>2446</v>
      </c>
      <c r="C137" s="29">
        <v>3339</v>
      </c>
      <c r="D137" s="24">
        <v>902492000</v>
      </c>
      <c r="E137" s="25">
        <v>940943000</v>
      </c>
    </row>
    <row r="138" spans="1:5" s="1" customFormat="1" ht="12.75">
      <c r="A138" s="34" t="s">
        <v>148</v>
      </c>
      <c r="B138" s="4">
        <v>1649</v>
      </c>
      <c r="C138" s="29">
        <v>1762</v>
      </c>
      <c r="D138" s="24">
        <v>803059000</v>
      </c>
      <c r="E138" s="25">
        <v>901000000</v>
      </c>
    </row>
    <row r="139" spans="1:5" s="1" customFormat="1" ht="12.75">
      <c r="A139" s="34" t="s">
        <v>147</v>
      </c>
      <c r="B139" s="4">
        <v>1203</v>
      </c>
      <c r="C139" s="29">
        <v>1076</v>
      </c>
      <c r="D139" s="24">
        <v>657069000</v>
      </c>
      <c r="E139" s="25">
        <v>516678000</v>
      </c>
    </row>
    <row r="140" spans="1:5" s="1" customFormat="1" ht="13.5" thickBot="1">
      <c r="A140" s="92" t="s">
        <v>146</v>
      </c>
      <c r="B140" s="15">
        <v>1043</v>
      </c>
      <c r="C140" s="93">
        <v>1198</v>
      </c>
      <c r="D140" s="42">
        <v>581087000</v>
      </c>
      <c r="E140" s="51">
        <v>718421000</v>
      </c>
    </row>
    <row r="141" spans="1:6" s="1" customFormat="1" ht="13.5" thickBot="1">
      <c r="A141" s="52" t="s">
        <v>6</v>
      </c>
      <c r="B141" s="186">
        <v>12576</v>
      </c>
      <c r="C141" s="259">
        <f>SUM(C135:C140)</f>
        <v>15326</v>
      </c>
      <c r="D141" s="221">
        <v>6134611000</v>
      </c>
      <c r="E141" s="11">
        <f>SUM(E135:E140)</f>
        <v>6336630000</v>
      </c>
      <c r="F141" s="265"/>
    </row>
    <row r="142" spans="1:5" s="1" customFormat="1" ht="13.5" thickBot="1">
      <c r="A142" s="86" t="s">
        <v>154</v>
      </c>
      <c r="B142" s="395"/>
      <c r="C142" s="396"/>
      <c r="D142" s="258">
        <v>24273</v>
      </c>
      <c r="E142" s="257">
        <v>23994</v>
      </c>
    </row>
    <row r="143" s="1" customFormat="1" ht="9.75" customHeight="1">
      <c r="G143" s="206"/>
    </row>
    <row r="144" spans="1:8" s="1" customFormat="1" ht="18.75">
      <c r="A144" s="379" t="s">
        <v>246</v>
      </c>
      <c r="B144" s="379"/>
      <c r="C144" s="379"/>
      <c r="D144" s="379"/>
      <c r="E144" s="379"/>
      <c r="F144" s="379"/>
      <c r="H144" s="206"/>
    </row>
    <row r="145" s="1" customFormat="1" ht="12.75">
      <c r="A145" s="1" t="s">
        <v>107</v>
      </c>
    </row>
    <row r="146" s="1" customFormat="1" ht="9.75" customHeight="1" thickBot="1"/>
    <row r="147" spans="1:7" s="1" customFormat="1" ht="26.25" thickBot="1">
      <c r="A147" s="39" t="s">
        <v>152</v>
      </c>
      <c r="B147" s="61">
        <v>2005</v>
      </c>
      <c r="C147" s="44">
        <v>2006</v>
      </c>
      <c r="D147" s="44">
        <v>2007</v>
      </c>
      <c r="E147" s="261" t="s">
        <v>192</v>
      </c>
      <c r="F147" s="262" t="s">
        <v>193</v>
      </c>
      <c r="G147" s="218"/>
    </row>
    <row r="148" spans="1:7" s="1" customFormat="1" ht="12.75">
      <c r="A148" s="150" t="s">
        <v>151</v>
      </c>
      <c r="B148" s="7">
        <v>13811</v>
      </c>
      <c r="C148" s="46">
        <v>13837</v>
      </c>
      <c r="D148" s="197">
        <v>14492</v>
      </c>
      <c r="E148" s="57">
        <v>26</v>
      </c>
      <c r="F148" s="345">
        <v>655</v>
      </c>
      <c r="G148" s="218"/>
    </row>
    <row r="149" spans="1:7" s="1" customFormat="1" ht="12.75">
      <c r="A149" s="34" t="s">
        <v>150</v>
      </c>
      <c r="B149" s="4">
        <v>5193</v>
      </c>
      <c r="C149" s="48">
        <v>9654</v>
      </c>
      <c r="D149" s="196">
        <v>8386</v>
      </c>
      <c r="E149" s="47">
        <v>4461</v>
      </c>
      <c r="F149" s="346">
        <v>-1268</v>
      </c>
      <c r="G149" s="218"/>
    </row>
    <row r="150" spans="1:7" s="1" customFormat="1" ht="12.75">
      <c r="A150" s="34" t="s">
        <v>149</v>
      </c>
      <c r="B150" s="4">
        <v>5230</v>
      </c>
      <c r="C150" s="48">
        <v>5650</v>
      </c>
      <c r="D150" s="196">
        <v>5934</v>
      </c>
      <c r="E150" s="47">
        <v>420</v>
      </c>
      <c r="F150" s="347">
        <v>284</v>
      </c>
      <c r="G150" s="218"/>
    </row>
    <row r="151" spans="1:7" s="1" customFormat="1" ht="12.75">
      <c r="A151" s="34" t="s">
        <v>148</v>
      </c>
      <c r="B151" s="4">
        <v>3350</v>
      </c>
      <c r="C151" s="48">
        <v>3163</v>
      </c>
      <c r="D151" s="196">
        <v>3235</v>
      </c>
      <c r="E151" s="47">
        <v>-187</v>
      </c>
      <c r="F151" s="347">
        <v>72</v>
      </c>
      <c r="G151" s="218"/>
    </row>
    <row r="152" spans="1:7" s="1" customFormat="1" ht="12.75">
      <c r="A152" s="34" t="s">
        <v>147</v>
      </c>
      <c r="B152" s="4">
        <v>4381</v>
      </c>
      <c r="C152" s="48">
        <v>4203</v>
      </c>
      <c r="D152" s="196">
        <v>1380</v>
      </c>
      <c r="E152" s="47">
        <v>-178</v>
      </c>
      <c r="F152" s="346">
        <v>-2823</v>
      </c>
      <c r="G152" s="218"/>
    </row>
    <row r="153" spans="1:7" s="1" customFormat="1" ht="13.5" thickBot="1">
      <c r="A153" s="92" t="s">
        <v>146</v>
      </c>
      <c r="B153" s="15">
        <v>919</v>
      </c>
      <c r="C153" s="50">
        <v>1609</v>
      </c>
      <c r="D153" s="195">
        <v>7555</v>
      </c>
      <c r="E153" s="49">
        <v>690</v>
      </c>
      <c r="F153" s="189">
        <v>5946</v>
      </c>
      <c r="G153" s="219"/>
    </row>
    <row r="154" spans="1:6" s="1" customFormat="1" ht="13.5" thickBot="1">
      <c r="A154" s="39" t="s">
        <v>6</v>
      </c>
      <c r="B154" s="12">
        <v>32884</v>
      </c>
      <c r="C154" s="90">
        <v>38116</v>
      </c>
      <c r="D154" s="193">
        <f>SUM(D148:D153)</f>
        <v>40982</v>
      </c>
      <c r="E154" s="90">
        <v>5232</v>
      </c>
      <c r="F154" s="272">
        <f>SUM(F148:F153)</f>
        <v>2866</v>
      </c>
    </row>
    <row r="155" s="1" customFormat="1" ht="9.75" customHeight="1">
      <c r="G155" s="206"/>
    </row>
    <row r="156" spans="1:8" s="1" customFormat="1" ht="38.25" customHeight="1">
      <c r="A156" s="379" t="s">
        <v>245</v>
      </c>
      <c r="B156" s="379"/>
      <c r="C156" s="379"/>
      <c r="D156" s="379"/>
      <c r="E156" s="379"/>
      <c r="F156" s="379"/>
      <c r="H156" s="206"/>
    </row>
    <row r="157" s="1" customFormat="1" ht="12.75">
      <c r="A157" s="1" t="s">
        <v>107</v>
      </c>
    </row>
    <row r="158" s="1" customFormat="1" ht="9.75" customHeight="1" thickBot="1"/>
    <row r="159" spans="2:4" s="1" customFormat="1" ht="13.5" thickBot="1">
      <c r="B159" s="391" t="s">
        <v>153</v>
      </c>
      <c r="C159" s="392"/>
      <c r="D159" s="394"/>
    </row>
    <row r="160" spans="1:4" s="1" customFormat="1" ht="13.5" thickBot="1">
      <c r="A160" s="39" t="s">
        <v>152</v>
      </c>
      <c r="B160" s="20" t="s">
        <v>229</v>
      </c>
      <c r="C160" s="44" t="s">
        <v>230</v>
      </c>
      <c r="D160" s="21" t="s">
        <v>242</v>
      </c>
    </row>
    <row r="161" spans="1:5" s="1" customFormat="1" ht="12.75">
      <c r="A161" s="165" t="s">
        <v>151</v>
      </c>
      <c r="B161" s="7">
        <v>23139228000</v>
      </c>
      <c r="C161" s="45">
        <v>22666102000</v>
      </c>
      <c r="D161" s="270">
        <v>28835635000</v>
      </c>
      <c r="E161" s="218"/>
    </row>
    <row r="162" spans="1:5" s="1" customFormat="1" ht="12.75">
      <c r="A162" s="102" t="s">
        <v>150</v>
      </c>
      <c r="B162" s="4">
        <v>6080785000</v>
      </c>
      <c r="C162" s="47">
        <v>5443359000</v>
      </c>
      <c r="D162" s="273">
        <v>6624108000</v>
      </c>
      <c r="E162" s="218"/>
    </row>
    <row r="163" spans="1:5" s="1" customFormat="1" ht="12.75">
      <c r="A163" s="102" t="s">
        <v>149</v>
      </c>
      <c r="B163" s="4">
        <v>4225365000</v>
      </c>
      <c r="C163" s="47">
        <v>4081325000</v>
      </c>
      <c r="D163" s="273">
        <v>6216124000</v>
      </c>
      <c r="E163" s="218"/>
    </row>
    <row r="164" spans="1:5" s="1" customFormat="1" ht="12.75">
      <c r="A164" s="102" t="s">
        <v>148</v>
      </c>
      <c r="B164" s="4">
        <v>2992835000</v>
      </c>
      <c r="C164" s="47">
        <v>2893794000</v>
      </c>
      <c r="D164" s="273">
        <v>3345664000</v>
      </c>
      <c r="E164" s="218"/>
    </row>
    <row r="165" spans="1:7" s="1" customFormat="1" ht="12.75">
      <c r="A165" s="102" t="s">
        <v>147</v>
      </c>
      <c r="B165" s="4">
        <v>4663780000</v>
      </c>
      <c r="C165" s="47">
        <v>4247303000</v>
      </c>
      <c r="D165" s="273">
        <v>5269097000</v>
      </c>
      <c r="E165" s="218"/>
      <c r="G165" s="148"/>
    </row>
    <row r="166" spans="1:8" s="1" customFormat="1" ht="13.5" thickBot="1">
      <c r="A166" s="175" t="s">
        <v>146</v>
      </c>
      <c r="B166" s="15">
        <v>611450000</v>
      </c>
      <c r="C166" s="49">
        <v>970541000</v>
      </c>
      <c r="D166" s="274">
        <v>1069343000</v>
      </c>
      <c r="E166" s="218"/>
      <c r="F166" s="148"/>
      <c r="G166" s="148"/>
      <c r="H166" s="148"/>
    </row>
    <row r="167" spans="1:8" s="1" customFormat="1" ht="13.5" thickBot="1">
      <c r="A167" s="39" t="s">
        <v>6</v>
      </c>
      <c r="B167" s="12">
        <v>41713443000</v>
      </c>
      <c r="C167" s="90">
        <v>40302424000</v>
      </c>
      <c r="D167" s="271">
        <f>SUM(D161:D166)</f>
        <v>51359971000</v>
      </c>
      <c r="E167" s="219"/>
      <c r="F167" s="148"/>
      <c r="H167" s="148"/>
    </row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>
      <c r="G186"/>
    </row>
  </sheetData>
  <mergeCells count="21">
    <mergeCell ref="A49:A51"/>
    <mergeCell ref="B49:C50"/>
    <mergeCell ref="D49:I49"/>
    <mergeCell ref="D50:E50"/>
    <mergeCell ref="F50:G50"/>
    <mergeCell ref="H50:I50"/>
    <mergeCell ref="F5:G5"/>
    <mergeCell ref="H5:I5"/>
    <mergeCell ref="D4:I4"/>
    <mergeCell ref="A4:A6"/>
    <mergeCell ref="B4:C5"/>
    <mergeCell ref="D5:E5"/>
    <mergeCell ref="A91:H91"/>
    <mergeCell ref="B94:C94"/>
    <mergeCell ref="D94:E94"/>
    <mergeCell ref="F94:G94"/>
    <mergeCell ref="B159:D159"/>
    <mergeCell ref="A104:H104"/>
    <mergeCell ref="A156:F156"/>
    <mergeCell ref="A144:F144"/>
    <mergeCell ref="B142:C142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L116"/>
  <sheetViews>
    <sheetView tabSelected="1" workbookViewId="0" topLeftCell="A1">
      <selection activeCell="B3" sqref="B3"/>
    </sheetView>
  </sheetViews>
  <sheetFormatPr defaultColWidth="9.140625" defaultRowHeight="12.75"/>
  <cols>
    <col min="1" max="1" width="32.421875" style="1" customWidth="1"/>
    <col min="2" max="5" width="14.7109375" style="1" customWidth="1"/>
    <col min="6" max="8" width="13.00390625" style="1" customWidth="1"/>
    <col min="9" max="9" width="12.28125" style="1" customWidth="1"/>
    <col min="10" max="16384" width="9.140625" style="1" customWidth="1"/>
  </cols>
  <sheetData>
    <row r="1" spans="1:12" ht="18.75">
      <c r="A1" s="2" t="s">
        <v>248</v>
      </c>
      <c r="I1" s="78"/>
      <c r="K1" s="78"/>
      <c r="L1" s="78"/>
    </row>
    <row r="2" spans="1:12" ht="12.75">
      <c r="A2" s="1" t="s">
        <v>107</v>
      </c>
      <c r="I2" s="78"/>
      <c r="K2" s="78"/>
      <c r="L2" s="78"/>
    </row>
    <row r="3" spans="9:12" ht="9.75" customHeight="1" thickBot="1">
      <c r="I3" s="78"/>
      <c r="K3" s="78"/>
      <c r="L3" s="78"/>
    </row>
    <row r="4" spans="1:12" ht="13.5" thickBot="1">
      <c r="A4" s="375">
        <v>2006</v>
      </c>
      <c r="B4" s="373"/>
      <c r="C4" s="373"/>
      <c r="D4" s="373"/>
      <c r="E4" s="373"/>
      <c r="F4" s="373"/>
      <c r="G4" s="373"/>
      <c r="H4" s="390"/>
      <c r="I4" s="78"/>
      <c r="K4" s="78"/>
      <c r="L4" s="78"/>
    </row>
    <row r="5" spans="1:11" ht="39" thickBot="1">
      <c r="A5" s="52" t="s">
        <v>152</v>
      </c>
      <c r="B5" s="151" t="s">
        <v>109</v>
      </c>
      <c r="C5" s="160" t="s">
        <v>169</v>
      </c>
      <c r="D5" s="160" t="s">
        <v>170</v>
      </c>
      <c r="E5" s="160" t="s">
        <v>157</v>
      </c>
      <c r="F5" s="160" t="s">
        <v>219</v>
      </c>
      <c r="G5" s="160" t="s">
        <v>220</v>
      </c>
      <c r="H5" s="132" t="s">
        <v>171</v>
      </c>
      <c r="J5" s="78"/>
      <c r="K5" s="78"/>
    </row>
    <row r="6" spans="1:11" ht="12" customHeight="1">
      <c r="A6" s="150" t="s">
        <v>151</v>
      </c>
      <c r="B6" s="13">
        <v>89764</v>
      </c>
      <c r="C6" s="45">
        <v>12323</v>
      </c>
      <c r="D6" s="45">
        <v>22556</v>
      </c>
      <c r="E6" s="45">
        <v>22666102000</v>
      </c>
      <c r="F6" s="45">
        <v>1004881</v>
      </c>
      <c r="G6" s="45">
        <v>1839333</v>
      </c>
      <c r="H6" s="179">
        <v>13.728220667528184</v>
      </c>
      <c r="J6" s="78"/>
      <c r="K6" s="78"/>
    </row>
    <row r="7" spans="1:11" ht="12" customHeight="1">
      <c r="A7" s="34" t="s">
        <v>150</v>
      </c>
      <c r="B7" s="14">
        <v>49620</v>
      </c>
      <c r="C7" s="47">
        <v>3901</v>
      </c>
      <c r="D7" s="47">
        <v>13660</v>
      </c>
      <c r="E7" s="47">
        <v>5443359000</v>
      </c>
      <c r="F7" s="47">
        <v>398489</v>
      </c>
      <c r="G7" s="47">
        <v>1395375</v>
      </c>
      <c r="H7" s="180">
        <v>7.861749294639258</v>
      </c>
      <c r="J7" s="78"/>
      <c r="K7" s="78"/>
    </row>
    <row r="8" spans="1:11" ht="12" customHeight="1">
      <c r="A8" s="34" t="s">
        <v>149</v>
      </c>
      <c r="B8" s="14">
        <v>53964</v>
      </c>
      <c r="C8" s="47">
        <v>3807</v>
      </c>
      <c r="D8" s="47">
        <v>9047</v>
      </c>
      <c r="E8" s="47">
        <v>4081325000</v>
      </c>
      <c r="F8" s="47">
        <v>451125</v>
      </c>
      <c r="G8" s="47">
        <v>1072058</v>
      </c>
      <c r="H8" s="180">
        <v>7.054703135423616</v>
      </c>
      <c r="J8" s="78"/>
      <c r="K8" s="78"/>
    </row>
    <row r="9" spans="1:11" ht="12" customHeight="1">
      <c r="A9" s="34" t="s">
        <v>148</v>
      </c>
      <c r="B9" s="14">
        <v>21167</v>
      </c>
      <c r="C9" s="47">
        <v>2914</v>
      </c>
      <c r="D9" s="47">
        <v>9.265</v>
      </c>
      <c r="E9" s="47">
        <v>2893794000</v>
      </c>
      <c r="F9" s="47">
        <v>312336</v>
      </c>
      <c r="G9" s="47">
        <v>993066</v>
      </c>
      <c r="H9" s="180">
        <v>13.766712335238815</v>
      </c>
      <c r="J9" s="78"/>
      <c r="K9" s="78"/>
    </row>
    <row r="10" spans="1:11" ht="12" customHeight="1">
      <c r="A10" s="34" t="s">
        <v>147</v>
      </c>
      <c r="B10" s="14">
        <v>28077</v>
      </c>
      <c r="C10" s="47">
        <v>3435</v>
      </c>
      <c r="D10" s="47">
        <v>11065</v>
      </c>
      <c r="E10" s="47">
        <v>4247303000</v>
      </c>
      <c r="F10" s="47">
        <v>382416</v>
      </c>
      <c r="G10" s="47">
        <v>1236478</v>
      </c>
      <c r="H10" s="180">
        <v>12.234213056950528</v>
      </c>
      <c r="J10" s="78"/>
      <c r="K10" s="78"/>
    </row>
    <row r="11" spans="1:11" ht="12" customHeight="1" thickBot="1">
      <c r="A11" s="92" t="s">
        <v>146</v>
      </c>
      <c r="B11" s="9">
        <v>10147</v>
      </c>
      <c r="C11" s="49">
        <v>715</v>
      </c>
      <c r="D11" s="49">
        <v>20525</v>
      </c>
      <c r="E11" s="49">
        <v>970541000</v>
      </c>
      <c r="F11" s="49">
        <v>472858</v>
      </c>
      <c r="G11" s="49">
        <v>1357400</v>
      </c>
      <c r="H11" s="181">
        <v>7.046417660392235</v>
      </c>
      <c r="J11" s="78"/>
      <c r="K11" s="78"/>
    </row>
    <row r="12" spans="1:11" ht="12" customHeight="1" thickBot="1">
      <c r="A12" s="52" t="s">
        <v>221</v>
      </c>
      <c r="B12" s="33">
        <v>252739</v>
      </c>
      <c r="C12" s="90">
        <v>27095</v>
      </c>
      <c r="D12" s="90">
        <f>SUM(D6:D11)</f>
        <v>76862.265</v>
      </c>
      <c r="E12" s="90">
        <v>40302424000</v>
      </c>
      <c r="F12" s="90">
        <v>595423</v>
      </c>
      <c r="G12" s="90">
        <v>1487449</v>
      </c>
      <c r="H12" s="182">
        <v>61.69201615017264</v>
      </c>
      <c r="J12" s="78"/>
      <c r="K12" s="78"/>
    </row>
    <row r="13" spans="1:11" ht="6.75" customHeight="1">
      <c r="A13" s="96"/>
      <c r="B13" s="219"/>
      <c r="C13" s="219"/>
      <c r="D13" s="219"/>
      <c r="E13" s="219"/>
      <c r="F13" s="219"/>
      <c r="G13" s="219"/>
      <c r="H13" s="348"/>
      <c r="J13" s="78"/>
      <c r="K13" s="78"/>
    </row>
    <row r="14" spans="1:12" ht="18.75">
      <c r="A14" s="2" t="s">
        <v>249</v>
      </c>
      <c r="F14" s="349"/>
      <c r="I14" s="78"/>
      <c r="K14" s="78"/>
      <c r="L14" s="78"/>
    </row>
    <row r="15" spans="1:12" ht="12.75">
      <c r="A15" s="1" t="s">
        <v>107</v>
      </c>
      <c r="I15" s="78"/>
      <c r="K15" s="78"/>
      <c r="L15" s="78"/>
    </row>
    <row r="16" spans="9:12" ht="9.75" customHeight="1" thickBot="1">
      <c r="I16" s="78"/>
      <c r="K16" s="78"/>
      <c r="L16" s="78"/>
    </row>
    <row r="17" spans="1:12" ht="13.5" thickBot="1">
      <c r="A17" s="375">
        <v>2007</v>
      </c>
      <c r="B17" s="373"/>
      <c r="C17" s="373"/>
      <c r="D17" s="373"/>
      <c r="E17" s="373"/>
      <c r="F17" s="373"/>
      <c r="G17" s="373"/>
      <c r="H17" s="390"/>
      <c r="I17" s="78"/>
      <c r="K17" s="78"/>
      <c r="L17" s="78"/>
    </row>
    <row r="18" spans="1:11" ht="42.75" customHeight="1" thickBot="1">
      <c r="A18" s="52" t="s">
        <v>152</v>
      </c>
      <c r="B18" s="151" t="s">
        <v>109</v>
      </c>
      <c r="C18" s="160" t="s">
        <v>169</v>
      </c>
      <c r="D18" s="160" t="s">
        <v>170</v>
      </c>
      <c r="E18" s="160" t="s">
        <v>157</v>
      </c>
      <c r="F18" s="160" t="s">
        <v>219</v>
      </c>
      <c r="G18" s="160" t="s">
        <v>220</v>
      </c>
      <c r="H18" s="132" t="s">
        <v>171</v>
      </c>
      <c r="J18" s="78"/>
      <c r="K18" s="78"/>
    </row>
    <row r="19" spans="1:11" ht="12" customHeight="1">
      <c r="A19" s="150" t="s">
        <v>151</v>
      </c>
      <c r="B19" s="13">
        <v>72390</v>
      </c>
      <c r="C19" s="45">
        <v>14631</v>
      </c>
      <c r="D19" s="45">
        <v>24660</v>
      </c>
      <c r="E19" s="45">
        <v>28835635000</v>
      </c>
      <c r="F19" s="45">
        <v>1196328</v>
      </c>
      <c r="G19" s="45">
        <v>1970859</v>
      </c>
      <c r="H19" s="179">
        <v>20.21</v>
      </c>
      <c r="J19" s="78"/>
      <c r="K19" s="78"/>
    </row>
    <row r="20" spans="1:11" ht="12" customHeight="1">
      <c r="A20" s="34" t="s">
        <v>150</v>
      </c>
      <c r="B20" s="14">
        <v>45330</v>
      </c>
      <c r="C20" s="47">
        <v>4413</v>
      </c>
      <c r="D20" s="47">
        <v>14897</v>
      </c>
      <c r="E20" s="47">
        <v>6624108000</v>
      </c>
      <c r="F20" s="47">
        <v>444690</v>
      </c>
      <c r="G20" s="47">
        <v>15011044</v>
      </c>
      <c r="H20" s="180">
        <v>9.73</v>
      </c>
      <c r="J20" s="78"/>
      <c r="K20" s="78"/>
    </row>
    <row r="21" spans="1:11" ht="12" customHeight="1">
      <c r="A21" s="34" t="s">
        <v>149</v>
      </c>
      <c r="B21" s="14">
        <v>46420</v>
      </c>
      <c r="C21" s="47">
        <v>5868</v>
      </c>
      <c r="D21" s="47">
        <v>14250</v>
      </c>
      <c r="E21" s="47">
        <v>6212088000</v>
      </c>
      <c r="F21" s="47">
        <v>435936</v>
      </c>
      <c r="G21" s="47">
        <v>1085638</v>
      </c>
      <c r="H21" s="180">
        <v>12.64</v>
      </c>
      <c r="J21" s="78"/>
      <c r="K21" s="78"/>
    </row>
    <row r="22" spans="1:11" ht="12" customHeight="1">
      <c r="A22" s="34" t="s">
        <v>148</v>
      </c>
      <c r="B22" s="14">
        <v>24090</v>
      </c>
      <c r="C22" s="47">
        <v>3220</v>
      </c>
      <c r="D22" s="47">
        <v>9200</v>
      </c>
      <c r="E22" s="47">
        <v>2560862000</v>
      </c>
      <c r="F22" s="47">
        <v>387050</v>
      </c>
      <c r="G22" s="47">
        <v>1105858</v>
      </c>
      <c r="H22" s="180">
        <v>13.36</v>
      </c>
      <c r="J22" s="78"/>
      <c r="K22" s="78"/>
    </row>
    <row r="23" spans="1:11" ht="12" customHeight="1">
      <c r="A23" s="34" t="s">
        <v>147</v>
      </c>
      <c r="B23" s="14">
        <v>26507</v>
      </c>
      <c r="C23" s="47">
        <v>1873</v>
      </c>
      <c r="D23" s="47">
        <v>3373</v>
      </c>
      <c r="E23" s="47">
        <v>2189032000</v>
      </c>
      <c r="F23" s="47">
        <v>648987</v>
      </c>
      <c r="G23" s="47">
        <v>1168730</v>
      </c>
      <c r="H23" s="180">
        <v>7.06</v>
      </c>
      <c r="J23" s="78"/>
      <c r="K23" s="78"/>
    </row>
    <row r="24" spans="1:11" ht="12" customHeight="1" thickBot="1">
      <c r="A24" s="92" t="s">
        <v>146</v>
      </c>
      <c r="B24" s="9">
        <v>8991</v>
      </c>
      <c r="C24" s="49">
        <v>1382</v>
      </c>
      <c r="D24" s="49">
        <v>4422</v>
      </c>
      <c r="E24" s="49">
        <v>1088002000</v>
      </c>
      <c r="F24" s="49">
        <v>246043</v>
      </c>
      <c r="G24" s="49">
        <v>787266</v>
      </c>
      <c r="H24" s="181">
        <v>15.37</v>
      </c>
      <c r="J24" s="78"/>
      <c r="K24" s="78"/>
    </row>
    <row r="25" spans="1:11" ht="12" customHeight="1" thickBot="1">
      <c r="A25" s="52" t="s">
        <v>221</v>
      </c>
      <c r="B25" s="33">
        <v>223728</v>
      </c>
      <c r="C25" s="90">
        <f>SUM(C19:C24)</f>
        <v>31387</v>
      </c>
      <c r="D25" s="90">
        <f>SUM(D19:D24)</f>
        <v>70802</v>
      </c>
      <c r="E25" s="90">
        <f>SUM(E19:E24)</f>
        <v>47509727000</v>
      </c>
      <c r="F25" s="90">
        <v>685156</v>
      </c>
      <c r="G25" s="90">
        <v>1545536</v>
      </c>
      <c r="H25" s="182">
        <v>14.03</v>
      </c>
      <c r="J25" s="78"/>
      <c r="K25" s="78"/>
    </row>
    <row r="26" spans="9:12" ht="6.75" customHeight="1">
      <c r="I26" s="78"/>
      <c r="K26" s="78"/>
      <c r="L26" s="78"/>
    </row>
    <row r="27" spans="1:12" ht="18.75">
      <c r="A27" s="2" t="s">
        <v>243</v>
      </c>
      <c r="I27" s="78"/>
      <c r="K27" s="78"/>
      <c r="L27" s="78"/>
    </row>
    <row r="28" spans="1:12" ht="12.75">
      <c r="A28" s="1" t="s">
        <v>107</v>
      </c>
      <c r="I28" s="78"/>
      <c r="K28" s="78"/>
      <c r="L28" s="78"/>
    </row>
    <row r="29" spans="9:12" ht="9.75" customHeight="1" thickBot="1">
      <c r="I29" s="78"/>
      <c r="K29" s="78"/>
      <c r="L29" s="78"/>
    </row>
    <row r="30" spans="1:12" ht="13.5" thickBot="1">
      <c r="A30" s="166"/>
      <c r="B30" s="375">
        <v>2006</v>
      </c>
      <c r="C30" s="373"/>
      <c r="D30" s="373"/>
      <c r="E30" s="390"/>
      <c r="F30" s="375">
        <v>2007</v>
      </c>
      <c r="G30" s="373"/>
      <c r="H30" s="373"/>
      <c r="I30" s="390"/>
      <c r="K30" s="78"/>
      <c r="L30" s="78"/>
    </row>
    <row r="31" spans="1:11" ht="39" thickBot="1">
      <c r="A31" s="39" t="s">
        <v>152</v>
      </c>
      <c r="B31" s="151" t="s">
        <v>222</v>
      </c>
      <c r="C31" s="160" t="s">
        <v>223</v>
      </c>
      <c r="D31" s="160" t="s">
        <v>224</v>
      </c>
      <c r="E31" s="132" t="s">
        <v>225</v>
      </c>
      <c r="F31" s="61" t="s">
        <v>222</v>
      </c>
      <c r="G31" s="32" t="s">
        <v>223</v>
      </c>
      <c r="H31" s="32" t="s">
        <v>224</v>
      </c>
      <c r="I31" s="62" t="s">
        <v>225</v>
      </c>
      <c r="J31" s="78"/>
      <c r="K31" s="78"/>
    </row>
    <row r="32" spans="1:11" ht="12" customHeight="1">
      <c r="A32" s="150" t="s">
        <v>151</v>
      </c>
      <c r="B32" s="13">
        <v>6539</v>
      </c>
      <c r="C32" s="45">
        <v>233</v>
      </c>
      <c r="D32" s="45">
        <v>494</v>
      </c>
      <c r="E32" s="183">
        <v>563</v>
      </c>
      <c r="F32" s="13">
        <v>6479</v>
      </c>
      <c r="G32" s="45">
        <v>208</v>
      </c>
      <c r="H32" s="45">
        <v>507</v>
      </c>
      <c r="I32" s="183">
        <v>540</v>
      </c>
      <c r="J32" s="78"/>
      <c r="K32" s="78"/>
    </row>
    <row r="33" spans="1:11" ht="12" customHeight="1">
      <c r="A33" s="34" t="s">
        <v>150</v>
      </c>
      <c r="B33" s="14">
        <v>4758</v>
      </c>
      <c r="C33" s="47">
        <v>48</v>
      </c>
      <c r="D33" s="47">
        <v>207</v>
      </c>
      <c r="E33" s="178">
        <v>294</v>
      </c>
      <c r="F33" s="14">
        <v>4379</v>
      </c>
      <c r="G33" s="47">
        <v>67</v>
      </c>
      <c r="H33" s="47">
        <v>197</v>
      </c>
      <c r="I33" s="178">
        <v>304</v>
      </c>
      <c r="J33" s="78"/>
      <c r="K33" s="78"/>
    </row>
    <row r="34" spans="1:11" ht="12" customHeight="1">
      <c r="A34" s="34" t="s">
        <v>149</v>
      </c>
      <c r="B34" s="14">
        <v>5261</v>
      </c>
      <c r="C34" s="47">
        <v>98</v>
      </c>
      <c r="D34" s="47">
        <v>311</v>
      </c>
      <c r="E34" s="178">
        <v>340</v>
      </c>
      <c r="F34" s="14">
        <v>5165</v>
      </c>
      <c r="G34" s="47">
        <v>85</v>
      </c>
      <c r="H34" s="47">
        <v>320</v>
      </c>
      <c r="I34" s="178">
        <v>346</v>
      </c>
      <c r="J34" s="78"/>
      <c r="K34" s="78"/>
    </row>
    <row r="35" spans="1:11" ht="12" customHeight="1">
      <c r="A35" s="34" t="s">
        <v>148</v>
      </c>
      <c r="B35" s="14">
        <v>3499</v>
      </c>
      <c r="C35" s="47">
        <v>65</v>
      </c>
      <c r="D35" s="47">
        <v>232</v>
      </c>
      <c r="E35" s="178">
        <v>173</v>
      </c>
      <c r="F35" s="14">
        <v>3501</v>
      </c>
      <c r="G35" s="47">
        <v>76</v>
      </c>
      <c r="H35" s="47">
        <v>213</v>
      </c>
      <c r="I35" s="178">
        <v>216</v>
      </c>
      <c r="J35" s="78"/>
      <c r="K35" s="78"/>
    </row>
    <row r="36" spans="1:11" ht="12" customHeight="1">
      <c r="A36" s="34" t="s">
        <v>147</v>
      </c>
      <c r="B36" s="14">
        <v>2258</v>
      </c>
      <c r="C36" s="47">
        <v>51</v>
      </c>
      <c r="D36" s="47">
        <v>165</v>
      </c>
      <c r="E36" s="178">
        <v>151</v>
      </c>
      <c r="F36" s="14">
        <v>2640</v>
      </c>
      <c r="G36" s="47">
        <v>43</v>
      </c>
      <c r="H36" s="47">
        <v>150</v>
      </c>
      <c r="I36" s="178">
        <v>160</v>
      </c>
      <c r="J36" s="78"/>
      <c r="K36" s="78"/>
    </row>
    <row r="37" spans="1:11" ht="12" customHeight="1" thickBot="1">
      <c r="A37" s="92" t="s">
        <v>146</v>
      </c>
      <c r="B37" s="9">
        <v>170</v>
      </c>
      <c r="C37" s="49">
        <v>31</v>
      </c>
      <c r="D37" s="49">
        <v>73</v>
      </c>
      <c r="E37" s="184">
        <v>90</v>
      </c>
      <c r="F37" s="9">
        <v>2115</v>
      </c>
      <c r="G37" s="49">
        <v>44</v>
      </c>
      <c r="H37" s="49">
        <v>128</v>
      </c>
      <c r="I37" s="184">
        <v>95</v>
      </c>
      <c r="J37" s="78"/>
      <c r="K37" s="78"/>
    </row>
    <row r="38" spans="1:11" ht="12" customHeight="1" thickBot="1">
      <c r="A38" s="52" t="s">
        <v>6</v>
      </c>
      <c r="B38" s="33">
        <f>SUM(B32:B37)</f>
        <v>22485</v>
      </c>
      <c r="C38" s="90">
        <v>526</v>
      </c>
      <c r="D38" s="90">
        <v>1482</v>
      </c>
      <c r="E38" s="185">
        <v>1612</v>
      </c>
      <c r="F38" s="33">
        <f>SUM(F32:F37)</f>
        <v>24279</v>
      </c>
      <c r="G38" s="90">
        <f>SUM(G32:G37)</f>
        <v>523</v>
      </c>
      <c r="H38" s="90">
        <f>SUM(H32:H37)</f>
        <v>1515</v>
      </c>
      <c r="I38" s="185">
        <f>SUM(I32:I37)</f>
        <v>1661</v>
      </c>
      <c r="J38" s="78"/>
      <c r="K38" s="78"/>
    </row>
    <row r="39" spans="1:12" ht="18.75">
      <c r="A39" s="2" t="s">
        <v>268</v>
      </c>
      <c r="I39" s="78"/>
      <c r="K39" s="78"/>
      <c r="L39" s="78"/>
    </row>
    <row r="40" spans="1:12" ht="12.75">
      <c r="A40" s="1" t="s">
        <v>107</v>
      </c>
      <c r="I40" s="78"/>
      <c r="K40" s="78"/>
      <c r="L40" s="78"/>
    </row>
    <row r="41" spans="9:12" ht="9.75" customHeight="1" thickBot="1">
      <c r="I41" s="78"/>
      <c r="K41" s="78"/>
      <c r="L41" s="78"/>
    </row>
    <row r="42" spans="1:12" ht="13.5" thickBot="1">
      <c r="A42" s="166"/>
      <c r="B42" s="375">
        <v>2006</v>
      </c>
      <c r="C42" s="390"/>
      <c r="D42" s="375">
        <v>2007</v>
      </c>
      <c r="E42" s="390"/>
      <c r="I42" s="78"/>
      <c r="K42" s="78"/>
      <c r="L42" s="78"/>
    </row>
    <row r="43" spans="1:11" ht="13.5" thickBot="1">
      <c r="A43" s="6" t="s">
        <v>172</v>
      </c>
      <c r="B43" s="61" t="s">
        <v>173</v>
      </c>
      <c r="C43" s="62" t="s">
        <v>174</v>
      </c>
      <c r="D43" s="61" t="s">
        <v>173</v>
      </c>
      <c r="E43" s="62" t="s">
        <v>174</v>
      </c>
      <c r="H43" s="78"/>
      <c r="J43" s="78"/>
      <c r="K43" s="78"/>
    </row>
    <row r="44" spans="1:11" ht="25.5">
      <c r="A44" s="150" t="s">
        <v>250</v>
      </c>
      <c r="B44" s="3">
        <v>72500000000</v>
      </c>
      <c r="C44" s="397">
        <v>97.62408551724138</v>
      </c>
      <c r="D44" s="3">
        <v>75500000000</v>
      </c>
      <c r="E44" s="397">
        <v>90.8</v>
      </c>
      <c r="H44" s="78"/>
      <c r="J44" s="78"/>
      <c r="K44" s="78"/>
    </row>
    <row r="45" spans="1:11" ht="13.5" thickBot="1">
      <c r="A45" s="115" t="s">
        <v>175</v>
      </c>
      <c r="B45" s="5">
        <v>60777462000</v>
      </c>
      <c r="C45" s="398"/>
      <c r="D45" s="5">
        <v>68563725000</v>
      </c>
      <c r="E45" s="398"/>
      <c r="F45" s="349"/>
      <c r="H45" s="78"/>
      <c r="J45" s="78"/>
      <c r="K45" s="78"/>
    </row>
    <row r="46" spans="1:11" ht="25.5">
      <c r="A46" s="150" t="s">
        <v>251</v>
      </c>
      <c r="B46" s="3">
        <v>900000000</v>
      </c>
      <c r="C46" s="397">
        <v>88.00622222222222</v>
      </c>
      <c r="D46" s="3">
        <v>90000000</v>
      </c>
      <c r="E46" s="397">
        <v>93.93</v>
      </c>
      <c r="F46" s="349"/>
      <c r="H46" s="78"/>
      <c r="J46" s="78"/>
      <c r="K46" s="78"/>
    </row>
    <row r="47" spans="1:11" ht="13.5" thickBot="1">
      <c r="A47" s="115" t="s">
        <v>175</v>
      </c>
      <c r="B47" s="5">
        <v>792056000</v>
      </c>
      <c r="C47" s="398"/>
      <c r="D47" s="5">
        <v>845389000</v>
      </c>
      <c r="E47" s="398"/>
      <c r="F47" s="349"/>
      <c r="H47" s="78"/>
      <c r="J47" s="78"/>
      <c r="K47" s="78"/>
    </row>
    <row r="48" spans="1:11" ht="12.75">
      <c r="A48" s="150" t="s">
        <v>252</v>
      </c>
      <c r="B48" s="3">
        <v>700000000</v>
      </c>
      <c r="C48" s="397">
        <v>89.39128571428571</v>
      </c>
      <c r="D48" s="3">
        <v>800000000</v>
      </c>
      <c r="E48" s="397">
        <v>77.29</v>
      </c>
      <c r="F48" s="349"/>
      <c r="H48" s="78"/>
      <c r="J48" s="78"/>
      <c r="K48" s="78"/>
    </row>
    <row r="49" spans="1:11" ht="13.5" thickBot="1">
      <c r="A49" s="115" t="s">
        <v>175</v>
      </c>
      <c r="B49" s="5">
        <v>625739000</v>
      </c>
      <c r="C49" s="398"/>
      <c r="D49" s="5">
        <v>618317000</v>
      </c>
      <c r="E49" s="398"/>
      <c r="F49" s="349"/>
      <c r="H49" s="78"/>
      <c r="J49" s="78"/>
      <c r="K49" s="78"/>
    </row>
    <row r="50" spans="1:11" ht="18" customHeight="1">
      <c r="A50" s="150" t="s">
        <v>253</v>
      </c>
      <c r="B50" s="3">
        <v>6000000000</v>
      </c>
      <c r="C50" s="397">
        <v>99.44315</v>
      </c>
      <c r="D50" s="3">
        <v>6900000000</v>
      </c>
      <c r="E50" s="397">
        <v>94.49</v>
      </c>
      <c r="F50" s="349"/>
      <c r="H50" s="78"/>
      <c r="J50" s="78"/>
      <c r="K50" s="78"/>
    </row>
    <row r="51" spans="1:11" ht="13.5" thickBot="1">
      <c r="A51" s="115" t="s">
        <v>175</v>
      </c>
      <c r="B51" s="5">
        <v>5993589000</v>
      </c>
      <c r="C51" s="398"/>
      <c r="D51" s="5">
        <v>6519902000</v>
      </c>
      <c r="E51" s="398"/>
      <c r="F51" s="349"/>
      <c r="H51" s="78"/>
      <c r="J51" s="78"/>
      <c r="K51" s="78"/>
    </row>
    <row r="52" ht="9.75" customHeight="1"/>
    <row r="53" ht="18.75">
      <c r="A53" s="2" t="s">
        <v>274</v>
      </c>
    </row>
    <row r="54" ht="12.75">
      <c r="A54" s="1" t="s">
        <v>107</v>
      </c>
    </row>
    <row r="55" ht="9.75" customHeight="1" thickBot="1"/>
    <row r="56" spans="1:4" ht="12" customHeight="1" thickBot="1">
      <c r="A56" s="375" t="s">
        <v>153</v>
      </c>
      <c r="B56" s="373"/>
      <c r="C56" s="373"/>
      <c r="D56" s="390"/>
    </row>
    <row r="57" spans="1:4" ht="12" customHeight="1" thickBot="1">
      <c r="A57" s="22" t="s">
        <v>176</v>
      </c>
      <c r="B57" s="61">
        <v>2005</v>
      </c>
      <c r="C57" s="32">
        <v>2006</v>
      </c>
      <c r="D57" s="21">
        <v>2007</v>
      </c>
    </row>
    <row r="58" spans="1:4" ht="12" customHeight="1">
      <c r="A58" s="150" t="s">
        <v>177</v>
      </c>
      <c r="B58" s="7">
        <v>71523032000</v>
      </c>
      <c r="C58" s="46">
        <v>60777462000</v>
      </c>
      <c r="D58" s="183">
        <v>68563725000</v>
      </c>
    </row>
    <row r="59" spans="1:4" ht="12" customHeight="1">
      <c r="A59" s="34" t="s">
        <v>178</v>
      </c>
      <c r="B59" s="4">
        <v>892427000</v>
      </c>
      <c r="C59" s="48">
        <v>792056000</v>
      </c>
      <c r="D59" s="178">
        <v>845389000</v>
      </c>
    </row>
    <row r="60" spans="1:4" ht="12" customHeight="1">
      <c r="A60" s="34" t="s">
        <v>179</v>
      </c>
      <c r="B60" s="4">
        <v>629162000</v>
      </c>
      <c r="C60" s="48">
        <v>625739000</v>
      </c>
      <c r="D60" s="178">
        <v>618317000</v>
      </c>
    </row>
    <row r="61" spans="1:4" ht="12" customHeight="1" thickBot="1">
      <c r="A61" s="149" t="s">
        <v>180</v>
      </c>
      <c r="B61" s="15">
        <v>5784741000</v>
      </c>
      <c r="C61" s="50">
        <v>5993589000</v>
      </c>
      <c r="D61" s="184">
        <v>6519902000</v>
      </c>
    </row>
    <row r="62" spans="1:4" ht="12" customHeight="1" thickBot="1">
      <c r="A62" s="31" t="s">
        <v>6</v>
      </c>
      <c r="B62" s="12">
        <v>78829362000</v>
      </c>
      <c r="C62" s="10">
        <v>78161846000</v>
      </c>
      <c r="D62" s="185">
        <f>SUM(D58:D61)</f>
        <v>76547333000</v>
      </c>
    </row>
    <row r="63" spans="1:4" ht="12" customHeight="1" thickBot="1">
      <c r="A63" s="86" t="s">
        <v>194</v>
      </c>
      <c r="B63" s="318"/>
      <c r="C63" s="59">
        <v>-667516000</v>
      </c>
      <c r="D63" s="59">
        <v>-1614513000</v>
      </c>
    </row>
    <row r="64" ht="9.75" customHeight="1"/>
    <row r="65" ht="18.75">
      <c r="A65" s="2" t="s">
        <v>244</v>
      </c>
    </row>
    <row r="66" ht="12.75">
      <c r="A66" s="1" t="s">
        <v>107</v>
      </c>
    </row>
    <row r="67" ht="9.75" customHeight="1" thickBot="1"/>
    <row r="68" spans="1:9" ht="13.5" thickBot="1">
      <c r="A68" s="166"/>
      <c r="B68" s="375" t="s">
        <v>153</v>
      </c>
      <c r="C68" s="373"/>
      <c r="D68" s="373"/>
      <c r="E68" s="373"/>
      <c r="F68" s="373"/>
      <c r="G68" s="373"/>
      <c r="H68" s="373"/>
      <c r="I68" s="390"/>
    </row>
    <row r="69" spans="1:9" ht="13.5" thickBot="1">
      <c r="A69" s="166"/>
      <c r="B69" s="375">
        <v>2006</v>
      </c>
      <c r="C69" s="373"/>
      <c r="D69" s="373"/>
      <c r="E69" s="390"/>
      <c r="F69" s="375">
        <v>2007</v>
      </c>
      <c r="G69" s="373"/>
      <c r="H69" s="373"/>
      <c r="I69" s="390"/>
    </row>
    <row r="70" spans="1:9" ht="26.25" thickBot="1">
      <c r="A70" s="52" t="s">
        <v>155</v>
      </c>
      <c r="B70" s="61" t="s">
        <v>177</v>
      </c>
      <c r="C70" s="32" t="s">
        <v>0</v>
      </c>
      <c r="D70" s="32" t="s">
        <v>1</v>
      </c>
      <c r="E70" s="62" t="s">
        <v>178</v>
      </c>
      <c r="F70" s="61" t="s">
        <v>177</v>
      </c>
      <c r="G70" s="32" t="s">
        <v>0</v>
      </c>
      <c r="H70" s="32" t="s">
        <v>1</v>
      </c>
      <c r="I70" s="62" t="s">
        <v>178</v>
      </c>
    </row>
    <row r="71" spans="1:9" ht="12" customHeight="1">
      <c r="A71" s="150" t="s">
        <v>151</v>
      </c>
      <c r="B71" s="3">
        <v>17916985000</v>
      </c>
      <c r="C71" s="57">
        <v>2198901000</v>
      </c>
      <c r="D71" s="57">
        <v>202011000</v>
      </c>
      <c r="E71" s="177">
        <v>347637000</v>
      </c>
      <c r="F71" s="3">
        <v>17649105000</v>
      </c>
      <c r="G71" s="57">
        <v>2459121000</v>
      </c>
      <c r="H71" s="57">
        <v>208046000</v>
      </c>
      <c r="I71" s="177">
        <v>334670000</v>
      </c>
    </row>
    <row r="72" spans="1:9" ht="12" customHeight="1">
      <c r="A72" s="34" t="s">
        <v>150</v>
      </c>
      <c r="B72" s="4">
        <v>3696480000</v>
      </c>
      <c r="C72" s="47">
        <v>1069521000</v>
      </c>
      <c r="D72" s="47">
        <v>87810000</v>
      </c>
      <c r="E72" s="178">
        <v>75593000</v>
      </c>
      <c r="F72" s="4">
        <v>12702686000</v>
      </c>
      <c r="G72" s="47">
        <v>1198449000</v>
      </c>
      <c r="H72" s="47">
        <v>81336000</v>
      </c>
      <c r="I72" s="178">
        <v>106763000</v>
      </c>
    </row>
    <row r="73" spans="1:9" ht="12" customHeight="1">
      <c r="A73" s="34" t="s">
        <v>149</v>
      </c>
      <c r="B73" s="4">
        <v>15057449000</v>
      </c>
      <c r="C73" s="47">
        <v>1174167000</v>
      </c>
      <c r="D73" s="47">
        <v>119868000</v>
      </c>
      <c r="E73" s="178">
        <v>140182000</v>
      </c>
      <c r="F73" s="4">
        <v>14478318000</v>
      </c>
      <c r="G73" s="47">
        <v>1242846000</v>
      </c>
      <c r="H73" s="47">
        <v>125504000</v>
      </c>
      <c r="I73" s="178">
        <v>140962000</v>
      </c>
    </row>
    <row r="74" spans="1:9" ht="12" customHeight="1">
      <c r="A74" s="34" t="s">
        <v>148</v>
      </c>
      <c r="B74" s="4">
        <v>10324806000</v>
      </c>
      <c r="C74" s="47">
        <v>540719000</v>
      </c>
      <c r="D74" s="47">
        <v>95062000</v>
      </c>
      <c r="E74" s="178">
        <v>107768000</v>
      </c>
      <c r="F74" s="4">
        <v>10246918000</v>
      </c>
      <c r="G74" s="47">
        <v>807801000</v>
      </c>
      <c r="H74" s="47">
        <v>84648000</v>
      </c>
      <c r="I74" s="178">
        <v>124598000</v>
      </c>
    </row>
    <row r="75" spans="1:9" ht="12" customHeight="1">
      <c r="A75" s="34" t="s">
        <v>147</v>
      </c>
      <c r="B75" s="4">
        <v>7531228000</v>
      </c>
      <c r="C75" s="47">
        <v>576907000</v>
      </c>
      <c r="D75" s="47">
        <v>64419000</v>
      </c>
      <c r="E75" s="178">
        <v>60638000</v>
      </c>
      <c r="F75" s="4">
        <v>7357340000</v>
      </c>
      <c r="G75" s="47">
        <v>497041000</v>
      </c>
      <c r="H75" s="47">
        <v>61655000</v>
      </c>
      <c r="I75" s="178">
        <v>64810000</v>
      </c>
    </row>
    <row r="76" spans="1:9" ht="12" customHeight="1" thickBot="1">
      <c r="A76" s="92" t="s">
        <v>146</v>
      </c>
      <c r="B76" s="15">
        <v>6250514000</v>
      </c>
      <c r="C76" s="49">
        <v>433374000</v>
      </c>
      <c r="D76" s="49">
        <v>56569000</v>
      </c>
      <c r="E76" s="184">
        <v>60238000</v>
      </c>
      <c r="F76" s="15">
        <v>6129358000</v>
      </c>
      <c r="G76" s="49">
        <v>314644000</v>
      </c>
      <c r="H76" s="49">
        <v>57128000</v>
      </c>
      <c r="I76" s="184">
        <v>73586000</v>
      </c>
    </row>
    <row r="77" spans="1:9" ht="12" customHeight="1" thickBot="1">
      <c r="A77" s="52" t="s">
        <v>6</v>
      </c>
      <c r="B77" s="12">
        <v>60777462000</v>
      </c>
      <c r="C77" s="90">
        <f>SUM(C71:C76)</f>
        <v>5993589000</v>
      </c>
      <c r="D77" s="90">
        <f>SUM(D71:D76)</f>
        <v>625739000</v>
      </c>
      <c r="E77" s="185">
        <v>792056000</v>
      </c>
      <c r="F77" s="12">
        <f>SUM(F71:F76)</f>
        <v>68563725000</v>
      </c>
      <c r="G77" s="90">
        <f>SUM(G71:G76)</f>
        <v>6519902000</v>
      </c>
      <c r="H77" s="90">
        <f>SUM(H71:H76)</f>
        <v>618317000</v>
      </c>
      <c r="I77" s="185">
        <f>SUM(I71:I76)</f>
        <v>845389000</v>
      </c>
    </row>
    <row r="78" ht="12.75">
      <c r="F78" s="349"/>
    </row>
    <row r="79" ht="18.75">
      <c r="A79" s="2" t="s">
        <v>255</v>
      </c>
    </row>
    <row r="80" ht="12.75">
      <c r="A80" s="1" t="s">
        <v>107</v>
      </c>
    </row>
    <row r="81" ht="9.75" customHeight="1" thickBot="1"/>
    <row r="82" spans="1:8" ht="13.5" thickBot="1">
      <c r="A82" s="375" t="s">
        <v>153</v>
      </c>
      <c r="B82" s="392"/>
      <c r="C82" s="392"/>
      <c r="D82" s="392"/>
      <c r="E82" s="392"/>
      <c r="F82" s="392"/>
      <c r="G82" s="392"/>
      <c r="H82" s="394"/>
    </row>
    <row r="83" spans="1:8" ht="12" customHeight="1" thickBot="1">
      <c r="A83" s="207" t="s">
        <v>254</v>
      </c>
      <c r="B83" s="20" t="s">
        <v>232</v>
      </c>
      <c r="C83" s="44" t="s">
        <v>233</v>
      </c>
      <c r="D83" s="44" t="s">
        <v>227</v>
      </c>
      <c r="E83" s="32" t="s">
        <v>228</v>
      </c>
      <c r="F83" s="44" t="s">
        <v>229</v>
      </c>
      <c r="G83" s="44" t="s">
        <v>230</v>
      </c>
      <c r="H83" s="37" t="s">
        <v>242</v>
      </c>
    </row>
    <row r="84" spans="1:8" ht="12" customHeight="1">
      <c r="A84" s="165" t="s">
        <v>226</v>
      </c>
      <c r="B84" s="3">
        <v>27079697000</v>
      </c>
      <c r="C84" s="57">
        <v>29936196000</v>
      </c>
      <c r="D84" s="57">
        <v>34521644000</v>
      </c>
      <c r="E84" s="57">
        <v>42412873000</v>
      </c>
      <c r="F84" s="57">
        <v>45808209000</v>
      </c>
      <c r="G84" s="57">
        <v>46745246000</v>
      </c>
      <c r="H84" s="54">
        <v>53844113000</v>
      </c>
    </row>
    <row r="85" spans="1:8" ht="12" customHeight="1">
      <c r="A85" s="102" t="s">
        <v>182</v>
      </c>
      <c r="B85" s="4">
        <v>32690685000</v>
      </c>
      <c r="C85" s="47">
        <v>39025227000</v>
      </c>
      <c r="D85" s="47">
        <v>37459153000</v>
      </c>
      <c r="E85" s="47">
        <v>37094934000</v>
      </c>
      <c r="F85" s="47">
        <v>41713443000</v>
      </c>
      <c r="G85" s="47">
        <v>40203424000</v>
      </c>
      <c r="H85" s="29">
        <v>51359971000</v>
      </c>
    </row>
    <row r="86" spans="1:8" ht="12" customHeight="1">
      <c r="A86" s="102" t="s">
        <v>0</v>
      </c>
      <c r="B86" s="4">
        <v>4288773000</v>
      </c>
      <c r="C86" s="47">
        <v>4784830000</v>
      </c>
      <c r="D86" s="47">
        <v>5449113000</v>
      </c>
      <c r="E86" s="47">
        <v>5362391000</v>
      </c>
      <c r="F86" s="47">
        <v>5784741000</v>
      </c>
      <c r="G86" s="47">
        <v>5966589000</v>
      </c>
      <c r="H86" s="29">
        <v>6519902000</v>
      </c>
    </row>
    <row r="87" spans="1:8" ht="12" customHeight="1">
      <c r="A87" s="102" t="s">
        <v>178</v>
      </c>
      <c r="B87" s="4">
        <v>594115000</v>
      </c>
      <c r="C87" s="47">
        <v>751993000</v>
      </c>
      <c r="D87" s="47">
        <v>741003000</v>
      </c>
      <c r="E87" s="47">
        <v>738324000</v>
      </c>
      <c r="F87" s="47">
        <v>892427000</v>
      </c>
      <c r="G87" s="47">
        <v>792056000</v>
      </c>
      <c r="H87" s="29">
        <v>845389000</v>
      </c>
    </row>
    <row r="88" spans="1:8" ht="12" customHeight="1">
      <c r="A88" s="102" t="s">
        <v>1</v>
      </c>
      <c r="B88" s="4">
        <v>536483000</v>
      </c>
      <c r="C88" s="47">
        <v>636417000</v>
      </c>
      <c r="D88" s="47">
        <v>569314000</v>
      </c>
      <c r="E88" s="47">
        <v>605995000</v>
      </c>
      <c r="F88" s="47">
        <v>629162000</v>
      </c>
      <c r="G88" s="47">
        <v>625739000</v>
      </c>
      <c r="H88" s="29">
        <v>618317000</v>
      </c>
    </row>
    <row r="89" spans="1:8" ht="12" customHeight="1" thickBot="1">
      <c r="A89" s="175" t="s">
        <v>177</v>
      </c>
      <c r="B89" s="15">
        <v>52896155000</v>
      </c>
      <c r="C89" s="49">
        <v>49600000000</v>
      </c>
      <c r="D89" s="49">
        <v>73618480000</v>
      </c>
      <c r="E89" s="49">
        <v>71501717000</v>
      </c>
      <c r="F89" s="49">
        <v>71523032000</v>
      </c>
      <c r="G89" s="49">
        <v>60777462000</v>
      </c>
      <c r="H89" s="93">
        <v>68563725000</v>
      </c>
    </row>
    <row r="90" spans="1:8" ht="12" customHeight="1" thickBot="1">
      <c r="A90" s="52" t="s">
        <v>6</v>
      </c>
      <c r="B90" s="208">
        <f>SUM(B84:B89)</f>
        <v>118085908000</v>
      </c>
      <c r="C90" s="350">
        <v>124734663000</v>
      </c>
      <c r="D90" s="350">
        <v>152358707000</v>
      </c>
      <c r="E90" s="12">
        <v>157716234000</v>
      </c>
      <c r="F90" s="90">
        <v>166351014000</v>
      </c>
      <c r="G90" s="90">
        <f>SUM(G84:G89)</f>
        <v>155110516000</v>
      </c>
      <c r="H90" s="59">
        <f>SUM(H84:H89)</f>
        <v>181751417000</v>
      </c>
    </row>
    <row r="91" ht="9.75" customHeight="1"/>
    <row r="92" ht="18.75">
      <c r="A92" s="2" t="s">
        <v>269</v>
      </c>
    </row>
    <row r="93" ht="12.75">
      <c r="A93" s="1" t="s">
        <v>107</v>
      </c>
    </row>
    <row r="94" ht="9.75" customHeight="1" thickBot="1"/>
    <row r="95" spans="1:8" ht="13.5" thickBot="1">
      <c r="A95" s="375" t="s">
        <v>195</v>
      </c>
      <c r="B95" s="373"/>
      <c r="C95" s="373"/>
      <c r="D95" s="373"/>
      <c r="E95" s="373"/>
      <c r="F95" s="373"/>
      <c r="G95" s="373"/>
      <c r="H95" s="390"/>
    </row>
    <row r="96" spans="1:8" ht="39" thickBot="1">
      <c r="A96" s="22" t="s">
        <v>2</v>
      </c>
      <c r="B96" s="61" t="s">
        <v>151</v>
      </c>
      <c r="C96" s="32" t="s">
        <v>150</v>
      </c>
      <c r="D96" s="32" t="s">
        <v>149</v>
      </c>
      <c r="E96" s="32" t="s">
        <v>148</v>
      </c>
      <c r="F96" s="32" t="s">
        <v>147</v>
      </c>
      <c r="G96" s="188" t="s">
        <v>146</v>
      </c>
      <c r="H96" s="52" t="s">
        <v>6</v>
      </c>
    </row>
    <row r="97" spans="1:8" ht="12" customHeight="1">
      <c r="A97" s="150" t="s">
        <v>181</v>
      </c>
      <c r="B97" s="13">
        <v>16828018000</v>
      </c>
      <c r="C97" s="45">
        <v>9197613000</v>
      </c>
      <c r="D97" s="45">
        <v>9159402000</v>
      </c>
      <c r="E97" s="45">
        <v>4274049000</v>
      </c>
      <c r="F97" s="45">
        <v>3998281000</v>
      </c>
      <c r="G97" s="46">
        <v>3287883000</v>
      </c>
      <c r="H97" s="35">
        <v>46745246000</v>
      </c>
    </row>
    <row r="98" spans="1:8" ht="12" customHeight="1">
      <c r="A98" s="34" t="s">
        <v>182</v>
      </c>
      <c r="B98" s="14">
        <v>22666102000</v>
      </c>
      <c r="C98" s="47">
        <v>5443359000</v>
      </c>
      <c r="D98" s="47">
        <v>4081325000</v>
      </c>
      <c r="E98" s="47">
        <v>2893794000</v>
      </c>
      <c r="F98" s="47">
        <v>4247303000</v>
      </c>
      <c r="G98" s="48">
        <v>970541000</v>
      </c>
      <c r="H98" s="25">
        <v>40302424000</v>
      </c>
    </row>
    <row r="99" spans="1:8" ht="12" customHeight="1">
      <c r="A99" s="34" t="s">
        <v>0</v>
      </c>
      <c r="B99" s="14">
        <v>2198901000</v>
      </c>
      <c r="C99" s="47">
        <v>1069521000</v>
      </c>
      <c r="D99" s="47">
        <v>1147167000</v>
      </c>
      <c r="E99" s="47">
        <v>540719000</v>
      </c>
      <c r="F99" s="47">
        <v>576907000</v>
      </c>
      <c r="G99" s="48">
        <v>433374000</v>
      </c>
      <c r="H99" s="25">
        <v>5966589000</v>
      </c>
    </row>
    <row r="100" spans="1:8" ht="12" customHeight="1">
      <c r="A100" s="34" t="s">
        <v>178</v>
      </c>
      <c r="B100" s="14">
        <v>347637000</v>
      </c>
      <c r="C100" s="47">
        <v>75593000</v>
      </c>
      <c r="D100" s="47">
        <v>140182000</v>
      </c>
      <c r="E100" s="47">
        <v>107768000</v>
      </c>
      <c r="F100" s="47">
        <v>60638000</v>
      </c>
      <c r="G100" s="48">
        <v>60238000</v>
      </c>
      <c r="H100" s="25">
        <v>792056000</v>
      </c>
    </row>
    <row r="101" spans="1:8" ht="12" customHeight="1">
      <c r="A101" s="34" t="s">
        <v>1</v>
      </c>
      <c r="B101" s="14">
        <v>202011000</v>
      </c>
      <c r="C101" s="47">
        <v>87810000</v>
      </c>
      <c r="D101" s="47">
        <v>119868000</v>
      </c>
      <c r="E101" s="47">
        <v>95062000</v>
      </c>
      <c r="F101" s="47">
        <v>64419000</v>
      </c>
      <c r="G101" s="48">
        <v>56569000</v>
      </c>
      <c r="H101" s="25">
        <v>625739000</v>
      </c>
    </row>
    <row r="102" spans="1:8" ht="12" customHeight="1" thickBot="1">
      <c r="A102" s="92" t="s">
        <v>177</v>
      </c>
      <c r="B102" s="9">
        <v>17916985000</v>
      </c>
      <c r="C102" s="49">
        <v>13696480000</v>
      </c>
      <c r="D102" s="49">
        <v>15057449000</v>
      </c>
      <c r="E102" s="49">
        <v>10324806000</v>
      </c>
      <c r="F102" s="49">
        <v>7531228000</v>
      </c>
      <c r="G102" s="50">
        <v>6250514000</v>
      </c>
      <c r="H102" s="51">
        <v>70777462000</v>
      </c>
    </row>
    <row r="103" spans="1:8" ht="12" customHeight="1" thickBot="1">
      <c r="A103" s="52" t="s">
        <v>6</v>
      </c>
      <c r="B103" s="33">
        <v>60159654000</v>
      </c>
      <c r="C103" s="90">
        <v>29570376000</v>
      </c>
      <c r="D103" s="90">
        <v>29705393000</v>
      </c>
      <c r="E103" s="90">
        <v>18236198000</v>
      </c>
      <c r="F103" s="90">
        <v>16478776000</v>
      </c>
      <c r="G103" s="10">
        <v>11059119000</v>
      </c>
      <c r="H103" s="11">
        <v>165209516000</v>
      </c>
    </row>
    <row r="104" ht="9.75" customHeight="1"/>
    <row r="105" ht="18.75">
      <c r="A105" s="2" t="s">
        <v>270</v>
      </c>
    </row>
    <row r="106" ht="12.75">
      <c r="A106" s="1" t="s">
        <v>107</v>
      </c>
    </row>
    <row r="107" ht="9.75" customHeight="1" thickBot="1"/>
    <row r="108" spans="1:8" ht="13.5" thickBot="1">
      <c r="A108" s="375" t="s">
        <v>196</v>
      </c>
      <c r="B108" s="373"/>
      <c r="C108" s="373"/>
      <c r="D108" s="373"/>
      <c r="E108" s="373"/>
      <c r="F108" s="373"/>
      <c r="G108" s="373"/>
      <c r="H108" s="390"/>
    </row>
    <row r="109" spans="1:8" ht="39" thickBot="1">
      <c r="A109" s="22" t="s">
        <v>2</v>
      </c>
      <c r="B109" s="61" t="s">
        <v>151</v>
      </c>
      <c r="C109" s="32" t="s">
        <v>150</v>
      </c>
      <c r="D109" s="32" t="s">
        <v>149</v>
      </c>
      <c r="E109" s="32" t="s">
        <v>148</v>
      </c>
      <c r="F109" s="32" t="s">
        <v>147</v>
      </c>
      <c r="G109" s="188" t="s">
        <v>146</v>
      </c>
      <c r="H109" s="52" t="s">
        <v>6</v>
      </c>
    </row>
    <row r="110" spans="1:8" ht="12" customHeight="1">
      <c r="A110" s="150" t="s">
        <v>181</v>
      </c>
      <c r="B110" s="13">
        <v>19537989000</v>
      </c>
      <c r="C110" s="45">
        <v>9795771000</v>
      </c>
      <c r="D110" s="45">
        <v>10391349000</v>
      </c>
      <c r="E110" s="45">
        <v>4961482000</v>
      </c>
      <c r="F110" s="45">
        <v>4894261000</v>
      </c>
      <c r="G110" s="46">
        <v>4263261000</v>
      </c>
      <c r="H110" s="35">
        <f aca="true" t="shared" si="0" ref="H110:H115">SUM(B110:G110)</f>
        <v>53844113000</v>
      </c>
    </row>
    <row r="111" spans="1:8" ht="12" customHeight="1">
      <c r="A111" s="34" t="s">
        <v>182</v>
      </c>
      <c r="B111" s="14">
        <v>28835635000</v>
      </c>
      <c r="C111" s="47">
        <v>6624108000</v>
      </c>
      <c r="D111" s="47">
        <v>6216124000</v>
      </c>
      <c r="E111" s="47">
        <v>3345664000</v>
      </c>
      <c r="F111" s="47">
        <v>5269097000</v>
      </c>
      <c r="G111" s="48">
        <v>1069343000</v>
      </c>
      <c r="H111" s="35">
        <f t="shared" si="0"/>
        <v>51359971000</v>
      </c>
    </row>
    <row r="112" spans="1:8" ht="12" customHeight="1">
      <c r="A112" s="34" t="s">
        <v>0</v>
      </c>
      <c r="B112" s="14">
        <v>2459121000</v>
      </c>
      <c r="C112" s="47">
        <v>1198449000</v>
      </c>
      <c r="D112" s="47">
        <v>1242846000</v>
      </c>
      <c r="E112" s="47">
        <v>807801000</v>
      </c>
      <c r="F112" s="47">
        <v>497041000</v>
      </c>
      <c r="G112" s="48">
        <v>314644000</v>
      </c>
      <c r="H112" s="35">
        <f t="shared" si="0"/>
        <v>6519902000</v>
      </c>
    </row>
    <row r="113" spans="1:8" ht="12" customHeight="1">
      <c r="A113" s="34" t="s">
        <v>178</v>
      </c>
      <c r="B113" s="14">
        <v>334670000</v>
      </c>
      <c r="C113" s="47">
        <v>106763000</v>
      </c>
      <c r="D113" s="47">
        <v>140962000</v>
      </c>
      <c r="E113" s="47">
        <v>124598000</v>
      </c>
      <c r="F113" s="47">
        <v>64810000</v>
      </c>
      <c r="G113" s="48">
        <v>73586000</v>
      </c>
      <c r="H113" s="35">
        <f t="shared" si="0"/>
        <v>845389000</v>
      </c>
    </row>
    <row r="114" spans="1:8" ht="12" customHeight="1">
      <c r="A114" s="34" t="s">
        <v>1</v>
      </c>
      <c r="B114" s="14">
        <v>208046000</v>
      </c>
      <c r="C114" s="47">
        <v>81336000</v>
      </c>
      <c r="D114" s="47">
        <v>125504000</v>
      </c>
      <c r="E114" s="47">
        <v>84648000</v>
      </c>
      <c r="F114" s="47">
        <v>61655000</v>
      </c>
      <c r="G114" s="48">
        <v>57128000</v>
      </c>
      <c r="H114" s="35">
        <f t="shared" si="0"/>
        <v>618317000</v>
      </c>
    </row>
    <row r="115" spans="1:8" ht="12" customHeight="1" thickBot="1">
      <c r="A115" s="92" t="s">
        <v>177</v>
      </c>
      <c r="B115" s="9">
        <v>17649105000</v>
      </c>
      <c r="C115" s="49">
        <v>12702686000</v>
      </c>
      <c r="D115" s="49">
        <v>14478318000</v>
      </c>
      <c r="E115" s="49">
        <v>10246918000</v>
      </c>
      <c r="F115" s="49">
        <v>7357340000</v>
      </c>
      <c r="G115" s="50">
        <v>6129358000</v>
      </c>
      <c r="H115" s="35">
        <f t="shared" si="0"/>
        <v>68563725000</v>
      </c>
    </row>
    <row r="116" spans="1:8" ht="12" customHeight="1" thickBot="1">
      <c r="A116" s="52" t="s">
        <v>6</v>
      </c>
      <c r="B116" s="33">
        <f aca="true" t="shared" si="1" ref="B116:H116">SUM(B110:B115)</f>
        <v>69024566000</v>
      </c>
      <c r="C116" s="33">
        <f t="shared" si="1"/>
        <v>30509113000</v>
      </c>
      <c r="D116" s="33">
        <f t="shared" si="1"/>
        <v>32595103000</v>
      </c>
      <c r="E116" s="33">
        <f t="shared" si="1"/>
        <v>19571111000</v>
      </c>
      <c r="F116" s="33">
        <f t="shared" si="1"/>
        <v>18144204000</v>
      </c>
      <c r="G116" s="33">
        <f t="shared" si="1"/>
        <v>11907320000</v>
      </c>
      <c r="H116" s="11">
        <f t="shared" si="1"/>
        <v>181751417000</v>
      </c>
    </row>
  </sheetData>
  <mergeCells count="21">
    <mergeCell ref="B69:E69"/>
    <mergeCell ref="F69:I69"/>
    <mergeCell ref="B68:I68"/>
    <mergeCell ref="F30:I30"/>
    <mergeCell ref="B30:E30"/>
    <mergeCell ref="C50:C51"/>
    <mergeCell ref="A108:H108"/>
    <mergeCell ref="A95:H95"/>
    <mergeCell ref="B42:C42"/>
    <mergeCell ref="A82:H82"/>
    <mergeCell ref="A56:D56"/>
    <mergeCell ref="E46:E47"/>
    <mergeCell ref="E48:E49"/>
    <mergeCell ref="E50:E51"/>
    <mergeCell ref="C46:C47"/>
    <mergeCell ref="C48:C49"/>
    <mergeCell ref="A4:H4"/>
    <mergeCell ref="C44:C45"/>
    <mergeCell ref="A17:H17"/>
    <mergeCell ref="D42:E42"/>
    <mergeCell ref="E44:E4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2008-09-18T11:07:15Z</cp:lastPrinted>
  <dcterms:created xsi:type="dcterms:W3CDTF">2006-02-24T09:38:25Z</dcterms:created>
  <dcterms:modified xsi:type="dcterms:W3CDTF">2010-04-12T12:29:16Z</dcterms:modified>
  <cp:category/>
  <cp:version/>
  <cp:contentType/>
  <cp:contentStatus/>
</cp:coreProperties>
</file>