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60" windowHeight="4380" tabRatio="601" activeTab="0"/>
  </bookViews>
  <sheets>
    <sheet name="13." sheetId="1" r:id="rId1"/>
    <sheet name="13.1" sheetId="2" r:id="rId2"/>
    <sheet name="13.2" sheetId="3" r:id="rId3"/>
    <sheet name="13.3" sheetId="4" r:id="rId4"/>
    <sheet name="13.4-5" sheetId="5" r:id="rId5"/>
    <sheet name="13.6-7" sheetId="6" r:id="rId6"/>
    <sheet name="13.8-9" sheetId="7" r:id="rId7"/>
    <sheet name="13.10" sheetId="8" r:id="rId8"/>
  </sheets>
  <definedNames/>
  <calcPr fullCalcOnLoad="1"/>
</workbook>
</file>

<file path=xl/sharedStrings.xml><?xml version="1.0" encoding="utf-8"?>
<sst xmlns="http://schemas.openxmlformats.org/spreadsheetml/2006/main" count="285" uniqueCount="156">
  <si>
    <t>Total</t>
  </si>
  <si>
    <t>Variation % 2004/2005</t>
  </si>
  <si>
    <t>Variation % 2005/2006</t>
  </si>
  <si>
    <t>Technical Investment</t>
  </si>
  <si>
    <t>Lands</t>
  </si>
  <si>
    <t>Buildings</t>
  </si>
  <si>
    <t>Deposits with ceding companies</t>
  </si>
  <si>
    <t>Consolidated balance sheet</t>
  </si>
  <si>
    <t>Assets in LBP</t>
  </si>
  <si>
    <t>Investment</t>
  </si>
  <si>
    <t>Securities</t>
  </si>
  <si>
    <t>Loans</t>
  </si>
  <si>
    <t>Blocked Deposits</t>
  </si>
  <si>
    <t>Other technical Investment</t>
  </si>
  <si>
    <t>Total Technical Investment</t>
  </si>
  <si>
    <t>Non Technical Investment</t>
  </si>
  <si>
    <t>Other non technical</t>
  </si>
  <si>
    <t>Total Non Technical Investment</t>
  </si>
  <si>
    <t>Total Investment</t>
  </si>
  <si>
    <t>Non tangible fixed assets</t>
  </si>
  <si>
    <t>Tangible fixed Assets</t>
  </si>
  <si>
    <t>Total fixed assets</t>
  </si>
  <si>
    <t>Other fixed assets</t>
  </si>
  <si>
    <t>Reinsurance/Insurance shares of technical reserves</t>
  </si>
  <si>
    <t>Operational debtors</t>
  </si>
  <si>
    <t>Claims</t>
  </si>
  <si>
    <t>Premiums</t>
  </si>
  <si>
    <t>Current account (insurance companies) debtors</t>
  </si>
  <si>
    <t>Insurers, brokers debtors</t>
  </si>
  <si>
    <t>Other debtors</t>
  </si>
  <si>
    <t>Debtors outside operations</t>
  </si>
  <si>
    <t>Financial accounts</t>
  </si>
  <si>
    <t>Bonds and CDS</t>
  </si>
  <si>
    <t>Banks and financial institutions</t>
  </si>
  <si>
    <t>Cash</t>
  </si>
  <si>
    <t>Total financial accounts</t>
  </si>
  <si>
    <t>Total other assets</t>
  </si>
  <si>
    <t>Regularization and charges accounts</t>
  </si>
  <si>
    <t>Charges to be spread over several years</t>
  </si>
  <si>
    <t>Predifined charges</t>
  </si>
  <si>
    <t>Difference of exchange - assets</t>
  </si>
  <si>
    <t>Regularization accounts</t>
  </si>
  <si>
    <t>Total regularization and charges accounts</t>
  </si>
  <si>
    <t>Total current account</t>
  </si>
  <si>
    <t>Grand total</t>
  </si>
  <si>
    <t>Table 13.2 - Insurance: Consolidated Balance Sheet Liabilities</t>
  </si>
  <si>
    <t>Liabilities in LBP</t>
  </si>
  <si>
    <t xml:space="preserve">Variation % 2004/2005 </t>
  </si>
  <si>
    <t>Capital</t>
  </si>
  <si>
    <t>Cash contribution to foreign companies branches</t>
  </si>
  <si>
    <t>Reserves issued premium, merges and equities</t>
  </si>
  <si>
    <t>Reevaluation variances</t>
  </si>
  <si>
    <t>Reserves</t>
  </si>
  <si>
    <t>Legal reserves</t>
  </si>
  <si>
    <t>Other reserves</t>
  </si>
  <si>
    <t>Results carried forward (debit or credit)</t>
  </si>
  <si>
    <t>Net results - current financial period (Loss or profit)</t>
  </si>
  <si>
    <t>Total shareholders equities</t>
  </si>
  <si>
    <t>Provisions for risks and charges</t>
  </si>
  <si>
    <t>Loans against bonds</t>
  </si>
  <si>
    <t>Loans from credit institutions</t>
  </si>
  <si>
    <t>Funds held from reinsurers against technical reserves</t>
  </si>
  <si>
    <t>Other financial loans</t>
  </si>
  <si>
    <t>Premium reserves</t>
  </si>
  <si>
    <t>Claim reserves</t>
  </si>
  <si>
    <t>Total postponed liabilities</t>
  </si>
  <si>
    <t>Current Accounts Insurance Companies - Payable</t>
  </si>
  <si>
    <t>Insurers and brokers - payable</t>
  </si>
  <si>
    <t>Payable CNSS and staff</t>
  </si>
  <si>
    <t>Taxes on operations</t>
  </si>
  <si>
    <t>Other operational payables</t>
  </si>
  <si>
    <t>Payable on fixed assets</t>
  </si>
  <si>
    <t>Taxes outside operations</t>
  </si>
  <si>
    <t>Payable dividends</t>
  </si>
  <si>
    <t>Other payable outside operations</t>
  </si>
  <si>
    <t>Total other liabilities</t>
  </si>
  <si>
    <t>Deferred income</t>
  </si>
  <si>
    <t>Reserve for evaluation of deposits with ceding companies</t>
  </si>
  <si>
    <t>Difference of exchange - Liabilities</t>
  </si>
  <si>
    <t>Total regularization accounts</t>
  </si>
  <si>
    <t>Long and medium terms loans</t>
  </si>
  <si>
    <t>Technical reserves</t>
  </si>
  <si>
    <t>Operational payables</t>
  </si>
  <si>
    <t>Payable outside operations</t>
  </si>
  <si>
    <t>Table 13.3 - Total insurance market: Profits and losses</t>
  </si>
  <si>
    <t>Profits and losses</t>
  </si>
  <si>
    <t>Expenses in LBP</t>
  </si>
  <si>
    <t>Written premium</t>
  </si>
  <si>
    <t>Accepted premiums</t>
  </si>
  <si>
    <t>Reinsurance/Iinsurance premium - Local</t>
  </si>
  <si>
    <t>Reinsurance/Iinsurance premium - International</t>
  </si>
  <si>
    <t>Net retained premium</t>
  </si>
  <si>
    <t>Discount and charges</t>
  </si>
  <si>
    <t>Incomes in LBP</t>
  </si>
  <si>
    <t>Reserves beginning of the year</t>
  </si>
  <si>
    <t>International R/I Share</t>
  </si>
  <si>
    <t>O/S losses (after deducting local R/I share)</t>
  </si>
  <si>
    <t>O/S losses</t>
  </si>
  <si>
    <t>Commissiom received</t>
  </si>
  <si>
    <t>Other income</t>
  </si>
  <si>
    <t>Total income</t>
  </si>
  <si>
    <t>Paid claims</t>
  </si>
  <si>
    <t>Reinsurance/insurance Local share</t>
  </si>
  <si>
    <t>Reinsurance/Insurance / International share</t>
  </si>
  <si>
    <t>Net retaimed paid claims</t>
  </si>
  <si>
    <t>Premium reserve</t>
  </si>
  <si>
    <t>Commission paid</t>
  </si>
  <si>
    <t>General expenses</t>
  </si>
  <si>
    <t>Taxes</t>
  </si>
  <si>
    <t>Total expenses</t>
  </si>
  <si>
    <t>Net results</t>
  </si>
  <si>
    <t>Table 13.4 - Premium distribution by line of business</t>
  </si>
  <si>
    <t>Premium distribution by sector in LBP</t>
  </si>
  <si>
    <t>Year</t>
  </si>
  <si>
    <t>Growth % 2003/2004</t>
  </si>
  <si>
    <t>Growth % 2004/2005</t>
  </si>
  <si>
    <t>Growth % 2005/2006</t>
  </si>
  <si>
    <t>Table 13.5 - Premium distribution in % by line of business</t>
  </si>
  <si>
    <t>Life</t>
  </si>
  <si>
    <t>Cargo</t>
  </si>
  <si>
    <t>Motors</t>
  </si>
  <si>
    <t>Medical</t>
  </si>
  <si>
    <t>Workmen</t>
  </si>
  <si>
    <t>General Third Party</t>
  </si>
  <si>
    <t>Contractors all risks</t>
  </si>
  <si>
    <t>Other</t>
  </si>
  <si>
    <t>Credit</t>
  </si>
  <si>
    <t>Table 13.6 - Profits distribution by line of business</t>
  </si>
  <si>
    <t>Growth % 2002/2003</t>
  </si>
  <si>
    <t>Table 13.7 - Profits distribution in % by line of business</t>
  </si>
  <si>
    <t>Table 13.8 - Reinsurance by line of business</t>
  </si>
  <si>
    <t>Table 13.9 - Reinsurance in % by line of business</t>
  </si>
  <si>
    <t>Table 13.10 - Market Key Performance Indicators</t>
  </si>
  <si>
    <t>Losses ratio</t>
  </si>
  <si>
    <t>Expense ratio</t>
  </si>
  <si>
    <t>Commission ratio</t>
  </si>
  <si>
    <t>Reinsurance ratio</t>
  </si>
  <si>
    <t>Net accounting loss ratio</t>
  </si>
  <si>
    <t>Loss ratio = Incurred losses / Gross earned premiums</t>
  </si>
  <si>
    <t>Expense ratio = Other expenses / Gross earned premiums</t>
  </si>
  <si>
    <t>Commission ratio = Acquisition expenses (commissions) / Gross earned premiums</t>
  </si>
  <si>
    <t>Reinsurance ratio = Reinsurance ceded / Gross earned premiums</t>
  </si>
  <si>
    <t>Net accounting loss ratio = Loss ratio + Reinsurance ratio</t>
  </si>
  <si>
    <t>Combined ration = Loss ratio + Expenses ratio + Commission ratio + Reinsurance ratio</t>
  </si>
  <si>
    <t>Financial income ratio = Investment resullts / Gross earned premiums</t>
  </si>
  <si>
    <t>Fire</t>
  </si>
  <si>
    <t>Table 13.1 - Insurance: Consolidated Balance Sheet Assets</t>
  </si>
  <si>
    <t>Source: Association des Compagnies d'assurance au Liban</t>
  </si>
  <si>
    <t>Ratio combiné / Combined ratio / النسبة الممزوجة</t>
  </si>
  <si>
    <t>Ratio du revenu financier / Financial Income ratio / نسبة الدخل المالي</t>
  </si>
  <si>
    <t>R/I International Part / International R/I Share / دولي - حصة</t>
  </si>
  <si>
    <t>%</t>
  </si>
  <si>
    <t>Revenus divers / Different income / مداخيل متفرقة</t>
  </si>
  <si>
    <t>Réserves fin d'année / Reserve end of year / احتياطي نهاية السنة</t>
  </si>
  <si>
    <t>Funds detained under reinsurance treaty</t>
  </si>
  <si>
    <t>13. INSURANCE AND REINSURANCE</t>
  </si>
</sst>
</file>

<file path=xl/styles.xml><?xml version="1.0" encoding="utf-8"?>
<styleSheet xmlns="http://schemas.openxmlformats.org/spreadsheetml/2006/main">
  <numFmts count="60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</numFmts>
  <fonts count="1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191" fontId="9" fillId="0" borderId="1" xfId="15" applyNumberFormat="1" applyFont="1" applyFill="1" applyBorder="1" applyAlignment="1">
      <alignment vertical="center" readingOrder="1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191" fontId="13" fillId="0" borderId="4" xfId="15" applyNumberFormat="1" applyFont="1" applyBorder="1" applyAlignment="1">
      <alignment vertical="center"/>
    </xf>
    <xf numFmtId="191" fontId="13" fillId="0" borderId="3" xfId="15" applyNumberFormat="1" applyFont="1" applyBorder="1" applyAlignment="1">
      <alignment vertical="center"/>
    </xf>
    <xf numFmtId="191" fontId="13" fillId="0" borderId="5" xfId="15" applyNumberFormat="1" applyFont="1" applyBorder="1" applyAlignment="1">
      <alignment vertical="center"/>
    </xf>
    <xf numFmtId="191" fontId="9" fillId="0" borderId="6" xfId="15" applyNumberFormat="1" applyFont="1" applyFill="1" applyBorder="1" applyAlignment="1">
      <alignment vertical="center" readingOrder="1"/>
    </xf>
    <xf numFmtId="3" fontId="9" fillId="0" borderId="1" xfId="15" applyNumberFormat="1" applyFont="1" applyFill="1" applyBorder="1" applyAlignment="1">
      <alignment horizontal="right" vertical="center" readingOrder="1"/>
    </xf>
    <xf numFmtId="3" fontId="9" fillId="0" borderId="7" xfId="15" applyNumberFormat="1" applyFont="1" applyFill="1" applyBorder="1" applyAlignment="1">
      <alignment horizontal="right" vertical="center" readingOrder="1"/>
    </xf>
    <xf numFmtId="3" fontId="9" fillId="0" borderId="8" xfId="15" applyNumberFormat="1" applyFont="1" applyFill="1" applyBorder="1" applyAlignment="1">
      <alignment horizontal="right" vertical="center" readingOrder="1"/>
    </xf>
    <xf numFmtId="3" fontId="9" fillId="0" borderId="9" xfId="15" applyNumberFormat="1" applyFont="1" applyFill="1" applyBorder="1" applyAlignment="1">
      <alignment horizontal="right" vertical="center" readingOrder="1"/>
    </xf>
    <xf numFmtId="3" fontId="9" fillId="0" borderId="10" xfId="15" applyNumberFormat="1" applyFont="1" applyFill="1" applyBorder="1" applyAlignment="1">
      <alignment horizontal="right" vertical="center" readingOrder="1"/>
    </xf>
    <xf numFmtId="3" fontId="9" fillId="0" borderId="11" xfId="15" applyNumberFormat="1" applyFont="1" applyFill="1" applyBorder="1" applyAlignment="1">
      <alignment horizontal="right" vertical="center" readingOrder="1"/>
    </xf>
    <xf numFmtId="3" fontId="9" fillId="0" borderId="12" xfId="15" applyNumberFormat="1" applyFont="1" applyFill="1" applyBorder="1" applyAlignment="1">
      <alignment horizontal="right" vertical="center" readingOrder="1"/>
    </xf>
    <xf numFmtId="3" fontId="9" fillId="0" borderId="6" xfId="15" applyNumberFormat="1" applyFont="1" applyFill="1" applyBorder="1" applyAlignment="1">
      <alignment horizontal="right" vertical="center" readingOrder="1"/>
    </xf>
    <xf numFmtId="3" fontId="9" fillId="0" borderId="13" xfId="15" applyNumberFormat="1" applyFont="1" applyFill="1" applyBorder="1" applyAlignment="1">
      <alignment horizontal="right" vertical="center" readingOrder="1"/>
    </xf>
    <xf numFmtId="3" fontId="9" fillId="0" borderId="14" xfId="15" applyNumberFormat="1" applyFont="1" applyFill="1" applyBorder="1" applyAlignment="1">
      <alignment horizontal="right" vertical="center" readingOrder="1"/>
    </xf>
    <xf numFmtId="3" fontId="9" fillId="0" borderId="15" xfId="15" applyNumberFormat="1" applyFont="1" applyFill="1" applyBorder="1" applyAlignment="1">
      <alignment horizontal="right" vertical="center" readingOrder="1"/>
    </xf>
    <xf numFmtId="3" fontId="9" fillId="0" borderId="16" xfId="15" applyNumberFormat="1" applyFont="1" applyFill="1" applyBorder="1" applyAlignment="1">
      <alignment horizontal="right" vertical="center" readingOrder="1"/>
    </xf>
    <xf numFmtId="3" fontId="9" fillId="0" borderId="17" xfId="15" applyNumberFormat="1" applyFont="1" applyFill="1" applyBorder="1" applyAlignment="1">
      <alignment horizontal="right" vertical="center" readingOrder="1"/>
    </xf>
    <xf numFmtId="3" fontId="9" fillId="0" borderId="18" xfId="15" applyNumberFormat="1" applyFont="1" applyFill="1" applyBorder="1" applyAlignment="1">
      <alignment horizontal="right" vertical="center" readingOrder="1"/>
    </xf>
    <xf numFmtId="3" fontId="9" fillId="0" borderId="19" xfId="15" applyNumberFormat="1" applyFont="1" applyFill="1" applyBorder="1" applyAlignment="1">
      <alignment horizontal="right" vertical="center" readingOrder="1"/>
    </xf>
    <xf numFmtId="0" fontId="12" fillId="2" borderId="20" xfId="23" applyFont="1" applyFill="1" applyBorder="1" applyAlignment="1">
      <alignment horizontal="center" vertical="center" wrapText="1" readingOrder="1"/>
      <protection/>
    </xf>
    <xf numFmtId="3" fontId="9" fillId="0" borderId="21" xfId="15" applyNumberFormat="1" applyFont="1" applyFill="1" applyBorder="1" applyAlignment="1">
      <alignment horizontal="right" vertical="center" readingOrder="1"/>
    </xf>
    <xf numFmtId="3" fontId="9" fillId="0" borderId="22" xfId="15" applyNumberFormat="1" applyFont="1" applyFill="1" applyBorder="1" applyAlignment="1">
      <alignment horizontal="right" vertical="center" readingOrder="1"/>
    </xf>
    <xf numFmtId="3" fontId="9" fillId="0" borderId="23" xfId="15" applyNumberFormat="1" applyFont="1" applyFill="1" applyBorder="1" applyAlignment="1">
      <alignment horizontal="right" vertical="center" readingOrder="1"/>
    </xf>
    <xf numFmtId="3" fontId="9" fillId="0" borderId="24" xfId="15" applyNumberFormat="1" applyFont="1" applyFill="1" applyBorder="1" applyAlignment="1">
      <alignment horizontal="right" vertical="center" readingOrder="1"/>
    </xf>
    <xf numFmtId="191" fontId="9" fillId="0" borderId="23" xfId="15" applyNumberFormat="1" applyFont="1" applyFill="1" applyBorder="1" applyAlignment="1">
      <alignment vertical="center" readingOrder="1"/>
    </xf>
    <xf numFmtId="191" fontId="13" fillId="0" borderId="25" xfId="15" applyNumberFormat="1" applyFont="1" applyBorder="1" applyAlignment="1">
      <alignment vertical="center"/>
    </xf>
    <xf numFmtId="1" fontId="9" fillId="0" borderId="22" xfId="15" applyNumberFormat="1" applyFont="1" applyFill="1" applyBorder="1" applyAlignment="1">
      <alignment horizontal="right" vertical="center" readingOrder="1"/>
    </xf>
    <xf numFmtId="3" fontId="9" fillId="0" borderId="26" xfId="15" applyNumberFormat="1" applyFont="1" applyFill="1" applyBorder="1" applyAlignment="1">
      <alignment horizontal="right" vertical="center" readingOrder="1"/>
    </xf>
    <xf numFmtId="0" fontId="5" fillId="0" borderId="0" xfId="0" applyFont="1" applyAlignment="1">
      <alignment horizontal="left" vertical="center"/>
    </xf>
    <xf numFmtId="3" fontId="13" fillId="0" borderId="26" xfId="15" applyNumberFormat="1" applyFont="1" applyFill="1" applyBorder="1" applyAlignment="1">
      <alignment horizontal="right" vertical="center" readingOrder="1"/>
    </xf>
    <xf numFmtId="3" fontId="9" fillId="0" borderId="27" xfId="15" applyNumberFormat="1" applyFont="1" applyFill="1" applyBorder="1" applyAlignment="1">
      <alignment horizontal="right" vertical="center" readingOrder="1"/>
    </xf>
    <xf numFmtId="1" fontId="14" fillId="0" borderId="2" xfId="15" applyNumberFormat="1" applyFont="1" applyFill="1" applyBorder="1" applyAlignment="1">
      <alignment horizontal="right" vertical="center" readingOrder="1"/>
    </xf>
    <xf numFmtId="1" fontId="9" fillId="0" borderId="28" xfId="15" applyNumberFormat="1" applyFont="1" applyFill="1" applyBorder="1" applyAlignment="1">
      <alignment horizontal="right" vertical="center" readingOrder="1"/>
    </xf>
    <xf numFmtId="191" fontId="9" fillId="0" borderId="4" xfId="15" applyNumberFormat="1" applyFont="1" applyFill="1" applyBorder="1" applyAlignment="1">
      <alignment horizontal="right" vertical="center" readingOrder="1"/>
    </xf>
    <xf numFmtId="0" fontId="6" fillId="2" borderId="5" xfId="23" applyFont="1" applyFill="1" applyBorder="1" applyAlignment="1">
      <alignment horizontal="center" vertical="center" wrapText="1" readingOrder="1"/>
      <protection/>
    </xf>
    <xf numFmtId="0" fontId="6" fillId="2" borderId="25" xfId="23" applyFont="1" applyFill="1" applyBorder="1" applyAlignment="1">
      <alignment horizontal="center" vertical="center" wrapText="1" readingOrder="1"/>
      <protection/>
    </xf>
    <xf numFmtId="1" fontId="9" fillId="0" borderId="21" xfId="15" applyNumberFormat="1" applyFont="1" applyFill="1" applyBorder="1" applyAlignment="1">
      <alignment horizontal="right" vertical="center" readingOrder="1"/>
    </xf>
    <xf numFmtId="3" fontId="9" fillId="0" borderId="29" xfId="23" applyNumberFormat="1" applyFont="1" applyFill="1" applyBorder="1" applyAlignment="1">
      <alignment horizontal="right" vertical="center" wrapText="1" readingOrder="1"/>
      <protection/>
    </xf>
    <xf numFmtId="3" fontId="9" fillId="0" borderId="30" xfId="23" applyNumberFormat="1" applyFont="1" applyFill="1" applyBorder="1" applyAlignment="1">
      <alignment horizontal="right" vertical="center" wrapText="1" readingOrder="1"/>
      <protection/>
    </xf>
    <xf numFmtId="0" fontId="12" fillId="2" borderId="31" xfId="23" applyFont="1" applyFill="1" applyBorder="1" applyAlignment="1">
      <alignment horizontal="center" vertical="center" wrapText="1" readingOrder="1"/>
      <protection/>
    </xf>
    <xf numFmtId="0" fontId="6" fillId="2" borderId="29" xfId="23" applyFont="1" applyFill="1" applyBorder="1" applyAlignment="1">
      <alignment horizontal="center" vertical="center" wrapText="1" readingOrder="1"/>
      <protection/>
    </xf>
    <xf numFmtId="3" fontId="13" fillId="2" borderId="32" xfId="15" applyNumberFormat="1" applyFont="1" applyFill="1" applyBorder="1" applyAlignment="1">
      <alignment horizontal="right" vertical="center" readingOrder="1"/>
    </xf>
    <xf numFmtId="3" fontId="15" fillId="0" borderId="26" xfId="15" applyNumberFormat="1" applyFont="1" applyFill="1" applyBorder="1" applyAlignment="1">
      <alignment horizontal="right" vertical="center" readingOrder="1"/>
    </xf>
    <xf numFmtId="0" fontId="16" fillId="2" borderId="2" xfId="23" applyFont="1" applyFill="1" applyBorder="1" applyAlignment="1">
      <alignment horizontal="center" vertical="center" wrapText="1" readingOrder="1"/>
      <protection/>
    </xf>
    <xf numFmtId="3" fontId="13" fillId="2" borderId="33" xfId="15" applyNumberFormat="1" applyFont="1" applyFill="1" applyBorder="1" applyAlignment="1">
      <alignment horizontal="right" vertical="center" readingOrder="1"/>
    </xf>
    <xf numFmtId="1" fontId="14" fillId="2" borderId="34" xfId="15" applyNumberFormat="1" applyFont="1" applyFill="1" applyBorder="1" applyAlignment="1">
      <alignment horizontal="right" vertical="center" readingOrder="1"/>
    </xf>
    <xf numFmtId="3" fontId="15" fillId="0" borderId="35" xfId="15" applyNumberFormat="1" applyFont="1" applyFill="1" applyBorder="1" applyAlignment="1">
      <alignment horizontal="right" vertical="center" readingOrder="1"/>
    </xf>
    <xf numFmtId="1" fontId="14" fillId="0" borderId="36" xfId="15" applyNumberFormat="1" applyFont="1" applyFill="1" applyBorder="1" applyAlignment="1">
      <alignment horizontal="right" vertical="center" readingOrder="1"/>
    </xf>
    <xf numFmtId="1" fontId="14" fillId="0" borderId="4" xfId="15" applyNumberFormat="1" applyFont="1" applyFill="1" applyBorder="1" applyAlignment="1">
      <alignment horizontal="right" vertical="center" readingOrder="1"/>
    </xf>
    <xf numFmtId="3" fontId="15" fillId="0" borderId="37" xfId="15" applyNumberFormat="1" applyFont="1" applyFill="1" applyBorder="1" applyAlignment="1">
      <alignment horizontal="right" vertical="center" readingOrder="1"/>
    </xf>
    <xf numFmtId="3" fontId="9" fillId="0" borderId="38" xfId="23" applyNumberFormat="1" applyFont="1" applyFill="1" applyBorder="1" applyAlignment="1">
      <alignment vertical="center" wrapText="1" readingOrder="1"/>
      <protection/>
    </xf>
    <xf numFmtId="3" fontId="9" fillId="0" borderId="4" xfId="23" applyNumberFormat="1" applyFont="1" applyFill="1" applyBorder="1" applyAlignment="1">
      <alignment vertical="center" wrapText="1" readingOrder="1"/>
      <protection/>
    </xf>
    <xf numFmtId="191" fontId="9" fillId="0" borderId="16" xfId="15" applyNumberFormat="1" applyFont="1" applyFill="1" applyBorder="1" applyAlignment="1">
      <alignment vertical="center" readingOrder="1"/>
    </xf>
    <xf numFmtId="191" fontId="9" fillId="0" borderId="18" xfId="15" applyNumberFormat="1" applyFont="1" applyFill="1" applyBorder="1" applyAlignment="1">
      <alignment vertical="center" readingOrder="1"/>
    </xf>
    <xf numFmtId="1" fontId="14" fillId="0" borderId="4" xfId="15" applyNumberFormat="1" applyFont="1" applyFill="1" applyBorder="1" applyAlignment="1">
      <alignment vertical="center" readingOrder="1"/>
    </xf>
    <xf numFmtId="3" fontId="9" fillId="0" borderId="29" xfId="23" applyNumberFormat="1" applyFont="1" applyFill="1" applyBorder="1" applyAlignment="1">
      <alignment vertical="center" wrapText="1" readingOrder="1"/>
      <protection/>
    </xf>
    <xf numFmtId="3" fontId="9" fillId="0" borderId="3" xfId="23" applyNumberFormat="1" applyFont="1" applyFill="1" applyBorder="1" applyAlignment="1">
      <alignment vertical="center" wrapText="1" readingOrder="1"/>
      <protection/>
    </xf>
    <xf numFmtId="191" fontId="9" fillId="0" borderId="39" xfId="15" applyNumberFormat="1" applyFont="1" applyFill="1" applyBorder="1" applyAlignment="1">
      <alignment vertical="center" readingOrder="1"/>
    </xf>
    <xf numFmtId="1" fontId="14" fillId="0" borderId="40" xfId="15" applyNumberFormat="1" applyFont="1" applyFill="1" applyBorder="1" applyAlignment="1">
      <alignment vertical="center" readingOrder="1"/>
    </xf>
    <xf numFmtId="3" fontId="9" fillId="0" borderId="30" xfId="23" applyNumberFormat="1" applyFont="1" applyFill="1" applyBorder="1" applyAlignment="1">
      <alignment vertical="center" wrapText="1" readingOrder="1"/>
      <protection/>
    </xf>
    <xf numFmtId="191" fontId="9" fillId="0" borderId="41" xfId="15" applyNumberFormat="1" applyFont="1" applyFill="1" applyBorder="1" applyAlignment="1">
      <alignment vertical="center" readingOrder="1"/>
    </xf>
    <xf numFmtId="3" fontId="14" fillId="0" borderId="3" xfId="23" applyNumberFormat="1" applyFont="1" applyFill="1" applyBorder="1" applyAlignment="1">
      <alignment vertical="center" wrapText="1" readingOrder="1"/>
      <protection/>
    </xf>
    <xf numFmtId="191" fontId="9" fillId="0" borderId="42" xfId="15" applyNumberFormat="1" applyFont="1" applyFill="1" applyBorder="1" applyAlignment="1">
      <alignment vertical="center" readingOrder="1"/>
    </xf>
    <xf numFmtId="3" fontId="14" fillId="0" borderId="25" xfId="23" applyNumberFormat="1" applyFont="1" applyFill="1" applyBorder="1" applyAlignment="1">
      <alignment vertical="center" wrapText="1" readingOrder="1"/>
      <protection/>
    </xf>
    <xf numFmtId="1" fontId="14" fillId="0" borderId="43" xfId="15" applyNumberFormat="1" applyFont="1" applyFill="1" applyBorder="1" applyAlignment="1">
      <alignment vertical="center" readingOrder="1"/>
    </xf>
    <xf numFmtId="191" fontId="14" fillId="0" borderId="37" xfId="15" applyNumberFormat="1" applyFont="1" applyFill="1" applyBorder="1" applyAlignment="1">
      <alignment vertical="center" readingOrder="1"/>
    </xf>
    <xf numFmtId="3" fontId="14" fillId="0" borderId="2" xfId="23" applyNumberFormat="1" applyFont="1" applyFill="1" applyBorder="1" applyAlignment="1">
      <alignment vertical="center" wrapText="1" readingOrder="1"/>
      <protection/>
    </xf>
    <xf numFmtId="191" fontId="14" fillId="0" borderId="26" xfId="15" applyNumberFormat="1" applyFont="1" applyFill="1" applyBorder="1" applyAlignment="1">
      <alignment vertical="center" readingOrder="1"/>
    </xf>
    <xf numFmtId="1" fontId="14" fillId="0" borderId="2" xfId="15" applyNumberFormat="1" applyFont="1" applyFill="1" applyBorder="1" applyAlignment="1">
      <alignment vertical="center" readingOrder="1"/>
    </xf>
    <xf numFmtId="3" fontId="9" fillId="0" borderId="44" xfId="23" applyNumberFormat="1" applyFont="1" applyFill="1" applyBorder="1" applyAlignment="1">
      <alignment horizontal="right" vertical="center" wrapText="1" readingOrder="1"/>
      <protection/>
    </xf>
    <xf numFmtId="3" fontId="9" fillId="0" borderId="4" xfId="23" applyNumberFormat="1" applyFont="1" applyFill="1" applyBorder="1" applyAlignment="1">
      <alignment horizontal="right" vertical="center" wrapText="1" readingOrder="1"/>
      <protection/>
    </xf>
    <xf numFmtId="3" fontId="9" fillId="0" borderId="3" xfId="23" applyNumberFormat="1" applyFont="1" applyFill="1" applyBorder="1" applyAlignment="1">
      <alignment horizontal="right" vertical="center" wrapText="1" readingOrder="1"/>
      <protection/>
    </xf>
    <xf numFmtId="3" fontId="9" fillId="0" borderId="25" xfId="23" applyNumberFormat="1" applyFont="1" applyFill="1" applyBorder="1" applyAlignment="1">
      <alignment horizontal="right" vertical="center" wrapText="1" readingOrder="1"/>
      <protection/>
    </xf>
    <xf numFmtId="3" fontId="9" fillId="0" borderId="2" xfId="23" applyNumberFormat="1" applyFont="1" applyFill="1" applyBorder="1" applyAlignment="1">
      <alignment horizontal="right" vertical="center" wrapText="1" readingOrder="1"/>
      <protection/>
    </xf>
    <xf numFmtId="1" fontId="9" fillId="0" borderId="4" xfId="15" applyNumberFormat="1" applyFont="1" applyFill="1" applyBorder="1" applyAlignment="1">
      <alignment horizontal="right" vertical="center" readingOrder="1"/>
    </xf>
    <xf numFmtId="1" fontId="9" fillId="0" borderId="40" xfId="15" applyNumberFormat="1" applyFont="1" applyFill="1" applyBorder="1" applyAlignment="1">
      <alignment horizontal="right" vertical="center" readingOrder="1"/>
    </xf>
    <xf numFmtId="1" fontId="9" fillId="0" borderId="45" xfId="15" applyNumberFormat="1" applyFont="1" applyFill="1" applyBorder="1" applyAlignment="1">
      <alignment horizontal="right" vertical="center" readingOrder="1"/>
    </xf>
    <xf numFmtId="3" fontId="9" fillId="0" borderId="5" xfId="23" applyNumberFormat="1" applyFont="1" applyFill="1" applyBorder="1" applyAlignment="1">
      <alignment horizontal="right" vertical="center" wrapText="1" readingOrder="1"/>
      <protection/>
    </xf>
    <xf numFmtId="3" fontId="9" fillId="0" borderId="11" xfId="0" applyNumberFormat="1" applyFont="1" applyFill="1" applyBorder="1" applyAlignment="1">
      <alignment horizontal="right" vertical="center" wrapText="1" readingOrder="1"/>
    </xf>
    <xf numFmtId="3" fontId="9" fillId="0" borderId="1" xfId="0" applyNumberFormat="1" applyFont="1" applyFill="1" applyBorder="1" applyAlignment="1">
      <alignment horizontal="right" vertical="center" wrapText="1" readingOrder="1"/>
    </xf>
    <xf numFmtId="3" fontId="9" fillId="0" borderId="46" xfId="23" applyNumberFormat="1" applyFont="1" applyFill="1" applyBorder="1" applyAlignment="1">
      <alignment horizontal="right" vertical="center" wrapText="1" readingOrder="1"/>
      <protection/>
    </xf>
    <xf numFmtId="3" fontId="13" fillId="2" borderId="31" xfId="23" applyNumberFormat="1" applyFont="1" applyFill="1" applyBorder="1" applyAlignment="1">
      <alignment horizontal="right" vertical="center" wrapText="1" readingOrder="1"/>
      <protection/>
    </xf>
    <xf numFmtId="3" fontId="9" fillId="2" borderId="45" xfId="23" applyNumberFormat="1" applyFont="1" applyFill="1" applyBorder="1" applyAlignment="1">
      <alignment horizontal="right" vertical="center" wrapText="1" readingOrder="1"/>
      <protection/>
    </xf>
    <xf numFmtId="3" fontId="9" fillId="0" borderId="11" xfId="23" applyNumberFormat="1" applyFont="1" applyFill="1" applyBorder="1" applyAlignment="1">
      <alignment horizontal="right" vertical="center" wrapText="1" readingOrder="1"/>
      <protection/>
    </xf>
    <xf numFmtId="3" fontId="9" fillId="0" borderId="23" xfId="23" applyNumberFormat="1" applyFont="1" applyFill="1" applyBorder="1" applyAlignment="1">
      <alignment horizontal="right" vertical="center" wrapText="1" readingOrder="1"/>
      <protection/>
    </xf>
    <xf numFmtId="1" fontId="9" fillId="0" borderId="47" xfId="15" applyNumberFormat="1" applyFont="1" applyFill="1" applyBorder="1" applyAlignment="1">
      <alignment horizontal="right" vertical="center" readingOrder="1"/>
    </xf>
    <xf numFmtId="3" fontId="14" fillId="0" borderId="26" xfId="23" applyNumberFormat="1" applyFont="1" applyFill="1" applyBorder="1" applyAlignment="1">
      <alignment horizontal="right" vertical="center" wrapText="1" readingOrder="1"/>
      <protection/>
    </xf>
    <xf numFmtId="3" fontId="14" fillId="0" borderId="2" xfId="23" applyNumberFormat="1" applyFont="1" applyFill="1" applyBorder="1" applyAlignment="1">
      <alignment horizontal="right" vertical="center" wrapText="1" readingOrder="1"/>
      <protection/>
    </xf>
    <xf numFmtId="3" fontId="9" fillId="0" borderId="42" xfId="23" applyNumberFormat="1" applyFont="1" applyFill="1" applyBorder="1" applyAlignment="1">
      <alignment horizontal="right" vertical="center" wrapText="1" readingOrder="1"/>
      <protection/>
    </xf>
    <xf numFmtId="3" fontId="9" fillId="0" borderId="41" xfId="23" applyNumberFormat="1" applyFont="1" applyFill="1" applyBorder="1" applyAlignment="1">
      <alignment horizontal="right" vertical="center" wrapText="1" readingOrder="1"/>
      <protection/>
    </xf>
    <xf numFmtId="3" fontId="9" fillId="0" borderId="39" xfId="23" applyNumberFormat="1" applyFont="1" applyFill="1" applyBorder="1" applyAlignment="1">
      <alignment horizontal="right" vertical="center" wrapText="1" readingOrder="1"/>
      <protection/>
    </xf>
    <xf numFmtId="3" fontId="15" fillId="0" borderId="35" xfId="23" applyNumberFormat="1" applyFont="1" applyFill="1" applyBorder="1" applyAlignment="1">
      <alignment horizontal="right" vertical="center" wrapText="1" readingOrder="1"/>
      <protection/>
    </xf>
    <xf numFmtId="0" fontId="12" fillId="2" borderId="48" xfId="0" applyFont="1" applyFill="1" applyBorder="1" applyAlignment="1">
      <alignment horizontal="center" vertical="center" wrapText="1" readingOrder="1"/>
    </xf>
    <xf numFmtId="0" fontId="12" fillId="2" borderId="49" xfId="0" applyFont="1" applyFill="1" applyBorder="1" applyAlignment="1">
      <alignment horizontal="center" vertical="center" wrapText="1" readingOrder="1"/>
    </xf>
    <xf numFmtId="3" fontId="15" fillId="0" borderId="20" xfId="23" applyNumberFormat="1" applyFont="1" applyFill="1" applyBorder="1" applyAlignment="1">
      <alignment horizontal="right" vertical="center" wrapText="1" readingOrder="1"/>
      <protection/>
    </xf>
    <xf numFmtId="3" fontId="9" fillId="0" borderId="42" xfId="15" applyNumberFormat="1" applyFont="1" applyFill="1" applyBorder="1" applyAlignment="1">
      <alignment horizontal="right" vertical="center" readingOrder="1"/>
    </xf>
    <xf numFmtId="3" fontId="9" fillId="0" borderId="41" xfId="15" applyNumberFormat="1" applyFont="1" applyFill="1" applyBorder="1" applyAlignment="1">
      <alignment horizontal="right" vertical="center" readingOrder="1"/>
    </xf>
    <xf numFmtId="3" fontId="9" fillId="0" borderId="39" xfId="15" applyNumberFormat="1" applyFont="1" applyFill="1" applyBorder="1" applyAlignment="1">
      <alignment horizontal="right" vertical="center" readingOrder="1"/>
    </xf>
    <xf numFmtId="3" fontId="15" fillId="0" borderId="36" xfId="15" applyNumberFormat="1" applyFont="1" applyFill="1" applyBorder="1" applyAlignment="1">
      <alignment horizontal="right" vertical="center" readingOrder="1"/>
    </xf>
    <xf numFmtId="3" fontId="13" fillId="0" borderId="2" xfId="23" applyNumberFormat="1" applyFont="1" applyFill="1" applyBorder="1" applyAlignment="1">
      <alignment horizontal="right" vertical="center" wrapText="1" readingOrder="1"/>
      <protection/>
    </xf>
    <xf numFmtId="1" fontId="14" fillId="0" borderId="45" xfId="15" applyNumberFormat="1" applyFont="1" applyFill="1" applyBorder="1" applyAlignment="1">
      <alignment horizontal="right" vertical="center" readingOrder="1"/>
    </xf>
    <xf numFmtId="1" fontId="14" fillId="0" borderId="3" xfId="15" applyNumberFormat="1" applyFont="1" applyFill="1" applyBorder="1" applyAlignment="1">
      <alignment horizontal="right" vertical="center" readingOrder="1"/>
    </xf>
    <xf numFmtId="1" fontId="14" fillId="0" borderId="5" xfId="15" applyNumberFormat="1" applyFont="1" applyFill="1" applyBorder="1" applyAlignment="1">
      <alignment horizontal="right" vertical="center" readingOrder="1"/>
    </xf>
    <xf numFmtId="3" fontId="13" fillId="0" borderId="6" xfId="15" applyNumberFormat="1" applyFont="1" applyFill="1" applyBorder="1" applyAlignment="1">
      <alignment horizontal="right" vertical="center" readingOrder="1"/>
    </xf>
    <xf numFmtId="3" fontId="13" fillId="0" borderId="37" xfId="15" applyNumberFormat="1" applyFont="1" applyFill="1" applyBorder="1" applyAlignment="1">
      <alignment horizontal="right" vertical="center" readingOrder="1"/>
    </xf>
    <xf numFmtId="1" fontId="9" fillId="0" borderId="2" xfId="15" applyNumberFormat="1" applyFont="1" applyFill="1" applyBorder="1" applyAlignment="1">
      <alignment horizontal="right" vertical="center" readingOrder="1"/>
    </xf>
    <xf numFmtId="0" fontId="6" fillId="2" borderId="50" xfId="23" applyFont="1" applyFill="1" applyBorder="1" applyAlignment="1">
      <alignment horizontal="center" vertical="center" wrapText="1" readingOrder="1"/>
      <protection/>
    </xf>
    <xf numFmtId="3" fontId="14" fillId="0" borderId="32" xfId="15" applyNumberFormat="1" applyFont="1" applyFill="1" applyBorder="1" applyAlignment="1">
      <alignment horizontal="right" vertical="center" readingOrder="1"/>
    </xf>
    <xf numFmtId="3" fontId="13" fillId="0" borderId="4" xfId="23" applyNumberFormat="1" applyFont="1" applyFill="1" applyBorder="1" applyAlignment="1">
      <alignment horizontal="right" vertical="center" wrapText="1" readingOrder="1"/>
      <protection/>
    </xf>
    <xf numFmtId="3" fontId="13" fillId="0" borderId="3" xfId="23" applyNumberFormat="1" applyFont="1" applyFill="1" applyBorder="1" applyAlignment="1">
      <alignment horizontal="right" vertical="center" wrapText="1" readingOrder="1"/>
      <protection/>
    </xf>
    <xf numFmtId="1" fontId="9" fillId="0" borderId="51" xfId="15" applyNumberFormat="1" applyFont="1" applyFill="1" applyBorder="1" applyAlignment="1">
      <alignment horizontal="right" vertical="center" readingOrder="1"/>
    </xf>
    <xf numFmtId="1" fontId="9" fillId="0" borderId="52" xfId="15" applyNumberFormat="1" applyFont="1" applyFill="1" applyBorder="1" applyAlignment="1">
      <alignment horizontal="right" vertical="center" readingOrder="1"/>
    </xf>
    <xf numFmtId="3" fontId="14" fillId="0" borderId="53" xfId="15" applyNumberFormat="1" applyFont="1" applyFill="1" applyBorder="1" applyAlignment="1">
      <alignment horizontal="right" vertical="center" readingOrder="1"/>
    </xf>
    <xf numFmtId="3" fontId="13" fillId="0" borderId="54" xfId="15" applyNumberFormat="1" applyFont="1" applyFill="1" applyBorder="1" applyAlignment="1">
      <alignment horizontal="right" vertical="center" readingOrder="1"/>
    </xf>
    <xf numFmtId="3" fontId="13" fillId="0" borderId="21" xfId="15" applyNumberFormat="1" applyFont="1" applyFill="1" applyBorder="1" applyAlignment="1">
      <alignment horizontal="right" vertical="center" readingOrder="1"/>
    </xf>
    <xf numFmtId="3" fontId="13" fillId="0" borderId="13" xfId="15" applyNumberFormat="1" applyFont="1" applyFill="1" applyBorder="1" applyAlignment="1">
      <alignment horizontal="right" vertical="center" readingOrder="1"/>
    </xf>
    <xf numFmtId="3" fontId="13" fillId="0" borderId="22" xfId="15" applyNumberFormat="1" applyFont="1" applyFill="1" applyBorder="1" applyAlignment="1">
      <alignment horizontal="right" vertical="center" readingOrder="1"/>
    </xf>
    <xf numFmtId="3" fontId="14" fillId="0" borderId="45" xfId="15" applyNumberFormat="1" applyFont="1" applyFill="1" applyBorder="1" applyAlignment="1">
      <alignment horizontal="right" vertical="center" readingOrder="1"/>
    </xf>
    <xf numFmtId="3" fontId="13" fillId="0" borderId="5" xfId="23" applyNumberFormat="1" applyFont="1" applyFill="1" applyBorder="1" applyAlignment="1">
      <alignment horizontal="right" vertical="center" wrapText="1" readingOrder="1"/>
      <protection/>
    </xf>
    <xf numFmtId="3" fontId="13" fillId="0" borderId="44" xfId="23" applyNumberFormat="1" applyFont="1" applyFill="1" applyBorder="1" applyAlignment="1">
      <alignment horizontal="right" vertical="center" wrapText="1" readingOrder="1"/>
      <protection/>
    </xf>
    <xf numFmtId="3" fontId="13" fillId="0" borderId="30" xfId="23" applyNumberFormat="1" applyFont="1" applyFill="1" applyBorder="1" applyAlignment="1">
      <alignment horizontal="right" vertical="center" wrapText="1" readingOrder="1"/>
      <protection/>
    </xf>
    <xf numFmtId="3" fontId="13" fillId="0" borderId="55" xfId="23" applyNumberFormat="1" applyFont="1" applyFill="1" applyBorder="1" applyAlignment="1">
      <alignment horizontal="right" vertical="center" wrapText="1" readingOrder="1"/>
      <protection/>
    </xf>
    <xf numFmtId="3" fontId="14" fillId="0" borderId="56" xfId="23" applyNumberFormat="1" applyFont="1" applyFill="1" applyBorder="1" applyAlignment="1">
      <alignment horizontal="right" vertical="center" wrapText="1" readingOrder="1"/>
      <protection/>
    </xf>
    <xf numFmtId="3" fontId="9" fillId="0" borderId="55" xfId="23" applyNumberFormat="1" applyFont="1" applyFill="1" applyBorder="1" applyAlignment="1">
      <alignment horizontal="right" vertical="center" wrapText="1" readingOrder="1"/>
      <protection/>
    </xf>
    <xf numFmtId="3" fontId="14" fillId="0" borderId="57" xfId="15" applyNumberFormat="1" applyFont="1" applyFill="1" applyBorder="1" applyAlignment="1">
      <alignment horizontal="right" vertical="center" readingOrder="1"/>
    </xf>
    <xf numFmtId="3" fontId="14" fillId="0" borderId="34" xfId="15" applyNumberFormat="1" applyFont="1" applyFill="1" applyBorder="1" applyAlignment="1">
      <alignment horizontal="right" vertical="center" readingOrder="1"/>
    </xf>
    <xf numFmtId="3" fontId="13" fillId="0" borderId="58" xfId="15" applyNumberFormat="1" applyFont="1" applyFill="1" applyBorder="1" applyAlignment="1">
      <alignment horizontal="right" vertical="center" readingOrder="1"/>
    </xf>
    <xf numFmtId="3" fontId="13" fillId="0" borderId="59" xfId="15" applyNumberFormat="1" applyFont="1" applyFill="1" applyBorder="1" applyAlignment="1">
      <alignment horizontal="right" vertical="center" readingOrder="1"/>
    </xf>
    <xf numFmtId="3" fontId="13" fillId="0" borderId="8" xfId="15" applyNumberFormat="1" applyFont="1" applyFill="1" applyBorder="1" applyAlignment="1">
      <alignment horizontal="right" vertical="center" readingOrder="1"/>
    </xf>
    <xf numFmtId="3" fontId="13" fillId="0" borderId="15" xfId="15" applyNumberFormat="1" applyFont="1" applyFill="1" applyBorder="1" applyAlignment="1">
      <alignment horizontal="right" vertical="center" readingOrder="1"/>
    </xf>
    <xf numFmtId="1" fontId="14" fillId="0" borderId="60" xfId="15" applyNumberFormat="1" applyFont="1" applyFill="1" applyBorder="1" applyAlignment="1">
      <alignment horizontal="right" vertical="center" readingOrder="1"/>
    </xf>
    <xf numFmtId="1" fontId="9" fillId="0" borderId="3" xfId="15" applyNumberFormat="1" applyFont="1" applyFill="1" applyBorder="1" applyAlignment="1">
      <alignment horizontal="right" vertical="center" readingOrder="1"/>
    </xf>
    <xf numFmtId="1" fontId="9" fillId="0" borderId="5" xfId="15" applyNumberFormat="1" applyFont="1" applyFill="1" applyBorder="1" applyAlignment="1">
      <alignment horizontal="right" vertical="center" readingOrder="1"/>
    </xf>
    <xf numFmtId="191" fontId="0" fillId="0" borderId="0" xfId="15" applyNumberFormat="1" applyAlignment="1">
      <alignment/>
    </xf>
    <xf numFmtId="191" fontId="0" fillId="0" borderId="0" xfId="0" applyNumberFormat="1" applyAlignment="1">
      <alignment/>
    </xf>
    <xf numFmtId="1" fontId="9" fillId="0" borderId="61" xfId="15" applyNumberFormat="1" applyFont="1" applyFill="1" applyBorder="1" applyAlignment="1">
      <alignment horizontal="right" vertical="center" readingOrder="1"/>
    </xf>
    <xf numFmtId="3" fontId="14" fillId="0" borderId="56" xfId="15" applyNumberFormat="1" applyFont="1" applyFill="1" applyBorder="1" applyAlignment="1">
      <alignment horizontal="right" vertical="center" readingOrder="1"/>
    </xf>
    <xf numFmtId="191" fontId="0" fillId="0" borderId="0" xfId="15" applyNumberFormat="1" applyFont="1" applyAlignment="1">
      <alignment/>
    </xf>
    <xf numFmtId="191" fontId="9" fillId="0" borderId="62" xfId="15" applyNumberFormat="1" applyFont="1" applyFill="1" applyBorder="1" applyAlignment="1">
      <alignment vertical="center" readingOrder="1"/>
    </xf>
    <xf numFmtId="191" fontId="9" fillId="0" borderId="0" xfId="15" applyNumberFormat="1" applyFont="1" applyFill="1" applyBorder="1" applyAlignment="1">
      <alignment vertical="center" readingOrder="1"/>
    </xf>
    <xf numFmtId="3" fontId="9" fillId="0" borderId="16" xfId="15" applyNumberFormat="1" applyFont="1" applyFill="1" applyBorder="1" applyAlignment="1">
      <alignment vertical="center" readingOrder="1"/>
    </xf>
    <xf numFmtId="3" fontId="9" fillId="0" borderId="40" xfId="23" applyNumberFormat="1" applyFont="1" applyFill="1" applyBorder="1" applyAlignment="1">
      <alignment vertical="center" wrapText="1" readingOrder="1"/>
      <protection/>
    </xf>
    <xf numFmtId="3" fontId="9" fillId="0" borderId="42" xfId="23" applyNumberFormat="1" applyFont="1" applyFill="1" applyBorder="1" applyAlignment="1">
      <alignment vertical="center" wrapText="1" readingOrder="1"/>
      <protection/>
    </xf>
    <xf numFmtId="3" fontId="9" fillId="0" borderId="39" xfId="23" applyNumberFormat="1" applyFont="1" applyFill="1" applyBorder="1" applyAlignment="1">
      <alignment vertical="center" wrapText="1" readingOrder="1"/>
      <protection/>
    </xf>
    <xf numFmtId="3" fontId="9" fillId="0" borderId="41" xfId="23" applyNumberFormat="1" applyFont="1" applyFill="1" applyBorder="1" applyAlignment="1">
      <alignment vertical="center" wrapText="1" readingOrder="1"/>
      <protection/>
    </xf>
    <xf numFmtId="3" fontId="9" fillId="0" borderId="0" xfId="23" applyNumberFormat="1" applyFont="1" applyFill="1" applyBorder="1" applyAlignment="1">
      <alignment vertical="center" wrapText="1" readingOrder="1"/>
      <protection/>
    </xf>
    <xf numFmtId="1" fontId="14" fillId="2" borderId="40" xfId="15" applyNumberFormat="1" applyFont="1" applyFill="1" applyBorder="1" applyAlignment="1">
      <alignment vertical="center" readingOrder="1"/>
    </xf>
    <xf numFmtId="43" fontId="0" fillId="0" borderId="0" xfId="0" applyNumberFormat="1" applyAlignment="1">
      <alignment/>
    </xf>
    <xf numFmtId="0" fontId="12" fillId="2" borderId="63" xfId="0" applyFont="1" applyFill="1" applyBorder="1" applyAlignment="1">
      <alignment horizontal="center" vertical="center" wrapText="1" readingOrder="1"/>
    </xf>
    <xf numFmtId="191" fontId="6" fillId="0" borderId="4" xfId="15" applyNumberFormat="1" applyFont="1" applyFill="1" applyBorder="1" applyAlignment="1">
      <alignment horizontal="center" vertical="center" wrapText="1" readingOrder="1"/>
    </xf>
    <xf numFmtId="191" fontId="6" fillId="0" borderId="44" xfId="15" applyNumberFormat="1" applyFont="1" applyFill="1" applyBorder="1" applyAlignment="1">
      <alignment horizontal="center" vertical="center" wrapText="1" readingOrder="1"/>
    </xf>
    <xf numFmtId="191" fontId="6" fillId="0" borderId="6" xfId="15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3" fontId="14" fillId="2" borderId="64" xfId="23" applyNumberFormat="1" applyFont="1" applyFill="1" applyBorder="1" applyAlignment="1">
      <alignment vertical="center" wrapText="1" readingOrder="1"/>
      <protection/>
    </xf>
    <xf numFmtId="3" fontId="14" fillId="2" borderId="65" xfId="23" applyNumberFormat="1" applyFont="1" applyFill="1" applyBorder="1" applyAlignment="1">
      <alignment vertical="center" wrapText="1" readingOrder="1"/>
      <protection/>
    </xf>
    <xf numFmtId="191" fontId="14" fillId="2" borderId="63" xfId="15" applyNumberFormat="1" applyFont="1" applyFill="1" applyBorder="1" applyAlignment="1">
      <alignment vertical="center" readingOrder="1"/>
    </xf>
    <xf numFmtId="191" fontId="14" fillId="2" borderId="64" xfId="15" applyNumberFormat="1" applyFont="1" applyFill="1" applyBorder="1" applyAlignment="1">
      <alignment vertical="center" readingOrder="1"/>
    </xf>
    <xf numFmtId="1" fontId="14" fillId="2" borderId="65" xfId="15" applyNumberFormat="1" applyFont="1" applyFill="1" applyBorder="1" applyAlignment="1">
      <alignment vertical="center" readingOrder="1"/>
    </xf>
    <xf numFmtId="3" fontId="9" fillId="0" borderId="38" xfId="23" applyNumberFormat="1" applyFont="1" applyFill="1" applyBorder="1" applyAlignment="1">
      <alignment horizontal="right" vertical="center" wrapText="1" readingOrder="1"/>
      <protection/>
    </xf>
    <xf numFmtId="3" fontId="9" fillId="0" borderId="40" xfId="23" applyNumberFormat="1" applyFont="1" applyFill="1" applyBorder="1" applyAlignment="1">
      <alignment horizontal="right" vertical="center" wrapText="1" readingOrder="1"/>
      <protection/>
    </xf>
    <xf numFmtId="1" fontId="14" fillId="0" borderId="40" xfId="15" applyNumberFormat="1" applyFont="1" applyFill="1" applyBorder="1" applyAlignment="1">
      <alignment horizontal="right" vertical="center" readingOrder="1"/>
    </xf>
    <xf numFmtId="191" fontId="9" fillId="0" borderId="46" xfId="15" applyNumberFormat="1" applyFont="1" applyFill="1" applyBorder="1" applyAlignment="1">
      <alignment vertical="center" readingOrder="1"/>
    </xf>
    <xf numFmtId="3" fontId="9" fillId="0" borderId="66" xfId="23" applyNumberFormat="1" applyFont="1" applyFill="1" applyBorder="1" applyAlignment="1">
      <alignment vertical="center" wrapText="1" readingOrder="1"/>
      <protection/>
    </xf>
    <xf numFmtId="191" fontId="9" fillId="0" borderId="67" xfId="15" applyNumberFormat="1" applyFont="1" applyFill="1" applyBorder="1" applyAlignment="1">
      <alignment vertical="center" readingOrder="1"/>
    </xf>
    <xf numFmtId="191" fontId="9" fillId="0" borderId="11" xfId="15" applyNumberFormat="1" applyFont="1" applyFill="1" applyBorder="1" applyAlignment="1">
      <alignment vertical="center" readingOrder="1"/>
    </xf>
    <xf numFmtId="3" fontId="14" fillId="0" borderId="4" xfId="23" applyNumberFormat="1" applyFont="1" applyFill="1" applyBorder="1" applyAlignment="1">
      <alignment vertical="center" wrapText="1" readingOrder="1"/>
      <protection/>
    </xf>
    <xf numFmtId="3" fontId="9" fillId="0" borderId="5" xfId="23" applyNumberFormat="1" applyFont="1" applyFill="1" applyBorder="1" applyAlignment="1">
      <alignment vertical="center" wrapText="1" readingOrder="1"/>
      <protection/>
    </xf>
    <xf numFmtId="191" fontId="9" fillId="0" borderId="15" xfId="15" applyNumberFormat="1" applyFont="1" applyFill="1" applyBorder="1" applyAlignment="1">
      <alignment vertical="center" readingOrder="1"/>
    </xf>
    <xf numFmtId="1" fontId="9" fillId="0" borderId="5" xfId="15" applyNumberFormat="1" applyFont="1" applyFill="1" applyBorder="1" applyAlignment="1">
      <alignment vertical="center" readingOrder="1"/>
    </xf>
    <xf numFmtId="3" fontId="9" fillId="0" borderId="20" xfId="23" applyNumberFormat="1" applyFont="1" applyFill="1" applyBorder="1" applyAlignment="1">
      <alignment horizontal="right" vertical="center" wrapText="1" readingOrder="1"/>
      <protection/>
    </xf>
    <xf numFmtId="3" fontId="9" fillId="0" borderId="37" xfId="15" applyNumberFormat="1" applyFont="1" applyFill="1" applyBorder="1" applyAlignment="1">
      <alignment horizontal="right" vertical="center" readingOrder="1"/>
    </xf>
    <xf numFmtId="3" fontId="9" fillId="0" borderId="16" xfId="0" applyNumberFormat="1" applyFont="1" applyFill="1" applyBorder="1" applyAlignment="1">
      <alignment horizontal="right" vertical="center" wrapText="1" readingOrder="1"/>
    </xf>
    <xf numFmtId="3" fontId="9" fillId="0" borderId="62" xfId="23" applyNumberFormat="1" applyFont="1" applyFill="1" applyBorder="1" applyAlignment="1">
      <alignment horizontal="right" vertical="center" wrapText="1" readingOrder="1"/>
      <protection/>
    </xf>
    <xf numFmtId="3" fontId="9" fillId="0" borderId="43" xfId="23" applyNumberFormat="1" applyFont="1" applyFill="1" applyBorder="1" applyAlignment="1">
      <alignment horizontal="right" vertical="center" wrapText="1" readingOrder="1"/>
      <protection/>
    </xf>
    <xf numFmtId="3" fontId="9" fillId="0" borderId="22" xfId="23" applyNumberFormat="1" applyFont="1" applyFill="1" applyBorder="1" applyAlignment="1">
      <alignment horizontal="right" vertical="center" wrapText="1" readingOrder="1"/>
      <protection/>
    </xf>
    <xf numFmtId="0" fontId="8" fillId="2" borderId="48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91" fontId="9" fillId="0" borderId="4" xfId="15" applyNumberFormat="1" applyFont="1" applyFill="1" applyBorder="1" applyAlignment="1">
      <alignment horizontal="center" vertical="center" wrapText="1" readingOrder="1"/>
    </xf>
    <xf numFmtId="191" fontId="9" fillId="0" borderId="44" xfId="15" applyNumberFormat="1" applyFont="1" applyFill="1" applyBorder="1" applyAlignment="1">
      <alignment horizontal="center" vertical="center" wrapText="1" readingOrder="1"/>
    </xf>
    <xf numFmtId="3" fontId="9" fillId="0" borderId="45" xfId="23" applyNumberFormat="1" applyFont="1" applyFill="1" applyBorder="1" applyAlignment="1">
      <alignment vertical="center" wrapText="1" readingOrder="1"/>
      <protection/>
    </xf>
    <xf numFmtId="3" fontId="9" fillId="0" borderId="45" xfId="23" applyNumberFormat="1" applyFont="1" applyFill="1" applyBorder="1" applyAlignment="1">
      <alignment horizontal="right" vertical="center" wrapText="1" readingOrder="1"/>
      <protection/>
    </xf>
    <xf numFmtId="1" fontId="14" fillId="0" borderId="52" xfId="15" applyNumberFormat="1" applyFont="1" applyFill="1" applyBorder="1" applyAlignment="1">
      <alignment vertical="center" readingOrder="1"/>
    </xf>
    <xf numFmtId="0" fontId="6" fillId="2" borderId="45" xfId="23" applyFont="1" applyFill="1" applyBorder="1" applyAlignment="1">
      <alignment horizontal="center" vertical="center" wrapText="1" readingOrder="1"/>
      <protection/>
    </xf>
    <xf numFmtId="3" fontId="9" fillId="0" borderId="25" xfId="23" applyNumberFormat="1" applyFont="1" applyFill="1" applyBorder="1" applyAlignment="1">
      <alignment vertical="center" wrapText="1" readingOrder="1"/>
      <protection/>
    </xf>
    <xf numFmtId="3" fontId="14" fillId="0" borderId="45" xfId="23" applyNumberFormat="1" applyFont="1" applyFill="1" applyBorder="1" applyAlignment="1">
      <alignment vertical="center" wrapText="1" readingOrder="1"/>
      <protection/>
    </xf>
    <xf numFmtId="1" fontId="14" fillId="0" borderId="61" xfId="15" applyNumberFormat="1" applyFont="1" applyFill="1" applyBorder="1" applyAlignment="1">
      <alignment vertical="center" readingOrder="1"/>
    </xf>
    <xf numFmtId="191" fontId="9" fillId="0" borderId="21" xfId="15" applyNumberFormat="1" applyFont="1" applyFill="1" applyBorder="1" applyAlignment="1">
      <alignment horizontal="center" vertical="center" wrapText="1" readingOrder="1"/>
    </xf>
    <xf numFmtId="3" fontId="9" fillId="0" borderId="19" xfId="15" applyNumberFormat="1" applyFont="1" applyFill="1" applyBorder="1" applyAlignment="1">
      <alignment vertical="center" readingOrder="1"/>
    </xf>
    <xf numFmtId="191" fontId="9" fillId="0" borderId="28" xfId="15" applyNumberFormat="1" applyFont="1" applyFill="1" applyBorder="1" applyAlignment="1">
      <alignment vertical="center" readingOrder="1"/>
    </xf>
    <xf numFmtId="191" fontId="9" fillId="0" borderId="69" xfId="15" applyNumberFormat="1" applyFont="1" applyFill="1" applyBorder="1" applyAlignment="1">
      <alignment vertical="center" readingOrder="1"/>
    </xf>
    <xf numFmtId="191" fontId="9" fillId="0" borderId="70" xfId="15" applyNumberFormat="1" applyFont="1" applyFill="1" applyBorder="1" applyAlignment="1">
      <alignment vertical="center" readingOrder="1"/>
    </xf>
    <xf numFmtId="191" fontId="9" fillId="0" borderId="13" xfId="15" applyNumberFormat="1" applyFont="1" applyFill="1" applyBorder="1" applyAlignment="1">
      <alignment vertical="center" readingOrder="1"/>
    </xf>
    <xf numFmtId="191" fontId="9" fillId="0" borderId="71" xfId="15" applyNumberFormat="1" applyFont="1" applyFill="1" applyBorder="1" applyAlignment="1">
      <alignment vertical="center" readingOrder="1"/>
    </xf>
    <xf numFmtId="191" fontId="9" fillId="0" borderId="19" xfId="15" applyNumberFormat="1" applyFont="1" applyFill="1" applyBorder="1" applyAlignment="1">
      <alignment vertical="center" readingOrder="1"/>
    </xf>
    <xf numFmtId="191" fontId="9" fillId="0" borderId="61" xfId="15" applyNumberFormat="1" applyFont="1" applyFill="1" applyBorder="1" applyAlignment="1">
      <alignment vertical="center" readingOrder="1"/>
    </xf>
    <xf numFmtId="191" fontId="9" fillId="0" borderId="31" xfId="15" applyNumberFormat="1" applyFont="1" applyFill="1" applyBorder="1" applyAlignment="1">
      <alignment vertical="center" readingOrder="1"/>
    </xf>
    <xf numFmtId="1" fontId="14" fillId="0" borderId="71" xfId="15" applyNumberFormat="1" applyFont="1" applyFill="1" applyBorder="1" applyAlignment="1">
      <alignment horizontal="right" vertical="center" readingOrder="1"/>
    </xf>
    <xf numFmtId="1" fontId="14" fillId="0" borderId="51" xfId="15" applyNumberFormat="1" applyFont="1" applyFill="1" applyBorder="1" applyAlignment="1">
      <alignment horizontal="right" vertical="center" readingOrder="1"/>
    </xf>
    <xf numFmtId="191" fontId="9" fillId="0" borderId="59" xfId="15" applyNumberFormat="1" applyFont="1" applyFill="1" applyBorder="1" applyAlignment="1">
      <alignment vertical="center" readingOrder="1"/>
    </xf>
    <xf numFmtId="1" fontId="14" fillId="0" borderId="52" xfId="15" applyNumberFormat="1" applyFont="1" applyFill="1" applyBorder="1" applyAlignment="1">
      <alignment horizontal="right" vertical="center" readingOrder="1"/>
    </xf>
    <xf numFmtId="3" fontId="9" fillId="0" borderId="3" xfId="15" applyNumberFormat="1" applyFont="1" applyFill="1" applyBorder="1" applyAlignment="1">
      <alignment horizontal="right" vertical="center" readingOrder="1"/>
    </xf>
    <xf numFmtId="3" fontId="9" fillId="0" borderId="60" xfId="15" applyNumberFormat="1" applyFont="1" applyFill="1" applyBorder="1" applyAlignment="1">
      <alignment horizontal="right" vertical="center" readingOrder="1"/>
    </xf>
    <xf numFmtId="3" fontId="9" fillId="0" borderId="45" xfId="15" applyNumberFormat="1" applyFont="1" applyFill="1" applyBorder="1" applyAlignment="1">
      <alignment horizontal="right" vertical="center" readingOrder="1"/>
    </xf>
    <xf numFmtId="3" fontId="13" fillId="2" borderId="26" xfId="23" applyNumberFormat="1" applyFont="1" applyFill="1" applyBorder="1" applyAlignment="1">
      <alignment horizontal="right" vertical="center" wrapText="1" readingOrder="1"/>
      <protection/>
    </xf>
    <xf numFmtId="3" fontId="13" fillId="2" borderId="2" xfId="23" applyNumberFormat="1" applyFont="1" applyFill="1" applyBorder="1" applyAlignment="1">
      <alignment horizontal="right" vertical="center" wrapText="1" readingOrder="1"/>
      <protection/>
    </xf>
    <xf numFmtId="3" fontId="13" fillId="2" borderId="72" xfId="15" applyNumberFormat="1" applyFont="1" applyFill="1" applyBorder="1" applyAlignment="1">
      <alignment horizontal="right" vertical="center" readingOrder="1"/>
    </xf>
    <xf numFmtId="0" fontId="12" fillId="2" borderId="2" xfId="23" applyFont="1" applyFill="1" applyBorder="1" applyAlignment="1">
      <alignment horizontal="center" vertical="center" wrapText="1" readingOrder="1"/>
      <protection/>
    </xf>
    <xf numFmtId="3" fontId="9" fillId="0" borderId="61" xfId="23" applyNumberFormat="1" applyFont="1" applyFill="1" applyBorder="1" applyAlignment="1">
      <alignment horizontal="right" vertical="center" wrapText="1" readingOrder="1"/>
      <protection/>
    </xf>
    <xf numFmtId="3" fontId="9" fillId="0" borderId="71" xfId="23" applyNumberFormat="1" applyFont="1" applyFill="1" applyBorder="1" applyAlignment="1">
      <alignment horizontal="right" vertical="center" wrapText="1" readingOrder="1"/>
      <protection/>
    </xf>
    <xf numFmtId="3" fontId="13" fillId="2" borderId="37" xfId="15" applyNumberFormat="1" applyFont="1" applyFill="1" applyBorder="1" applyAlignment="1">
      <alignment horizontal="right" vertical="center" readingOrder="1"/>
    </xf>
    <xf numFmtId="3" fontId="9" fillId="0" borderId="73" xfId="15" applyNumberFormat="1" applyFont="1" applyFill="1" applyBorder="1" applyAlignment="1">
      <alignment horizontal="right" vertical="center" readingOrder="1"/>
    </xf>
    <xf numFmtId="1" fontId="13" fillId="2" borderId="2" xfId="15" applyNumberFormat="1" applyFont="1" applyFill="1" applyBorder="1" applyAlignment="1">
      <alignment horizontal="right" vertical="center" readingOrder="1"/>
    </xf>
    <xf numFmtId="3" fontId="13" fillId="0" borderId="66" xfId="23" applyNumberFormat="1" applyFont="1" applyFill="1" applyBorder="1" applyAlignment="1">
      <alignment horizontal="right" vertical="center" wrapText="1" readingOrder="1"/>
      <protection/>
    </xf>
    <xf numFmtId="3" fontId="13" fillId="0" borderId="41" xfId="23" applyNumberFormat="1" applyFont="1" applyFill="1" applyBorder="1" applyAlignment="1">
      <alignment horizontal="right" vertical="center" wrapText="1" readingOrder="1"/>
      <protection/>
    </xf>
    <xf numFmtId="3" fontId="13" fillId="0" borderId="67" xfId="23" applyNumberFormat="1" applyFont="1" applyFill="1" applyBorder="1" applyAlignment="1">
      <alignment horizontal="right" vertical="center" wrapText="1" readingOrder="1"/>
      <protection/>
    </xf>
    <xf numFmtId="3" fontId="13" fillId="0" borderId="11" xfId="15" applyNumberFormat="1" applyFont="1" applyFill="1" applyBorder="1" applyAlignment="1">
      <alignment horizontal="right" vertical="center" readingOrder="1"/>
    </xf>
    <xf numFmtId="3" fontId="13" fillId="0" borderId="1" xfId="15" applyNumberFormat="1" applyFont="1" applyFill="1" applyBorder="1" applyAlignment="1">
      <alignment horizontal="right" vertical="center" readingOrder="1"/>
    </xf>
    <xf numFmtId="3" fontId="13" fillId="0" borderId="46" xfId="15" applyNumberFormat="1" applyFont="1" applyFill="1" applyBorder="1" applyAlignment="1">
      <alignment horizontal="right" vertical="center" readingOrder="1"/>
    </xf>
    <xf numFmtId="1" fontId="9" fillId="0" borderId="43" xfId="15" applyNumberFormat="1" applyFont="1" applyFill="1" applyBorder="1" applyAlignment="1">
      <alignment horizontal="right" vertical="center" readingOrder="1"/>
    </xf>
    <xf numFmtId="1" fontId="9" fillId="0" borderId="25" xfId="15" applyNumberFormat="1" applyFont="1" applyFill="1" applyBorder="1" applyAlignment="1">
      <alignment horizontal="right" vertical="center" readingOrder="1"/>
    </xf>
    <xf numFmtId="3" fontId="13" fillId="2" borderId="26" xfId="15" applyNumberFormat="1" applyFont="1" applyFill="1" applyBorder="1" applyAlignment="1">
      <alignment horizontal="right" vertical="center" readingOrder="1"/>
    </xf>
    <xf numFmtId="0" fontId="5" fillId="0" borderId="0" xfId="0" applyFont="1" applyAlignment="1">
      <alignment/>
    </xf>
    <xf numFmtId="0" fontId="12" fillId="2" borderId="4" xfId="0" applyFont="1" applyFill="1" applyBorder="1" applyAlignment="1">
      <alignment vertical="center"/>
    </xf>
    <xf numFmtId="191" fontId="9" fillId="0" borderId="66" xfId="15" applyNumberFormat="1" applyFont="1" applyBorder="1" applyAlignment="1">
      <alignment vertical="center"/>
    </xf>
    <xf numFmtId="191" fontId="9" fillId="0" borderId="4" xfId="15" applyNumberFormat="1" applyFont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91" fontId="9" fillId="0" borderId="41" xfId="15" applyNumberFormat="1" applyFont="1" applyBorder="1" applyAlignment="1">
      <alignment vertical="center"/>
    </xf>
    <xf numFmtId="191" fontId="9" fillId="0" borderId="3" xfId="15" applyNumberFormat="1" applyFont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191" fontId="9" fillId="0" borderId="67" xfId="15" applyNumberFormat="1" applyFont="1" applyBorder="1" applyAlignment="1">
      <alignment vertical="center"/>
    </xf>
    <xf numFmtId="191" fontId="9" fillId="0" borderId="5" xfId="15" applyNumberFormat="1" applyFont="1" applyBorder="1" applyAlignment="1">
      <alignment vertical="center"/>
    </xf>
    <xf numFmtId="0" fontId="12" fillId="2" borderId="66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 wrapText="1"/>
    </xf>
    <xf numFmtId="0" fontId="12" fillId="2" borderId="67" xfId="0" applyFont="1" applyFill="1" applyBorder="1" applyAlignment="1">
      <alignment vertical="center"/>
    </xf>
    <xf numFmtId="190" fontId="13" fillId="0" borderId="4" xfId="15" applyNumberFormat="1" applyFont="1" applyFill="1" applyBorder="1" applyAlignment="1">
      <alignment vertical="center"/>
    </xf>
    <xf numFmtId="190" fontId="13" fillId="0" borderId="3" xfId="15" applyNumberFormat="1" applyFont="1" applyFill="1" applyBorder="1" applyAlignment="1">
      <alignment vertical="center"/>
    </xf>
    <xf numFmtId="191" fontId="9" fillId="0" borderId="44" xfId="15" applyNumberFormat="1" applyFont="1" applyBorder="1" applyAlignment="1">
      <alignment vertical="center"/>
    </xf>
    <xf numFmtId="191" fontId="9" fillId="0" borderId="30" xfId="15" applyNumberFormat="1" applyFont="1" applyBorder="1" applyAlignment="1">
      <alignment vertical="center"/>
    </xf>
    <xf numFmtId="191" fontId="9" fillId="0" borderId="55" xfId="15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 wrapText="1"/>
    </xf>
    <xf numFmtId="191" fontId="9" fillId="0" borderId="51" xfId="15" applyNumberFormat="1" applyFont="1" applyBorder="1" applyAlignment="1">
      <alignment vertical="center"/>
    </xf>
    <xf numFmtId="191" fontId="9" fillId="0" borderId="71" xfId="15" applyNumberFormat="1" applyFont="1" applyBorder="1" applyAlignment="1">
      <alignment vertical="center"/>
    </xf>
    <xf numFmtId="191" fontId="9" fillId="0" borderId="74" xfId="15" applyNumberFormat="1" applyFont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191" fontId="13" fillId="2" borderId="2" xfId="15" applyNumberFormat="1" applyFont="1" applyFill="1" applyBorder="1" applyAlignment="1">
      <alignment vertical="center"/>
    </xf>
    <xf numFmtId="191" fontId="13" fillId="2" borderId="5" xfId="15" applyNumberFormat="1" applyFont="1" applyFill="1" applyBorder="1" applyAlignment="1">
      <alignment vertical="center"/>
    </xf>
    <xf numFmtId="191" fontId="9" fillId="0" borderId="44" xfId="15" applyNumberFormat="1" applyFont="1" applyFill="1" applyBorder="1" applyAlignment="1">
      <alignment vertical="center"/>
    </xf>
    <xf numFmtId="191" fontId="9" fillId="0" borderId="30" xfId="15" applyNumberFormat="1" applyFont="1" applyFill="1" applyBorder="1" applyAlignment="1">
      <alignment vertical="center"/>
    </xf>
    <xf numFmtId="191" fontId="9" fillId="0" borderId="30" xfId="15" applyNumberFormat="1" applyFont="1" applyFill="1" applyBorder="1" applyAlignment="1">
      <alignment vertical="center" wrapText="1"/>
    </xf>
    <xf numFmtId="191" fontId="9" fillId="0" borderId="55" xfId="1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13" fillId="0" borderId="0" xfId="15" applyNumberFormat="1" applyFont="1" applyFill="1" applyBorder="1" applyAlignment="1">
      <alignment vertical="center"/>
    </xf>
    <xf numFmtId="190" fontId="13" fillId="0" borderId="4" xfId="15" applyNumberFormat="1" applyFont="1" applyBorder="1" applyAlignment="1">
      <alignment vertical="center"/>
    </xf>
    <xf numFmtId="190" fontId="13" fillId="0" borderId="3" xfId="15" applyNumberFormat="1" applyFont="1" applyBorder="1" applyAlignment="1">
      <alignment vertical="center"/>
    </xf>
    <xf numFmtId="190" fontId="13" fillId="0" borderId="25" xfId="15" applyNumberFormat="1" applyFont="1" applyBorder="1" applyAlignment="1">
      <alignment vertical="center"/>
    </xf>
    <xf numFmtId="190" fontId="13" fillId="2" borderId="2" xfId="15" applyNumberFormat="1" applyFont="1" applyFill="1" applyBorder="1" applyAlignment="1">
      <alignment vertical="center"/>
    </xf>
    <xf numFmtId="190" fontId="13" fillId="0" borderId="5" xfId="15" applyNumberFormat="1" applyFont="1" applyBorder="1" applyAlignment="1">
      <alignment vertical="center"/>
    </xf>
    <xf numFmtId="190" fontId="13" fillId="0" borderId="25" xfId="15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center" vertical="center" wrapText="1"/>
    </xf>
    <xf numFmtId="190" fontId="13" fillId="2" borderId="2" xfId="15" applyNumberFormat="1" applyFont="1" applyFill="1" applyBorder="1" applyAlignment="1">
      <alignment/>
    </xf>
    <xf numFmtId="190" fontId="13" fillId="0" borderId="4" xfId="15" applyNumberFormat="1" applyFont="1" applyBorder="1" applyAlignment="1">
      <alignment/>
    </xf>
    <xf numFmtId="190" fontId="13" fillId="0" borderId="3" xfId="15" applyNumberFormat="1" applyFont="1" applyBorder="1" applyAlignment="1">
      <alignment/>
    </xf>
    <xf numFmtId="190" fontId="13" fillId="0" borderId="25" xfId="15" applyNumberFormat="1" applyFont="1" applyBorder="1" applyAlignment="1">
      <alignment/>
    </xf>
    <xf numFmtId="190" fontId="13" fillId="2" borderId="5" xfId="15" applyNumberFormat="1" applyFont="1" applyFill="1" applyBorder="1" applyAlignment="1">
      <alignment vertical="center"/>
    </xf>
    <xf numFmtId="191" fontId="13" fillId="2" borderId="20" xfId="0" applyNumberFormat="1" applyFont="1" applyFill="1" applyBorder="1" applyAlignment="1">
      <alignment vertical="center"/>
    </xf>
    <xf numFmtId="191" fontId="13" fillId="2" borderId="35" xfId="0" applyNumberFormat="1" applyFont="1" applyFill="1" applyBorder="1" applyAlignment="1">
      <alignment vertical="center"/>
    </xf>
    <xf numFmtId="0" fontId="8" fillId="2" borderId="72" xfId="0" applyFont="1" applyFill="1" applyBorder="1" applyAlignment="1">
      <alignment horizontal="center" vertical="center" wrapText="1"/>
    </xf>
    <xf numFmtId="10" fontId="13" fillId="0" borderId="13" xfId="24" applyNumberFormat="1" applyFont="1" applyBorder="1" applyAlignment="1">
      <alignment vertical="center"/>
    </xf>
    <xf numFmtId="10" fontId="13" fillId="0" borderId="8" xfId="24" applyNumberFormat="1" applyFont="1" applyBorder="1" applyAlignment="1">
      <alignment vertical="center"/>
    </xf>
    <xf numFmtId="10" fontId="9" fillId="0" borderId="19" xfId="24" applyNumberFormat="1" applyFont="1" applyBorder="1" applyAlignment="1">
      <alignment vertical="center"/>
    </xf>
    <xf numFmtId="10" fontId="9" fillId="0" borderId="13" xfId="24" applyNumberFormat="1" applyFont="1" applyBorder="1" applyAlignment="1">
      <alignment vertical="center"/>
    </xf>
    <xf numFmtId="10" fontId="13" fillId="0" borderId="69" xfId="24" applyNumberFormat="1" applyFont="1" applyBorder="1" applyAlignment="1">
      <alignment vertical="center"/>
    </xf>
    <xf numFmtId="10" fontId="13" fillId="0" borderId="10" xfId="24" applyNumberFormat="1" applyFont="1" applyBorder="1" applyAlignment="1">
      <alignment vertical="center"/>
    </xf>
    <xf numFmtId="10" fontId="9" fillId="0" borderId="69" xfId="24" applyNumberFormat="1" applyFont="1" applyBorder="1" applyAlignment="1">
      <alignment vertical="center"/>
    </xf>
    <xf numFmtId="10" fontId="9" fillId="2" borderId="68" xfId="24" applyNumberFormat="1" applyFont="1" applyFill="1" applyBorder="1" applyAlignment="1">
      <alignment vertical="center"/>
    </xf>
    <xf numFmtId="10" fontId="9" fillId="0" borderId="17" xfId="24" applyNumberFormat="1" applyFont="1" applyBorder="1" applyAlignment="1">
      <alignment/>
    </xf>
    <xf numFmtId="10" fontId="9" fillId="0" borderId="18" xfId="24" applyNumberFormat="1" applyFont="1" applyBorder="1" applyAlignment="1">
      <alignment/>
    </xf>
    <xf numFmtId="10" fontId="9" fillId="0" borderId="19" xfId="24" applyNumberFormat="1" applyFont="1" applyBorder="1" applyAlignment="1">
      <alignment/>
    </xf>
    <xf numFmtId="10" fontId="9" fillId="0" borderId="28" xfId="24" applyNumberFormat="1" applyFont="1" applyBorder="1" applyAlignment="1">
      <alignment/>
    </xf>
    <xf numFmtId="10" fontId="9" fillId="0" borderId="16" xfId="24" applyNumberFormat="1" applyFont="1" applyFill="1" applyBorder="1" applyAlignment="1">
      <alignment/>
    </xf>
    <xf numFmtId="10" fontId="9" fillId="0" borderId="17" xfId="24" applyNumberFormat="1" applyFont="1" applyFill="1" applyBorder="1" applyAlignment="1">
      <alignment/>
    </xf>
    <xf numFmtId="10" fontId="9" fillId="0" borderId="28" xfId="24" applyNumberFormat="1" applyFont="1" applyFill="1" applyBorder="1" applyAlignment="1">
      <alignment/>
    </xf>
    <xf numFmtId="10" fontId="9" fillId="0" borderId="7" xfId="24" applyNumberFormat="1" applyFont="1" applyBorder="1" applyAlignment="1">
      <alignment/>
    </xf>
    <xf numFmtId="10" fontId="9" fillId="0" borderId="8" xfId="24" applyNumberFormat="1" applyFont="1" applyBorder="1" applyAlignment="1">
      <alignment/>
    </xf>
    <xf numFmtId="10" fontId="9" fillId="0" borderId="13" xfId="24" applyNumberFormat="1" applyFont="1" applyBorder="1" applyAlignment="1">
      <alignment/>
    </xf>
    <xf numFmtId="10" fontId="9" fillId="0" borderId="22" xfId="24" applyNumberFormat="1" applyFont="1" applyBorder="1" applyAlignment="1">
      <alignment/>
    </xf>
    <xf numFmtId="10" fontId="9" fillId="0" borderId="1" xfId="24" applyNumberFormat="1" applyFont="1" applyFill="1" applyBorder="1" applyAlignment="1">
      <alignment/>
    </xf>
    <xf numFmtId="10" fontId="9" fillId="0" borderId="7" xfId="24" applyNumberFormat="1" applyFont="1" applyFill="1" applyBorder="1" applyAlignment="1">
      <alignment/>
    </xf>
    <xf numFmtId="10" fontId="9" fillId="0" borderId="22" xfId="24" applyNumberFormat="1" applyFont="1" applyFill="1" applyBorder="1" applyAlignment="1">
      <alignment/>
    </xf>
    <xf numFmtId="10" fontId="9" fillId="0" borderId="9" xfId="24" applyNumberFormat="1" applyFont="1" applyBorder="1" applyAlignment="1">
      <alignment/>
    </xf>
    <xf numFmtId="10" fontId="9" fillId="0" borderId="10" xfId="24" applyNumberFormat="1" applyFont="1" applyBorder="1" applyAlignment="1">
      <alignment/>
    </xf>
    <xf numFmtId="10" fontId="9" fillId="0" borderId="69" xfId="24" applyNumberFormat="1" applyFont="1" applyBorder="1" applyAlignment="1">
      <alignment/>
    </xf>
    <xf numFmtId="10" fontId="9" fillId="0" borderId="24" xfId="24" applyNumberFormat="1" applyFont="1" applyBorder="1" applyAlignment="1">
      <alignment/>
    </xf>
    <xf numFmtId="10" fontId="9" fillId="0" borderId="23" xfId="24" applyNumberFormat="1" applyFont="1" applyFill="1" applyBorder="1" applyAlignment="1">
      <alignment/>
    </xf>
    <xf numFmtId="10" fontId="9" fillId="0" borderId="9" xfId="24" applyNumberFormat="1" applyFont="1" applyFill="1" applyBorder="1" applyAlignment="1">
      <alignment/>
    </xf>
    <xf numFmtId="10" fontId="9" fillId="0" borderId="24" xfId="24" applyNumberFormat="1" applyFont="1" applyFill="1" applyBorder="1" applyAlignment="1">
      <alignment/>
    </xf>
    <xf numFmtId="10" fontId="9" fillId="2" borderId="72" xfId="24" applyNumberFormat="1" applyFont="1" applyFill="1" applyBorder="1" applyAlignment="1">
      <alignment/>
    </xf>
    <xf numFmtId="10" fontId="9" fillId="2" borderId="37" xfId="24" applyNumberFormat="1" applyFont="1" applyFill="1" applyBorder="1" applyAlignment="1">
      <alignment/>
    </xf>
    <xf numFmtId="10" fontId="9" fillId="2" borderId="68" xfId="24" applyNumberFormat="1" applyFont="1" applyFill="1" applyBorder="1" applyAlignment="1">
      <alignment/>
    </xf>
    <xf numFmtId="10" fontId="9" fillId="2" borderId="36" xfId="24" applyNumberFormat="1" applyFont="1" applyFill="1" applyBorder="1" applyAlignment="1">
      <alignment/>
    </xf>
    <xf numFmtId="10" fontId="9" fillId="2" borderId="26" xfId="24" applyNumberFormat="1" applyFont="1" applyFill="1" applyBorder="1" applyAlignment="1">
      <alignment/>
    </xf>
    <xf numFmtId="10" fontId="9" fillId="2" borderId="63" xfId="24" applyNumberFormat="1" applyFont="1" applyFill="1" applyBorder="1" applyAlignment="1">
      <alignment/>
    </xf>
    <xf numFmtId="10" fontId="9" fillId="2" borderId="75" xfId="24" applyNumberFormat="1" applyFont="1" applyFill="1" applyBorder="1" applyAlignment="1">
      <alignment/>
    </xf>
    <xf numFmtId="10" fontId="9" fillId="2" borderId="76" xfId="24" applyNumberFormat="1" applyFont="1" applyFill="1" applyBorder="1" applyAlignment="1">
      <alignment/>
    </xf>
    <xf numFmtId="10" fontId="9" fillId="0" borderId="38" xfId="24" applyNumberFormat="1" applyFont="1" applyBorder="1" applyAlignment="1">
      <alignment/>
    </xf>
    <xf numFmtId="10" fontId="9" fillId="2" borderId="20" xfId="24" applyNumberFormat="1" applyFont="1" applyFill="1" applyBorder="1" applyAlignment="1">
      <alignment/>
    </xf>
    <xf numFmtId="10" fontId="9" fillId="0" borderId="50" xfId="24" applyNumberFormat="1" applyFont="1" applyBorder="1" applyAlignment="1">
      <alignment/>
    </xf>
    <xf numFmtId="10" fontId="9" fillId="2" borderId="32" xfId="24" applyNumberFormat="1" applyFont="1" applyFill="1" applyBorder="1" applyAlignment="1">
      <alignment/>
    </xf>
    <xf numFmtId="10" fontId="9" fillId="2" borderId="34" xfId="24" applyNumberFormat="1" applyFont="1" applyFill="1" applyBorder="1" applyAlignment="1">
      <alignment/>
    </xf>
    <xf numFmtId="10" fontId="13" fillId="0" borderId="19" xfId="24" applyNumberFormat="1" applyFont="1" applyBorder="1" applyAlignment="1">
      <alignment vertical="center"/>
    </xf>
    <xf numFmtId="10" fontId="13" fillId="0" borderId="18" xfId="24" applyNumberFormat="1" applyFont="1" applyBorder="1" applyAlignment="1">
      <alignment vertical="center"/>
    </xf>
    <xf numFmtId="10" fontId="9" fillId="2" borderId="57" xfId="24" applyNumberFormat="1" applyFont="1" applyFill="1" applyBorder="1" applyAlignment="1">
      <alignment/>
    </xf>
    <xf numFmtId="10" fontId="9" fillId="0" borderId="77" xfId="24" applyNumberFormat="1" applyFont="1" applyBorder="1" applyAlignment="1">
      <alignment/>
    </xf>
    <xf numFmtId="10" fontId="9" fillId="0" borderId="27" xfId="24" applyNumberFormat="1" applyFont="1" applyBorder="1" applyAlignment="1">
      <alignment/>
    </xf>
    <xf numFmtId="10" fontId="9" fillId="0" borderId="47" xfId="24" applyNumberFormat="1" applyFont="1" applyBorder="1" applyAlignment="1">
      <alignment/>
    </xf>
    <xf numFmtId="10" fontId="9" fillId="2" borderId="78" xfId="24" applyNumberFormat="1" applyFont="1" applyFill="1" applyBorder="1" applyAlignment="1">
      <alignment/>
    </xf>
    <xf numFmtId="0" fontId="12" fillId="2" borderId="25" xfId="0" applyFont="1" applyFill="1" applyBorder="1" applyAlignment="1">
      <alignment vertical="center"/>
    </xf>
    <xf numFmtId="191" fontId="13" fillId="2" borderId="20" xfId="15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15" fillId="2" borderId="2" xfId="23" applyFont="1" applyFill="1" applyBorder="1" applyAlignment="1">
      <alignment horizontal="center" vertical="center" wrapText="1" readingOrder="1"/>
      <protection/>
    </xf>
    <xf numFmtId="0" fontId="12" fillId="2" borderId="40" xfId="23" applyFont="1" applyFill="1" applyBorder="1" applyAlignment="1">
      <alignment horizontal="left" vertical="center" wrapText="1" readingOrder="1"/>
      <protection/>
    </xf>
    <xf numFmtId="0" fontId="12" fillId="2" borderId="25" xfId="23" applyFont="1" applyFill="1" applyBorder="1" applyAlignment="1">
      <alignment horizontal="left" vertical="center" wrapText="1" readingOrder="1"/>
      <protection/>
    </xf>
    <xf numFmtId="0" fontId="12" fillId="2" borderId="3" xfId="23" applyFont="1" applyFill="1" applyBorder="1" applyAlignment="1">
      <alignment horizontal="left" vertical="center" wrapText="1" readingOrder="1"/>
      <protection/>
    </xf>
    <xf numFmtId="0" fontId="17" fillId="2" borderId="2" xfId="23" applyFont="1" applyFill="1" applyBorder="1" applyAlignment="1">
      <alignment horizontal="center" vertical="center" wrapText="1" readingOrder="1"/>
      <protection/>
    </xf>
    <xf numFmtId="0" fontId="12" fillId="2" borderId="44" xfId="23" applyFont="1" applyFill="1" applyBorder="1" applyAlignment="1">
      <alignment horizontal="left" vertical="center" wrapText="1" readingOrder="1"/>
      <protection/>
    </xf>
    <xf numFmtId="0" fontId="12" fillId="2" borderId="30" xfId="23" applyFont="1" applyFill="1" applyBorder="1" applyAlignment="1">
      <alignment horizontal="left" vertical="center" wrapText="1" readingOrder="1"/>
      <protection/>
    </xf>
    <xf numFmtId="0" fontId="12" fillId="2" borderId="29" xfId="23" applyFont="1" applyFill="1" applyBorder="1" applyAlignment="1">
      <alignment horizontal="left" vertical="center" wrapText="1" readingOrder="1"/>
      <protection/>
    </xf>
    <xf numFmtId="0" fontId="12" fillId="2" borderId="3" xfId="0" applyFont="1" applyFill="1" applyBorder="1" applyAlignment="1">
      <alignment horizontal="center" vertical="center" wrapText="1" readingOrder="1"/>
    </xf>
    <xf numFmtId="0" fontId="12" fillId="2" borderId="4" xfId="0" applyFont="1" applyFill="1" applyBorder="1" applyAlignment="1">
      <alignment horizontal="left" vertical="center" wrapText="1" readingOrder="1"/>
    </xf>
    <xf numFmtId="0" fontId="12" fillId="2" borderId="3" xfId="0" applyFont="1" applyFill="1" applyBorder="1" applyAlignment="1">
      <alignment horizontal="left" vertical="center" wrapText="1" readingOrder="1"/>
    </xf>
    <xf numFmtId="0" fontId="12" fillId="2" borderId="5" xfId="23" applyFont="1" applyFill="1" applyBorder="1" applyAlignment="1">
      <alignment horizontal="left" vertical="center" wrapText="1" readingOrder="1"/>
      <protection/>
    </xf>
    <xf numFmtId="0" fontId="17" fillId="2" borderId="5" xfId="23" applyFont="1" applyFill="1" applyBorder="1" applyAlignment="1">
      <alignment horizontal="center" vertical="center" wrapText="1" readingOrder="1"/>
      <protection/>
    </xf>
    <xf numFmtId="0" fontId="17" fillId="2" borderId="20" xfId="23" applyFont="1" applyFill="1" applyBorder="1" applyAlignment="1">
      <alignment horizontal="center" vertical="center" wrapText="1" readingOrder="1"/>
      <protection/>
    </xf>
    <xf numFmtId="0" fontId="12" fillId="2" borderId="54" xfId="23" applyFont="1" applyFill="1" applyBorder="1" applyAlignment="1">
      <alignment horizontal="left" vertical="center" wrapText="1" readingOrder="1"/>
      <protection/>
    </xf>
    <xf numFmtId="0" fontId="12" fillId="2" borderId="69" xfId="23" applyFont="1" applyFill="1" applyBorder="1" applyAlignment="1">
      <alignment horizontal="left" vertical="center" wrapText="1" readingOrder="1"/>
      <protection/>
    </xf>
    <xf numFmtId="0" fontId="17" fillId="2" borderId="68" xfId="23" applyFont="1" applyFill="1" applyBorder="1" applyAlignment="1">
      <alignment horizontal="center" vertical="center" wrapText="1" readingOrder="1"/>
      <protection/>
    </xf>
    <xf numFmtId="0" fontId="12" fillId="2" borderId="4" xfId="23" applyFont="1" applyFill="1" applyBorder="1" applyAlignment="1">
      <alignment horizontal="left" vertical="center" wrapText="1" readingOrder="1"/>
      <protection/>
    </xf>
    <xf numFmtId="0" fontId="12" fillId="2" borderId="2" xfId="23" applyFont="1" applyFill="1" applyBorder="1" applyAlignment="1">
      <alignment horizontal="left" vertical="center" wrapText="1" readingOrder="1"/>
      <protection/>
    </xf>
    <xf numFmtId="0" fontId="12" fillId="2" borderId="55" xfId="23" applyFont="1" applyFill="1" applyBorder="1" applyAlignment="1">
      <alignment horizontal="left" vertical="center" wrapText="1" readingOrder="1"/>
      <protection/>
    </xf>
    <xf numFmtId="0" fontId="17" fillId="2" borderId="31" xfId="23" applyFont="1" applyFill="1" applyBorder="1" applyAlignment="1">
      <alignment horizontal="center" vertical="center" wrapText="1" readingOrder="1"/>
      <protection/>
    </xf>
    <xf numFmtId="0" fontId="12" fillId="2" borderId="38" xfId="23" applyFont="1" applyFill="1" applyBorder="1" applyAlignment="1">
      <alignment horizontal="left" vertical="center" wrapText="1" readingOrder="1"/>
      <protection/>
    </xf>
    <xf numFmtId="0" fontId="12" fillId="2" borderId="50" xfId="23" applyFont="1" applyFill="1" applyBorder="1" applyAlignment="1">
      <alignment horizontal="left" vertical="center" wrapText="1" readingOrder="1"/>
      <protection/>
    </xf>
    <xf numFmtId="0" fontId="12" fillId="2" borderId="68" xfId="0" applyFont="1" applyFill="1" applyBorder="1" applyAlignment="1">
      <alignment horizontal="center" vertical="center" wrapText="1" readingOrder="1"/>
    </xf>
    <xf numFmtId="0" fontId="12" fillId="2" borderId="72" xfId="0" applyFont="1" applyFill="1" applyBorder="1" applyAlignment="1">
      <alignment horizontal="center" vertical="center" wrapText="1" readingOrder="1"/>
    </xf>
    <xf numFmtId="0" fontId="12" fillId="2" borderId="36" xfId="0" applyFont="1" applyFill="1" applyBorder="1" applyAlignment="1">
      <alignment horizontal="center" vertical="center" wrapText="1" readingOrder="1"/>
    </xf>
    <xf numFmtId="0" fontId="12" fillId="2" borderId="43" xfId="23" applyFont="1" applyFill="1" applyBorder="1" applyAlignment="1">
      <alignment horizontal="left" vertical="center" wrapText="1" readingOrder="1"/>
      <protection/>
    </xf>
    <xf numFmtId="0" fontId="17" fillId="2" borderId="65" xfId="23" applyFont="1" applyFill="1" applyBorder="1" applyAlignment="1">
      <alignment horizontal="center" vertical="center" wrapText="1" readingOrder="1"/>
      <protection/>
    </xf>
    <xf numFmtId="0" fontId="13" fillId="2" borderId="5" xfId="23" applyFont="1" applyFill="1" applyBorder="1" applyAlignment="1">
      <alignment horizontal="left" vertical="center" wrapText="1" readingOrder="1"/>
      <protection/>
    </xf>
    <xf numFmtId="0" fontId="12" fillId="2" borderId="40" xfId="0" applyFont="1" applyFill="1" applyBorder="1" applyAlignment="1">
      <alignment horizontal="center" vertical="center" wrapText="1" readingOrder="1"/>
    </xf>
    <xf numFmtId="0" fontId="12" fillId="2" borderId="40" xfId="0" applyFont="1" applyFill="1" applyBorder="1" applyAlignment="1">
      <alignment horizontal="left" vertical="center" wrapText="1" readingOrder="1"/>
    </xf>
    <xf numFmtId="0" fontId="17" fillId="2" borderId="2" xfId="23" applyFont="1" applyFill="1" applyBorder="1" applyAlignment="1">
      <alignment horizontal="left" vertical="center" wrapText="1" readingOrder="1"/>
      <protection/>
    </xf>
    <xf numFmtId="0" fontId="13" fillId="2" borderId="44" xfId="23" applyFont="1" applyFill="1" applyBorder="1" applyAlignment="1">
      <alignment horizontal="left" vertical="center" wrapText="1" readingOrder="1"/>
      <protection/>
    </xf>
    <xf numFmtId="0" fontId="13" fillId="2" borderId="38" xfId="23" applyFont="1" applyFill="1" applyBorder="1" applyAlignment="1">
      <alignment horizontal="left" vertical="center" wrapText="1" readingOrder="1"/>
      <protection/>
    </xf>
    <xf numFmtId="0" fontId="12" fillId="2" borderId="65" xfId="23" applyFont="1" applyFill="1" applyBorder="1" applyAlignment="1">
      <alignment horizontal="left" vertical="center" wrapText="1" readingOrder="1"/>
      <protection/>
    </xf>
    <xf numFmtId="191" fontId="13" fillId="2" borderId="2" xfId="0" applyNumberFormat="1" applyFont="1" applyFill="1" applyBorder="1" applyAlignment="1">
      <alignment vertical="center"/>
    </xf>
    <xf numFmtId="191" fontId="13" fillId="2" borderId="79" xfId="0" applyNumberFormat="1" applyFont="1" applyFill="1" applyBorder="1" applyAlignment="1">
      <alignment vertical="center"/>
    </xf>
    <xf numFmtId="10" fontId="9" fillId="2" borderId="37" xfId="24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8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textRotation="90" wrapText="1"/>
    </xf>
    <xf numFmtId="0" fontId="8" fillId="2" borderId="45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readingOrder="1"/>
    </xf>
    <xf numFmtId="0" fontId="10" fillId="0" borderId="35" xfId="0" applyFont="1" applyBorder="1" applyAlignment="1">
      <alignment horizontal="center" vertical="center" readingOrder="1"/>
    </xf>
    <xf numFmtId="0" fontId="10" fillId="0" borderId="79" xfId="0" applyFont="1" applyBorder="1" applyAlignment="1">
      <alignment horizontal="center" vertical="center" readingOrder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/>
    </xf>
    <xf numFmtId="0" fontId="11" fillId="2" borderId="65" xfId="22" applyFont="1" applyFill="1" applyBorder="1" applyAlignment="1">
      <alignment horizontal="center" vertical="center" textRotation="90" readingOrder="1"/>
      <protection/>
    </xf>
    <xf numFmtId="0" fontId="11" fillId="2" borderId="43" xfId="22" applyFont="1" applyFill="1" applyBorder="1" applyAlignment="1">
      <alignment horizontal="center" vertical="center" textRotation="90" readingOrder="1"/>
      <protection/>
    </xf>
    <xf numFmtId="0" fontId="11" fillId="2" borderId="45" xfId="22" applyFont="1" applyFill="1" applyBorder="1" applyAlignment="1">
      <alignment horizontal="center" vertical="center" textRotation="90" readingOrder="1"/>
      <protection/>
    </xf>
    <xf numFmtId="0" fontId="8" fillId="2" borderId="48" xfId="22" applyFont="1" applyFill="1" applyBorder="1" applyAlignment="1">
      <alignment horizontal="center" vertical="center" textRotation="90" readingOrder="1"/>
      <protection/>
    </xf>
    <xf numFmtId="0" fontId="8" fillId="2" borderId="50" xfId="22" applyFont="1" applyFill="1" applyBorder="1" applyAlignment="1">
      <alignment horizontal="center" vertical="center" textRotation="90" readingOrder="1"/>
      <protection/>
    </xf>
    <xf numFmtId="0" fontId="8" fillId="2" borderId="31" xfId="22" applyFont="1" applyFill="1" applyBorder="1" applyAlignment="1">
      <alignment horizontal="center" vertical="center" textRotation="90" readingOrder="1"/>
      <protection/>
    </xf>
    <xf numFmtId="0" fontId="12" fillId="2" borderId="20" xfId="0" applyFont="1" applyFill="1" applyBorder="1" applyAlignment="1">
      <alignment horizontal="center" vertical="center" wrapText="1" readingOrder="1"/>
    </xf>
    <xf numFmtId="0" fontId="12" fillId="2" borderId="35" xfId="0" applyFont="1" applyFill="1" applyBorder="1" applyAlignment="1">
      <alignment horizontal="center" vertical="center" wrapText="1" readingOrder="1"/>
    </xf>
    <xf numFmtId="0" fontId="12" fillId="2" borderId="79" xfId="0" applyFont="1" applyFill="1" applyBorder="1" applyAlignment="1">
      <alignment horizontal="center" vertical="center" wrapText="1" readingOrder="1"/>
    </xf>
    <xf numFmtId="0" fontId="12" fillId="2" borderId="48" xfId="0" applyFont="1" applyFill="1" applyBorder="1" applyAlignment="1">
      <alignment horizontal="center" vertical="center" wrapText="1" readingOrder="1"/>
    </xf>
    <xf numFmtId="0" fontId="12" fillId="2" borderId="64" xfId="0" applyFont="1" applyFill="1" applyBorder="1" applyAlignment="1">
      <alignment horizontal="center" vertical="center" wrapText="1" readingOrder="1"/>
    </xf>
    <xf numFmtId="0" fontId="12" fillId="2" borderId="80" xfId="0" applyFont="1" applyFill="1" applyBorder="1" applyAlignment="1">
      <alignment horizontal="center" vertical="center" wrapText="1" readingOrder="1"/>
    </xf>
    <xf numFmtId="0" fontId="17" fillId="2" borderId="20" xfId="23" applyFont="1" applyFill="1" applyBorder="1" applyAlignment="1">
      <alignment horizontal="center" vertical="center" wrapText="1" readingOrder="1"/>
      <protection/>
    </xf>
    <xf numFmtId="0" fontId="17" fillId="2" borderId="35" xfId="23" applyFont="1" applyFill="1" applyBorder="1" applyAlignment="1">
      <alignment horizontal="center" vertical="center" wrapText="1" readingOrder="1"/>
      <protection/>
    </xf>
    <xf numFmtId="0" fontId="17" fillId="2" borderId="79" xfId="23" applyFont="1" applyFill="1" applyBorder="1" applyAlignment="1">
      <alignment horizontal="center" vertical="center" wrapText="1" readingOrder="1"/>
      <protection/>
    </xf>
    <xf numFmtId="0" fontId="17" fillId="2" borderId="64" xfId="23" applyFont="1" applyFill="1" applyBorder="1" applyAlignment="1">
      <alignment horizontal="center" vertical="center" wrapText="1" readingOrder="1"/>
      <protection/>
    </xf>
    <xf numFmtId="0" fontId="17" fillId="2" borderId="48" xfId="23" applyFont="1" applyFill="1" applyBorder="1" applyAlignment="1">
      <alignment horizontal="center" vertical="center" wrapText="1" readingOrder="1"/>
      <protection/>
    </xf>
    <xf numFmtId="0" fontId="17" fillId="2" borderId="80" xfId="23" applyFont="1" applyFill="1" applyBorder="1" applyAlignment="1">
      <alignment horizontal="center" vertical="center" wrapText="1" readingOrder="1"/>
      <protection/>
    </xf>
    <xf numFmtId="0" fontId="8" fillId="2" borderId="65" xfId="22" applyFont="1" applyFill="1" applyBorder="1" applyAlignment="1">
      <alignment horizontal="center" vertical="center" textRotation="90" readingOrder="1"/>
      <protection/>
    </xf>
    <xf numFmtId="0" fontId="8" fillId="2" borderId="43" xfId="22" applyFont="1" applyFill="1" applyBorder="1" applyAlignment="1">
      <alignment horizontal="center" vertical="center" textRotation="90" readingOrder="1"/>
      <protection/>
    </xf>
    <xf numFmtId="0" fontId="8" fillId="2" borderId="45" xfId="22" applyFont="1" applyFill="1" applyBorder="1" applyAlignment="1">
      <alignment horizontal="center" vertical="center" textRotation="90" readingOrder="1"/>
      <protection/>
    </xf>
    <xf numFmtId="0" fontId="16" fillId="2" borderId="20" xfId="0" applyFont="1" applyFill="1" applyBorder="1" applyAlignment="1">
      <alignment horizontal="center" vertical="center" wrapText="1" readingOrder="1"/>
    </xf>
    <xf numFmtId="0" fontId="16" fillId="2" borderId="35" xfId="0" applyFont="1" applyFill="1" applyBorder="1" applyAlignment="1">
      <alignment horizontal="center" vertical="center" wrapText="1" readingOrder="1"/>
    </xf>
    <xf numFmtId="0" fontId="16" fillId="2" borderId="79" xfId="0" applyFont="1" applyFill="1" applyBorder="1" applyAlignment="1">
      <alignment horizontal="center" vertical="center" wrapText="1" readingOrder="1"/>
    </xf>
    <xf numFmtId="0" fontId="16" fillId="2" borderId="20" xfId="23" applyFont="1" applyFill="1" applyBorder="1" applyAlignment="1">
      <alignment horizontal="center" vertical="center" wrapText="1" readingOrder="1"/>
      <protection/>
    </xf>
    <xf numFmtId="0" fontId="16" fillId="2" borderId="35" xfId="23" applyFont="1" applyFill="1" applyBorder="1" applyAlignment="1">
      <alignment horizontal="center" vertical="center" wrapText="1" readingOrder="1"/>
      <protection/>
    </xf>
    <xf numFmtId="0" fontId="16" fillId="2" borderId="64" xfId="23" applyFont="1" applyFill="1" applyBorder="1" applyAlignment="1">
      <alignment horizontal="center" vertical="center" wrapText="1" readingOrder="1"/>
      <protection/>
    </xf>
    <xf numFmtId="0" fontId="16" fillId="2" borderId="79" xfId="23" applyFont="1" applyFill="1" applyBorder="1" applyAlignment="1">
      <alignment horizontal="center" vertical="center" wrapText="1" readingOrder="1"/>
      <protection/>
    </xf>
    <xf numFmtId="3" fontId="16" fillId="2" borderId="20" xfId="23" applyNumberFormat="1" applyFont="1" applyFill="1" applyBorder="1" applyAlignment="1">
      <alignment horizontal="center" vertical="center" wrapText="1" readingOrder="1"/>
      <protection/>
    </xf>
    <xf numFmtId="3" fontId="16" fillId="2" borderId="35" xfId="23" applyNumberFormat="1" applyFont="1" applyFill="1" applyBorder="1" applyAlignment="1">
      <alignment horizontal="center" vertical="center" wrapText="1" readingOrder="1"/>
      <protection/>
    </xf>
    <xf numFmtId="3" fontId="16" fillId="2" borderId="79" xfId="23" applyNumberFormat="1" applyFont="1" applyFill="1" applyBorder="1" applyAlignment="1">
      <alignment horizontal="center" vertical="center" wrapText="1" readingOrder="1"/>
      <protection/>
    </xf>
    <xf numFmtId="3" fontId="16" fillId="2" borderId="48" xfId="23" applyNumberFormat="1" applyFont="1" applyFill="1" applyBorder="1" applyAlignment="1">
      <alignment horizontal="center" vertical="center" wrapText="1" readingOrder="1"/>
      <protection/>
    </xf>
    <xf numFmtId="3" fontId="16" fillId="2" borderId="64" xfId="23" applyNumberFormat="1" applyFont="1" applyFill="1" applyBorder="1" applyAlignment="1">
      <alignment horizontal="center" vertical="center" wrapText="1" readingOrder="1"/>
      <protection/>
    </xf>
    <xf numFmtId="3" fontId="16" fillId="2" borderId="80" xfId="23" applyNumberFormat="1" applyFont="1" applyFill="1" applyBorder="1" applyAlignment="1">
      <alignment horizontal="center" vertical="center" wrapText="1" readingOrder="1"/>
      <protection/>
    </xf>
    <xf numFmtId="3" fontId="14" fillId="2" borderId="48" xfId="23" applyNumberFormat="1" applyFont="1" applyFill="1" applyBorder="1" applyAlignment="1">
      <alignment horizontal="center" vertical="center" wrapText="1" readingOrder="1"/>
      <protection/>
    </xf>
    <xf numFmtId="3" fontId="14" fillId="2" borderId="64" xfId="23" applyNumberFormat="1" applyFont="1" applyFill="1" applyBorder="1" applyAlignment="1">
      <alignment horizontal="center" vertical="center" wrapText="1" readingOrder="1"/>
      <protection/>
    </xf>
    <xf numFmtId="3" fontId="14" fillId="2" borderId="80" xfId="23" applyNumberFormat="1" applyFont="1" applyFill="1" applyBorder="1" applyAlignment="1">
      <alignment horizontal="center" vertical="center" wrapText="1" readingOrder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S_Arabic" xfId="21"/>
    <cellStyle name="Normal_page_38_39" xfId="22"/>
    <cellStyle name="Normal_page_40_4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K1"/>
  <sheetViews>
    <sheetView tabSelected="1" workbookViewId="0" topLeftCell="A1">
      <selection activeCell="D21" sqref="D21"/>
    </sheetView>
  </sheetViews>
  <sheetFormatPr defaultColWidth="9.140625" defaultRowHeight="12.75"/>
  <sheetData>
    <row r="1" spans="1:11" ht="26.25" thickBot="1">
      <c r="A1" s="382" t="s">
        <v>155</v>
      </c>
      <c r="B1" s="383"/>
      <c r="C1" s="383"/>
      <c r="D1" s="383"/>
      <c r="E1" s="383"/>
      <c r="F1" s="383"/>
      <c r="G1" s="383"/>
      <c r="H1" s="383"/>
      <c r="I1" s="383"/>
      <c r="J1" s="383"/>
      <c r="K1" s="384"/>
    </row>
  </sheetData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H6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25.421875" style="0" customWidth="1"/>
    <col min="4" max="8" width="13.7109375" style="0" customWidth="1"/>
  </cols>
  <sheetData>
    <row r="1" ht="18.75">
      <c r="A1" s="3" t="s">
        <v>146</v>
      </c>
    </row>
    <row r="2" ht="12.75">
      <c r="A2" s="1" t="s">
        <v>147</v>
      </c>
    </row>
    <row r="3" ht="9.75" customHeight="1" thickBot="1"/>
    <row r="4" spans="1:8" ht="21.75" thickBot="1">
      <c r="A4" s="5"/>
      <c r="B4" s="5"/>
      <c r="C4" s="4"/>
      <c r="D4" s="357">
        <v>2004</v>
      </c>
      <c r="E4" s="358" t="s">
        <v>1</v>
      </c>
      <c r="F4" s="358">
        <v>2005</v>
      </c>
      <c r="G4" s="358">
        <v>2006</v>
      </c>
      <c r="H4" s="359" t="s">
        <v>2</v>
      </c>
    </row>
    <row r="5" spans="1:8" ht="13.5" thickBot="1">
      <c r="A5" s="389" t="s">
        <v>7</v>
      </c>
      <c r="B5" s="392" t="s">
        <v>8</v>
      </c>
      <c r="C5" s="395" t="s">
        <v>3</v>
      </c>
      <c r="D5" s="396"/>
      <c r="E5" s="396"/>
      <c r="F5" s="396"/>
      <c r="G5" s="396"/>
      <c r="H5" s="397"/>
    </row>
    <row r="6" spans="1:8" ht="12.75">
      <c r="A6" s="390"/>
      <c r="B6" s="393"/>
      <c r="C6" s="335" t="s">
        <v>4</v>
      </c>
      <c r="D6" s="60">
        <v>16089176618</v>
      </c>
      <c r="E6" s="61">
        <f>(F6-D6)*100/D6</f>
        <v>9.230322099507205</v>
      </c>
      <c r="F6" s="62">
        <v>17574259443</v>
      </c>
      <c r="G6" s="63">
        <v>37594561034</v>
      </c>
      <c r="H6" s="64">
        <f>(G6-F6)*100/F6</f>
        <v>113.91832273748686</v>
      </c>
    </row>
    <row r="7" spans="1:8" ht="12.75">
      <c r="A7" s="390"/>
      <c r="B7" s="393"/>
      <c r="C7" s="336" t="s">
        <v>5</v>
      </c>
      <c r="D7" s="65">
        <v>72235366935</v>
      </c>
      <c r="E7" s="66">
        <f aca="true" t="shared" si="0" ref="E7:E15">(F7-D7)*100/D7</f>
        <v>-9.866371798752184</v>
      </c>
      <c r="F7" s="34">
        <v>65108357063</v>
      </c>
      <c r="G7" s="67">
        <v>50123918686</v>
      </c>
      <c r="H7" s="68">
        <f aca="true" t="shared" si="1" ref="H7:H53">(G7-F7)*100/F7</f>
        <v>-23.014616023102523</v>
      </c>
    </row>
    <row r="8" spans="1:8" ht="12.75">
      <c r="A8" s="390"/>
      <c r="B8" s="393"/>
      <c r="C8" s="337" t="s">
        <v>6</v>
      </c>
      <c r="D8" s="69">
        <v>144473216242</v>
      </c>
      <c r="E8" s="66">
        <f t="shared" si="0"/>
        <v>44.202368453561846</v>
      </c>
      <c r="F8" s="6">
        <v>208333799602</v>
      </c>
      <c r="G8" s="70">
        <v>226109848607</v>
      </c>
      <c r="H8" s="68">
        <f t="shared" si="1"/>
        <v>8.532484425935344</v>
      </c>
    </row>
    <row r="9" spans="1:8" ht="21">
      <c r="A9" s="390"/>
      <c r="B9" s="393"/>
      <c r="C9" s="335" t="s">
        <v>154</v>
      </c>
      <c r="D9" s="60">
        <v>126455089</v>
      </c>
      <c r="E9" s="71">
        <f t="shared" si="0"/>
        <v>-66.25217036540143</v>
      </c>
      <c r="F9" s="62">
        <v>42675848</v>
      </c>
      <c r="G9" s="72">
        <v>190762945</v>
      </c>
      <c r="H9" s="68">
        <f t="shared" si="1"/>
        <v>347.0044625709605</v>
      </c>
    </row>
    <row r="10" spans="1:8" ht="12.75">
      <c r="A10" s="390"/>
      <c r="B10" s="393"/>
      <c r="C10" s="336" t="s">
        <v>9</v>
      </c>
      <c r="D10" s="65">
        <v>2524779299</v>
      </c>
      <c r="E10" s="71">
        <f t="shared" si="0"/>
        <v>-23.19801276222362</v>
      </c>
      <c r="F10" s="34">
        <v>1939080675</v>
      </c>
      <c r="G10" s="67">
        <v>5338025192</v>
      </c>
      <c r="H10" s="68">
        <f t="shared" si="1"/>
        <v>175.2863901343352</v>
      </c>
    </row>
    <row r="11" spans="1:8" ht="12.75">
      <c r="A11" s="390"/>
      <c r="B11" s="393"/>
      <c r="C11" s="337" t="s">
        <v>10</v>
      </c>
      <c r="D11" s="69">
        <v>520942513</v>
      </c>
      <c r="E11" s="71">
        <f t="shared" si="0"/>
        <v>17.716865622752504</v>
      </c>
      <c r="F11" s="6">
        <v>613237198</v>
      </c>
      <c r="G11" s="70">
        <v>58046044</v>
      </c>
      <c r="H11" s="68">
        <f t="shared" si="1"/>
        <v>-90.53448743988292</v>
      </c>
    </row>
    <row r="12" spans="1:8" ht="12.75">
      <c r="A12" s="390"/>
      <c r="B12" s="393"/>
      <c r="C12" s="335" t="s">
        <v>11</v>
      </c>
      <c r="D12" s="60">
        <v>46190585365</v>
      </c>
      <c r="E12" s="71">
        <f t="shared" si="0"/>
        <v>-13.052913541486573</v>
      </c>
      <c r="F12" s="62">
        <v>40161368193</v>
      </c>
      <c r="G12" s="72">
        <v>36746215508</v>
      </c>
      <c r="H12" s="68">
        <f t="shared" si="1"/>
        <v>-8.503576542980552</v>
      </c>
    </row>
    <row r="13" spans="1:8" ht="12.75">
      <c r="A13" s="390"/>
      <c r="B13" s="393"/>
      <c r="C13" s="337" t="s">
        <v>12</v>
      </c>
      <c r="D13" s="69">
        <v>177928490428</v>
      </c>
      <c r="E13" s="71">
        <f t="shared" si="0"/>
        <v>-0.5009062696233308</v>
      </c>
      <c r="F13" s="6">
        <v>177037235464</v>
      </c>
      <c r="G13" s="70">
        <v>187097638308</v>
      </c>
      <c r="H13" s="68">
        <f t="shared" si="1"/>
        <v>5.682647956873318</v>
      </c>
    </row>
    <row r="14" spans="1:8" ht="13.5" thickBot="1">
      <c r="A14" s="390"/>
      <c r="B14" s="393"/>
      <c r="C14" s="336" t="s">
        <v>13</v>
      </c>
      <c r="D14" s="65">
        <v>142238968731</v>
      </c>
      <c r="E14" s="73">
        <f t="shared" si="0"/>
        <v>89.02061478979466</v>
      </c>
      <c r="F14" s="34">
        <v>268860973166</v>
      </c>
      <c r="G14" s="67">
        <v>377993722091</v>
      </c>
      <c r="H14" s="74">
        <f t="shared" si="1"/>
        <v>40.59077360313626</v>
      </c>
    </row>
    <row r="15" spans="1:8" ht="13.5" thickBot="1">
      <c r="A15" s="390"/>
      <c r="B15" s="393"/>
      <c r="C15" s="334" t="s">
        <v>14</v>
      </c>
      <c r="D15" s="75">
        <f>SUM(D6:D14)</f>
        <v>602327981220</v>
      </c>
      <c r="E15" s="76">
        <f t="shared" si="0"/>
        <v>29.442929925452948</v>
      </c>
      <c r="F15" s="77">
        <f>SUM(F6:F14)</f>
        <v>779670986652</v>
      </c>
      <c r="G15" s="75">
        <f>SUM(G6:G14)</f>
        <v>921252738415</v>
      </c>
      <c r="H15" s="78">
        <f t="shared" si="1"/>
        <v>18.159166390296104</v>
      </c>
    </row>
    <row r="16" spans="1:8" ht="13.5" thickBot="1">
      <c r="A16" s="390"/>
      <c r="B16" s="393"/>
      <c r="C16" s="398" t="s">
        <v>15</v>
      </c>
      <c r="D16" s="399"/>
      <c r="E16" s="399"/>
      <c r="F16" s="399"/>
      <c r="G16" s="399"/>
      <c r="H16" s="400"/>
    </row>
    <row r="17" spans="1:8" ht="12.75">
      <c r="A17" s="390"/>
      <c r="B17" s="393"/>
      <c r="C17" s="339" t="s">
        <v>4</v>
      </c>
      <c r="D17" s="79">
        <v>39085062101</v>
      </c>
      <c r="E17" s="80">
        <f>(F17-D17)*100/D17</f>
        <v>9.651886314652884</v>
      </c>
      <c r="F17" s="19">
        <v>42857507861</v>
      </c>
      <c r="G17" s="21">
        <v>42594936801</v>
      </c>
      <c r="H17" s="58">
        <f t="shared" si="1"/>
        <v>-0.6126605887855128</v>
      </c>
    </row>
    <row r="18" spans="1:8" ht="12.75">
      <c r="A18" s="390"/>
      <c r="B18" s="393"/>
      <c r="C18" s="340" t="s">
        <v>5</v>
      </c>
      <c r="D18" s="48">
        <v>69839871780</v>
      </c>
      <c r="E18" s="81">
        <f aca="true" t="shared" si="2" ref="E18:E53">(F18-D18)*100/D18</f>
        <v>12.815021080211954</v>
      </c>
      <c r="F18" s="14">
        <v>78789866071</v>
      </c>
      <c r="G18" s="16">
        <v>81962095919</v>
      </c>
      <c r="H18" s="111">
        <f t="shared" si="1"/>
        <v>4.026190176718164</v>
      </c>
    </row>
    <row r="19" spans="1:8" ht="12.75">
      <c r="A19" s="390"/>
      <c r="B19" s="393"/>
      <c r="C19" s="340" t="s">
        <v>10</v>
      </c>
      <c r="D19" s="48">
        <v>50398781656</v>
      </c>
      <c r="E19" s="81">
        <f t="shared" si="2"/>
        <v>-58.25277745876786</v>
      </c>
      <c r="F19" s="14">
        <v>21040091536</v>
      </c>
      <c r="G19" s="16">
        <v>20372735064</v>
      </c>
      <c r="H19" s="111">
        <f t="shared" si="1"/>
        <v>-3.171832550529261</v>
      </c>
    </row>
    <row r="20" spans="1:8" ht="12.75">
      <c r="A20" s="390"/>
      <c r="B20" s="393"/>
      <c r="C20" s="336" t="s">
        <v>9</v>
      </c>
      <c r="D20" s="48">
        <v>64019805258</v>
      </c>
      <c r="E20" s="81">
        <f t="shared" si="2"/>
        <v>4.231490353778421</v>
      </c>
      <c r="F20" s="14">
        <v>66728797142</v>
      </c>
      <c r="G20" s="16">
        <v>95761686511</v>
      </c>
      <c r="H20" s="111">
        <f t="shared" si="1"/>
        <v>43.50878573042089</v>
      </c>
    </row>
    <row r="21" spans="1:8" ht="12.75">
      <c r="A21" s="390"/>
      <c r="B21" s="393"/>
      <c r="C21" s="340" t="s">
        <v>11</v>
      </c>
      <c r="D21" s="48">
        <v>4637853823</v>
      </c>
      <c r="E21" s="81">
        <f t="shared" si="2"/>
        <v>-43.46686264674021</v>
      </c>
      <c r="F21" s="14">
        <v>2621924272</v>
      </c>
      <c r="G21" s="16">
        <v>7040419797</v>
      </c>
      <c r="H21" s="111">
        <f t="shared" si="1"/>
        <v>168.52109621112658</v>
      </c>
    </row>
    <row r="22" spans="1:8" ht="13.5" thickBot="1">
      <c r="A22" s="390"/>
      <c r="B22" s="393"/>
      <c r="C22" s="341" t="s">
        <v>16</v>
      </c>
      <c r="D22" s="47">
        <v>50105368289</v>
      </c>
      <c r="E22" s="82">
        <f t="shared" si="2"/>
        <v>32.70684320585615</v>
      </c>
      <c r="F22" s="32">
        <v>66493252533</v>
      </c>
      <c r="G22" s="18">
        <v>81205900894</v>
      </c>
      <c r="H22" s="112">
        <f t="shared" si="1"/>
        <v>22.126528332627803</v>
      </c>
    </row>
    <row r="23" spans="1:8" ht="13.5" thickBot="1">
      <c r="A23" s="390"/>
      <c r="B23" s="393"/>
      <c r="C23" s="338" t="s">
        <v>17</v>
      </c>
      <c r="D23" s="56">
        <f>SUM(D17:D22)</f>
        <v>278086742907</v>
      </c>
      <c r="E23" s="83">
        <f t="shared" si="2"/>
        <v>0.15991287587151143</v>
      </c>
      <c r="F23" s="52">
        <f>SUM(F17:F22)</f>
        <v>278531439415</v>
      </c>
      <c r="G23" s="59">
        <f>SUM(G17:G22)</f>
        <v>328937774986</v>
      </c>
      <c r="H23" s="110">
        <f t="shared" si="1"/>
        <v>18.097179864818315</v>
      </c>
    </row>
    <row r="24" spans="1:8" ht="13.5" thickBot="1">
      <c r="A24" s="390"/>
      <c r="B24" s="393"/>
      <c r="C24" s="49" t="s">
        <v>18</v>
      </c>
      <c r="D24" s="91">
        <f>D15+D23</f>
        <v>880414724127</v>
      </c>
      <c r="E24" s="92">
        <f t="shared" si="2"/>
        <v>20.1936311454003</v>
      </c>
      <c r="F24" s="54">
        <f>F15+F23</f>
        <v>1058202426067</v>
      </c>
      <c r="G24" s="51">
        <f>G15+G23</f>
        <v>1250190513401</v>
      </c>
      <c r="H24" s="55">
        <f t="shared" si="1"/>
        <v>18.142850801009626</v>
      </c>
    </row>
    <row r="25" spans="1:8" ht="13.5" thickBot="1">
      <c r="A25" s="390"/>
      <c r="B25" s="393"/>
      <c r="C25" s="395" t="s">
        <v>22</v>
      </c>
      <c r="D25" s="396"/>
      <c r="E25" s="396"/>
      <c r="F25" s="396"/>
      <c r="G25" s="396"/>
      <c r="H25" s="397"/>
    </row>
    <row r="26" spans="1:8" ht="12.75">
      <c r="A26" s="390"/>
      <c r="B26" s="393"/>
      <c r="C26" s="343" t="s">
        <v>19</v>
      </c>
      <c r="D26" s="88">
        <v>4647647446</v>
      </c>
      <c r="E26" s="80">
        <f t="shared" si="2"/>
        <v>-16.274552077976182</v>
      </c>
      <c r="F26" s="20">
        <v>3891263642</v>
      </c>
      <c r="G26" s="21">
        <v>3772509032</v>
      </c>
      <c r="H26" s="84">
        <f t="shared" si="1"/>
        <v>-3.051826371213529</v>
      </c>
    </row>
    <row r="27" spans="1:8" ht="12.75">
      <c r="A27" s="390"/>
      <c r="B27" s="393"/>
      <c r="C27" s="344" t="s">
        <v>20</v>
      </c>
      <c r="D27" s="89">
        <v>31848310913</v>
      </c>
      <c r="E27" s="81">
        <f t="shared" si="2"/>
        <v>7.759499170146776</v>
      </c>
      <c r="F27" s="15">
        <v>34319580334</v>
      </c>
      <c r="G27" s="16">
        <v>36985245339</v>
      </c>
      <c r="H27" s="85">
        <f t="shared" si="1"/>
        <v>7.767184152771114</v>
      </c>
    </row>
    <row r="28" spans="1:8" ht="13.5" thickBot="1">
      <c r="A28" s="390"/>
      <c r="B28" s="393"/>
      <c r="C28" s="346" t="s">
        <v>21</v>
      </c>
      <c r="D28" s="90">
        <v>916910682486</v>
      </c>
      <c r="E28" s="87">
        <f t="shared" si="2"/>
        <v>19.576889110869395</v>
      </c>
      <c r="F28" s="23">
        <v>1096413270042</v>
      </c>
      <c r="G28" s="24">
        <v>1290948267770</v>
      </c>
      <c r="H28" s="86">
        <f t="shared" si="1"/>
        <v>17.74285326923743</v>
      </c>
    </row>
    <row r="29" spans="1:8" ht="13.5" thickBot="1">
      <c r="A29" s="390"/>
      <c r="B29" s="393"/>
      <c r="C29" s="401" t="s">
        <v>23</v>
      </c>
      <c r="D29" s="402"/>
      <c r="E29" s="402"/>
      <c r="F29" s="402"/>
      <c r="G29" s="402"/>
      <c r="H29" s="403"/>
    </row>
    <row r="30" spans="1:8" ht="12.75">
      <c r="A30" s="390"/>
      <c r="B30" s="393"/>
      <c r="C30" s="348" t="s">
        <v>26</v>
      </c>
      <c r="D30" s="93">
        <v>77581523724</v>
      </c>
      <c r="E30" s="80">
        <f t="shared" si="2"/>
        <v>11.345999848256344</v>
      </c>
      <c r="F30" s="20">
        <v>86383923288</v>
      </c>
      <c r="G30" s="20">
        <v>93408773736</v>
      </c>
      <c r="H30" s="46">
        <f t="shared" si="1"/>
        <v>8.132127114184748</v>
      </c>
    </row>
    <row r="31" spans="1:8" ht="13.5" thickBot="1">
      <c r="A31" s="390"/>
      <c r="B31" s="393"/>
      <c r="C31" s="349" t="s">
        <v>25</v>
      </c>
      <c r="D31" s="94">
        <v>135760714566</v>
      </c>
      <c r="E31" s="82">
        <f t="shared" si="2"/>
        <v>-2.149120403739169</v>
      </c>
      <c r="F31" s="17">
        <v>132843053349</v>
      </c>
      <c r="G31" s="17">
        <v>75328321158</v>
      </c>
      <c r="H31" s="95">
        <f t="shared" si="1"/>
        <v>-43.29525010231403</v>
      </c>
    </row>
    <row r="32" spans="1:8" ht="13.5" thickBot="1">
      <c r="A32" s="390"/>
      <c r="B32" s="393"/>
      <c r="C32" s="350" t="s">
        <v>0</v>
      </c>
      <c r="D32" s="96">
        <f>SUM(D30:D31)</f>
        <v>213342238290</v>
      </c>
      <c r="E32" s="97">
        <f t="shared" si="2"/>
        <v>2.7583559609048294</v>
      </c>
      <c r="F32" s="96">
        <f>SUM(F30:F31)</f>
        <v>219226976637</v>
      </c>
      <c r="G32" s="96">
        <f>SUM(G30:G31)</f>
        <v>168737094894</v>
      </c>
      <c r="H32" s="57">
        <f t="shared" si="1"/>
        <v>-23.030870797713032</v>
      </c>
    </row>
    <row r="33" spans="1:8" ht="13.5" thickBot="1">
      <c r="A33" s="390"/>
      <c r="B33" s="393"/>
      <c r="C33" s="401" t="s">
        <v>24</v>
      </c>
      <c r="D33" s="402"/>
      <c r="E33" s="404"/>
      <c r="F33" s="402"/>
      <c r="G33" s="402"/>
      <c r="H33" s="403"/>
    </row>
    <row r="34" spans="1:8" ht="21">
      <c r="A34" s="390"/>
      <c r="B34" s="393"/>
      <c r="C34" s="351" t="s">
        <v>27</v>
      </c>
      <c r="D34" s="98">
        <v>40997264111</v>
      </c>
      <c r="E34" s="80">
        <f t="shared" si="2"/>
        <v>-11.174095685011453</v>
      </c>
      <c r="F34" s="105">
        <v>36416190591</v>
      </c>
      <c r="G34" s="30">
        <v>53676788628</v>
      </c>
      <c r="H34" s="84">
        <f t="shared" si="1"/>
        <v>47.3981428504107</v>
      </c>
    </row>
    <row r="35" spans="1:8" ht="12.75">
      <c r="A35" s="390"/>
      <c r="B35" s="393"/>
      <c r="C35" s="337" t="s">
        <v>28</v>
      </c>
      <c r="D35" s="99">
        <v>175607091989</v>
      </c>
      <c r="E35" s="81">
        <f t="shared" si="2"/>
        <v>7.459923715279444</v>
      </c>
      <c r="F35" s="106">
        <v>188707247090</v>
      </c>
      <c r="G35" s="31">
        <v>200024597643</v>
      </c>
      <c r="H35" s="85">
        <f t="shared" si="1"/>
        <v>5.997305735482658</v>
      </c>
    </row>
    <row r="36" spans="1:8" ht="13.5" thickBot="1">
      <c r="A36" s="390"/>
      <c r="B36" s="393"/>
      <c r="C36" s="345" t="s">
        <v>29</v>
      </c>
      <c r="D36" s="100">
        <v>65999731991</v>
      </c>
      <c r="E36" s="87">
        <f t="shared" si="2"/>
        <v>-12.927172960586333</v>
      </c>
      <c r="F36" s="107">
        <v>57467832483</v>
      </c>
      <c r="G36" s="33">
        <v>70013567842</v>
      </c>
      <c r="H36" s="86">
        <f t="shared" si="1"/>
        <v>21.830883151389518</v>
      </c>
    </row>
    <row r="37" spans="1:8" ht="13.5" thickBot="1">
      <c r="A37" s="390"/>
      <c r="B37" s="393"/>
      <c r="C37" s="347" t="s">
        <v>0</v>
      </c>
      <c r="D37" s="104">
        <f>SUM(D34:D36)</f>
        <v>282604088091</v>
      </c>
      <c r="E37" s="83">
        <f t="shared" si="2"/>
        <v>-0.00453564811697719</v>
      </c>
      <c r="F37" s="56">
        <f>SUM(F34:F36)</f>
        <v>282591270164</v>
      </c>
      <c r="G37" s="108">
        <f>SUM(G34:G36)</f>
        <v>323714954113</v>
      </c>
      <c r="H37" s="41">
        <f t="shared" si="1"/>
        <v>14.552354687083623</v>
      </c>
    </row>
    <row r="38" spans="1:8" ht="13.5" thickBot="1">
      <c r="A38" s="390"/>
      <c r="B38" s="393"/>
      <c r="C38" s="352" t="s">
        <v>30</v>
      </c>
      <c r="D38" s="101">
        <v>49059174074</v>
      </c>
      <c r="E38" s="81">
        <f t="shared" si="2"/>
        <v>-6.572001976912042</v>
      </c>
      <c r="F38" s="56">
        <v>45835004184</v>
      </c>
      <c r="G38" s="108">
        <v>31633242372</v>
      </c>
      <c r="H38" s="85">
        <f t="shared" si="1"/>
        <v>-30.984532596503012</v>
      </c>
    </row>
    <row r="39" spans="1:8" ht="13.5" thickBot="1">
      <c r="A39" s="390"/>
      <c r="B39" s="393"/>
      <c r="C39" s="338" t="s">
        <v>0</v>
      </c>
      <c r="D39" s="101">
        <f>SUM(D37:D38)</f>
        <v>331663262165</v>
      </c>
      <c r="E39" s="83">
        <f t="shared" si="2"/>
        <v>-0.9759862445632048</v>
      </c>
      <c r="F39" s="56">
        <f>SUM(F37:F38)</f>
        <v>328426274348</v>
      </c>
      <c r="G39" s="108">
        <f>SUM(G37:G38)</f>
        <v>355348196485</v>
      </c>
      <c r="H39" s="41">
        <f t="shared" si="1"/>
        <v>8.19724980604736</v>
      </c>
    </row>
    <row r="40" spans="1:8" ht="13.5" thickBot="1">
      <c r="A40" s="390"/>
      <c r="B40" s="393"/>
      <c r="C40" s="405" t="s">
        <v>31</v>
      </c>
      <c r="D40" s="404"/>
      <c r="E40" s="404"/>
      <c r="F40" s="404"/>
      <c r="G40" s="404"/>
      <c r="H40" s="406"/>
    </row>
    <row r="41" spans="1:8" ht="12.75">
      <c r="A41" s="390"/>
      <c r="B41" s="393"/>
      <c r="C41" s="339" t="s">
        <v>32</v>
      </c>
      <c r="D41" s="129">
        <v>16245205943</v>
      </c>
      <c r="E41" s="79">
        <f t="shared" si="2"/>
        <v>213.5854089676898</v>
      </c>
      <c r="F41" s="123">
        <v>50942595494</v>
      </c>
      <c r="G41" s="113">
        <v>49985710282</v>
      </c>
      <c r="H41" s="84">
        <f t="shared" si="1"/>
        <v>-1.878359755173255</v>
      </c>
    </row>
    <row r="42" spans="1:8" ht="21">
      <c r="A42" s="390"/>
      <c r="B42" s="393"/>
      <c r="C42" s="340" t="s">
        <v>33</v>
      </c>
      <c r="D42" s="130">
        <v>364132968842</v>
      </c>
      <c r="E42" s="48">
        <f t="shared" si="2"/>
        <v>2.975566748997506</v>
      </c>
      <c r="F42" s="125">
        <v>374967988385</v>
      </c>
      <c r="G42" s="138">
        <v>420366085957</v>
      </c>
      <c r="H42" s="141">
        <f t="shared" si="1"/>
        <v>12.107192874658757</v>
      </c>
    </row>
    <row r="43" spans="1:8" ht="13.5" thickBot="1">
      <c r="A43" s="390"/>
      <c r="B43" s="393"/>
      <c r="C43" s="353" t="s">
        <v>34</v>
      </c>
      <c r="D43" s="131">
        <v>9860200806</v>
      </c>
      <c r="E43" s="133">
        <f t="shared" si="2"/>
        <v>18.156253622244943</v>
      </c>
      <c r="F43" s="136">
        <v>11650443872</v>
      </c>
      <c r="G43" s="139">
        <v>12973102478</v>
      </c>
      <c r="H43" s="142">
        <f t="shared" si="1"/>
        <v>11.352860204569552</v>
      </c>
    </row>
    <row r="44" spans="1:8" ht="13.5" thickBot="1">
      <c r="A44" s="390"/>
      <c r="B44" s="393"/>
      <c r="C44" s="354" t="s">
        <v>35</v>
      </c>
      <c r="D44" s="127">
        <f>SUM(D41:D43)</f>
        <v>390238375591</v>
      </c>
      <c r="E44" s="132">
        <f t="shared" si="2"/>
        <v>12.12660135957459</v>
      </c>
      <c r="F44" s="134">
        <f>SUM(F41:F43)</f>
        <v>437561027751</v>
      </c>
      <c r="G44" s="135">
        <f>SUM(G41:G43)</f>
        <v>483324898717</v>
      </c>
      <c r="H44" s="140">
        <f t="shared" si="1"/>
        <v>10.458854437110096</v>
      </c>
    </row>
    <row r="45" spans="1:8" ht="13.5" thickBot="1">
      <c r="A45" s="390"/>
      <c r="B45" s="393"/>
      <c r="C45" s="350" t="s">
        <v>36</v>
      </c>
      <c r="D45" s="117">
        <f>D39+D44</f>
        <v>721901637756</v>
      </c>
      <c r="E45" s="97">
        <f t="shared" si="2"/>
        <v>6.106879668542986</v>
      </c>
      <c r="F45" s="117">
        <f>F39+F44</f>
        <v>765987302099</v>
      </c>
      <c r="G45" s="122">
        <f>G39+G44</f>
        <v>838673095202</v>
      </c>
      <c r="H45" s="41">
        <f t="shared" si="1"/>
        <v>9.4891642333786</v>
      </c>
    </row>
    <row r="46" spans="1:8" ht="13.5" thickBot="1">
      <c r="A46" s="390"/>
      <c r="B46" s="393"/>
      <c r="C46" s="401" t="s">
        <v>37</v>
      </c>
      <c r="D46" s="404"/>
      <c r="E46" s="402"/>
      <c r="F46" s="404"/>
      <c r="G46" s="404"/>
      <c r="H46" s="403"/>
    </row>
    <row r="47" spans="1:8" ht="21">
      <c r="A47" s="390"/>
      <c r="B47" s="393"/>
      <c r="C47" s="355" t="s">
        <v>38</v>
      </c>
      <c r="D47" s="118">
        <v>6766514782</v>
      </c>
      <c r="E47" s="79">
        <f t="shared" si="2"/>
        <v>166.53283456907403</v>
      </c>
      <c r="F47" s="123">
        <v>18034983650</v>
      </c>
      <c r="G47" s="124">
        <v>15752087644</v>
      </c>
      <c r="H47" s="120">
        <f t="shared" si="1"/>
        <v>-12.658154009471476</v>
      </c>
    </row>
    <row r="48" spans="1:8" ht="12.75">
      <c r="A48" s="390"/>
      <c r="B48" s="393"/>
      <c r="C48" s="355" t="s">
        <v>39</v>
      </c>
      <c r="D48" s="119">
        <v>7586191544</v>
      </c>
      <c r="E48" s="48">
        <f t="shared" si="2"/>
        <v>96.12597584314304</v>
      </c>
      <c r="F48" s="125">
        <v>14878492195</v>
      </c>
      <c r="G48" s="126">
        <v>11104000182</v>
      </c>
      <c r="H48" s="145">
        <f t="shared" si="1"/>
        <v>-25.368780408195118</v>
      </c>
    </row>
    <row r="49" spans="1:8" ht="12.75">
      <c r="A49" s="390"/>
      <c r="B49" s="393"/>
      <c r="C49" s="355" t="s">
        <v>40</v>
      </c>
      <c r="D49" s="119">
        <v>3293855267</v>
      </c>
      <c r="E49" s="48">
        <f t="shared" si="2"/>
        <v>5.167660543719937</v>
      </c>
      <c r="F49" s="125">
        <v>3464070526</v>
      </c>
      <c r="G49" s="126">
        <v>3483202982</v>
      </c>
      <c r="H49" s="145">
        <f t="shared" si="1"/>
        <v>0.5523113879004206</v>
      </c>
    </row>
    <row r="50" spans="1:8" ht="13.5" thickBot="1">
      <c r="A50" s="390"/>
      <c r="B50" s="393"/>
      <c r="C50" s="356" t="s">
        <v>41</v>
      </c>
      <c r="D50" s="128">
        <v>9063999359</v>
      </c>
      <c r="E50" s="133">
        <f t="shared" si="2"/>
        <v>48.705159545455345</v>
      </c>
      <c r="F50" s="136">
        <v>13478634708</v>
      </c>
      <c r="G50" s="137">
        <v>15742496479</v>
      </c>
      <c r="H50" s="121">
        <f t="shared" si="1"/>
        <v>16.795927926263374</v>
      </c>
    </row>
    <row r="51" spans="1:8" ht="23.25" thickBot="1">
      <c r="A51" s="390"/>
      <c r="B51" s="393"/>
      <c r="C51" s="53" t="s">
        <v>42</v>
      </c>
      <c r="D51" s="146">
        <f>SUM(D47:D50)</f>
        <v>26710560952</v>
      </c>
      <c r="E51" s="83">
        <f t="shared" si="2"/>
        <v>86.65344081913386</v>
      </c>
      <c r="F51" s="146">
        <f>SUM(F47:F50)</f>
        <v>49856181079</v>
      </c>
      <c r="G51" s="122">
        <f>SUM(G47:G50)</f>
        <v>46081787287</v>
      </c>
      <c r="H51" s="41">
        <f t="shared" si="1"/>
        <v>-7.570563389159822</v>
      </c>
    </row>
    <row r="52" spans="1:8" ht="13.5" thickBot="1">
      <c r="A52" s="390"/>
      <c r="B52" s="393"/>
      <c r="C52" s="29" t="s">
        <v>43</v>
      </c>
      <c r="D52" s="109">
        <v>961954436997</v>
      </c>
      <c r="E52" s="83">
        <f t="shared" si="2"/>
        <v>7.600778166297706</v>
      </c>
      <c r="F52" s="39">
        <v>1035070459814</v>
      </c>
      <c r="G52" s="114">
        <v>1053491969385</v>
      </c>
      <c r="H52" s="115">
        <f t="shared" si="1"/>
        <v>1.7797348379848756</v>
      </c>
    </row>
    <row r="53" spans="1:8" ht="13.5" thickBot="1">
      <c r="A53" s="391"/>
      <c r="B53" s="394"/>
      <c r="C53" s="49" t="s">
        <v>44</v>
      </c>
      <c r="D53" s="109">
        <v>1878865119483</v>
      </c>
      <c r="E53" s="83">
        <f t="shared" si="2"/>
        <v>13.445276499811337</v>
      </c>
      <c r="F53" s="39">
        <v>2131483729856</v>
      </c>
      <c r="G53" s="114">
        <v>2344440245155</v>
      </c>
      <c r="H53" s="115">
        <f t="shared" si="1"/>
        <v>9.990998866943594</v>
      </c>
    </row>
    <row r="58" ht="12.75">
      <c r="F58" s="143"/>
    </row>
    <row r="59" ht="12.75">
      <c r="F59" s="143"/>
    </row>
    <row r="60" ht="12.75">
      <c r="F60" s="143"/>
    </row>
    <row r="61" ht="12.75">
      <c r="F61" s="144"/>
    </row>
    <row r="62" ht="12.75">
      <c r="F62" s="143"/>
    </row>
    <row r="64" ht="12.75">
      <c r="F64" s="147"/>
    </row>
    <row r="65" ht="12.75">
      <c r="F65" s="147"/>
    </row>
    <row r="66" ht="12.75">
      <c r="F66" s="147"/>
    </row>
  </sheetData>
  <mergeCells count="9">
    <mergeCell ref="A5:A53"/>
    <mergeCell ref="B5:B53"/>
    <mergeCell ref="C5:H5"/>
    <mergeCell ref="C16:H16"/>
    <mergeCell ref="C25:H25"/>
    <mergeCell ref="C29:H29"/>
    <mergeCell ref="C33:H33"/>
    <mergeCell ref="C40:H40"/>
    <mergeCell ref="C46:H4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I62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24.00390625" style="0" customWidth="1"/>
    <col min="4" max="8" width="14.00390625" style="0" customWidth="1"/>
    <col min="9" max="9" width="18.7109375" style="0" bestFit="1" customWidth="1"/>
  </cols>
  <sheetData>
    <row r="1" ht="18.75">
      <c r="A1" s="3" t="s">
        <v>45</v>
      </c>
    </row>
    <row r="2" ht="12.75">
      <c r="A2" s="1" t="s">
        <v>147</v>
      </c>
    </row>
    <row r="3" ht="9.75" customHeight="1" thickBot="1"/>
    <row r="4" spans="1:8" ht="21.75" thickBot="1">
      <c r="A4" s="5"/>
      <c r="B4" s="5"/>
      <c r="C4" s="4"/>
      <c r="D4" s="102">
        <v>2004</v>
      </c>
      <c r="E4" s="9" t="s">
        <v>47</v>
      </c>
      <c r="F4" s="158">
        <v>2005</v>
      </c>
      <c r="G4" s="103">
        <v>2006</v>
      </c>
      <c r="H4" s="9" t="s">
        <v>2</v>
      </c>
    </row>
    <row r="5" spans="1:8" ht="12.75">
      <c r="A5" s="389" t="s">
        <v>7</v>
      </c>
      <c r="B5" s="407" t="s">
        <v>46</v>
      </c>
      <c r="C5" s="343" t="s">
        <v>48</v>
      </c>
      <c r="D5" s="159">
        <v>291834193119</v>
      </c>
      <c r="E5" s="61">
        <f>(F5-D5)*100/D5</f>
        <v>10.797885325641234</v>
      </c>
      <c r="F5" s="160">
        <v>323346114633</v>
      </c>
      <c r="G5" s="161">
        <v>339513420365</v>
      </c>
      <c r="H5" s="68">
        <f aca="true" t="shared" si="0" ref="H5:H49">(G5-F5)*100/F5</f>
        <v>5.000000000108243</v>
      </c>
    </row>
    <row r="6" spans="1:8" ht="21">
      <c r="A6" s="390"/>
      <c r="B6" s="408"/>
      <c r="C6" s="335" t="s">
        <v>49</v>
      </c>
      <c r="D6" s="152">
        <v>2250090000</v>
      </c>
      <c r="E6" s="151">
        <f>(F6-D6)*100/D6</f>
        <v>-100</v>
      </c>
      <c r="F6" s="150">
        <v>0</v>
      </c>
      <c r="G6" s="63">
        <v>1339717853</v>
      </c>
      <c r="H6" s="156"/>
    </row>
    <row r="7" spans="1:9" ht="21">
      <c r="A7" s="390"/>
      <c r="B7" s="408"/>
      <c r="C7" s="336" t="s">
        <v>50</v>
      </c>
      <c r="D7" s="153">
        <v>664276850</v>
      </c>
      <c r="E7" s="66">
        <f aca="true" t="shared" si="1" ref="E7:E15">(F7-D7)*100/D7</f>
        <v>1.5844846918871252</v>
      </c>
      <c r="F7" s="34">
        <v>674802215</v>
      </c>
      <c r="G7" s="67">
        <v>3704557475</v>
      </c>
      <c r="H7" s="68">
        <f t="shared" si="0"/>
        <v>448.98419013043696</v>
      </c>
      <c r="I7" s="157"/>
    </row>
    <row r="8" spans="1:9" ht="12.75">
      <c r="A8" s="390"/>
      <c r="B8" s="408"/>
      <c r="C8" s="337" t="s">
        <v>51</v>
      </c>
      <c r="D8" s="154">
        <v>1623630821</v>
      </c>
      <c r="E8" s="66">
        <f t="shared" si="1"/>
        <v>237.49161417280092</v>
      </c>
      <c r="F8" s="6">
        <v>5479617866</v>
      </c>
      <c r="G8" s="70">
        <v>9562759887</v>
      </c>
      <c r="H8" s="68">
        <f t="shared" si="0"/>
        <v>74.51508701610616</v>
      </c>
      <c r="I8" s="157"/>
    </row>
    <row r="9" spans="1:8" ht="12.75">
      <c r="A9" s="390"/>
      <c r="B9" s="408"/>
      <c r="C9" s="335" t="s">
        <v>52</v>
      </c>
      <c r="D9" s="152">
        <v>76040370786</v>
      </c>
      <c r="E9" s="71">
        <f t="shared" si="1"/>
        <v>2.5222109665897494</v>
      </c>
      <c r="F9" s="62">
        <v>77958269357</v>
      </c>
      <c r="G9" s="72">
        <v>92922878435</v>
      </c>
      <c r="H9" s="68">
        <f t="shared" si="0"/>
        <v>19.195666093447343</v>
      </c>
    </row>
    <row r="10" spans="1:8" ht="12.75">
      <c r="A10" s="390"/>
      <c r="B10" s="408"/>
      <c r="C10" s="336" t="s">
        <v>53</v>
      </c>
      <c r="D10" s="153">
        <v>22760038039</v>
      </c>
      <c r="E10" s="71">
        <f t="shared" si="1"/>
        <v>14.030101050482696</v>
      </c>
      <c r="F10" s="34">
        <v>25953294375</v>
      </c>
      <c r="G10" s="67">
        <v>32770006905</v>
      </c>
      <c r="H10" s="68">
        <f t="shared" si="0"/>
        <v>26.265307330565044</v>
      </c>
    </row>
    <row r="11" spans="1:8" ht="12.75">
      <c r="A11" s="390"/>
      <c r="B11" s="408"/>
      <c r="C11" s="337" t="s">
        <v>54</v>
      </c>
      <c r="D11" s="154">
        <v>53280332747</v>
      </c>
      <c r="E11" s="71">
        <f t="shared" si="1"/>
        <v>-2.393674549774298</v>
      </c>
      <c r="F11" s="6">
        <v>52004974982</v>
      </c>
      <c r="G11" s="70">
        <v>60152871530</v>
      </c>
      <c r="H11" s="68">
        <f t="shared" si="0"/>
        <v>15.66753286742308</v>
      </c>
    </row>
    <row r="12" spans="1:9" ht="21.75" thickBot="1">
      <c r="A12" s="390"/>
      <c r="B12" s="408"/>
      <c r="C12" s="360" t="s">
        <v>55</v>
      </c>
      <c r="D12" s="155">
        <v>30709142396</v>
      </c>
      <c r="E12" s="73">
        <f t="shared" si="1"/>
        <v>-24.970461952720694</v>
      </c>
      <c r="F12" s="148">
        <v>23040927678</v>
      </c>
      <c r="G12" s="149">
        <v>38774074930</v>
      </c>
      <c r="H12" s="74">
        <f t="shared" si="0"/>
        <v>68.28348003983523</v>
      </c>
      <c r="I12" s="143"/>
    </row>
    <row r="13" spans="1:9" ht="23.25" thickBot="1">
      <c r="A13" s="390"/>
      <c r="B13" s="408"/>
      <c r="C13" s="361" t="s">
        <v>56</v>
      </c>
      <c r="D13" s="163">
        <v>10345143336</v>
      </c>
      <c r="E13" s="164">
        <f t="shared" si="1"/>
        <v>383.90496670833176</v>
      </c>
      <c r="F13" s="165">
        <v>50060662416</v>
      </c>
      <c r="G13" s="166">
        <v>75964803174</v>
      </c>
      <c r="H13" s="167">
        <f t="shared" si="0"/>
        <v>51.74550137339118</v>
      </c>
      <c r="I13" s="144"/>
    </row>
    <row r="14" spans="1:9" ht="12.75">
      <c r="A14" s="390"/>
      <c r="B14" s="393"/>
      <c r="C14" s="351" t="s">
        <v>57</v>
      </c>
      <c r="D14" s="172">
        <v>413466847308</v>
      </c>
      <c r="E14" s="175">
        <f t="shared" si="1"/>
        <v>16.227068093810345</v>
      </c>
      <c r="F14" s="174">
        <v>480560394166</v>
      </c>
      <c r="G14" s="13">
        <v>562593748888</v>
      </c>
      <c r="H14" s="64">
        <f t="shared" si="0"/>
        <v>17.070352804326863</v>
      </c>
      <c r="I14" s="144"/>
    </row>
    <row r="15" spans="1:8" s="162" customFormat="1" ht="13.5" thickBot="1">
      <c r="A15" s="390"/>
      <c r="B15" s="393"/>
      <c r="C15" s="362" t="s">
        <v>58</v>
      </c>
      <c r="D15" s="173">
        <v>32452194918</v>
      </c>
      <c r="E15" s="176">
        <f t="shared" si="1"/>
        <v>-4.2150612846260485</v>
      </c>
      <c r="F15" s="171">
        <v>31084315014</v>
      </c>
      <c r="G15" s="177">
        <v>31909614982</v>
      </c>
      <c r="H15" s="178">
        <f t="shared" si="0"/>
        <v>2.6550366885301955</v>
      </c>
    </row>
    <row r="16" spans="1:8" ht="13.5" thickBot="1">
      <c r="A16" s="390"/>
      <c r="B16" s="408"/>
      <c r="C16" s="29" t="s">
        <v>0</v>
      </c>
      <c r="D16" s="179">
        <f>SUM(D14:D15)</f>
        <v>445919042226</v>
      </c>
      <c r="E16" s="83">
        <f>(F16-D16)*100/D16</f>
        <v>14.739372112458256</v>
      </c>
      <c r="F16" s="37">
        <f>SUM(F14:F15)</f>
        <v>511644709180</v>
      </c>
      <c r="G16" s="180">
        <f>SUM(G14:G15)</f>
        <v>594503363870</v>
      </c>
      <c r="H16" s="41">
        <f t="shared" si="0"/>
        <v>16.194568848917733</v>
      </c>
    </row>
    <row r="17" spans="1:8" ht="13.5" thickBot="1">
      <c r="A17" s="390"/>
      <c r="B17" s="408"/>
      <c r="C17" s="417" t="s">
        <v>80</v>
      </c>
      <c r="D17" s="418"/>
      <c r="E17" s="418"/>
      <c r="F17" s="418"/>
      <c r="G17" s="418"/>
      <c r="H17" s="419"/>
    </row>
    <row r="18" spans="1:8" ht="12.75">
      <c r="A18" s="390"/>
      <c r="B18" s="408"/>
      <c r="C18" s="355" t="s">
        <v>59</v>
      </c>
      <c r="D18" s="168">
        <v>135535538</v>
      </c>
      <c r="E18" s="169">
        <f aca="true" t="shared" si="2" ref="E18:E49">(F18-D18)*100/D18</f>
        <v>166.69344463737622</v>
      </c>
      <c r="F18" s="25">
        <v>361464395</v>
      </c>
      <c r="G18" s="27">
        <v>137430763</v>
      </c>
      <c r="H18" s="170">
        <f t="shared" si="0"/>
        <v>-61.9794466893482</v>
      </c>
    </row>
    <row r="19" spans="1:8" ht="12.75">
      <c r="A19" s="390"/>
      <c r="B19" s="408"/>
      <c r="C19" s="336" t="s">
        <v>60</v>
      </c>
      <c r="D19" s="48">
        <v>2893511012</v>
      </c>
      <c r="E19" s="81">
        <f t="shared" si="2"/>
        <v>-75.68147381911537</v>
      </c>
      <c r="F19" s="14">
        <v>703659233</v>
      </c>
      <c r="G19" s="16">
        <v>1467832158</v>
      </c>
      <c r="H19" s="111">
        <f t="shared" si="0"/>
        <v>108.59985759612707</v>
      </c>
    </row>
    <row r="20" spans="1:8" ht="21">
      <c r="A20" s="390"/>
      <c r="B20" s="408"/>
      <c r="C20" s="340" t="s">
        <v>61</v>
      </c>
      <c r="D20" s="48">
        <v>15243133197</v>
      </c>
      <c r="E20" s="81">
        <f t="shared" si="2"/>
        <v>-12.029051378760316</v>
      </c>
      <c r="F20" s="14">
        <v>13409528873</v>
      </c>
      <c r="G20" s="16">
        <v>11050981152</v>
      </c>
      <c r="H20" s="111">
        <f t="shared" si="0"/>
        <v>-17.588594971065096</v>
      </c>
    </row>
    <row r="21" spans="1:8" ht="13.5" thickBot="1">
      <c r="A21" s="390"/>
      <c r="B21" s="408"/>
      <c r="C21" s="341" t="s">
        <v>62</v>
      </c>
      <c r="D21" s="47">
        <v>34763009334</v>
      </c>
      <c r="E21" s="82">
        <f t="shared" si="2"/>
        <v>-33.53098805401598</v>
      </c>
      <c r="F21" s="32">
        <v>23106628827</v>
      </c>
      <c r="G21" s="18">
        <v>13380715161</v>
      </c>
      <c r="H21" s="112">
        <f t="shared" si="0"/>
        <v>-42.09144371002017</v>
      </c>
    </row>
    <row r="22" spans="1:8" ht="13.5" thickBot="1">
      <c r="A22" s="390"/>
      <c r="B22" s="408"/>
      <c r="C22" s="338" t="s">
        <v>0</v>
      </c>
      <c r="D22" s="56">
        <f>SUM(D18:D21)</f>
        <v>53035189081</v>
      </c>
      <c r="E22" s="83">
        <f t="shared" si="2"/>
        <v>-29.13896984396046</v>
      </c>
      <c r="F22" s="52">
        <f>SUM(F18:F21)</f>
        <v>37581281328</v>
      </c>
      <c r="G22" s="59">
        <f>SUM(G18:G21)</f>
        <v>26036959234</v>
      </c>
      <c r="H22" s="110">
        <f t="shared" si="0"/>
        <v>-30.718276988067682</v>
      </c>
    </row>
    <row r="23" spans="1:8" ht="13.5" thickBot="1">
      <c r="A23" s="390"/>
      <c r="B23" s="408"/>
      <c r="C23" s="410" t="s">
        <v>81</v>
      </c>
      <c r="D23" s="411"/>
      <c r="E23" s="411"/>
      <c r="F23" s="411"/>
      <c r="G23" s="411"/>
      <c r="H23" s="412"/>
    </row>
    <row r="24" spans="1:8" ht="12.75">
      <c r="A24" s="390"/>
      <c r="B24" s="408"/>
      <c r="C24" s="343" t="s">
        <v>63</v>
      </c>
      <c r="D24" s="88">
        <v>888346004705</v>
      </c>
      <c r="E24" s="80">
        <f t="shared" si="2"/>
        <v>15.136063278817963</v>
      </c>
      <c r="F24" s="20">
        <v>1022806618112</v>
      </c>
      <c r="G24" s="21">
        <v>1142446148704</v>
      </c>
      <c r="H24" s="84">
        <f t="shared" si="0"/>
        <v>11.69717994324702</v>
      </c>
    </row>
    <row r="25" spans="1:8" ht="12.75">
      <c r="A25" s="390"/>
      <c r="B25" s="408"/>
      <c r="C25" s="364" t="s">
        <v>64</v>
      </c>
      <c r="D25" s="181">
        <v>131295169228</v>
      </c>
      <c r="E25" s="169">
        <f t="shared" si="2"/>
        <v>7.568824972336247</v>
      </c>
      <c r="F25" s="26">
        <v>141232670784</v>
      </c>
      <c r="G25" s="27">
        <v>186966881981</v>
      </c>
      <c r="H25" s="85">
        <f t="shared" si="0"/>
        <v>32.382175415308474</v>
      </c>
    </row>
    <row r="26" spans="1:8" ht="12.75">
      <c r="A26" s="390"/>
      <c r="B26" s="408"/>
      <c r="C26" s="363" t="s">
        <v>0</v>
      </c>
      <c r="D26" s="181">
        <v>1019641173933</v>
      </c>
      <c r="E26" s="169">
        <f t="shared" si="2"/>
        <v>14.161659871582266</v>
      </c>
      <c r="F26" s="26">
        <v>1164039288896</v>
      </c>
      <c r="G26" s="27">
        <f>SUM(G24:G25)</f>
        <v>1329413030685</v>
      </c>
      <c r="H26" s="85">
        <f t="shared" si="0"/>
        <v>14.206886603101175</v>
      </c>
    </row>
    <row r="27" spans="1:8" ht="13.5" thickBot="1">
      <c r="A27" s="390"/>
      <c r="B27" s="408"/>
      <c r="C27" s="342" t="s">
        <v>65</v>
      </c>
      <c r="D27" s="89">
        <v>1518595405240</v>
      </c>
      <c r="E27" s="81">
        <f t="shared" si="2"/>
        <v>12.819074421816403</v>
      </c>
      <c r="F27" s="15">
        <v>1713265280404</v>
      </c>
      <c r="G27" s="16">
        <v>1949953353789</v>
      </c>
      <c r="H27" s="85">
        <f t="shared" si="0"/>
        <v>13.815027718835655</v>
      </c>
    </row>
    <row r="28" spans="1:8" ht="13.5" thickBot="1">
      <c r="A28" s="390"/>
      <c r="B28" s="408"/>
      <c r="C28" s="413" t="s">
        <v>82</v>
      </c>
      <c r="D28" s="414"/>
      <c r="E28" s="415"/>
      <c r="F28" s="414"/>
      <c r="G28" s="414"/>
      <c r="H28" s="416"/>
    </row>
    <row r="29" spans="1:8" ht="21">
      <c r="A29" s="390"/>
      <c r="B29" s="408"/>
      <c r="C29" s="348" t="s">
        <v>66</v>
      </c>
      <c r="D29" s="93">
        <v>103691487377</v>
      </c>
      <c r="E29" s="80">
        <f t="shared" si="2"/>
        <v>-16.287826157411452</v>
      </c>
      <c r="F29" s="20">
        <v>86802398173</v>
      </c>
      <c r="G29" s="20">
        <v>103575720822</v>
      </c>
      <c r="H29" s="46">
        <f t="shared" si="0"/>
        <v>19.323570548788553</v>
      </c>
    </row>
    <row r="30" spans="1:8" ht="21">
      <c r="A30" s="390"/>
      <c r="B30" s="408"/>
      <c r="C30" s="349" t="s">
        <v>67</v>
      </c>
      <c r="D30" s="184">
        <v>27415696390</v>
      </c>
      <c r="E30" s="81">
        <f t="shared" si="2"/>
        <v>-25.925911134588546</v>
      </c>
      <c r="F30" s="22">
        <v>20307927307</v>
      </c>
      <c r="G30" s="15">
        <v>16824989358</v>
      </c>
      <c r="H30" s="36">
        <f t="shared" si="0"/>
        <v>-17.150632343456614</v>
      </c>
    </row>
    <row r="31" spans="1:8" ht="12.75">
      <c r="A31" s="390"/>
      <c r="B31" s="408"/>
      <c r="C31" s="349" t="s">
        <v>68</v>
      </c>
      <c r="D31" s="184">
        <v>4733351804</v>
      </c>
      <c r="E31" s="81">
        <f t="shared" si="2"/>
        <v>9.193280364925945</v>
      </c>
      <c r="F31" s="22">
        <v>5168502106</v>
      </c>
      <c r="G31" s="15">
        <v>6670617232</v>
      </c>
      <c r="H31" s="36">
        <f t="shared" si="0"/>
        <v>29.062871508869616</v>
      </c>
    </row>
    <row r="32" spans="1:8" ht="12.75">
      <c r="A32" s="390"/>
      <c r="B32" s="408"/>
      <c r="C32" s="349" t="s">
        <v>69</v>
      </c>
      <c r="D32" s="184">
        <v>36639144215</v>
      </c>
      <c r="E32" s="169">
        <f t="shared" si="2"/>
        <v>15.22265911362799</v>
      </c>
      <c r="F32" s="22">
        <v>42216596241</v>
      </c>
      <c r="G32" s="15">
        <v>40999642746</v>
      </c>
      <c r="H32" s="36">
        <f t="shared" si="0"/>
        <v>-2.8826423808609105</v>
      </c>
    </row>
    <row r="33" spans="1:8" ht="13.5" thickBot="1">
      <c r="A33" s="390"/>
      <c r="B33" s="408"/>
      <c r="C33" s="349" t="s">
        <v>70</v>
      </c>
      <c r="D33" s="182">
        <v>65638662482</v>
      </c>
      <c r="E33" s="183">
        <f t="shared" si="2"/>
        <v>20.710429813721262</v>
      </c>
      <c r="F33" s="40">
        <v>79232711606</v>
      </c>
      <c r="G33" s="40">
        <v>121105654168</v>
      </c>
      <c r="H33" s="42">
        <f t="shared" si="0"/>
        <v>52.84804938927411</v>
      </c>
    </row>
    <row r="34" spans="1:8" ht="13.5" thickBot="1">
      <c r="A34" s="390"/>
      <c r="B34" s="408"/>
      <c r="C34" s="338" t="s">
        <v>0</v>
      </c>
      <c r="D34" s="96">
        <f>SUM(D29:D33)</f>
        <v>238118342268</v>
      </c>
      <c r="E34" s="97">
        <f t="shared" si="2"/>
        <v>-1.8437079618414538</v>
      </c>
      <c r="F34" s="96">
        <f>SUM(F29:F33)</f>
        <v>233728135433</v>
      </c>
      <c r="G34" s="96">
        <f>SUM(G29:G33)</f>
        <v>289176624326</v>
      </c>
      <c r="H34" s="57">
        <f t="shared" si="0"/>
        <v>23.723497725371082</v>
      </c>
    </row>
    <row r="35" spans="1:8" ht="13.5" thickBot="1">
      <c r="A35" s="390"/>
      <c r="B35" s="408"/>
      <c r="C35" s="413" t="s">
        <v>83</v>
      </c>
      <c r="D35" s="414"/>
      <c r="E35" s="415"/>
      <c r="F35" s="414"/>
      <c r="G35" s="414"/>
      <c r="H35" s="416"/>
    </row>
    <row r="36" spans="1:8" ht="12.75">
      <c r="A36" s="390"/>
      <c r="B36" s="408"/>
      <c r="C36" s="351" t="s">
        <v>71</v>
      </c>
      <c r="D36" s="98">
        <v>425780722</v>
      </c>
      <c r="E36" s="80">
        <f t="shared" si="2"/>
        <v>21.39546961452144</v>
      </c>
      <c r="F36" s="105">
        <v>516878507</v>
      </c>
      <c r="G36" s="30">
        <v>125358326</v>
      </c>
      <c r="H36" s="84">
        <f t="shared" si="0"/>
        <v>-75.74704223482057</v>
      </c>
    </row>
    <row r="37" spans="1:8" ht="12.75">
      <c r="A37" s="390"/>
      <c r="B37" s="408"/>
      <c r="C37" s="337" t="s">
        <v>72</v>
      </c>
      <c r="D37" s="99">
        <v>5417170345</v>
      </c>
      <c r="E37" s="81">
        <f t="shared" si="2"/>
        <v>3.410299976453851</v>
      </c>
      <c r="F37" s="106">
        <v>5601912104</v>
      </c>
      <c r="G37" s="31">
        <v>5427118327</v>
      </c>
      <c r="H37" s="85">
        <f t="shared" si="0"/>
        <v>-3.1202520452827156</v>
      </c>
    </row>
    <row r="38" spans="1:8" ht="12.75">
      <c r="A38" s="390"/>
      <c r="B38" s="408"/>
      <c r="C38" s="336" t="s">
        <v>73</v>
      </c>
      <c r="D38" s="100">
        <v>2375000</v>
      </c>
      <c r="E38" s="82">
        <f t="shared" si="2"/>
        <v>0</v>
      </c>
      <c r="F38" s="107">
        <v>2375000</v>
      </c>
      <c r="G38" s="33">
        <v>2375000</v>
      </c>
      <c r="H38" s="85">
        <f t="shared" si="0"/>
        <v>0</v>
      </c>
    </row>
    <row r="39" spans="1:8" ht="21.75" thickBot="1">
      <c r="A39" s="390"/>
      <c r="B39" s="408"/>
      <c r="C39" s="336" t="s">
        <v>74</v>
      </c>
      <c r="D39" s="100">
        <v>34915106481</v>
      </c>
      <c r="E39" s="82">
        <f t="shared" si="2"/>
        <v>36.58798295216919</v>
      </c>
      <c r="F39" s="107">
        <v>47689839688</v>
      </c>
      <c r="G39" s="33">
        <v>30185536422</v>
      </c>
      <c r="H39" s="85">
        <f t="shared" si="0"/>
        <v>-36.704470764670106</v>
      </c>
    </row>
    <row r="40" spans="1:8" ht="13.5" thickBot="1">
      <c r="A40" s="390"/>
      <c r="B40" s="408"/>
      <c r="C40" s="347" t="s">
        <v>0</v>
      </c>
      <c r="D40" s="104">
        <f>SUM(D36:D39)</f>
        <v>40760432548</v>
      </c>
      <c r="E40" s="83">
        <f t="shared" si="2"/>
        <v>32.0177484270597</v>
      </c>
      <c r="F40" s="56">
        <f>SUM(F36:F39)</f>
        <v>53811005299</v>
      </c>
      <c r="G40" s="108">
        <f>SUM(G36:G39)</f>
        <v>35740388075</v>
      </c>
      <c r="H40" s="41">
        <f t="shared" si="0"/>
        <v>-33.5816384094497</v>
      </c>
    </row>
    <row r="41" spans="1:8" ht="21">
      <c r="A41" s="390"/>
      <c r="B41" s="408"/>
      <c r="C41" s="339" t="s">
        <v>33</v>
      </c>
      <c r="D41" s="129">
        <v>44723015351</v>
      </c>
      <c r="E41" s="79">
        <f t="shared" si="2"/>
        <v>-6.1031049194203515</v>
      </c>
      <c r="F41" s="123">
        <v>41993522801</v>
      </c>
      <c r="G41" s="113">
        <v>48843051010</v>
      </c>
      <c r="H41" s="84">
        <f t="shared" si="0"/>
        <v>16.310915951154474</v>
      </c>
    </row>
    <row r="42" spans="1:8" ht="13.5" thickBot="1">
      <c r="A42" s="390"/>
      <c r="B42" s="408"/>
      <c r="C42" s="340" t="s">
        <v>75</v>
      </c>
      <c r="D42" s="130">
        <v>323601790167</v>
      </c>
      <c r="E42" s="48">
        <f t="shared" si="2"/>
        <v>1.8327690223651965</v>
      </c>
      <c r="F42" s="125">
        <v>329532663533</v>
      </c>
      <c r="G42" s="138">
        <v>321138416409</v>
      </c>
      <c r="H42" s="141">
        <f t="shared" si="0"/>
        <v>-2.5473186888374677</v>
      </c>
    </row>
    <row r="43" spans="1:8" ht="13.5" thickBot="1">
      <c r="A43" s="390"/>
      <c r="B43" s="408"/>
      <c r="C43" s="413" t="s">
        <v>41</v>
      </c>
      <c r="D43" s="415"/>
      <c r="E43" s="414"/>
      <c r="F43" s="415"/>
      <c r="G43" s="415"/>
      <c r="H43" s="416"/>
    </row>
    <row r="44" spans="1:8" ht="12.75">
      <c r="A44" s="390"/>
      <c r="B44" s="408"/>
      <c r="C44" s="355" t="s">
        <v>76</v>
      </c>
      <c r="D44" s="118">
        <v>15432778632</v>
      </c>
      <c r="E44" s="79">
        <f t="shared" si="2"/>
        <v>-57.16450137311864</v>
      </c>
      <c r="F44" s="123">
        <v>6610707679</v>
      </c>
      <c r="G44" s="124">
        <v>8087673350</v>
      </c>
      <c r="H44" s="120">
        <f t="shared" si="0"/>
        <v>22.342020593223694</v>
      </c>
    </row>
    <row r="45" spans="1:8" ht="31.5">
      <c r="A45" s="390"/>
      <c r="B45" s="408"/>
      <c r="C45" s="355" t="s">
        <v>77</v>
      </c>
      <c r="D45" s="119">
        <v>5573005611</v>
      </c>
      <c r="E45" s="48">
        <f t="shared" si="2"/>
        <v>48.97098950722732</v>
      </c>
      <c r="F45" s="125">
        <v>8302161604</v>
      </c>
      <c r="G45" s="126">
        <v>3004905648</v>
      </c>
      <c r="H45" s="145">
        <f t="shared" si="0"/>
        <v>-63.80574371676613</v>
      </c>
    </row>
    <row r="46" spans="1:8" ht="21">
      <c r="A46" s="390"/>
      <c r="B46" s="408"/>
      <c r="C46" s="355" t="s">
        <v>78</v>
      </c>
      <c r="D46" s="119">
        <v>135947076</v>
      </c>
      <c r="E46" s="48">
        <f t="shared" si="2"/>
        <v>0.30158795029912966</v>
      </c>
      <c r="F46" s="125">
        <v>136357076</v>
      </c>
      <c r="G46" s="126">
        <v>0</v>
      </c>
      <c r="H46" s="145">
        <f t="shared" si="0"/>
        <v>-100</v>
      </c>
    </row>
    <row r="47" spans="1:8" ht="13.5" thickBot="1">
      <c r="A47" s="390"/>
      <c r="B47" s="408"/>
      <c r="C47" s="356" t="s">
        <v>41</v>
      </c>
      <c r="D47" s="128">
        <v>15526192757</v>
      </c>
      <c r="E47" s="133">
        <f t="shared" si="2"/>
        <v>374.2731248573536</v>
      </c>
      <c r="F47" s="136">
        <v>73636559560</v>
      </c>
      <c r="G47" s="137">
        <v>14634248958</v>
      </c>
      <c r="H47" s="121">
        <f t="shared" si="0"/>
        <v>-80.12638145312067</v>
      </c>
    </row>
    <row r="48" spans="1:8" ht="13.5" thickBot="1">
      <c r="A48" s="390"/>
      <c r="B48" s="408"/>
      <c r="C48" s="365" t="s">
        <v>79</v>
      </c>
      <c r="D48" s="146">
        <v>36667924076</v>
      </c>
      <c r="E48" s="83">
        <f t="shared" si="2"/>
        <v>141.8620310634026</v>
      </c>
      <c r="F48" s="146">
        <v>88685785919</v>
      </c>
      <c r="G48" s="122">
        <v>25762827956</v>
      </c>
      <c r="H48" s="41">
        <f t="shared" si="0"/>
        <v>-70.95044297230433</v>
      </c>
    </row>
    <row r="49" spans="1:8" ht="13.5" thickBot="1">
      <c r="A49" s="391"/>
      <c r="B49" s="409"/>
      <c r="C49" s="49" t="s">
        <v>44</v>
      </c>
      <c r="D49" s="109">
        <v>1878865119843</v>
      </c>
      <c r="E49" s="83">
        <f t="shared" si="2"/>
        <v>13.445276478074652</v>
      </c>
      <c r="F49" s="39">
        <v>2131483729856</v>
      </c>
      <c r="G49" s="114">
        <v>2344440245155</v>
      </c>
      <c r="H49" s="115">
        <f t="shared" si="0"/>
        <v>9.990998866943594</v>
      </c>
    </row>
    <row r="54" ht="12.75">
      <c r="F54" s="143"/>
    </row>
    <row r="55" ht="12.75">
      <c r="F55" s="143"/>
    </row>
    <row r="56" ht="12.75">
      <c r="F56" s="143"/>
    </row>
    <row r="57" ht="12.75">
      <c r="F57" s="144"/>
    </row>
    <row r="58" ht="12.75">
      <c r="F58" s="143"/>
    </row>
    <row r="60" ht="12.75">
      <c r="F60" s="147"/>
    </row>
    <row r="61" ht="12.75">
      <c r="F61" s="147"/>
    </row>
    <row r="62" ht="12.75">
      <c r="F62" s="147"/>
    </row>
  </sheetData>
  <mergeCells count="7">
    <mergeCell ref="A5:A49"/>
    <mergeCell ref="B5:B49"/>
    <mergeCell ref="C23:H23"/>
    <mergeCell ref="C28:H28"/>
    <mergeCell ref="C35:H35"/>
    <mergeCell ref="C43:H43"/>
    <mergeCell ref="C17:H1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I57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22.7109375" style="0" customWidth="1"/>
    <col min="4" max="8" width="13.421875" style="0" customWidth="1"/>
    <col min="9" max="9" width="18.7109375" style="0" bestFit="1" customWidth="1"/>
  </cols>
  <sheetData>
    <row r="1" ht="18.75">
      <c r="A1" s="3" t="s">
        <v>84</v>
      </c>
    </row>
    <row r="2" ht="12.75">
      <c r="A2" s="1" t="s">
        <v>147</v>
      </c>
    </row>
    <row r="3" ht="9.75" customHeight="1" thickBot="1"/>
    <row r="4" spans="1:8" ht="21.75" thickBot="1">
      <c r="A4" s="5"/>
      <c r="B4" s="5"/>
      <c r="C4" s="4"/>
      <c r="D4" s="102">
        <v>2004</v>
      </c>
      <c r="E4" s="9" t="s">
        <v>1</v>
      </c>
      <c r="F4" s="158">
        <v>2005</v>
      </c>
      <c r="G4" s="103">
        <v>2006</v>
      </c>
      <c r="H4" s="9" t="s">
        <v>2</v>
      </c>
    </row>
    <row r="5" spans="1:8" ht="12.75">
      <c r="A5" s="389" t="s">
        <v>85</v>
      </c>
      <c r="B5" s="407" t="s">
        <v>93</v>
      </c>
      <c r="C5" s="343" t="s">
        <v>87</v>
      </c>
      <c r="D5" s="190">
        <v>678163173944</v>
      </c>
      <c r="E5" s="61">
        <f>(F5-D5)*100/D5</f>
        <v>8.579675489103543</v>
      </c>
      <c r="F5" s="191">
        <v>736347373555</v>
      </c>
      <c r="G5" s="199">
        <v>775813051459</v>
      </c>
      <c r="H5" s="198">
        <f aca="true" t="shared" si="0" ref="H5:H44">(G5-F5)*100/F5</f>
        <v>5.359654875044134</v>
      </c>
    </row>
    <row r="6" spans="1:8" ht="12.75">
      <c r="A6" s="390"/>
      <c r="B6" s="408"/>
      <c r="C6" s="335" t="s">
        <v>88</v>
      </c>
      <c r="D6" s="151">
        <v>28723993744</v>
      </c>
      <c r="E6" s="151">
        <f>(F6-D6)*100/D6</f>
        <v>8.71814798568214</v>
      </c>
      <c r="F6" s="200">
        <v>31228194026</v>
      </c>
      <c r="G6" s="201">
        <v>31873729187</v>
      </c>
      <c r="H6" s="198">
        <f t="shared" si="0"/>
        <v>2.067154957672351</v>
      </c>
    </row>
    <row r="7" spans="1:9" ht="21">
      <c r="A7" s="390"/>
      <c r="B7" s="408"/>
      <c r="C7" s="336" t="s">
        <v>89</v>
      </c>
      <c r="D7" s="196">
        <v>22552981005</v>
      </c>
      <c r="E7" s="66">
        <f aca="true" t="shared" si="1" ref="E7:E14">(F7-D7)*100/D7</f>
        <v>1.0277490809246572</v>
      </c>
      <c r="F7" s="202">
        <v>22784769060</v>
      </c>
      <c r="G7" s="203">
        <v>25453643411</v>
      </c>
      <c r="H7" s="198">
        <f t="shared" si="0"/>
        <v>11.713414096811565</v>
      </c>
      <c r="I7" s="157"/>
    </row>
    <row r="8" spans="1:9" ht="12.75">
      <c r="A8" s="390"/>
      <c r="B8" s="408"/>
      <c r="C8" s="337"/>
      <c r="D8" s="66">
        <v>684334186682</v>
      </c>
      <c r="E8" s="66">
        <f t="shared" si="1"/>
        <v>8.834369671216395</v>
      </c>
      <c r="F8" s="204">
        <v>744790798520</v>
      </c>
      <c r="G8" s="205">
        <v>782233137235</v>
      </c>
      <c r="H8" s="198">
        <f t="shared" si="0"/>
        <v>5.027228960052002</v>
      </c>
      <c r="I8" s="157"/>
    </row>
    <row r="9" spans="1:8" ht="21">
      <c r="A9" s="390"/>
      <c r="B9" s="408"/>
      <c r="C9" s="335" t="s">
        <v>90</v>
      </c>
      <c r="D9" s="151">
        <v>174744481138</v>
      </c>
      <c r="E9" s="71">
        <f t="shared" si="1"/>
        <v>9.317470682889201</v>
      </c>
      <c r="F9" s="206">
        <v>191026246938</v>
      </c>
      <c r="G9" s="207">
        <v>188171205323</v>
      </c>
      <c r="H9" s="198">
        <f t="shared" si="0"/>
        <v>-1.4945808027766154</v>
      </c>
    </row>
    <row r="10" spans="1:8" ht="12.75">
      <c r="A10" s="390"/>
      <c r="B10" s="408"/>
      <c r="C10" s="336" t="s">
        <v>91</v>
      </c>
      <c r="D10" s="196">
        <v>509589705545</v>
      </c>
      <c r="E10" s="71">
        <f t="shared" si="1"/>
        <v>8.668708483770397</v>
      </c>
      <c r="F10" s="202">
        <v>553764551582</v>
      </c>
      <c r="G10" s="203">
        <v>594061931912</v>
      </c>
      <c r="H10" s="198">
        <f t="shared" si="0"/>
        <v>7.276988065573726</v>
      </c>
    </row>
    <row r="11" spans="1:8" ht="12.75">
      <c r="A11" s="390"/>
      <c r="B11" s="408"/>
      <c r="C11" s="337" t="s">
        <v>92</v>
      </c>
      <c r="D11" s="66">
        <v>171656016287</v>
      </c>
      <c r="E11" s="71">
        <f t="shared" si="1"/>
        <v>5.915205716427299</v>
      </c>
      <c r="F11" s="204">
        <v>181809822775</v>
      </c>
      <c r="G11" s="205">
        <v>190010985523</v>
      </c>
      <c r="H11" s="198">
        <f t="shared" si="0"/>
        <v>4.510846896401965</v>
      </c>
    </row>
    <row r="12" spans="1:8" ht="13.5" thickBot="1">
      <c r="A12" s="390"/>
      <c r="B12" s="408"/>
      <c r="C12" s="195"/>
      <c r="D12" s="192">
        <v>681245721831</v>
      </c>
      <c r="E12" s="197">
        <f t="shared" si="1"/>
        <v>7.974898158623237</v>
      </c>
      <c r="F12" s="208">
        <v>735574374357</v>
      </c>
      <c r="G12" s="211">
        <v>784072917435</v>
      </c>
      <c r="H12" s="194">
        <f t="shared" si="0"/>
        <v>6.593288832335254</v>
      </c>
    </row>
    <row r="13" spans="1:9" ht="13.5" customHeight="1" thickBot="1">
      <c r="A13" s="390"/>
      <c r="B13" s="408"/>
      <c r="C13" s="420" t="s">
        <v>94</v>
      </c>
      <c r="D13" s="421"/>
      <c r="E13" s="421"/>
      <c r="F13" s="421"/>
      <c r="G13" s="421"/>
      <c r="H13" s="422"/>
      <c r="I13" s="144"/>
    </row>
    <row r="14" spans="1:8" s="162" customFormat="1" ht="25.5" customHeight="1">
      <c r="A14" s="390"/>
      <c r="B14" s="408"/>
      <c r="C14" s="366" t="s">
        <v>63</v>
      </c>
      <c r="D14" s="43">
        <v>703334715278</v>
      </c>
      <c r="E14" s="80">
        <f t="shared" si="1"/>
        <v>17.05054947068829</v>
      </c>
      <c r="F14" s="43">
        <v>823257148851</v>
      </c>
      <c r="G14" s="43">
        <v>1019343254134</v>
      </c>
      <c r="H14" s="210">
        <f t="shared" si="0"/>
        <v>23.818330099735256</v>
      </c>
    </row>
    <row r="15" spans="1:8" ht="21">
      <c r="A15" s="390"/>
      <c r="B15" s="408"/>
      <c r="C15" s="340" t="s">
        <v>96</v>
      </c>
      <c r="D15" s="81">
        <v>116843341544</v>
      </c>
      <c r="E15" s="81">
        <f>(F15-D15)*100/D15</f>
        <v>24.09609529473934</v>
      </c>
      <c r="F15" s="213">
        <v>144998024468</v>
      </c>
      <c r="G15" s="213">
        <v>144277077473</v>
      </c>
      <c r="H15" s="209">
        <f t="shared" si="0"/>
        <v>-0.497211598327057</v>
      </c>
    </row>
    <row r="16" spans="1:8" ht="13.5" thickBot="1">
      <c r="A16" s="390"/>
      <c r="B16" s="408"/>
      <c r="C16" s="116"/>
      <c r="D16" s="193">
        <v>820178056822</v>
      </c>
      <c r="E16" s="87">
        <f>(F16-D16)*100/D16</f>
        <v>18.054264591126046</v>
      </c>
      <c r="F16" s="214">
        <v>968255173319</v>
      </c>
      <c r="G16" s="215">
        <v>1163620331607</v>
      </c>
      <c r="H16" s="212"/>
    </row>
    <row r="17" spans="1:8" ht="13.5" thickBot="1">
      <c r="A17" s="390"/>
      <c r="B17" s="408"/>
      <c r="C17" s="417" t="s">
        <v>95</v>
      </c>
      <c r="D17" s="418"/>
      <c r="E17" s="418"/>
      <c r="F17" s="418"/>
      <c r="G17" s="418"/>
      <c r="H17" s="419"/>
    </row>
    <row r="18" spans="1:8" ht="12.75">
      <c r="A18" s="390"/>
      <c r="B18" s="408"/>
      <c r="C18" s="367" t="s">
        <v>63</v>
      </c>
      <c r="D18" s="168">
        <v>156650117619</v>
      </c>
      <c r="E18" s="169">
        <f aca="true" t="shared" si="2" ref="E18:E44">(F18-D18)*100/D18</f>
        <v>-1.828892594876999</v>
      </c>
      <c r="F18" s="25">
        <v>153785155218</v>
      </c>
      <c r="G18" s="27">
        <v>160020985040</v>
      </c>
      <c r="H18" s="170">
        <f t="shared" si="0"/>
        <v>4.05489711484852</v>
      </c>
    </row>
    <row r="19" spans="1:8" ht="12.75">
      <c r="A19" s="390"/>
      <c r="B19" s="408"/>
      <c r="C19" s="340" t="s">
        <v>97</v>
      </c>
      <c r="D19" s="48">
        <v>43743274449</v>
      </c>
      <c r="E19" s="81">
        <f t="shared" si="2"/>
        <v>14.557356407838768</v>
      </c>
      <c r="F19" s="14">
        <v>50111138815</v>
      </c>
      <c r="G19" s="16">
        <v>50914244920</v>
      </c>
      <c r="H19" s="111">
        <f t="shared" si="0"/>
        <v>1.6026498778343519</v>
      </c>
    </row>
    <row r="20" spans="1:8" ht="13.5" thickBot="1">
      <c r="A20" s="390"/>
      <c r="B20" s="408"/>
      <c r="C20" s="50"/>
      <c r="D20" s="47">
        <v>619784664753</v>
      </c>
      <c r="E20" s="82">
        <f t="shared" si="2"/>
        <v>23.32652334833365</v>
      </c>
      <c r="F20" s="32">
        <v>764358879286</v>
      </c>
      <c r="G20" s="18">
        <v>952685101646</v>
      </c>
      <c r="H20" s="112">
        <f t="shared" si="0"/>
        <v>24.638455503508844</v>
      </c>
    </row>
    <row r="21" spans="1:8" ht="13.5" thickBot="1">
      <c r="A21" s="390"/>
      <c r="B21" s="408"/>
      <c r="C21" s="410" t="s">
        <v>152</v>
      </c>
      <c r="D21" s="411"/>
      <c r="E21" s="411"/>
      <c r="F21" s="411"/>
      <c r="G21" s="411"/>
      <c r="H21" s="412"/>
    </row>
    <row r="22" spans="1:8" ht="12.75">
      <c r="A22" s="390"/>
      <c r="B22" s="408"/>
      <c r="C22" s="343" t="s">
        <v>98</v>
      </c>
      <c r="D22" s="88">
        <v>32766136014</v>
      </c>
      <c r="E22" s="80">
        <f t="shared" si="2"/>
        <v>9.720945303526383</v>
      </c>
      <c r="F22" s="20">
        <v>35951314174</v>
      </c>
      <c r="G22" s="21">
        <v>37251197439</v>
      </c>
      <c r="H22" s="84">
        <f t="shared" si="0"/>
        <v>3.6156766306475547</v>
      </c>
    </row>
    <row r="23" spans="1:8" ht="12.75">
      <c r="A23" s="390"/>
      <c r="B23" s="408"/>
      <c r="C23" s="364" t="s">
        <v>9</v>
      </c>
      <c r="D23" s="181">
        <v>54752732163</v>
      </c>
      <c r="E23" s="169">
        <f t="shared" si="2"/>
        <v>23.39796058735722</v>
      </c>
      <c r="F23" s="26">
        <v>67563754855</v>
      </c>
      <c r="G23" s="27">
        <v>77342138641</v>
      </c>
      <c r="H23" s="85">
        <f t="shared" si="0"/>
        <v>14.47282467794396</v>
      </c>
    </row>
    <row r="24" spans="1:8" ht="12.75">
      <c r="A24" s="390"/>
      <c r="B24" s="408"/>
      <c r="C24" s="364" t="s">
        <v>99</v>
      </c>
      <c r="D24" s="181">
        <v>21673279488</v>
      </c>
      <c r="E24" s="169">
        <f t="shared" si="2"/>
        <v>1.3542876202123195</v>
      </c>
      <c r="F24" s="26">
        <v>21966798029</v>
      </c>
      <c r="G24" s="27">
        <v>21182034637</v>
      </c>
      <c r="H24" s="85">
        <f t="shared" si="0"/>
        <v>-3.5724978713965303</v>
      </c>
    </row>
    <row r="25" spans="1:8" ht="13.5" thickBot="1">
      <c r="A25" s="390"/>
      <c r="B25" s="408"/>
      <c r="C25" s="8"/>
      <c r="D25" s="89">
        <v>109192147666</v>
      </c>
      <c r="E25" s="81">
        <f t="shared" si="2"/>
        <v>14.918398200049559</v>
      </c>
      <c r="F25" s="15">
        <v>125481867058</v>
      </c>
      <c r="G25" s="16">
        <v>135775370717</v>
      </c>
      <c r="H25" s="85">
        <f t="shared" si="0"/>
        <v>8.203180188769549</v>
      </c>
    </row>
    <row r="26" spans="1:8" ht="13.5" thickBot="1">
      <c r="A26" s="390"/>
      <c r="B26" s="408"/>
      <c r="C26" s="219" t="s">
        <v>100</v>
      </c>
      <c r="D26" s="216">
        <v>1410222543251</v>
      </c>
      <c r="E26" s="217">
        <f t="shared" si="2"/>
        <v>15.259476490420754</v>
      </c>
      <c r="F26" s="218">
        <v>1625415120701</v>
      </c>
      <c r="G26" s="222">
        <v>1872533389798</v>
      </c>
      <c r="H26" s="224">
        <f t="shared" si="0"/>
        <v>15.20339425601161</v>
      </c>
    </row>
    <row r="27" spans="1:8" ht="12.75">
      <c r="A27" s="390"/>
      <c r="B27" s="408" t="s">
        <v>86</v>
      </c>
      <c r="C27" s="368" t="s">
        <v>101</v>
      </c>
      <c r="D27" s="220">
        <v>370884900437</v>
      </c>
      <c r="E27" s="169">
        <f t="shared" si="2"/>
        <v>6.355835000622835</v>
      </c>
      <c r="F27" s="28">
        <v>394457732751</v>
      </c>
      <c r="G27" s="27">
        <v>372936947681</v>
      </c>
      <c r="H27" s="85">
        <f t="shared" si="0"/>
        <v>-5.455789881443373</v>
      </c>
    </row>
    <row r="28" spans="1:8" ht="21">
      <c r="A28" s="390"/>
      <c r="B28" s="408"/>
      <c r="C28" s="336" t="s">
        <v>102</v>
      </c>
      <c r="D28" s="221">
        <v>7493764364</v>
      </c>
      <c r="E28" s="81">
        <f t="shared" si="2"/>
        <v>0.7856052064142539</v>
      </c>
      <c r="F28" s="22">
        <v>7552635767</v>
      </c>
      <c r="G28" s="16">
        <v>8659385168</v>
      </c>
      <c r="H28" s="141">
        <f t="shared" si="0"/>
        <v>14.653816695831665</v>
      </c>
    </row>
    <row r="29" spans="1:8" ht="21">
      <c r="A29" s="390"/>
      <c r="B29" s="408"/>
      <c r="C29" s="336" t="s">
        <v>103</v>
      </c>
      <c r="D29" s="221">
        <v>104058909711</v>
      </c>
      <c r="E29" s="169">
        <f t="shared" si="2"/>
        <v>0.05484761387420799</v>
      </c>
      <c r="F29" s="22">
        <v>104115983540</v>
      </c>
      <c r="G29" s="16">
        <v>87730973668</v>
      </c>
      <c r="H29" s="141">
        <f t="shared" si="0"/>
        <v>-15.737266570319719</v>
      </c>
    </row>
    <row r="30" spans="1:8" ht="13.5" thickBot="1">
      <c r="A30" s="390"/>
      <c r="B30" s="408"/>
      <c r="C30" s="345" t="s">
        <v>104</v>
      </c>
      <c r="D30" s="182">
        <v>259332226361</v>
      </c>
      <c r="E30" s="183">
        <f t="shared" si="2"/>
        <v>9.045110748922948</v>
      </c>
      <c r="F30" s="40">
        <v>282789113443</v>
      </c>
      <c r="G30" s="223">
        <v>276546588845</v>
      </c>
      <c r="H30" s="86">
        <f t="shared" si="0"/>
        <v>-2.2074840583487547</v>
      </c>
    </row>
    <row r="31" spans="1:8" ht="13.5" thickBot="1">
      <c r="A31" s="390"/>
      <c r="B31" s="408"/>
      <c r="C31" s="413" t="s">
        <v>153</v>
      </c>
      <c r="D31" s="414"/>
      <c r="E31" s="414"/>
      <c r="F31" s="414"/>
      <c r="G31" s="414"/>
      <c r="H31" s="416"/>
    </row>
    <row r="32" spans="1:8" ht="12.75">
      <c r="A32" s="390"/>
      <c r="B32" s="408"/>
      <c r="C32" s="351" t="s">
        <v>105</v>
      </c>
      <c r="D32" s="98">
        <v>888388268435</v>
      </c>
      <c r="E32" s="80">
        <f t="shared" si="2"/>
        <v>12.718248810178526</v>
      </c>
      <c r="F32" s="105">
        <v>1001375698815</v>
      </c>
      <c r="G32" s="30">
        <v>1193016905214</v>
      </c>
      <c r="H32" s="84">
        <f t="shared" si="0"/>
        <v>19.13779280102192</v>
      </c>
    </row>
    <row r="33" spans="1:8" ht="21">
      <c r="A33" s="390"/>
      <c r="B33" s="408"/>
      <c r="C33" s="337" t="s">
        <v>96</v>
      </c>
      <c r="D33" s="99">
        <v>129171621330</v>
      </c>
      <c r="E33" s="81">
        <f t="shared" si="2"/>
        <v>19.79352078478707</v>
      </c>
      <c r="F33" s="106">
        <v>154739233046</v>
      </c>
      <c r="G33" s="31">
        <v>195219827574</v>
      </c>
      <c r="H33" s="85">
        <f t="shared" si="0"/>
        <v>26.160524212993973</v>
      </c>
    </row>
    <row r="34" spans="1:8" ht="13.5" thickBot="1">
      <c r="A34" s="390"/>
      <c r="B34" s="408"/>
      <c r="C34" s="44"/>
      <c r="D34" s="100">
        <v>1017559889765</v>
      </c>
      <c r="E34" s="82">
        <f t="shared" si="2"/>
        <v>13.61640169680809</v>
      </c>
      <c r="F34" s="107">
        <v>1156114931861</v>
      </c>
      <c r="G34" s="33">
        <v>1388236732788</v>
      </c>
      <c r="H34" s="85">
        <f t="shared" si="0"/>
        <v>20.077744394612495</v>
      </c>
    </row>
    <row r="35" spans="1:8" ht="13.5" thickBot="1">
      <c r="A35" s="390"/>
      <c r="B35" s="408"/>
      <c r="C35" s="423" t="s">
        <v>150</v>
      </c>
      <c r="D35" s="424"/>
      <c r="E35" s="424"/>
      <c r="F35" s="424"/>
      <c r="G35" s="424"/>
      <c r="H35" s="425"/>
    </row>
    <row r="36" spans="1:8" ht="12.75">
      <c r="A36" s="390"/>
      <c r="B36" s="393"/>
      <c r="C36" s="351" t="s">
        <v>105</v>
      </c>
      <c r="D36" s="225">
        <v>155075111840</v>
      </c>
      <c r="E36" s="80">
        <f t="shared" si="2"/>
        <v>2.635396133208425</v>
      </c>
      <c r="F36" s="228">
        <v>159161955341</v>
      </c>
      <c r="G36" s="113">
        <v>149368657474</v>
      </c>
      <c r="H36" s="84">
        <f t="shared" si="0"/>
        <v>-6.1530394283094445</v>
      </c>
    </row>
    <row r="37" spans="1:8" ht="12.75">
      <c r="A37" s="390"/>
      <c r="B37" s="393"/>
      <c r="C37" s="337" t="s">
        <v>97</v>
      </c>
      <c r="D37" s="226">
        <v>48129225713</v>
      </c>
      <c r="E37" s="81">
        <f t="shared" si="2"/>
        <v>8.334724185925323</v>
      </c>
      <c r="F37" s="229">
        <v>52140663929</v>
      </c>
      <c r="G37" s="138">
        <v>72752475446</v>
      </c>
      <c r="H37" s="141">
        <f t="shared" si="0"/>
        <v>39.5311642848797</v>
      </c>
    </row>
    <row r="38" spans="1:8" ht="13.5" thickBot="1">
      <c r="A38" s="390"/>
      <c r="B38" s="393"/>
      <c r="C38" s="44"/>
      <c r="D38" s="227">
        <v>814355552212</v>
      </c>
      <c r="E38" s="87">
        <f t="shared" si="2"/>
        <v>16.019631722856897</v>
      </c>
      <c r="F38" s="230">
        <v>944812312591</v>
      </c>
      <c r="G38" s="139">
        <v>1166115599868</v>
      </c>
      <c r="H38" s="142">
        <f t="shared" si="0"/>
        <v>23.422989341672565</v>
      </c>
    </row>
    <row r="39" spans="1:8" ht="12.75">
      <c r="A39" s="390"/>
      <c r="B39" s="408"/>
      <c r="C39" s="355" t="s">
        <v>106</v>
      </c>
      <c r="D39" s="169">
        <v>126661745567</v>
      </c>
      <c r="E39" s="80">
        <f t="shared" si="2"/>
        <v>21.789425764230515</v>
      </c>
      <c r="F39" s="25">
        <v>154260612589</v>
      </c>
      <c r="G39" s="27">
        <v>164404665952</v>
      </c>
      <c r="H39" s="84">
        <f t="shared" si="0"/>
        <v>6.575919278906942</v>
      </c>
    </row>
    <row r="40" spans="1:8" ht="12.75">
      <c r="A40" s="390"/>
      <c r="B40" s="408"/>
      <c r="C40" s="355" t="s">
        <v>107</v>
      </c>
      <c r="D40" s="81">
        <v>185106888754</v>
      </c>
      <c r="E40" s="81">
        <f t="shared" si="2"/>
        <v>-5.471275235714937</v>
      </c>
      <c r="F40" s="14">
        <v>174979181390</v>
      </c>
      <c r="G40" s="16">
        <v>171990890655</v>
      </c>
      <c r="H40" s="85">
        <f t="shared" si="0"/>
        <v>-1.7077978713019513</v>
      </c>
    </row>
    <row r="41" spans="1:8" ht="12.75">
      <c r="A41" s="390"/>
      <c r="B41" s="408"/>
      <c r="C41" s="356" t="s">
        <v>108</v>
      </c>
      <c r="D41" s="82">
        <v>14420978020</v>
      </c>
      <c r="E41" s="82">
        <f t="shared" si="2"/>
        <v>28.377133966396546</v>
      </c>
      <c r="F41" s="32">
        <v>18513238272</v>
      </c>
      <c r="G41" s="18">
        <v>16268712780</v>
      </c>
      <c r="H41" s="231">
        <f t="shared" si="0"/>
        <v>-12.123894583016794</v>
      </c>
    </row>
    <row r="42" spans="1:8" ht="13.5" thickBot="1">
      <c r="A42" s="390"/>
      <c r="B42" s="408"/>
      <c r="C42" s="45"/>
      <c r="D42" s="82">
        <v>326189612341</v>
      </c>
      <c r="E42" s="82">
        <f t="shared" si="2"/>
        <v>6.610700983162367</v>
      </c>
      <c r="F42" s="32">
        <v>347753032251</v>
      </c>
      <c r="G42" s="18">
        <v>352664269387</v>
      </c>
      <c r="H42" s="232">
        <f t="shared" si="0"/>
        <v>1.4122773004191043</v>
      </c>
    </row>
    <row r="43" spans="1:8" ht="30.75" customHeight="1" thickBot="1">
      <c r="A43" s="390"/>
      <c r="B43" s="408"/>
      <c r="C43" s="29" t="s">
        <v>109</v>
      </c>
      <c r="D43" s="217">
        <v>1399877390915</v>
      </c>
      <c r="E43" s="217">
        <f t="shared" si="2"/>
        <v>12.535174045157138</v>
      </c>
      <c r="F43" s="233">
        <v>1575354458285</v>
      </c>
      <c r="G43" s="222">
        <v>1795326458100</v>
      </c>
      <c r="H43" s="224">
        <f t="shared" si="0"/>
        <v>13.963333690277626</v>
      </c>
    </row>
    <row r="44" spans="1:8" ht="13.5" thickBot="1">
      <c r="A44" s="391"/>
      <c r="B44" s="409"/>
      <c r="C44" s="29" t="s">
        <v>110</v>
      </c>
      <c r="D44" s="217">
        <v>10345143336</v>
      </c>
      <c r="E44" s="217">
        <f t="shared" si="2"/>
        <v>383.90496670833176</v>
      </c>
      <c r="F44" s="233">
        <v>50060662416</v>
      </c>
      <c r="G44" s="222">
        <v>77206931168</v>
      </c>
      <c r="H44" s="224">
        <f t="shared" si="0"/>
        <v>54.22674699431009</v>
      </c>
    </row>
    <row r="49" ht="12.75">
      <c r="F49" s="143"/>
    </row>
    <row r="50" ht="12.75">
      <c r="F50" s="143"/>
    </row>
    <row r="51" ht="12.75">
      <c r="F51" s="143"/>
    </row>
    <row r="52" ht="12.75">
      <c r="F52" s="144"/>
    </row>
    <row r="53" ht="12.75">
      <c r="F53" s="143"/>
    </row>
    <row r="55" ht="12.75">
      <c r="F55" s="147"/>
    </row>
    <row r="56" ht="12.75">
      <c r="F56" s="147"/>
    </row>
    <row r="57" ht="12.75">
      <c r="F57" s="147"/>
    </row>
  </sheetData>
  <mergeCells count="8">
    <mergeCell ref="A5:A44"/>
    <mergeCell ref="C21:H21"/>
    <mergeCell ref="C13:H13"/>
    <mergeCell ref="C17:H17"/>
    <mergeCell ref="B5:B26"/>
    <mergeCell ref="C31:H31"/>
    <mergeCell ref="B27:B44"/>
    <mergeCell ref="C35:H3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J34"/>
  <sheetViews>
    <sheetView workbookViewId="0" topLeftCell="A1">
      <selection activeCell="A18" sqref="A18"/>
    </sheetView>
  </sheetViews>
  <sheetFormatPr defaultColWidth="9.140625" defaultRowHeight="12.75"/>
  <cols>
    <col min="1" max="1" width="4.421875" style="1" customWidth="1"/>
    <col min="2" max="2" width="21.421875" style="1" customWidth="1"/>
    <col min="3" max="10" width="13.57421875" style="1" customWidth="1"/>
    <col min="11" max="11" width="11.28125" style="1" bestFit="1" customWidth="1"/>
    <col min="12" max="16384" width="9.140625" style="1" customWidth="1"/>
  </cols>
  <sheetData>
    <row r="1" ht="18.75">
      <c r="A1" s="3" t="s">
        <v>111</v>
      </c>
    </row>
    <row r="2" spans="1:2" ht="12.75">
      <c r="A2" s="1" t="s">
        <v>147</v>
      </c>
      <c r="B2" s="38"/>
    </row>
    <row r="3" ht="9.75" customHeight="1" thickBot="1"/>
    <row r="4" spans="3:9" ht="13.5" thickBot="1">
      <c r="C4" s="379" t="s">
        <v>113</v>
      </c>
      <c r="D4" s="374"/>
      <c r="E4" s="374"/>
      <c r="F4" s="374"/>
      <c r="G4" s="374"/>
      <c r="H4" s="374"/>
      <c r="I4" s="388"/>
    </row>
    <row r="5" spans="3:9" ht="26.25" thickBot="1">
      <c r="C5" s="189">
        <v>2003</v>
      </c>
      <c r="D5" s="185" t="s">
        <v>114</v>
      </c>
      <c r="E5" s="7">
        <v>2004</v>
      </c>
      <c r="F5" s="185" t="s">
        <v>115</v>
      </c>
      <c r="G5" s="7">
        <v>2005</v>
      </c>
      <c r="H5" s="185" t="s">
        <v>116</v>
      </c>
      <c r="I5" s="7">
        <v>2006</v>
      </c>
    </row>
    <row r="6" spans="1:9" ht="16.5" customHeight="1">
      <c r="A6" s="376" t="s">
        <v>112</v>
      </c>
      <c r="B6" s="244" t="s">
        <v>118</v>
      </c>
      <c r="C6" s="250">
        <v>206676943208</v>
      </c>
      <c r="D6" s="10">
        <f aca="true" t="shared" si="0" ref="D6:D16">(E6-C6)*100/C6</f>
        <v>26.929926338220394</v>
      </c>
      <c r="E6" s="236">
        <v>262334891772</v>
      </c>
      <c r="F6" s="10">
        <f aca="true" t="shared" si="1" ref="F6:F16">(G6-E6)*100/E6</f>
        <v>7.777720183990318</v>
      </c>
      <c r="G6" s="236">
        <v>282738565599</v>
      </c>
      <c r="H6" s="10">
        <f aca="true" t="shared" si="2" ref="H6:H16">(I6-G6)*100/G6</f>
        <v>-3.127985554522202</v>
      </c>
      <c r="I6" s="254">
        <v>273894544110</v>
      </c>
    </row>
    <row r="7" spans="1:9" ht="16.5" customHeight="1">
      <c r="A7" s="377"/>
      <c r="B7" s="245" t="s">
        <v>145</v>
      </c>
      <c r="C7" s="251">
        <v>50365089394</v>
      </c>
      <c r="D7" s="11">
        <f t="shared" si="0"/>
        <v>4.1233575200353</v>
      </c>
      <c r="E7" s="239">
        <v>52441822095</v>
      </c>
      <c r="F7" s="11">
        <f t="shared" si="1"/>
        <v>18.24358976632923</v>
      </c>
      <c r="G7" s="239">
        <v>62009092984</v>
      </c>
      <c r="H7" s="11">
        <f t="shared" si="2"/>
        <v>-5.897019848272128</v>
      </c>
      <c r="I7" s="255">
        <v>58352404463</v>
      </c>
    </row>
    <row r="8" spans="1:9" ht="16.5" customHeight="1">
      <c r="A8" s="377"/>
      <c r="B8" s="245" t="s">
        <v>119</v>
      </c>
      <c r="C8" s="251">
        <v>19362912630</v>
      </c>
      <c r="D8" s="11">
        <f t="shared" si="0"/>
        <v>36.016156470153945</v>
      </c>
      <c r="E8" s="239">
        <v>26336689540</v>
      </c>
      <c r="F8" s="11">
        <f t="shared" si="1"/>
        <v>11.685688158816333</v>
      </c>
      <c r="G8" s="239">
        <v>29414312951</v>
      </c>
      <c r="H8" s="11">
        <f t="shared" si="2"/>
        <v>-0.28698035932581656</v>
      </c>
      <c r="I8" s="255">
        <v>29329899650</v>
      </c>
    </row>
    <row r="9" spans="1:9" ht="16.5" customHeight="1">
      <c r="A9" s="377"/>
      <c r="B9" s="245" t="s">
        <v>120</v>
      </c>
      <c r="C9" s="251">
        <v>171778063851</v>
      </c>
      <c r="D9" s="11">
        <f t="shared" si="0"/>
        <v>6.16926206956914</v>
      </c>
      <c r="E9" s="239">
        <v>182375502788</v>
      </c>
      <c r="F9" s="11">
        <f t="shared" si="1"/>
        <v>8.339313249038355</v>
      </c>
      <c r="G9" s="239">
        <v>197584367255</v>
      </c>
      <c r="H9" s="11">
        <f t="shared" si="2"/>
        <v>1.3700977909382126</v>
      </c>
      <c r="I9" s="255">
        <v>200291466306</v>
      </c>
    </row>
    <row r="10" spans="1:9" ht="16.5" customHeight="1">
      <c r="A10" s="377"/>
      <c r="B10" s="245" t="s">
        <v>121</v>
      </c>
      <c r="C10" s="251">
        <v>219653343852</v>
      </c>
      <c r="D10" s="11">
        <f t="shared" si="0"/>
        <v>3.5290407248354847</v>
      </c>
      <c r="E10" s="239">
        <v>227404999810</v>
      </c>
      <c r="F10" s="11">
        <f t="shared" si="1"/>
        <v>8.199510968790955</v>
      </c>
      <c r="G10" s="239">
        <v>246051097713</v>
      </c>
      <c r="H10" s="11">
        <f t="shared" si="2"/>
        <v>5.063291002477723</v>
      </c>
      <c r="I10" s="255">
        <v>258509380805</v>
      </c>
    </row>
    <row r="11" spans="1:9" ht="16.5" customHeight="1">
      <c r="A11" s="377"/>
      <c r="B11" s="246" t="s">
        <v>122</v>
      </c>
      <c r="C11" s="251">
        <v>23241092680</v>
      </c>
      <c r="D11" s="11">
        <f t="shared" si="0"/>
        <v>2.953397778886186</v>
      </c>
      <c r="E11" s="239">
        <v>23927494595</v>
      </c>
      <c r="F11" s="11">
        <f t="shared" si="1"/>
        <v>9.584525052945686</v>
      </c>
      <c r="G11" s="239">
        <v>26220831309</v>
      </c>
      <c r="H11" s="11">
        <f t="shared" si="2"/>
        <v>16.126018333174123</v>
      </c>
      <c r="I11" s="255">
        <v>30449207373</v>
      </c>
    </row>
    <row r="12" spans="1:9" ht="16.5" customHeight="1">
      <c r="A12" s="377"/>
      <c r="B12" s="246" t="s">
        <v>123</v>
      </c>
      <c r="C12" s="251">
        <v>10101882210</v>
      </c>
      <c r="D12" s="11">
        <f t="shared" si="0"/>
        <v>171.66172166246236</v>
      </c>
      <c r="E12" s="239">
        <v>27442947132</v>
      </c>
      <c r="F12" s="11">
        <f t="shared" si="1"/>
        <v>-60.18389840040596</v>
      </c>
      <c r="G12" s="239">
        <v>10926711712</v>
      </c>
      <c r="H12" s="11">
        <f t="shared" si="2"/>
        <v>20.30706130521548</v>
      </c>
      <c r="I12" s="255">
        <v>13145605758</v>
      </c>
    </row>
    <row r="13" spans="1:9" ht="16.5" customHeight="1">
      <c r="A13" s="377"/>
      <c r="B13" s="246" t="s">
        <v>124</v>
      </c>
      <c r="C13" s="251">
        <v>7416095261</v>
      </c>
      <c r="D13" s="11">
        <f t="shared" si="0"/>
        <v>-20.06988541297811</v>
      </c>
      <c r="E13" s="239">
        <v>5927693440</v>
      </c>
      <c r="F13" s="11">
        <f t="shared" si="1"/>
        <v>-18.01539104221962</v>
      </c>
      <c r="G13" s="239">
        <v>4859796287</v>
      </c>
      <c r="H13" s="11">
        <f t="shared" si="2"/>
        <v>111.75042039370157</v>
      </c>
      <c r="I13" s="255">
        <v>10290639068</v>
      </c>
    </row>
    <row r="14" spans="1:9" ht="16.5" customHeight="1">
      <c r="A14" s="377"/>
      <c r="B14" s="245" t="s">
        <v>125</v>
      </c>
      <c r="C14" s="251">
        <v>51665254321</v>
      </c>
      <c r="D14" s="11">
        <f t="shared" si="0"/>
        <v>-26.781692409817182</v>
      </c>
      <c r="E14" s="239">
        <v>37828424826</v>
      </c>
      <c r="F14" s="11">
        <f t="shared" si="1"/>
        <v>47.06949669435332</v>
      </c>
      <c r="G14" s="239">
        <v>55634073999</v>
      </c>
      <c r="H14" s="11">
        <f t="shared" si="2"/>
        <v>61.543035377232</v>
      </c>
      <c r="I14" s="255">
        <v>89872971842</v>
      </c>
    </row>
    <row r="15" spans="1:9" ht="16.5" customHeight="1" thickBot="1">
      <c r="A15" s="377"/>
      <c r="B15" s="247" t="s">
        <v>126</v>
      </c>
      <c r="C15" s="252">
        <v>4635815781</v>
      </c>
      <c r="D15" s="12">
        <f t="shared" si="0"/>
        <v>-18.057049450300408</v>
      </c>
      <c r="E15" s="242">
        <v>3798724233</v>
      </c>
      <c r="F15" s="35">
        <f t="shared" si="1"/>
        <v>-28.440540711395197</v>
      </c>
      <c r="G15" s="242">
        <v>2718346521</v>
      </c>
      <c r="H15" s="35">
        <f t="shared" si="2"/>
        <v>-37.906569601764176</v>
      </c>
      <c r="I15" s="256">
        <v>1687914605</v>
      </c>
    </row>
    <row r="16" spans="1:9" ht="16.5" customHeight="1" thickBot="1">
      <c r="A16" s="378"/>
      <c r="B16" s="333" t="s">
        <v>0</v>
      </c>
      <c r="C16" s="369">
        <f>SUM(C6:C15)</f>
        <v>764896493188</v>
      </c>
      <c r="D16" s="258">
        <f t="shared" si="0"/>
        <v>11.102508352346085</v>
      </c>
      <c r="E16" s="279">
        <f>SUM(E6:E15)</f>
        <v>849819190231</v>
      </c>
      <c r="F16" s="258">
        <f t="shared" si="1"/>
        <v>8.0414759850768</v>
      </c>
      <c r="G16" s="280">
        <f>SUM(G6:G15)</f>
        <v>918157196330</v>
      </c>
      <c r="H16" s="258">
        <f t="shared" si="2"/>
        <v>5.191576980557455</v>
      </c>
      <c r="I16" s="370">
        <f>SUM(I6:I15)</f>
        <v>965824033980</v>
      </c>
    </row>
    <row r="17" spans="1:9" s="2" customFormat="1" ht="12.75" customHeight="1">
      <c r="A17" s="253"/>
      <c r="B17" s="264"/>
      <c r="C17" s="265"/>
      <c r="D17" s="266"/>
      <c r="E17" s="265"/>
      <c r="F17" s="266"/>
      <c r="G17" s="265"/>
      <c r="H17" s="266"/>
      <c r="I17" s="265"/>
    </row>
    <row r="18" spans="1:9" s="2" customFormat="1" ht="12.75" customHeight="1">
      <c r="A18" s="3" t="s">
        <v>117</v>
      </c>
      <c r="B18" s="1"/>
      <c r="C18" s="1"/>
      <c r="D18" s="1"/>
      <c r="E18" s="1"/>
      <c r="F18" s="1"/>
      <c r="G18" s="1"/>
      <c r="H18" s="1"/>
      <c r="I18" s="1"/>
    </row>
    <row r="19" spans="1:9" s="2" customFormat="1" ht="12.75" customHeight="1">
      <c r="A19" s="1" t="s">
        <v>147</v>
      </c>
      <c r="B19" s="38"/>
      <c r="C19" s="1"/>
      <c r="D19" s="1"/>
      <c r="E19" s="1"/>
      <c r="F19" s="1"/>
      <c r="G19" s="1"/>
      <c r="H19" s="1"/>
      <c r="I19" s="1"/>
    </row>
    <row r="20" spans="1:9" s="2" customFormat="1" ht="9.75" customHeight="1" thickBot="1">
      <c r="A20" s="1"/>
      <c r="B20" s="1"/>
      <c r="C20" s="1"/>
      <c r="D20" s="1"/>
      <c r="E20" s="1"/>
      <c r="F20" s="1"/>
      <c r="G20" s="1"/>
      <c r="H20" s="1"/>
      <c r="I20" s="1"/>
    </row>
    <row r="21" spans="1:10" s="2" customFormat="1" ht="12.75" customHeight="1" thickBot="1">
      <c r="A21" s="1"/>
      <c r="B21" s="1"/>
      <c r="C21" s="379" t="s">
        <v>113</v>
      </c>
      <c r="D21" s="374"/>
      <c r="E21" s="374"/>
      <c r="F21" s="374"/>
      <c r="G21" s="374"/>
      <c r="H21" s="374"/>
      <c r="I21" s="374"/>
      <c r="J21" s="388"/>
    </row>
    <row r="22" spans="1:10" s="2" customFormat="1" ht="12.75" customHeight="1" thickBot="1">
      <c r="A22" s="1"/>
      <c r="B22" s="1"/>
      <c r="C22" s="189">
        <v>2003</v>
      </c>
      <c r="D22" s="185" t="s">
        <v>151</v>
      </c>
      <c r="E22" s="7">
        <v>2004</v>
      </c>
      <c r="F22" s="185" t="s">
        <v>151</v>
      </c>
      <c r="G22" s="7">
        <v>2005</v>
      </c>
      <c r="H22" s="185" t="s">
        <v>151</v>
      </c>
      <c r="I22" s="7">
        <v>2006</v>
      </c>
      <c r="J22" s="185" t="s">
        <v>151</v>
      </c>
    </row>
    <row r="23" spans="1:10" s="2" customFormat="1" ht="16.5" customHeight="1">
      <c r="A23" s="376" t="s">
        <v>112</v>
      </c>
      <c r="B23" s="244" t="s">
        <v>118</v>
      </c>
      <c r="C23" s="250">
        <v>206676943208</v>
      </c>
      <c r="D23" s="267">
        <f aca="true" t="shared" si="3" ref="D23:D32">C23*100/$C$33</f>
        <v>27.02024980485849</v>
      </c>
      <c r="E23" s="236">
        <v>262334891772</v>
      </c>
      <c r="F23" s="267">
        <f aca="true" t="shared" si="4" ref="F23:F33">E23*100/$E$33</f>
        <v>30.869494921701104</v>
      </c>
      <c r="G23" s="236">
        <v>282738565599</v>
      </c>
      <c r="H23" s="267">
        <f aca="true" t="shared" si="5" ref="H23:H33">G23*100/$G$33</f>
        <v>30.79413489641477</v>
      </c>
      <c r="I23" s="236">
        <v>273894544110</v>
      </c>
      <c r="J23" s="267">
        <f aca="true" t="shared" si="6" ref="J23:J33">I23*100/$I$33</f>
        <v>28.358638268849678</v>
      </c>
    </row>
    <row r="24" spans="1:10" s="2" customFormat="1" ht="16.5" customHeight="1">
      <c r="A24" s="377"/>
      <c r="B24" s="245" t="s">
        <v>145</v>
      </c>
      <c r="C24" s="251">
        <v>50365089394</v>
      </c>
      <c r="D24" s="268">
        <f t="shared" si="3"/>
        <v>6.584562727446186</v>
      </c>
      <c r="E24" s="239">
        <v>52441822095</v>
      </c>
      <c r="F24" s="268">
        <f t="shared" si="4"/>
        <v>6.170938794727045</v>
      </c>
      <c r="G24" s="239">
        <v>62009092984</v>
      </c>
      <c r="H24" s="268">
        <f t="shared" si="5"/>
        <v>6.753646677481681</v>
      </c>
      <c r="I24" s="239">
        <v>58352404463</v>
      </c>
      <c r="J24" s="268">
        <f t="shared" si="6"/>
        <v>6.041722136747774</v>
      </c>
    </row>
    <row r="25" spans="1:10" s="2" customFormat="1" ht="16.5" customHeight="1">
      <c r="A25" s="377"/>
      <c r="B25" s="245" t="s">
        <v>119</v>
      </c>
      <c r="C25" s="251">
        <v>19362912630</v>
      </c>
      <c r="D25" s="268">
        <f t="shared" si="3"/>
        <v>2.5314422019765868</v>
      </c>
      <c r="E25" s="239">
        <v>26336689540</v>
      </c>
      <c r="F25" s="268">
        <f t="shared" si="4"/>
        <v>3.099093294520814</v>
      </c>
      <c r="G25" s="239">
        <v>29414312951</v>
      </c>
      <c r="H25" s="268">
        <f t="shared" si="5"/>
        <v>3.2036249422836347</v>
      </c>
      <c r="I25" s="239">
        <v>29329899650</v>
      </c>
      <c r="J25" s="268">
        <f t="shared" si="6"/>
        <v>3.0367746730360774</v>
      </c>
    </row>
    <row r="26" spans="1:10" s="2" customFormat="1" ht="16.5" customHeight="1">
      <c r="A26" s="377"/>
      <c r="B26" s="245" t="s">
        <v>120</v>
      </c>
      <c r="C26" s="251">
        <v>171778063851</v>
      </c>
      <c r="D26" s="268">
        <f t="shared" si="3"/>
        <v>22.457687462397548</v>
      </c>
      <c r="E26" s="239">
        <v>182375502788</v>
      </c>
      <c r="F26" s="268">
        <f t="shared" si="4"/>
        <v>21.460506527091514</v>
      </c>
      <c r="G26" s="239">
        <v>197584367255</v>
      </c>
      <c r="H26" s="268">
        <f t="shared" si="5"/>
        <v>21.51966657177788</v>
      </c>
      <c r="I26" s="239">
        <v>200291466306</v>
      </c>
      <c r="J26" s="268">
        <f t="shared" si="6"/>
        <v>20.737883844185593</v>
      </c>
    </row>
    <row r="27" spans="1:10" s="2" customFormat="1" ht="16.5" customHeight="1">
      <c r="A27" s="377"/>
      <c r="B27" s="245" t="s">
        <v>121</v>
      </c>
      <c r="C27" s="251">
        <v>219653343852</v>
      </c>
      <c r="D27" s="268">
        <f t="shared" si="3"/>
        <v>28.716740867317917</v>
      </c>
      <c r="E27" s="239">
        <v>227404999810</v>
      </c>
      <c r="F27" s="268">
        <f t="shared" si="4"/>
        <v>26.759221540782836</v>
      </c>
      <c r="G27" s="239">
        <v>246051097713</v>
      </c>
      <c r="H27" s="268">
        <f t="shared" si="5"/>
        <v>26.798362927012924</v>
      </c>
      <c r="I27" s="239">
        <v>258509380805</v>
      </c>
      <c r="J27" s="268">
        <f t="shared" si="6"/>
        <v>26.76568108786089</v>
      </c>
    </row>
    <row r="28" spans="1:10" s="2" customFormat="1" ht="16.5" customHeight="1">
      <c r="A28" s="377"/>
      <c r="B28" s="246" t="s">
        <v>122</v>
      </c>
      <c r="C28" s="251">
        <v>23241092680</v>
      </c>
      <c r="D28" s="268">
        <f t="shared" si="3"/>
        <v>3.0384624438705186</v>
      </c>
      <c r="E28" s="239">
        <v>23927494595</v>
      </c>
      <c r="F28" s="268">
        <f t="shared" si="4"/>
        <v>2.815598290795948</v>
      </c>
      <c r="G28" s="239">
        <v>26220831309</v>
      </c>
      <c r="H28" s="268">
        <f t="shared" si="5"/>
        <v>2.8558106840319124</v>
      </c>
      <c r="I28" s="239">
        <v>30449207373</v>
      </c>
      <c r="J28" s="268">
        <f t="shared" si="6"/>
        <v>3.15266614846225</v>
      </c>
    </row>
    <row r="29" spans="1:10" s="2" customFormat="1" ht="16.5" customHeight="1">
      <c r="A29" s="377"/>
      <c r="B29" s="246" t="s">
        <v>123</v>
      </c>
      <c r="C29" s="251">
        <v>10101882210</v>
      </c>
      <c r="D29" s="268">
        <f t="shared" si="3"/>
        <v>1.3206861712617513</v>
      </c>
      <c r="E29" s="239">
        <v>27442947132</v>
      </c>
      <c r="F29" s="268">
        <f t="shared" si="4"/>
        <v>3.2292689371418395</v>
      </c>
      <c r="G29" s="239">
        <v>10926711712</v>
      </c>
      <c r="H29" s="268">
        <f t="shared" si="5"/>
        <v>1.19006982199514</v>
      </c>
      <c r="I29" s="239">
        <v>13145605758</v>
      </c>
      <c r="J29" s="268">
        <f t="shared" si="6"/>
        <v>1.3610766863844905</v>
      </c>
    </row>
    <row r="30" spans="1:10" s="2" customFormat="1" ht="16.5" customHeight="1">
      <c r="A30" s="377"/>
      <c r="B30" s="246" t="s">
        <v>124</v>
      </c>
      <c r="C30" s="251">
        <v>7416095261</v>
      </c>
      <c r="D30" s="268">
        <f t="shared" si="3"/>
        <v>0.9695554009001367</v>
      </c>
      <c r="E30" s="239">
        <v>5927693440</v>
      </c>
      <c r="F30" s="268">
        <f t="shared" si="4"/>
        <v>0.6975240743138219</v>
      </c>
      <c r="G30" s="239">
        <v>4859796287</v>
      </c>
      <c r="H30" s="268">
        <f t="shared" si="5"/>
        <v>0.5292989377445683</v>
      </c>
      <c r="I30" s="239">
        <v>10290639068</v>
      </c>
      <c r="J30" s="268">
        <f t="shared" si="6"/>
        <v>1.0654776342222496</v>
      </c>
    </row>
    <row r="31" spans="1:10" s="2" customFormat="1" ht="16.5" customHeight="1">
      <c r="A31" s="377"/>
      <c r="B31" s="245" t="s">
        <v>125</v>
      </c>
      <c r="C31" s="251">
        <v>51665254321</v>
      </c>
      <c r="D31" s="268">
        <f t="shared" si="3"/>
        <v>6.754541925753275</v>
      </c>
      <c r="E31" s="239">
        <v>37828424826</v>
      </c>
      <c r="F31" s="268">
        <f t="shared" si="4"/>
        <v>4.4513498001518865</v>
      </c>
      <c r="G31" s="239">
        <v>55634073999</v>
      </c>
      <c r="H31" s="268">
        <f t="shared" si="5"/>
        <v>6.059319060110513</v>
      </c>
      <c r="I31" s="239">
        <v>89872971842</v>
      </c>
      <c r="J31" s="268">
        <f t="shared" si="6"/>
        <v>9.305315324536753</v>
      </c>
    </row>
    <row r="32" spans="1:10" s="2" customFormat="1" ht="16.5" customHeight="1" thickBot="1">
      <c r="A32" s="377"/>
      <c r="B32" s="247" t="s">
        <v>126</v>
      </c>
      <c r="C32" s="252">
        <v>4635815781</v>
      </c>
      <c r="D32" s="269">
        <f t="shared" si="3"/>
        <v>0.606070994217591</v>
      </c>
      <c r="E32" s="242">
        <v>3798724233</v>
      </c>
      <c r="F32" s="269">
        <f t="shared" si="4"/>
        <v>0.4470038187731935</v>
      </c>
      <c r="G32" s="242">
        <v>2718346521</v>
      </c>
      <c r="H32" s="271">
        <f t="shared" si="5"/>
        <v>0.29606548114697606</v>
      </c>
      <c r="I32" s="242">
        <v>1687914605</v>
      </c>
      <c r="J32" s="271">
        <f t="shared" si="6"/>
        <v>0.1747641957142426</v>
      </c>
    </row>
    <row r="33" spans="1:10" s="2" customFormat="1" ht="16.5" customHeight="1" thickBot="1">
      <c r="A33" s="378"/>
      <c r="B33" s="257" t="s">
        <v>0</v>
      </c>
      <c r="C33" s="279">
        <f>SUM(C23:C32)</f>
        <v>764896493188</v>
      </c>
      <c r="D33" s="270">
        <f>SUM(D23:D32)</f>
        <v>99.99999999999999</v>
      </c>
      <c r="E33" s="280">
        <f>SUM(E23:E32)</f>
        <v>849819190231</v>
      </c>
      <c r="F33" s="270">
        <f t="shared" si="4"/>
        <v>100</v>
      </c>
      <c r="G33" s="280">
        <f>SUM(G23:G32)</f>
        <v>918157196330</v>
      </c>
      <c r="H33" s="270">
        <f t="shared" si="5"/>
        <v>100</v>
      </c>
      <c r="I33" s="370">
        <f>SUM(I23:I32)</f>
        <v>965824033980</v>
      </c>
      <c r="J33" s="270">
        <f t="shared" si="6"/>
        <v>100</v>
      </c>
    </row>
    <row r="34" spans="1:9" s="2" customFormat="1" ht="12.75" customHeight="1">
      <c r="A34" s="253"/>
      <c r="B34" s="264"/>
      <c r="C34" s="265"/>
      <c r="D34" s="266"/>
      <c r="E34" s="265"/>
      <c r="F34" s="266"/>
      <c r="G34" s="265"/>
      <c r="H34" s="266"/>
      <c r="I34" s="265"/>
    </row>
  </sheetData>
  <mergeCells count="4">
    <mergeCell ref="C4:I4"/>
    <mergeCell ref="A6:A16"/>
    <mergeCell ref="A23:A33"/>
    <mergeCell ref="C21:J21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L33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34" customWidth="1"/>
    <col min="2" max="2" width="20.7109375" style="234" bestFit="1" customWidth="1"/>
    <col min="3" max="12" width="11.57421875" style="234" customWidth="1"/>
    <col min="13" max="16384" width="9.140625" style="234" customWidth="1"/>
  </cols>
  <sheetData>
    <row r="1" s="1" customFormat="1" ht="18.75">
      <c r="A1" s="3" t="s">
        <v>127</v>
      </c>
    </row>
    <row r="2" s="1" customFormat="1" ht="12.75">
      <c r="A2" s="1" t="s">
        <v>147</v>
      </c>
    </row>
    <row r="3" s="1" customFormat="1" ht="9.75" customHeight="1" thickBot="1"/>
    <row r="4" spans="3:11" s="1" customFormat="1" ht="13.5" thickBot="1">
      <c r="C4" s="379" t="s">
        <v>113</v>
      </c>
      <c r="D4" s="374"/>
      <c r="E4" s="374"/>
      <c r="F4" s="374"/>
      <c r="G4" s="374"/>
      <c r="H4" s="374"/>
      <c r="I4" s="374"/>
      <c r="J4" s="374"/>
      <c r="K4" s="388"/>
    </row>
    <row r="5" spans="3:11" s="1" customFormat="1" ht="26.25" thickBot="1">
      <c r="C5" s="7">
        <v>2002</v>
      </c>
      <c r="D5" s="186" t="s">
        <v>128</v>
      </c>
      <c r="E5" s="189">
        <v>2003</v>
      </c>
      <c r="F5" s="185" t="s">
        <v>114</v>
      </c>
      <c r="G5" s="7">
        <v>2004</v>
      </c>
      <c r="H5" s="185" t="s">
        <v>115</v>
      </c>
      <c r="I5" s="7">
        <v>2005</v>
      </c>
      <c r="J5" s="185" t="s">
        <v>116</v>
      </c>
      <c r="K5" s="7">
        <v>2006</v>
      </c>
    </row>
    <row r="6" spans="1:11" s="1" customFormat="1" ht="16.5" customHeight="1">
      <c r="A6" s="376" t="s">
        <v>112</v>
      </c>
      <c r="B6" s="244" t="s">
        <v>118</v>
      </c>
      <c r="C6" s="260">
        <v>21736611094</v>
      </c>
      <c r="D6" s="248">
        <f aca="true" t="shared" si="0" ref="D6:D16">(E6-C6)*100/C6</f>
        <v>-26.469281159417516</v>
      </c>
      <c r="E6" s="236">
        <v>15983086389</v>
      </c>
      <c r="F6" s="267">
        <f aca="true" t="shared" si="1" ref="F6:F16">(G6-E6)*100/E6</f>
        <v>11.85875225766447</v>
      </c>
      <c r="G6" s="236">
        <v>17878481007</v>
      </c>
      <c r="H6" s="267">
        <f aca="true" t="shared" si="2" ref="H6:H16">(I6-G6)*100/G6</f>
        <v>6.31369508157903</v>
      </c>
      <c r="I6" s="236">
        <v>19007273783</v>
      </c>
      <c r="J6" s="267">
        <f aca="true" t="shared" si="3" ref="J6:J16">(K6-I6)*100/I6</f>
        <v>59.079915869068955</v>
      </c>
      <c r="K6" s="254">
        <v>30236755143</v>
      </c>
    </row>
    <row r="7" spans="1:11" s="1" customFormat="1" ht="16.5" customHeight="1">
      <c r="A7" s="377"/>
      <c r="B7" s="245" t="s">
        <v>145</v>
      </c>
      <c r="C7" s="261">
        <v>3521362994</v>
      </c>
      <c r="D7" s="249">
        <f t="shared" si="0"/>
        <v>6.186155343006936</v>
      </c>
      <c r="E7" s="239">
        <v>3739199979</v>
      </c>
      <c r="F7" s="268">
        <f t="shared" si="1"/>
        <v>-27.33274694426286</v>
      </c>
      <c r="G7" s="239">
        <v>2717173911</v>
      </c>
      <c r="H7" s="268">
        <f t="shared" si="2"/>
        <v>98.0017475222991</v>
      </c>
      <c r="I7" s="239">
        <v>5380051827</v>
      </c>
      <c r="J7" s="268">
        <f t="shared" si="3"/>
        <v>-4.773330355503283</v>
      </c>
      <c r="K7" s="255">
        <v>5123244180</v>
      </c>
    </row>
    <row r="8" spans="1:11" s="1" customFormat="1" ht="16.5" customHeight="1">
      <c r="A8" s="377"/>
      <c r="B8" s="245" t="s">
        <v>119</v>
      </c>
      <c r="C8" s="261">
        <v>2893607927</v>
      </c>
      <c r="D8" s="249">
        <f t="shared" si="0"/>
        <v>1.054251777352143</v>
      </c>
      <c r="E8" s="239">
        <v>2924113840</v>
      </c>
      <c r="F8" s="268">
        <f t="shared" si="1"/>
        <v>-30.704950905741754</v>
      </c>
      <c r="G8" s="239">
        <v>2026266121</v>
      </c>
      <c r="H8" s="268">
        <f t="shared" si="2"/>
        <v>128.32049107729222</v>
      </c>
      <c r="I8" s="239">
        <v>4626380758</v>
      </c>
      <c r="J8" s="268">
        <f t="shared" si="3"/>
        <v>8.003441056158742</v>
      </c>
      <c r="K8" s="255">
        <v>4996650415</v>
      </c>
    </row>
    <row r="9" spans="1:11" s="1" customFormat="1" ht="16.5" customHeight="1">
      <c r="A9" s="377"/>
      <c r="B9" s="245" t="s">
        <v>120</v>
      </c>
      <c r="C9" s="261">
        <v>1607256543</v>
      </c>
      <c r="D9" s="249">
        <f t="shared" si="0"/>
        <v>540.600388459579</v>
      </c>
      <c r="E9" s="239">
        <v>10296091658</v>
      </c>
      <c r="F9" s="268">
        <f t="shared" si="1"/>
        <v>-102.09865575382779</v>
      </c>
      <c r="G9" s="239">
        <v>-216079520</v>
      </c>
      <c r="H9" s="268">
        <f t="shared" si="2"/>
        <v>-3289.100786136511</v>
      </c>
      <c r="I9" s="239">
        <v>6890993671</v>
      </c>
      <c r="J9" s="268">
        <f t="shared" si="3"/>
        <v>39.58731807402933</v>
      </c>
      <c r="K9" s="255">
        <v>9618953254</v>
      </c>
    </row>
    <row r="10" spans="1:11" s="1" customFormat="1" ht="16.5" customHeight="1">
      <c r="A10" s="377"/>
      <c r="B10" s="245" t="s">
        <v>121</v>
      </c>
      <c r="C10" s="261">
        <v>5909141715</v>
      </c>
      <c r="D10" s="249">
        <f t="shared" si="0"/>
        <v>-91.1303030071263</v>
      </c>
      <c r="E10" s="239">
        <v>524122965</v>
      </c>
      <c r="F10" s="268">
        <f t="shared" si="1"/>
        <v>-2506.500439071583</v>
      </c>
      <c r="G10" s="239">
        <v>-12613021454</v>
      </c>
      <c r="H10" s="268">
        <f t="shared" si="2"/>
        <v>-131.77819105927924</v>
      </c>
      <c r="I10" s="239">
        <v>4008190056</v>
      </c>
      <c r="J10" s="268">
        <f t="shared" si="3"/>
        <v>88.9289612568212</v>
      </c>
      <c r="K10" s="255">
        <v>7572631838</v>
      </c>
    </row>
    <row r="11" spans="1:11" s="1" customFormat="1" ht="16.5" customHeight="1">
      <c r="A11" s="377"/>
      <c r="B11" s="246" t="s">
        <v>122</v>
      </c>
      <c r="C11" s="262">
        <v>-2427713543</v>
      </c>
      <c r="D11" s="249">
        <f t="shared" si="0"/>
        <v>-16.010864795838888</v>
      </c>
      <c r="E11" s="239">
        <v>-2039015610</v>
      </c>
      <c r="F11" s="268">
        <f t="shared" si="1"/>
        <v>83.47547903274757</v>
      </c>
      <c r="G11" s="239">
        <v>-3741093658</v>
      </c>
      <c r="H11" s="268">
        <f t="shared" si="2"/>
        <v>-29.941129129571767</v>
      </c>
      <c r="I11" s="239">
        <v>-2620967975</v>
      </c>
      <c r="J11" s="268">
        <f t="shared" si="3"/>
        <v>-82.7883052252861</v>
      </c>
      <c r="K11" s="255">
        <v>-451113008</v>
      </c>
    </row>
    <row r="12" spans="1:11" s="1" customFormat="1" ht="16.5" customHeight="1">
      <c r="A12" s="377"/>
      <c r="B12" s="246" t="s">
        <v>123</v>
      </c>
      <c r="C12" s="262">
        <v>1115772464</v>
      </c>
      <c r="D12" s="249">
        <f t="shared" si="0"/>
        <v>-101.0391523696896</v>
      </c>
      <c r="E12" s="239">
        <v>-11594576</v>
      </c>
      <c r="F12" s="268">
        <f t="shared" si="1"/>
        <v>-26421.161412025762</v>
      </c>
      <c r="G12" s="239">
        <v>3051827064</v>
      </c>
      <c r="H12" s="268">
        <f t="shared" si="2"/>
        <v>-56.175651603042475</v>
      </c>
      <c r="I12" s="239">
        <v>1337443325</v>
      </c>
      <c r="J12" s="268">
        <f t="shared" si="3"/>
        <v>188.9885782636808</v>
      </c>
      <c r="K12" s="255">
        <v>3865058450</v>
      </c>
    </row>
    <row r="13" spans="1:11" s="1" customFormat="1" ht="16.5" customHeight="1">
      <c r="A13" s="377"/>
      <c r="B13" s="246" t="s">
        <v>124</v>
      </c>
      <c r="C13" s="262">
        <v>478951886</v>
      </c>
      <c r="D13" s="249">
        <f t="shared" si="0"/>
        <v>44.457501520309286</v>
      </c>
      <c r="E13" s="239">
        <v>691881928</v>
      </c>
      <c r="F13" s="268">
        <f t="shared" si="1"/>
        <v>-361.8808290364827</v>
      </c>
      <c r="G13" s="239">
        <v>-1811906129</v>
      </c>
      <c r="H13" s="268">
        <f t="shared" si="2"/>
        <v>-144.25987092623825</v>
      </c>
      <c r="I13" s="239">
        <v>801947314</v>
      </c>
      <c r="J13" s="268">
        <f t="shared" si="3"/>
        <v>84.71731473372077</v>
      </c>
      <c r="K13" s="255">
        <v>1481335544</v>
      </c>
    </row>
    <row r="14" spans="1:11" s="1" customFormat="1" ht="16.5" customHeight="1">
      <c r="A14" s="377"/>
      <c r="B14" s="245" t="s">
        <v>125</v>
      </c>
      <c r="C14" s="261">
        <v>3297545808</v>
      </c>
      <c r="D14" s="249">
        <f t="shared" si="0"/>
        <v>74.38850214146896</v>
      </c>
      <c r="E14" s="239">
        <v>5750540742</v>
      </c>
      <c r="F14" s="268">
        <f t="shared" si="1"/>
        <v>-44.2640495077115</v>
      </c>
      <c r="G14" s="239">
        <v>3205118541</v>
      </c>
      <c r="H14" s="268">
        <f t="shared" si="2"/>
        <v>205.1782528127093</v>
      </c>
      <c r="I14" s="239">
        <v>9781324764</v>
      </c>
      <c r="J14" s="268">
        <f t="shared" si="3"/>
        <v>46.3479230511316</v>
      </c>
      <c r="K14" s="255">
        <v>14314765639</v>
      </c>
    </row>
    <row r="15" spans="1:11" s="1" customFormat="1" ht="16.5" customHeight="1" thickBot="1">
      <c r="A15" s="377"/>
      <c r="B15" s="247" t="s">
        <v>126</v>
      </c>
      <c r="C15" s="263">
        <v>-160528908</v>
      </c>
      <c r="D15" s="272">
        <f t="shared" si="0"/>
        <v>-416.7055799071405</v>
      </c>
      <c r="E15" s="242">
        <v>508404009</v>
      </c>
      <c r="F15" s="269">
        <f t="shared" si="1"/>
        <v>-129.82324024120746</v>
      </c>
      <c r="G15" s="242">
        <v>-151622549</v>
      </c>
      <c r="H15" s="268">
        <f t="shared" si="2"/>
        <v>-659.2999844633927</v>
      </c>
      <c r="I15" s="242">
        <v>848024893</v>
      </c>
      <c r="J15" s="269">
        <f t="shared" si="3"/>
        <v>-47.09468487265267</v>
      </c>
      <c r="K15" s="256">
        <v>448650242</v>
      </c>
    </row>
    <row r="16" spans="1:11" s="1" customFormat="1" ht="16.5" customHeight="1" thickBot="1">
      <c r="A16" s="378"/>
      <c r="B16" s="333" t="s">
        <v>0</v>
      </c>
      <c r="C16" s="332">
        <f>SUM(C6:C15)</f>
        <v>37972007980</v>
      </c>
      <c r="D16" s="270">
        <f t="shared" si="0"/>
        <v>1.039774731449427</v>
      </c>
      <c r="E16" s="280">
        <f>SUM(E6:E15)</f>
        <v>38366831324</v>
      </c>
      <c r="F16" s="270">
        <f t="shared" si="1"/>
        <v>-73.03623213854334</v>
      </c>
      <c r="G16" s="280">
        <f>SUM(G6:G15)</f>
        <v>10345143334</v>
      </c>
      <c r="H16" s="278">
        <f t="shared" si="2"/>
        <v>383.90496680188386</v>
      </c>
      <c r="I16" s="280">
        <f>SUM(I6:I15)</f>
        <v>50060662416</v>
      </c>
      <c r="J16" s="270">
        <f t="shared" si="3"/>
        <v>54.226748051028025</v>
      </c>
      <c r="K16" s="370">
        <f>SUM(K6:K15)</f>
        <v>77206931697</v>
      </c>
    </row>
    <row r="18" spans="1:11" ht="18.75">
      <c r="A18" s="3" t="s">
        <v>129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147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ht="13.5" thickBot="1">
      <c r="A21" s="1"/>
      <c r="B21" s="1"/>
      <c r="C21" s="379" t="s">
        <v>113</v>
      </c>
      <c r="D21" s="374"/>
      <c r="E21" s="374"/>
      <c r="F21" s="374"/>
      <c r="G21" s="374"/>
      <c r="H21" s="374"/>
      <c r="I21" s="374"/>
      <c r="J21" s="374"/>
      <c r="K21" s="374"/>
      <c r="L21" s="388"/>
    </row>
    <row r="22" spans="1:12" ht="13.5" thickBot="1">
      <c r="A22" s="1"/>
      <c r="B22" s="1"/>
      <c r="C22" s="7">
        <v>2002</v>
      </c>
      <c r="D22" s="186" t="s">
        <v>151</v>
      </c>
      <c r="E22" s="189">
        <v>2003</v>
      </c>
      <c r="F22" s="185" t="s">
        <v>151</v>
      </c>
      <c r="G22" s="7">
        <v>2004</v>
      </c>
      <c r="H22" s="185" t="s">
        <v>151</v>
      </c>
      <c r="I22" s="7">
        <v>2005</v>
      </c>
      <c r="J22" s="185" t="s">
        <v>151</v>
      </c>
      <c r="K22" s="7">
        <v>2006</v>
      </c>
      <c r="L22" s="273" t="s">
        <v>151</v>
      </c>
    </row>
    <row r="23" spans="1:12" ht="16.5" customHeight="1">
      <c r="A23" s="376" t="s">
        <v>112</v>
      </c>
      <c r="B23" s="244" t="s">
        <v>118</v>
      </c>
      <c r="C23" s="260">
        <v>21736611094</v>
      </c>
      <c r="D23" s="248">
        <f>C23*100/$C$33</f>
        <v>57.24377574514562</v>
      </c>
      <c r="E23" s="236">
        <v>15983086389</v>
      </c>
      <c r="F23" s="267">
        <f>E23*100/$E$33</f>
        <v>41.65860415739346</v>
      </c>
      <c r="G23" s="236">
        <v>17878481007</v>
      </c>
      <c r="H23" s="10">
        <f>G23*100/$G$33</f>
        <v>172.82004153815043</v>
      </c>
      <c r="I23" s="236">
        <v>19007273783</v>
      </c>
      <c r="J23" s="267">
        <f>I23*100/$I$33</f>
        <v>37.9684823685534</v>
      </c>
      <c r="K23" s="236">
        <v>30236755143</v>
      </c>
      <c r="L23" s="275">
        <f>K23*100/$K$33</f>
        <v>39.16326484992914</v>
      </c>
    </row>
    <row r="24" spans="1:12" ht="16.5" customHeight="1">
      <c r="A24" s="377"/>
      <c r="B24" s="245" t="s">
        <v>145</v>
      </c>
      <c r="C24" s="261">
        <v>3521362994</v>
      </c>
      <c r="D24" s="249">
        <f aca="true" t="shared" si="4" ref="D24:D33">C24*100/$C$33</f>
        <v>9.273575934816813</v>
      </c>
      <c r="E24" s="239">
        <v>3739199979</v>
      </c>
      <c r="F24" s="268">
        <f aca="true" t="shared" si="5" ref="F24:F33">E24*100/$E$33</f>
        <v>9.745918153686514</v>
      </c>
      <c r="G24" s="239">
        <v>2717173911</v>
      </c>
      <c r="H24" s="11">
        <f aca="true" t="shared" si="6" ref="H24:H33">G24*100/$G$33</f>
        <v>26.2652127986456</v>
      </c>
      <c r="I24" s="239">
        <v>5380051827</v>
      </c>
      <c r="J24" s="268">
        <f aca="true" t="shared" si="7" ref="J24:J33">I24*100/$I$33</f>
        <v>10.747064795691696</v>
      </c>
      <c r="K24" s="239">
        <v>5123244180</v>
      </c>
      <c r="L24" s="276">
        <f aca="true" t="shared" si="8" ref="L24:L33">K24*100/$K$33</f>
        <v>6.6357308435805535</v>
      </c>
    </row>
    <row r="25" spans="1:12" ht="16.5" customHeight="1">
      <c r="A25" s="377"/>
      <c r="B25" s="245" t="s">
        <v>119</v>
      </c>
      <c r="C25" s="261">
        <v>2893607927</v>
      </c>
      <c r="D25" s="249">
        <f t="shared" si="4"/>
        <v>7.620371112647175</v>
      </c>
      <c r="E25" s="239">
        <v>2924113840</v>
      </c>
      <c r="F25" s="268">
        <f t="shared" si="5"/>
        <v>7.621462964471734</v>
      </c>
      <c r="G25" s="239">
        <v>2026266121</v>
      </c>
      <c r="H25" s="11">
        <f t="shared" si="6"/>
        <v>19.586641340584833</v>
      </c>
      <c r="I25" s="239">
        <v>4626380758</v>
      </c>
      <c r="J25" s="268">
        <f t="shared" si="7"/>
        <v>9.241549221932294</v>
      </c>
      <c r="K25" s="239">
        <v>4996650415</v>
      </c>
      <c r="L25" s="276">
        <f t="shared" si="8"/>
        <v>6.471764005088876</v>
      </c>
    </row>
    <row r="26" spans="1:12" ht="16.5" customHeight="1">
      <c r="A26" s="377"/>
      <c r="B26" s="245" t="s">
        <v>120</v>
      </c>
      <c r="C26" s="261">
        <v>1607256543</v>
      </c>
      <c r="D26" s="249">
        <f t="shared" si="4"/>
        <v>4.232740454090677</v>
      </c>
      <c r="E26" s="239">
        <v>10296091658</v>
      </c>
      <c r="F26" s="268">
        <f t="shared" si="5"/>
        <v>26.83591868990072</v>
      </c>
      <c r="G26" s="239">
        <v>-216079520</v>
      </c>
      <c r="H26" s="11">
        <f t="shared" si="6"/>
        <v>-2.0887049412823533</v>
      </c>
      <c r="I26" s="239">
        <v>6890993671</v>
      </c>
      <c r="J26" s="268">
        <f t="shared" si="7"/>
        <v>13.765286631120475</v>
      </c>
      <c r="K26" s="239">
        <v>9618953254</v>
      </c>
      <c r="L26" s="276">
        <f t="shared" si="8"/>
        <v>12.458665358895178</v>
      </c>
    </row>
    <row r="27" spans="1:12" ht="16.5" customHeight="1">
      <c r="A27" s="377"/>
      <c r="B27" s="245" t="s">
        <v>121</v>
      </c>
      <c r="C27" s="261">
        <v>5909141715</v>
      </c>
      <c r="D27" s="249">
        <f t="shared" si="4"/>
        <v>15.561836282433015</v>
      </c>
      <c r="E27" s="239">
        <v>524122965</v>
      </c>
      <c r="F27" s="268">
        <f t="shared" si="5"/>
        <v>1.3660835333882262</v>
      </c>
      <c r="G27" s="239">
        <v>-12613021454</v>
      </c>
      <c r="H27" s="11">
        <f t="shared" si="6"/>
        <v>-121.92215271243722</v>
      </c>
      <c r="I27" s="239">
        <v>4008190056</v>
      </c>
      <c r="J27" s="268">
        <f t="shared" si="7"/>
        <v>8.00666603788074</v>
      </c>
      <c r="K27" s="239">
        <v>7572631838</v>
      </c>
      <c r="L27" s="276">
        <f t="shared" si="8"/>
        <v>9.808227929221344</v>
      </c>
    </row>
    <row r="28" spans="1:12" ht="16.5" customHeight="1">
      <c r="A28" s="377"/>
      <c r="B28" s="246" t="s">
        <v>122</v>
      </c>
      <c r="C28" s="262">
        <v>-2427713543</v>
      </c>
      <c r="D28" s="249">
        <f t="shared" si="4"/>
        <v>-6.393429455399582</v>
      </c>
      <c r="E28" s="239">
        <v>-2039015610</v>
      </c>
      <c r="F28" s="268">
        <f t="shared" si="5"/>
        <v>-5.314527000629613</v>
      </c>
      <c r="G28" s="239">
        <v>-3741093658</v>
      </c>
      <c r="H28" s="11">
        <f t="shared" si="6"/>
        <v>-36.16280158926989</v>
      </c>
      <c r="I28" s="239">
        <v>-2620967975</v>
      </c>
      <c r="J28" s="268">
        <f t="shared" si="7"/>
        <v>-5.235583886645308</v>
      </c>
      <c r="K28" s="239">
        <v>-451113008</v>
      </c>
      <c r="L28" s="276">
        <f t="shared" si="8"/>
        <v>-0.5842908118281415</v>
      </c>
    </row>
    <row r="29" spans="1:12" ht="16.5" customHeight="1">
      <c r="A29" s="377"/>
      <c r="B29" s="246" t="s">
        <v>123</v>
      </c>
      <c r="C29" s="262">
        <v>1115772464</v>
      </c>
      <c r="D29" s="249">
        <f t="shared" si="4"/>
        <v>2.93840785187784</v>
      </c>
      <c r="E29" s="239">
        <v>-11594576</v>
      </c>
      <c r="F29" s="268">
        <f t="shared" si="5"/>
        <v>-0.030220311659532657</v>
      </c>
      <c r="G29" s="239">
        <v>3051827064</v>
      </c>
      <c r="H29" s="11">
        <f t="shared" si="6"/>
        <v>29.500094541657706</v>
      </c>
      <c r="I29" s="239">
        <v>1337443325</v>
      </c>
      <c r="J29" s="268">
        <f t="shared" si="7"/>
        <v>2.6716452808513713</v>
      </c>
      <c r="K29" s="239">
        <v>3865058450</v>
      </c>
      <c r="L29" s="276">
        <f t="shared" si="8"/>
        <v>5.006102904294257</v>
      </c>
    </row>
    <row r="30" spans="1:12" ht="16.5" customHeight="1">
      <c r="A30" s="377"/>
      <c r="B30" s="246" t="s">
        <v>124</v>
      </c>
      <c r="C30" s="262">
        <v>478951886</v>
      </c>
      <c r="D30" s="249">
        <f t="shared" si="4"/>
        <v>1.2613288353153875</v>
      </c>
      <c r="E30" s="239">
        <v>691881928</v>
      </c>
      <c r="F30" s="268">
        <f t="shared" si="5"/>
        <v>1.803333515236636</v>
      </c>
      <c r="G30" s="239">
        <v>-1811906129</v>
      </c>
      <c r="H30" s="11">
        <f t="shared" si="6"/>
        <v>-17.51455799597334</v>
      </c>
      <c r="I30" s="239">
        <v>801947314</v>
      </c>
      <c r="J30" s="268">
        <f t="shared" si="7"/>
        <v>1.6019510635634095</v>
      </c>
      <c r="K30" s="239">
        <v>1481335544</v>
      </c>
      <c r="L30" s="276">
        <f t="shared" si="8"/>
        <v>1.9186561509962967</v>
      </c>
    </row>
    <row r="31" spans="1:12" ht="16.5" customHeight="1">
      <c r="A31" s="377"/>
      <c r="B31" s="245" t="s">
        <v>125</v>
      </c>
      <c r="C31" s="261">
        <v>3297545808</v>
      </c>
      <c r="D31" s="249">
        <f t="shared" si="4"/>
        <v>8.684149149386121</v>
      </c>
      <c r="E31" s="239">
        <v>5750540742</v>
      </c>
      <c r="F31" s="268">
        <f t="shared" si="5"/>
        <v>14.988312934779174</v>
      </c>
      <c r="G31" s="239">
        <v>3205118541</v>
      </c>
      <c r="H31" s="11">
        <f t="shared" si="6"/>
        <v>30.981866925576227</v>
      </c>
      <c r="I31" s="239">
        <v>9781324764</v>
      </c>
      <c r="J31" s="268">
        <f t="shared" si="7"/>
        <v>19.538943937093748</v>
      </c>
      <c r="K31" s="239">
        <v>14314765639</v>
      </c>
      <c r="L31" s="276">
        <f t="shared" si="8"/>
        <v>18.540777782982694</v>
      </c>
    </row>
    <row r="32" spans="1:12" ht="16.5" customHeight="1" thickBot="1">
      <c r="A32" s="377"/>
      <c r="B32" s="247" t="s">
        <v>126</v>
      </c>
      <c r="C32" s="263">
        <v>-160528908</v>
      </c>
      <c r="D32" s="272">
        <f t="shared" si="4"/>
        <v>-0.4227559103130685</v>
      </c>
      <c r="E32" s="242">
        <v>508404009</v>
      </c>
      <c r="F32" s="269">
        <f t="shared" si="5"/>
        <v>1.3251133634326815</v>
      </c>
      <c r="G32" s="242">
        <v>-151622549</v>
      </c>
      <c r="H32" s="12">
        <f t="shared" si="6"/>
        <v>-1.4656399056519829</v>
      </c>
      <c r="I32" s="242">
        <v>848024893</v>
      </c>
      <c r="J32" s="269">
        <f t="shared" si="7"/>
        <v>1.6939945499581741</v>
      </c>
      <c r="K32" s="242">
        <v>448650242</v>
      </c>
      <c r="L32" s="277">
        <f t="shared" si="8"/>
        <v>0.5811009868398035</v>
      </c>
    </row>
    <row r="33" spans="1:12" ht="16.5" customHeight="1" thickBot="1">
      <c r="A33" s="378"/>
      <c r="B33" s="333" t="s">
        <v>0</v>
      </c>
      <c r="C33" s="332">
        <f>SUM(C23:C32)</f>
        <v>37972007980</v>
      </c>
      <c r="D33" s="270">
        <f t="shared" si="4"/>
        <v>100</v>
      </c>
      <c r="E33" s="280">
        <f>SUM(E23:E32)</f>
        <v>38366831324</v>
      </c>
      <c r="F33" s="270">
        <f t="shared" si="5"/>
        <v>100</v>
      </c>
      <c r="G33" s="280">
        <f>SUM(G23:G32)</f>
        <v>10345143334</v>
      </c>
      <c r="H33" s="258">
        <f t="shared" si="6"/>
        <v>100</v>
      </c>
      <c r="I33" s="280">
        <f>SUM(I23:I32)</f>
        <v>50060662416</v>
      </c>
      <c r="J33" s="270">
        <f t="shared" si="7"/>
        <v>100</v>
      </c>
      <c r="K33" s="280">
        <f>SUM(K23:K32)</f>
        <v>77206931697</v>
      </c>
      <c r="L33" s="274">
        <f t="shared" si="8"/>
        <v>100</v>
      </c>
    </row>
  </sheetData>
  <mergeCells count="4">
    <mergeCell ref="A6:A16"/>
    <mergeCell ref="C4:K4"/>
    <mergeCell ref="A23:A33"/>
    <mergeCell ref="C21:L21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4.28125" style="234" customWidth="1"/>
    <col min="2" max="2" width="20.7109375" style="234" bestFit="1" customWidth="1"/>
    <col min="3" max="7" width="15.421875" style="234" customWidth="1"/>
    <col min="8" max="8" width="13.28125" style="234" customWidth="1"/>
    <col min="9" max="16384" width="9.140625" style="234" customWidth="1"/>
  </cols>
  <sheetData>
    <row r="1" s="1" customFormat="1" ht="18" customHeight="1">
      <c r="A1" s="3" t="s">
        <v>130</v>
      </c>
    </row>
    <row r="2" s="1" customFormat="1" ht="12.75">
      <c r="A2" s="1" t="s">
        <v>147</v>
      </c>
    </row>
    <row r="3" s="1" customFormat="1" ht="9.75" customHeight="1" thickBot="1"/>
    <row r="4" spans="3:7" s="1" customFormat="1" ht="13.5" thickBot="1">
      <c r="C4" s="379" t="s">
        <v>113</v>
      </c>
      <c r="D4" s="374"/>
      <c r="E4" s="374"/>
      <c r="F4" s="374"/>
      <c r="G4" s="388"/>
    </row>
    <row r="5" spans="3:7" s="1" customFormat="1" ht="26.25" thickBot="1">
      <c r="C5" s="7">
        <v>2004</v>
      </c>
      <c r="D5" s="185" t="s">
        <v>115</v>
      </c>
      <c r="E5" s="7">
        <v>2005</v>
      </c>
      <c r="F5" s="185" t="s">
        <v>116</v>
      </c>
      <c r="G5" s="7">
        <v>2006</v>
      </c>
    </row>
    <row r="6" spans="1:7" s="1" customFormat="1" ht="16.5" customHeight="1">
      <c r="A6" s="376" t="s">
        <v>112</v>
      </c>
      <c r="B6" s="244" t="s">
        <v>118</v>
      </c>
      <c r="C6" s="237">
        <v>24305775645</v>
      </c>
      <c r="D6" s="10">
        <f aca="true" t="shared" si="0" ref="D6:D16">(E6-C6)*100/C6</f>
        <v>33.623913922208835</v>
      </c>
      <c r="E6" s="236">
        <v>32478328726</v>
      </c>
      <c r="F6" s="10">
        <f aca="true" t="shared" si="1" ref="F6:F16">(G6-E6)*100/E6</f>
        <v>37.14607940507117</v>
      </c>
      <c r="G6" s="254">
        <v>44542754504</v>
      </c>
    </row>
    <row r="7" spans="1:7" s="1" customFormat="1" ht="16.5" customHeight="1">
      <c r="A7" s="377"/>
      <c r="B7" s="245" t="s">
        <v>145</v>
      </c>
      <c r="C7" s="240">
        <v>39969397593</v>
      </c>
      <c r="D7" s="11">
        <f t="shared" si="0"/>
        <v>18.57566397823393</v>
      </c>
      <c r="E7" s="239">
        <v>47393978584</v>
      </c>
      <c r="F7" s="11">
        <f t="shared" si="1"/>
        <v>-5.508948815876437</v>
      </c>
      <c r="G7" s="255">
        <v>44783068562</v>
      </c>
    </row>
    <row r="8" spans="1:7" s="1" customFormat="1" ht="16.5" customHeight="1">
      <c r="A8" s="377"/>
      <c r="B8" s="245" t="s">
        <v>119</v>
      </c>
      <c r="C8" s="240">
        <v>16487367679</v>
      </c>
      <c r="D8" s="11">
        <f t="shared" si="0"/>
        <v>13.92134551547293</v>
      </c>
      <c r="E8" s="239">
        <v>18782631100</v>
      </c>
      <c r="F8" s="11">
        <f t="shared" si="1"/>
        <v>-3.5994096588523212</v>
      </c>
      <c r="G8" s="255">
        <v>18106567262</v>
      </c>
    </row>
    <row r="9" spans="1:7" s="1" customFormat="1" ht="16.5" customHeight="1">
      <c r="A9" s="377"/>
      <c r="B9" s="245" t="s">
        <v>120</v>
      </c>
      <c r="C9" s="240">
        <v>11618491529</v>
      </c>
      <c r="D9" s="11">
        <f t="shared" si="0"/>
        <v>-6.412776393048055</v>
      </c>
      <c r="E9" s="239">
        <v>10873423647</v>
      </c>
      <c r="F9" s="11">
        <f t="shared" si="1"/>
        <v>-3.7661028788571396</v>
      </c>
      <c r="G9" s="255">
        <v>10463919326</v>
      </c>
    </row>
    <row r="10" spans="1:7" s="1" customFormat="1" ht="16.5" customHeight="1">
      <c r="A10" s="377"/>
      <c r="B10" s="245" t="s">
        <v>121</v>
      </c>
      <c r="C10" s="240">
        <v>59941826106</v>
      </c>
      <c r="D10" s="11">
        <f t="shared" si="0"/>
        <v>1.2131441269641456</v>
      </c>
      <c r="E10" s="239">
        <v>60669006849</v>
      </c>
      <c r="F10" s="11">
        <f t="shared" si="1"/>
        <v>-14.996755477875386</v>
      </c>
      <c r="G10" s="255">
        <v>51570624241</v>
      </c>
    </row>
    <row r="11" spans="1:7" s="1" customFormat="1" ht="16.5" customHeight="1">
      <c r="A11" s="377"/>
      <c r="B11" s="246" t="s">
        <v>122</v>
      </c>
      <c r="C11" s="240">
        <v>1001045692</v>
      </c>
      <c r="D11" s="11">
        <f t="shared" si="0"/>
        <v>84.36982095318781</v>
      </c>
      <c r="E11" s="239">
        <v>1845626150</v>
      </c>
      <c r="F11" s="11">
        <f t="shared" si="1"/>
        <v>26.03474799053969</v>
      </c>
      <c r="G11" s="255">
        <v>2326130267</v>
      </c>
    </row>
    <row r="12" spans="1:7" s="1" customFormat="1" ht="16.5" customHeight="1">
      <c r="A12" s="377"/>
      <c r="B12" s="246" t="s">
        <v>123</v>
      </c>
      <c r="C12" s="240">
        <v>12817071413</v>
      </c>
      <c r="D12" s="11">
        <f t="shared" si="0"/>
        <v>-71.46457737381104</v>
      </c>
      <c r="E12" s="239">
        <v>3657405496</v>
      </c>
      <c r="F12" s="11">
        <f t="shared" si="1"/>
        <v>11.736176217524884</v>
      </c>
      <c r="G12" s="255">
        <v>4086645050</v>
      </c>
    </row>
    <row r="13" spans="1:7" s="1" customFormat="1" ht="16.5" customHeight="1">
      <c r="A13" s="377"/>
      <c r="B13" s="246" t="s">
        <v>124</v>
      </c>
      <c r="C13" s="240">
        <v>6091071030</v>
      </c>
      <c r="D13" s="11">
        <f t="shared" si="0"/>
        <v>-13.758402223065193</v>
      </c>
      <c r="E13" s="239">
        <v>5253036978</v>
      </c>
      <c r="F13" s="11">
        <f t="shared" si="1"/>
        <v>75.15091282496584</v>
      </c>
      <c r="G13" s="255">
        <v>9200742218</v>
      </c>
    </row>
    <row r="14" spans="1:7" s="1" customFormat="1" ht="16.5" customHeight="1">
      <c r="A14" s="377"/>
      <c r="B14" s="245" t="s">
        <v>125</v>
      </c>
      <c r="C14" s="240">
        <v>21168635897</v>
      </c>
      <c r="D14" s="11">
        <f t="shared" si="0"/>
        <v>50.00318215828019</v>
      </c>
      <c r="E14" s="239">
        <v>31753627465</v>
      </c>
      <c r="F14" s="11">
        <f t="shared" si="1"/>
        <v>-11.873658123487719</v>
      </c>
      <c r="G14" s="255">
        <v>27983310298</v>
      </c>
    </row>
    <row r="15" spans="1:7" s="1" customFormat="1" ht="16.5" customHeight="1" thickBot="1">
      <c r="A15" s="377"/>
      <c r="B15" s="247" t="s">
        <v>126</v>
      </c>
      <c r="C15" s="243">
        <v>1690079862</v>
      </c>
      <c r="D15" s="11">
        <f t="shared" si="0"/>
        <v>-34.68054221451933</v>
      </c>
      <c r="E15" s="242">
        <v>1103951002</v>
      </c>
      <c r="F15" s="35">
        <f t="shared" si="1"/>
        <v>-49.174645705878895</v>
      </c>
      <c r="G15" s="256">
        <v>561087008</v>
      </c>
    </row>
    <row r="16" spans="1:7" s="1" customFormat="1" ht="16.5" customHeight="1" thickBot="1">
      <c r="A16" s="378"/>
      <c r="B16" s="333" t="s">
        <v>0</v>
      </c>
      <c r="C16" s="369">
        <f>SUM(C6:C15)</f>
        <v>195090762446</v>
      </c>
      <c r="D16" s="259">
        <f t="shared" si="0"/>
        <v>9.595663739425724</v>
      </c>
      <c r="E16" s="280">
        <f>SUM(E6:E15)</f>
        <v>213811015997</v>
      </c>
      <c r="F16" s="258">
        <f t="shared" si="1"/>
        <v>-0.3494928759940436</v>
      </c>
      <c r="G16" s="370">
        <f>SUM(G6:G14)</f>
        <v>213063761728</v>
      </c>
    </row>
    <row r="18" spans="1:7" ht="18.75">
      <c r="A18" s="3" t="s">
        <v>131</v>
      </c>
      <c r="B18" s="1"/>
      <c r="C18" s="1"/>
      <c r="D18" s="1"/>
      <c r="E18" s="1"/>
      <c r="F18" s="1"/>
      <c r="G18" s="1"/>
    </row>
    <row r="19" spans="1:7" ht="12.75">
      <c r="A19" s="1" t="s">
        <v>147</v>
      </c>
      <c r="B19" s="1"/>
      <c r="C19" s="1"/>
      <c r="D19" s="1"/>
      <c r="E19" s="1"/>
      <c r="F19" s="1"/>
      <c r="G19" s="1"/>
    </row>
    <row r="20" spans="1:7" ht="9.75" customHeight="1" thickBot="1">
      <c r="A20" s="1"/>
      <c r="B20" s="1"/>
      <c r="C20" s="1"/>
      <c r="D20" s="1"/>
      <c r="E20" s="1"/>
      <c r="F20" s="1"/>
      <c r="G20" s="1"/>
    </row>
    <row r="21" spans="1:8" ht="13.5" thickBot="1">
      <c r="A21" s="1"/>
      <c r="B21" s="1"/>
      <c r="C21" s="379" t="s">
        <v>113</v>
      </c>
      <c r="D21" s="374"/>
      <c r="E21" s="374"/>
      <c r="F21" s="374"/>
      <c r="G21" s="374"/>
      <c r="H21" s="388"/>
    </row>
    <row r="22" spans="1:8" ht="13.5" thickBot="1">
      <c r="A22" s="1"/>
      <c r="B22" s="1"/>
      <c r="C22" s="7">
        <v>2004</v>
      </c>
      <c r="D22" s="185" t="s">
        <v>151</v>
      </c>
      <c r="E22" s="7">
        <v>2005</v>
      </c>
      <c r="F22" s="185" t="s">
        <v>151</v>
      </c>
      <c r="G22" s="7">
        <v>2006</v>
      </c>
      <c r="H22" s="273" t="s">
        <v>151</v>
      </c>
    </row>
    <row r="23" spans="1:8" ht="16.5" customHeight="1">
      <c r="A23" s="376" t="s">
        <v>112</v>
      </c>
      <c r="B23" s="244" t="s">
        <v>118</v>
      </c>
      <c r="C23" s="250">
        <v>24305775645</v>
      </c>
      <c r="D23" s="267">
        <f>C23*100/$C$33</f>
        <v>12.45870144760324</v>
      </c>
      <c r="E23" s="236">
        <v>32478328726</v>
      </c>
      <c r="F23" s="267">
        <f>E23*100/$E$33</f>
        <v>15.19020363593226</v>
      </c>
      <c r="G23" s="236">
        <v>44542754504</v>
      </c>
      <c r="H23" s="275">
        <f>G23*100/$G$33</f>
        <v>20.85092383566597</v>
      </c>
    </row>
    <row r="24" spans="1:8" ht="16.5" customHeight="1">
      <c r="A24" s="377"/>
      <c r="B24" s="245" t="s">
        <v>145</v>
      </c>
      <c r="C24" s="251">
        <v>39969397593</v>
      </c>
      <c r="D24" s="268">
        <f aca="true" t="shared" si="2" ref="D24:D33">C24*100/$C$33</f>
        <v>20.48759105345303</v>
      </c>
      <c r="E24" s="239">
        <v>47393978584</v>
      </c>
      <c r="F24" s="268">
        <f aca="true" t="shared" si="3" ref="F24:F33">E24*100/$E$33</f>
        <v>22.166294081248363</v>
      </c>
      <c r="G24" s="239">
        <v>44783068562</v>
      </c>
      <c r="H24" s="276">
        <f aca="true" t="shared" si="4" ref="H24:H33">G24*100/$G$33</f>
        <v>20.96341733041713</v>
      </c>
    </row>
    <row r="25" spans="1:8" ht="16.5" customHeight="1">
      <c r="A25" s="377"/>
      <c r="B25" s="245" t="s">
        <v>119</v>
      </c>
      <c r="C25" s="251">
        <v>16487367679</v>
      </c>
      <c r="D25" s="268">
        <f t="shared" si="2"/>
        <v>8.451126784418411</v>
      </c>
      <c r="E25" s="239">
        <v>18782631100</v>
      </c>
      <c r="F25" s="268">
        <f t="shared" si="3"/>
        <v>8.784688203466345</v>
      </c>
      <c r="G25" s="239">
        <v>18106567262</v>
      </c>
      <c r="H25" s="276">
        <f t="shared" si="4"/>
        <v>8.47587130857436</v>
      </c>
    </row>
    <row r="26" spans="1:8" ht="16.5" customHeight="1">
      <c r="A26" s="377"/>
      <c r="B26" s="245" t="s">
        <v>120</v>
      </c>
      <c r="C26" s="251">
        <v>11618491529</v>
      </c>
      <c r="D26" s="268">
        <f t="shared" si="2"/>
        <v>5.955428839033797</v>
      </c>
      <c r="E26" s="239">
        <v>10873423647</v>
      </c>
      <c r="F26" s="268">
        <f t="shared" si="3"/>
        <v>5.085530133373748</v>
      </c>
      <c r="G26" s="239">
        <v>10463919326</v>
      </c>
      <c r="H26" s="276">
        <f t="shared" si="4"/>
        <v>4.898268805297754</v>
      </c>
    </row>
    <row r="27" spans="1:8" ht="16.5" customHeight="1">
      <c r="A27" s="377"/>
      <c r="B27" s="245" t="s">
        <v>121</v>
      </c>
      <c r="C27" s="251">
        <v>59941826106</v>
      </c>
      <c r="D27" s="268">
        <f t="shared" si="2"/>
        <v>30.72509705455252</v>
      </c>
      <c r="E27" s="239">
        <v>60669006849</v>
      </c>
      <c r="F27" s="268">
        <f t="shared" si="3"/>
        <v>28.375061297052746</v>
      </c>
      <c r="G27" s="239">
        <v>51570624241</v>
      </c>
      <c r="H27" s="276">
        <f t="shared" si="4"/>
        <v>24.14074230883672</v>
      </c>
    </row>
    <row r="28" spans="1:8" ht="16.5" customHeight="1">
      <c r="A28" s="377"/>
      <c r="B28" s="246" t="s">
        <v>122</v>
      </c>
      <c r="C28" s="251">
        <v>1001045692</v>
      </c>
      <c r="D28" s="268">
        <f t="shared" si="2"/>
        <v>0.5131179351852109</v>
      </c>
      <c r="E28" s="239">
        <v>1845626150</v>
      </c>
      <c r="F28" s="268">
        <f t="shared" si="3"/>
        <v>0.8632044244277367</v>
      </c>
      <c r="G28" s="239">
        <v>2326130267</v>
      </c>
      <c r="H28" s="276">
        <f t="shared" si="4"/>
        <v>1.0888856239166531</v>
      </c>
    </row>
    <row r="29" spans="1:8" ht="16.5" customHeight="1">
      <c r="A29" s="377"/>
      <c r="B29" s="246" t="s">
        <v>123</v>
      </c>
      <c r="C29" s="251">
        <v>12817071413</v>
      </c>
      <c r="D29" s="268">
        <f t="shared" si="2"/>
        <v>6.5697992320613805</v>
      </c>
      <c r="E29" s="239">
        <v>3657405496</v>
      </c>
      <c r="F29" s="268">
        <f t="shared" si="3"/>
        <v>1.710578605571622</v>
      </c>
      <c r="G29" s="239">
        <v>4086645050</v>
      </c>
      <c r="H29" s="276">
        <f t="shared" si="4"/>
        <v>1.9130007928292658</v>
      </c>
    </row>
    <row r="30" spans="1:8" ht="16.5" customHeight="1">
      <c r="A30" s="377"/>
      <c r="B30" s="246" t="s">
        <v>124</v>
      </c>
      <c r="C30" s="251">
        <v>6091071030</v>
      </c>
      <c r="D30" s="268">
        <f t="shared" si="2"/>
        <v>3.1221729586945326</v>
      </c>
      <c r="E30" s="239">
        <v>5253036978</v>
      </c>
      <c r="F30" s="268">
        <f t="shared" si="3"/>
        <v>2.4568598364799437</v>
      </c>
      <c r="G30" s="239">
        <v>9200742218</v>
      </c>
      <c r="H30" s="276">
        <f t="shared" si="4"/>
        <v>4.306962543187278</v>
      </c>
    </row>
    <row r="31" spans="1:8" ht="16.5" customHeight="1">
      <c r="A31" s="377"/>
      <c r="B31" s="245" t="s">
        <v>125</v>
      </c>
      <c r="C31" s="251">
        <v>21168635897</v>
      </c>
      <c r="D31" s="268">
        <f t="shared" si="2"/>
        <v>10.85066029349255</v>
      </c>
      <c r="E31" s="239">
        <v>31753627465</v>
      </c>
      <c r="F31" s="268">
        <f t="shared" si="3"/>
        <v>14.85125886378349</v>
      </c>
      <c r="G31" s="239">
        <v>27983310298</v>
      </c>
      <c r="H31" s="276">
        <f t="shared" si="4"/>
        <v>13.099276822698698</v>
      </c>
    </row>
    <row r="32" spans="1:8" ht="16.5" customHeight="1" thickBot="1">
      <c r="A32" s="377"/>
      <c r="B32" s="247" t="s">
        <v>126</v>
      </c>
      <c r="C32" s="252">
        <v>1690079862</v>
      </c>
      <c r="D32" s="269">
        <f t="shared" si="2"/>
        <v>0.8663044015053273</v>
      </c>
      <c r="E32" s="242">
        <v>1103951002</v>
      </c>
      <c r="F32" s="269">
        <f t="shared" si="3"/>
        <v>0.5163209186637463</v>
      </c>
      <c r="G32" s="242">
        <v>561087008</v>
      </c>
      <c r="H32" s="277">
        <f t="shared" si="4"/>
        <v>0.2626506285761717</v>
      </c>
    </row>
    <row r="33" spans="1:8" ht="16.5" customHeight="1" thickBot="1">
      <c r="A33" s="378"/>
      <c r="B33" s="333" t="s">
        <v>0</v>
      </c>
      <c r="C33" s="279">
        <f>SUM(C23:C32)</f>
        <v>195090762446</v>
      </c>
      <c r="D33" s="270">
        <f t="shared" si="2"/>
        <v>100</v>
      </c>
      <c r="E33" s="280">
        <f>SUM(E23:E32)</f>
        <v>213811015997</v>
      </c>
      <c r="F33" s="270">
        <f t="shared" si="3"/>
        <v>100</v>
      </c>
      <c r="G33" s="280">
        <f>SUM(G23:G32)</f>
        <v>213624848736</v>
      </c>
      <c r="H33" s="274">
        <f t="shared" si="4"/>
        <v>100</v>
      </c>
    </row>
  </sheetData>
  <mergeCells count="4">
    <mergeCell ref="C4:G4"/>
    <mergeCell ref="A6:A16"/>
    <mergeCell ref="C21:H21"/>
    <mergeCell ref="A23:A33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A1:V25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234" customWidth="1"/>
    <col min="2" max="22" width="6.140625" style="234" customWidth="1"/>
    <col min="23" max="16384" width="9.140625" style="234" customWidth="1"/>
  </cols>
  <sheetData>
    <row r="1" spans="1:6" ht="18.75">
      <c r="A1" s="3" t="s">
        <v>132</v>
      </c>
      <c r="B1" s="1"/>
      <c r="C1" s="1"/>
      <c r="D1" s="1"/>
      <c r="E1" s="1"/>
      <c r="F1" s="1"/>
    </row>
    <row r="2" spans="1:6" ht="12.75">
      <c r="A2" s="1" t="s">
        <v>147</v>
      </c>
      <c r="B2" s="1"/>
      <c r="C2" s="1"/>
      <c r="D2" s="1"/>
      <c r="E2" s="1"/>
      <c r="F2" s="1"/>
    </row>
    <row r="3" spans="1:6" ht="9.75" customHeight="1" thickBot="1">
      <c r="A3" s="1"/>
      <c r="B3" s="1"/>
      <c r="C3" s="1"/>
      <c r="D3" s="1"/>
      <c r="E3" s="1"/>
      <c r="F3" s="1"/>
    </row>
    <row r="4" spans="1:22" ht="13.5" thickBot="1">
      <c r="A4" s="1"/>
      <c r="B4" s="380" t="s">
        <v>133</v>
      </c>
      <c r="C4" s="375"/>
      <c r="D4" s="381"/>
      <c r="E4" s="380" t="s">
        <v>134</v>
      </c>
      <c r="F4" s="375"/>
      <c r="G4" s="381"/>
      <c r="H4" s="380" t="s">
        <v>135</v>
      </c>
      <c r="I4" s="375"/>
      <c r="J4" s="381"/>
      <c r="K4" s="380" t="s">
        <v>136</v>
      </c>
      <c r="L4" s="375"/>
      <c r="M4" s="381"/>
      <c r="N4" s="380" t="s">
        <v>137</v>
      </c>
      <c r="O4" s="375"/>
      <c r="P4" s="381"/>
      <c r="Q4" s="385" t="s">
        <v>148</v>
      </c>
      <c r="R4" s="386"/>
      <c r="S4" s="387"/>
      <c r="T4" s="385" t="s">
        <v>149</v>
      </c>
      <c r="U4" s="386"/>
      <c r="V4" s="387"/>
    </row>
    <row r="5" spans="1:22" ht="13.5" thickBot="1">
      <c r="A5" s="1"/>
      <c r="B5" s="187">
        <v>2004</v>
      </c>
      <c r="C5" s="281">
        <v>2005</v>
      </c>
      <c r="D5" s="188">
        <v>2006</v>
      </c>
      <c r="E5" s="187">
        <v>2004</v>
      </c>
      <c r="F5" s="281">
        <v>2005</v>
      </c>
      <c r="G5" s="188">
        <v>2006</v>
      </c>
      <c r="H5" s="187">
        <v>2004</v>
      </c>
      <c r="I5" s="281">
        <v>2005</v>
      </c>
      <c r="J5" s="188">
        <v>2006</v>
      </c>
      <c r="K5" s="187">
        <v>2004</v>
      </c>
      <c r="L5" s="281">
        <v>2005</v>
      </c>
      <c r="M5" s="188">
        <v>2006</v>
      </c>
      <c r="N5" s="187">
        <v>2004</v>
      </c>
      <c r="O5" s="281">
        <v>2005</v>
      </c>
      <c r="P5" s="188">
        <v>2006</v>
      </c>
      <c r="Q5" s="187">
        <v>2004</v>
      </c>
      <c r="R5" s="281">
        <v>2005</v>
      </c>
      <c r="S5" s="188">
        <v>2006</v>
      </c>
      <c r="T5" s="187">
        <v>2004</v>
      </c>
      <c r="U5" s="281">
        <v>2005</v>
      </c>
      <c r="V5" s="188">
        <v>2006</v>
      </c>
    </row>
    <row r="6" spans="1:22" ht="19.5" customHeight="1">
      <c r="A6" s="235" t="s">
        <v>118</v>
      </c>
      <c r="B6" s="324">
        <v>0.2725</v>
      </c>
      <c r="C6" s="324">
        <v>0.5804</v>
      </c>
      <c r="D6" s="325">
        <v>0.5628</v>
      </c>
      <c r="E6" s="284">
        <v>0.2593</v>
      </c>
      <c r="F6" s="290">
        <v>0.2151</v>
      </c>
      <c r="G6" s="291">
        <v>0.184</v>
      </c>
      <c r="H6" s="292">
        <v>0.1742</v>
      </c>
      <c r="I6" s="290">
        <v>0.1909</v>
      </c>
      <c r="J6" s="291">
        <v>0.1862</v>
      </c>
      <c r="K6" s="292">
        <v>0.2844</v>
      </c>
      <c r="L6" s="290">
        <v>-0.0302</v>
      </c>
      <c r="M6" s="291">
        <v>0.0268</v>
      </c>
      <c r="N6" s="319">
        <f>B6+K6</f>
        <v>0.5569</v>
      </c>
      <c r="O6" s="290">
        <f>C6+L6</f>
        <v>0.5502</v>
      </c>
      <c r="P6" s="293">
        <f>D6+M6</f>
        <v>0.5896</v>
      </c>
      <c r="Q6" s="292">
        <f>B6+E6+H6+K6</f>
        <v>0.9904000000000001</v>
      </c>
      <c r="R6" s="290">
        <f>C6+F6+I6+L6</f>
        <v>0.9562</v>
      </c>
      <c r="S6" s="293">
        <f>D6+G6+J6+M6</f>
        <v>0.9598</v>
      </c>
      <c r="T6" s="294">
        <v>0.058</v>
      </c>
      <c r="U6" s="295">
        <v>0.0624</v>
      </c>
      <c r="V6" s="296">
        <v>0.0601</v>
      </c>
    </row>
    <row r="7" spans="1:22" ht="19.5" customHeight="1">
      <c r="A7" s="238" t="s">
        <v>145</v>
      </c>
      <c r="B7" s="282">
        <v>0.3323</v>
      </c>
      <c r="C7" s="282">
        <v>0.4755</v>
      </c>
      <c r="D7" s="283">
        <v>0.2958</v>
      </c>
      <c r="E7" s="285">
        <v>0.2745</v>
      </c>
      <c r="F7" s="297">
        <v>0.1955</v>
      </c>
      <c r="G7" s="298">
        <v>0.1862</v>
      </c>
      <c r="H7" s="299">
        <v>0.1642</v>
      </c>
      <c r="I7" s="297">
        <v>0.1776</v>
      </c>
      <c r="J7" s="298">
        <v>0.1832</v>
      </c>
      <c r="K7" s="299">
        <v>0.1954</v>
      </c>
      <c r="L7" s="297">
        <v>0.057</v>
      </c>
      <c r="M7" s="298">
        <v>0.2291</v>
      </c>
      <c r="N7" s="319">
        <f aca="true" t="shared" si="0" ref="N7:N17">B7+K7</f>
        <v>0.5277</v>
      </c>
      <c r="O7" s="297">
        <f aca="true" t="shared" si="1" ref="O7:O17">C7+L7</f>
        <v>0.5325</v>
      </c>
      <c r="P7" s="300">
        <f aca="true" t="shared" si="2" ref="P7:P17">D7+M7</f>
        <v>0.5249</v>
      </c>
      <c r="Q7" s="292">
        <f aca="true" t="shared" si="3" ref="Q7:Q17">B7+E7+H7+K7</f>
        <v>0.9664</v>
      </c>
      <c r="R7" s="290">
        <f aca="true" t="shared" si="4" ref="R7:R17">C7+F7+I7+L7</f>
        <v>0.9056000000000001</v>
      </c>
      <c r="S7" s="293">
        <f aca="true" t="shared" si="5" ref="S7:S17">D7+G7+J7+M7</f>
        <v>0.8943</v>
      </c>
      <c r="T7" s="301">
        <v>0.059</v>
      </c>
      <c r="U7" s="302">
        <v>0.0721</v>
      </c>
      <c r="V7" s="303">
        <v>0.0624</v>
      </c>
    </row>
    <row r="8" spans="1:22" ht="19.5" customHeight="1">
      <c r="A8" s="238" t="s">
        <v>119</v>
      </c>
      <c r="B8" s="282">
        <v>0.501</v>
      </c>
      <c r="C8" s="282">
        <v>0.4895</v>
      </c>
      <c r="D8" s="283">
        <v>0.4833</v>
      </c>
      <c r="E8" s="285">
        <v>0.3457</v>
      </c>
      <c r="F8" s="297">
        <v>0.2948</v>
      </c>
      <c r="G8" s="298">
        <v>0.2595</v>
      </c>
      <c r="H8" s="299">
        <v>0.2235</v>
      </c>
      <c r="I8" s="297">
        <v>0.2407</v>
      </c>
      <c r="J8" s="298">
        <v>0.2513</v>
      </c>
      <c r="K8" s="299">
        <v>0.0302</v>
      </c>
      <c r="L8" s="297">
        <v>0.0371</v>
      </c>
      <c r="M8" s="298">
        <v>0.0407</v>
      </c>
      <c r="N8" s="319">
        <f t="shared" si="0"/>
        <v>0.5312</v>
      </c>
      <c r="O8" s="297">
        <f t="shared" si="1"/>
        <v>0.5266</v>
      </c>
      <c r="P8" s="300">
        <f t="shared" si="2"/>
        <v>0.524</v>
      </c>
      <c r="Q8" s="292">
        <f t="shared" si="3"/>
        <v>1.1004</v>
      </c>
      <c r="R8" s="290">
        <f t="shared" si="4"/>
        <v>1.0620999999999998</v>
      </c>
      <c r="S8" s="293">
        <f t="shared" si="5"/>
        <v>1.0348</v>
      </c>
      <c r="T8" s="301">
        <v>0.1169</v>
      </c>
      <c r="U8" s="302">
        <v>0.1218</v>
      </c>
      <c r="V8" s="303">
        <v>0.1007</v>
      </c>
    </row>
    <row r="9" spans="1:22" ht="19.5" customHeight="1">
      <c r="A9" s="238" t="s">
        <v>120</v>
      </c>
      <c r="B9" s="282">
        <v>0.7646</v>
      </c>
      <c r="C9" s="282">
        <v>0.71</v>
      </c>
      <c r="D9" s="283">
        <v>0.7053</v>
      </c>
      <c r="E9" s="285">
        <v>0.2136</v>
      </c>
      <c r="F9" s="297">
        <v>0.1882</v>
      </c>
      <c r="G9" s="298">
        <v>0.1719</v>
      </c>
      <c r="H9" s="299">
        <v>0.0939</v>
      </c>
      <c r="I9" s="297">
        <v>0.0992</v>
      </c>
      <c r="J9" s="298">
        <v>0.1015</v>
      </c>
      <c r="K9" s="299">
        <v>0.0188</v>
      </c>
      <c r="L9" s="297">
        <v>0.0238</v>
      </c>
      <c r="M9" s="298">
        <v>0.028</v>
      </c>
      <c r="N9" s="319">
        <f t="shared" si="0"/>
        <v>0.7834</v>
      </c>
      <c r="O9" s="297">
        <f t="shared" si="1"/>
        <v>0.7338</v>
      </c>
      <c r="P9" s="300">
        <f t="shared" si="2"/>
        <v>0.7333000000000001</v>
      </c>
      <c r="Q9" s="292">
        <f t="shared" si="3"/>
        <v>1.0909</v>
      </c>
      <c r="R9" s="290">
        <f t="shared" si="4"/>
        <v>1.0211999999999999</v>
      </c>
      <c r="S9" s="293">
        <f t="shared" si="5"/>
        <v>1.0067</v>
      </c>
      <c r="T9" s="301">
        <v>0.0534</v>
      </c>
      <c r="U9" s="302">
        <v>0.0552</v>
      </c>
      <c r="V9" s="303">
        <v>0.0513</v>
      </c>
    </row>
    <row r="10" spans="1:22" ht="19.5" customHeight="1">
      <c r="A10" s="238" t="s">
        <v>121</v>
      </c>
      <c r="B10" s="282">
        <v>0.68</v>
      </c>
      <c r="C10" s="282">
        <v>0.6594</v>
      </c>
      <c r="D10" s="283">
        <v>0.661</v>
      </c>
      <c r="E10" s="285">
        <v>0.3241</v>
      </c>
      <c r="F10" s="297">
        <v>0.2704</v>
      </c>
      <c r="G10" s="298">
        <v>0.2032</v>
      </c>
      <c r="H10" s="299">
        <v>0.1952</v>
      </c>
      <c r="I10" s="297">
        <v>0.2159</v>
      </c>
      <c r="J10" s="298">
        <v>0.244</v>
      </c>
      <c r="K10" s="299">
        <v>0.0239</v>
      </c>
      <c r="L10" s="297">
        <v>0.017</v>
      </c>
      <c r="M10" s="298">
        <v>-0.0288</v>
      </c>
      <c r="N10" s="319">
        <f t="shared" si="0"/>
        <v>0.7039000000000001</v>
      </c>
      <c r="O10" s="297">
        <f t="shared" si="1"/>
        <v>0.6764</v>
      </c>
      <c r="P10" s="300">
        <f t="shared" si="2"/>
        <v>0.6322</v>
      </c>
      <c r="Q10" s="292">
        <f t="shared" si="3"/>
        <v>1.2232</v>
      </c>
      <c r="R10" s="290">
        <f t="shared" si="4"/>
        <v>1.1626999999999998</v>
      </c>
      <c r="S10" s="293">
        <f t="shared" si="5"/>
        <v>1.0794000000000001</v>
      </c>
      <c r="T10" s="301">
        <v>0.0774</v>
      </c>
      <c r="U10" s="302">
        <v>0.0917</v>
      </c>
      <c r="V10" s="303">
        <v>0.0783</v>
      </c>
    </row>
    <row r="11" spans="1:22" ht="19.5" customHeight="1">
      <c r="A11" s="241" t="s">
        <v>122</v>
      </c>
      <c r="B11" s="282">
        <v>0.3744</v>
      </c>
      <c r="C11" s="282">
        <v>0.2812</v>
      </c>
      <c r="D11" s="283">
        <v>0.0944</v>
      </c>
      <c r="E11" s="285">
        <v>0.1818</v>
      </c>
      <c r="F11" s="297">
        <v>0.2255</v>
      </c>
      <c r="G11" s="298">
        <v>0.2</v>
      </c>
      <c r="H11" s="299">
        <v>0.1923</v>
      </c>
      <c r="I11" s="297">
        <v>0.17</v>
      </c>
      <c r="J11" s="298">
        <v>0.1588</v>
      </c>
      <c r="K11" s="299">
        <v>0.1473</v>
      </c>
      <c r="L11" s="297">
        <v>0.2538</v>
      </c>
      <c r="M11" s="298">
        <v>0.2852</v>
      </c>
      <c r="N11" s="319">
        <f t="shared" si="0"/>
        <v>0.5217</v>
      </c>
      <c r="O11" s="297">
        <f t="shared" si="1"/>
        <v>0.535</v>
      </c>
      <c r="P11" s="300">
        <f t="shared" si="2"/>
        <v>0.3796</v>
      </c>
      <c r="Q11" s="292">
        <f t="shared" si="3"/>
        <v>0.8958</v>
      </c>
      <c r="R11" s="290">
        <f t="shared" si="4"/>
        <v>0.9305000000000001</v>
      </c>
      <c r="S11" s="293">
        <f t="shared" si="5"/>
        <v>0.7384</v>
      </c>
      <c r="T11" s="301">
        <v>0.049</v>
      </c>
      <c r="U11" s="302">
        <v>0.0635</v>
      </c>
      <c r="V11" s="303">
        <v>0.0507</v>
      </c>
    </row>
    <row r="12" spans="1:22" ht="19.5" customHeight="1">
      <c r="A12" s="241" t="s">
        <v>123</v>
      </c>
      <c r="B12" s="282">
        <v>0.4098</v>
      </c>
      <c r="C12" s="282">
        <v>0.1088</v>
      </c>
      <c r="D12" s="283">
        <v>0.3308</v>
      </c>
      <c r="E12" s="285">
        <v>0.2359</v>
      </c>
      <c r="F12" s="297">
        <v>0.1728</v>
      </c>
      <c r="G12" s="298">
        <v>0.1464</v>
      </c>
      <c r="H12" s="299">
        <v>0.0952</v>
      </c>
      <c r="I12" s="297">
        <v>0.1166</v>
      </c>
      <c r="J12" s="298">
        <v>0.1995</v>
      </c>
      <c r="K12" s="299">
        <v>0.5324</v>
      </c>
      <c r="L12" s="297">
        <v>0.5151</v>
      </c>
      <c r="M12" s="298">
        <v>0.2856</v>
      </c>
      <c r="N12" s="319">
        <f t="shared" si="0"/>
        <v>0.9421999999999999</v>
      </c>
      <c r="O12" s="297">
        <f t="shared" si="1"/>
        <v>0.6239</v>
      </c>
      <c r="P12" s="300">
        <f t="shared" si="2"/>
        <v>0.6164000000000001</v>
      </c>
      <c r="Q12" s="292">
        <f t="shared" si="3"/>
        <v>1.2732999999999999</v>
      </c>
      <c r="R12" s="290">
        <f t="shared" si="4"/>
        <v>0.9133</v>
      </c>
      <c r="S12" s="293">
        <f t="shared" si="5"/>
        <v>0.9622999999999999</v>
      </c>
      <c r="T12" s="301">
        <v>0.0482</v>
      </c>
      <c r="U12" s="302">
        <v>0.0472</v>
      </c>
      <c r="V12" s="303">
        <v>0.073</v>
      </c>
    </row>
    <row r="13" spans="1:22" ht="19.5" customHeight="1">
      <c r="A13" s="241" t="s">
        <v>124</v>
      </c>
      <c r="B13" s="282">
        <v>0.3038</v>
      </c>
      <c r="C13" s="282">
        <v>0.2013</v>
      </c>
      <c r="D13" s="283">
        <v>0.227</v>
      </c>
      <c r="E13" s="285">
        <v>0.2862</v>
      </c>
      <c r="F13" s="297">
        <v>1.7117</v>
      </c>
      <c r="G13" s="298">
        <v>0.1926</v>
      </c>
      <c r="H13" s="299">
        <v>0.1402</v>
      </c>
      <c r="I13" s="297">
        <v>0.2832</v>
      </c>
      <c r="J13" s="298">
        <v>0.2927</v>
      </c>
      <c r="K13" s="299">
        <v>0.252</v>
      </c>
      <c r="L13" s="297">
        <v>0.2802</v>
      </c>
      <c r="M13" s="298">
        <v>0.2391</v>
      </c>
      <c r="N13" s="319">
        <f t="shared" si="0"/>
        <v>0.5558000000000001</v>
      </c>
      <c r="O13" s="297">
        <f t="shared" si="1"/>
        <v>0.48150000000000004</v>
      </c>
      <c r="P13" s="300">
        <f t="shared" si="2"/>
        <v>0.4661</v>
      </c>
      <c r="Q13" s="292">
        <f t="shared" si="3"/>
        <v>0.9822000000000001</v>
      </c>
      <c r="R13" s="290">
        <f t="shared" si="4"/>
        <v>2.4764</v>
      </c>
      <c r="S13" s="293">
        <f t="shared" si="5"/>
        <v>0.9513999999999999</v>
      </c>
      <c r="T13" s="301">
        <v>0.0809</v>
      </c>
      <c r="U13" s="302">
        <v>0.1213</v>
      </c>
      <c r="V13" s="303">
        <v>0.1584</v>
      </c>
    </row>
    <row r="14" spans="1:22" ht="19.5" customHeight="1" thickBot="1">
      <c r="A14" s="331" t="s">
        <v>125</v>
      </c>
      <c r="B14" s="286">
        <v>0.3519</v>
      </c>
      <c r="C14" s="286">
        <v>0.3524</v>
      </c>
      <c r="D14" s="287">
        <v>0.3262</v>
      </c>
      <c r="E14" s="288">
        <v>0.3485</v>
      </c>
      <c r="F14" s="304">
        <v>0.2009</v>
      </c>
      <c r="G14" s="305">
        <v>0.3366</v>
      </c>
      <c r="H14" s="306">
        <v>0.1192</v>
      </c>
      <c r="I14" s="304">
        <v>0.1375</v>
      </c>
      <c r="J14" s="305">
        <v>0.1408</v>
      </c>
      <c r="K14" s="306">
        <v>0.273</v>
      </c>
      <c r="L14" s="304">
        <v>0.1688</v>
      </c>
      <c r="M14" s="305">
        <v>0.1445</v>
      </c>
      <c r="N14" s="321">
        <f t="shared" si="0"/>
        <v>0.6249</v>
      </c>
      <c r="O14" s="304">
        <f t="shared" si="1"/>
        <v>0.5212</v>
      </c>
      <c r="P14" s="307">
        <f t="shared" si="2"/>
        <v>0.4707</v>
      </c>
      <c r="Q14" s="327">
        <f t="shared" si="3"/>
        <v>1.0926</v>
      </c>
      <c r="R14" s="328">
        <f t="shared" si="4"/>
        <v>0.8596000000000001</v>
      </c>
      <c r="S14" s="329">
        <f t="shared" si="5"/>
        <v>0.9481</v>
      </c>
      <c r="T14" s="308">
        <v>0.0772</v>
      </c>
      <c r="U14" s="309">
        <v>0.0745</v>
      </c>
      <c r="V14" s="310">
        <v>0.125</v>
      </c>
    </row>
    <row r="15" spans="1:22" ht="19.5" customHeight="1" thickBot="1">
      <c r="A15" s="372" t="s">
        <v>126</v>
      </c>
      <c r="B15" s="289">
        <v>0.5617</v>
      </c>
      <c r="C15" s="289">
        <v>0.558</v>
      </c>
      <c r="D15" s="371">
        <v>0.5347</v>
      </c>
      <c r="E15" s="289">
        <v>0.2687</v>
      </c>
      <c r="F15" s="311">
        <v>0.225</v>
      </c>
      <c r="G15" s="312">
        <v>0.2032</v>
      </c>
      <c r="H15" s="313">
        <v>0.1542</v>
      </c>
      <c r="I15" s="311">
        <v>0.1776</v>
      </c>
      <c r="J15" s="312">
        <v>0.1862</v>
      </c>
      <c r="K15" s="313">
        <v>0.0858</v>
      </c>
      <c r="L15" s="311">
        <v>0.0585</v>
      </c>
      <c r="M15" s="312">
        <v>0.0716</v>
      </c>
      <c r="N15" s="320">
        <f t="shared" si="0"/>
        <v>0.6475</v>
      </c>
      <c r="O15" s="311">
        <f t="shared" si="1"/>
        <v>0.6165</v>
      </c>
      <c r="P15" s="314">
        <f t="shared" si="2"/>
        <v>0.6063</v>
      </c>
      <c r="Q15" s="330">
        <f t="shared" si="3"/>
        <v>1.0704</v>
      </c>
      <c r="R15" s="317">
        <f t="shared" si="4"/>
        <v>1.0191000000000001</v>
      </c>
      <c r="S15" s="318">
        <f t="shared" si="5"/>
        <v>0.9957</v>
      </c>
      <c r="T15" s="315">
        <v>0.0754</v>
      </c>
      <c r="U15" s="311">
        <v>0.0845</v>
      </c>
      <c r="V15" s="314">
        <v>0.0802</v>
      </c>
    </row>
    <row r="16" spans="1:22" ht="19.5" customHeight="1" thickBot="1">
      <c r="A16" s="373" t="s">
        <v>118</v>
      </c>
      <c r="B16" s="289">
        <v>0.5096</v>
      </c>
      <c r="C16" s="289">
        <v>0.3822</v>
      </c>
      <c r="D16" s="371">
        <v>0.4105</v>
      </c>
      <c r="E16" s="289">
        <v>0.2585</v>
      </c>
      <c r="F16" s="311">
        <v>0.2357</v>
      </c>
      <c r="G16" s="312">
        <v>0.2371</v>
      </c>
      <c r="H16" s="313">
        <v>0.3168</v>
      </c>
      <c r="I16" s="311">
        <v>0.3072</v>
      </c>
      <c r="J16" s="312">
        <v>0.268</v>
      </c>
      <c r="K16" s="313">
        <v>0.009</v>
      </c>
      <c r="L16" s="311">
        <v>0.1611</v>
      </c>
      <c r="M16" s="312">
        <v>0.1446</v>
      </c>
      <c r="N16" s="320">
        <f t="shared" si="0"/>
        <v>0.5186000000000001</v>
      </c>
      <c r="O16" s="311">
        <f t="shared" si="1"/>
        <v>0.5433</v>
      </c>
      <c r="P16" s="314">
        <f t="shared" si="2"/>
        <v>0.5550999999999999</v>
      </c>
      <c r="Q16" s="313">
        <f t="shared" si="3"/>
        <v>1.0938999999999999</v>
      </c>
      <c r="R16" s="311">
        <f t="shared" si="4"/>
        <v>1.0862</v>
      </c>
      <c r="S16" s="314">
        <f t="shared" si="5"/>
        <v>1.0602</v>
      </c>
      <c r="T16" s="316">
        <v>0.2746</v>
      </c>
      <c r="U16" s="317">
        <v>0.2669</v>
      </c>
      <c r="V16" s="318">
        <v>0.3211</v>
      </c>
    </row>
    <row r="17" spans="1:22" ht="19.5" customHeight="1" thickBot="1">
      <c r="A17" s="372" t="s">
        <v>0</v>
      </c>
      <c r="B17" s="289">
        <v>0.5526</v>
      </c>
      <c r="C17" s="289">
        <v>0.5241</v>
      </c>
      <c r="D17" s="371">
        <v>0.5144</v>
      </c>
      <c r="E17" s="289">
        <v>0.2669</v>
      </c>
      <c r="F17" s="311">
        <v>0.2269</v>
      </c>
      <c r="G17" s="312">
        <v>0.2087</v>
      </c>
      <c r="H17" s="313">
        <v>0.1826</v>
      </c>
      <c r="I17" s="311">
        <v>0.2</v>
      </c>
      <c r="J17" s="312">
        <v>0.1995</v>
      </c>
      <c r="K17" s="313">
        <v>0.0723</v>
      </c>
      <c r="L17" s="311">
        <v>0.0762</v>
      </c>
      <c r="M17" s="312">
        <v>0.0835</v>
      </c>
      <c r="N17" s="320">
        <f t="shared" si="0"/>
        <v>0.6249</v>
      </c>
      <c r="O17" s="311">
        <f t="shared" si="1"/>
        <v>0.6003000000000001</v>
      </c>
      <c r="P17" s="314">
        <f t="shared" si="2"/>
        <v>0.5979</v>
      </c>
      <c r="Q17" s="326">
        <f t="shared" si="3"/>
        <v>1.0744</v>
      </c>
      <c r="R17" s="322">
        <f t="shared" si="4"/>
        <v>1.0272000000000001</v>
      </c>
      <c r="S17" s="323">
        <f t="shared" si="5"/>
        <v>1.0061</v>
      </c>
      <c r="T17" s="315">
        <v>0.1102</v>
      </c>
      <c r="U17" s="311">
        <v>0.1161</v>
      </c>
      <c r="V17" s="314">
        <v>0.1196</v>
      </c>
    </row>
    <row r="19" ht="12.75">
      <c r="A19" s="234" t="s">
        <v>138</v>
      </c>
    </row>
    <row r="20" ht="12.75">
      <c r="A20" s="234" t="s">
        <v>139</v>
      </c>
    </row>
    <row r="21" ht="12.75">
      <c r="A21" s="234" t="s">
        <v>140</v>
      </c>
    </row>
    <row r="22" ht="12.75">
      <c r="A22" s="234" t="s">
        <v>141</v>
      </c>
    </row>
    <row r="23" ht="12.75">
      <c r="A23" s="234" t="s">
        <v>142</v>
      </c>
    </row>
    <row r="24" ht="12.75">
      <c r="A24" s="234" t="s">
        <v>143</v>
      </c>
    </row>
    <row r="25" ht="12.75">
      <c r="A25" s="234" t="s">
        <v>144</v>
      </c>
    </row>
  </sheetData>
  <mergeCells count="7">
    <mergeCell ref="N4:P4"/>
    <mergeCell ref="Q4:S4"/>
    <mergeCell ref="T4:V4"/>
    <mergeCell ref="B4:D4"/>
    <mergeCell ref="E4:G4"/>
    <mergeCell ref="H4:J4"/>
    <mergeCell ref="K4:M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2008-09-18T11:07:15Z</cp:lastPrinted>
  <dcterms:created xsi:type="dcterms:W3CDTF">2006-02-24T09:38:25Z</dcterms:created>
  <dcterms:modified xsi:type="dcterms:W3CDTF">2010-04-12T12:19:37Z</dcterms:modified>
  <cp:category/>
  <cp:version/>
  <cp:contentType/>
  <cp:contentStatus/>
</cp:coreProperties>
</file>