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4380" tabRatio="601" activeTab="0"/>
  </bookViews>
  <sheets>
    <sheet name="11." sheetId="1" r:id="rId1"/>
    <sheet name="11.1" sheetId="2" r:id="rId2"/>
    <sheet name="11.2" sheetId="3" r:id="rId3"/>
    <sheet name="11.3" sheetId="4" r:id="rId4"/>
    <sheet name="11.4" sheetId="5" r:id="rId5"/>
    <sheet name="11.5" sheetId="6" r:id="rId6"/>
    <sheet name="11.6-7" sheetId="7" r:id="rId7"/>
    <sheet name="11.8" sheetId="8" r:id="rId8"/>
    <sheet name="11.9" sheetId="9" r:id="rId9"/>
    <sheet name="11.10" sheetId="10" r:id="rId10"/>
    <sheet name="11.11" sheetId="11" r:id="rId11"/>
    <sheet name="11.12" sheetId="12" r:id="rId12"/>
  </sheets>
  <definedNames/>
  <calcPr fullCalcOnLoad="1"/>
</workbook>
</file>

<file path=xl/sharedStrings.xml><?xml version="1.0" encoding="utf-8"?>
<sst xmlns="http://schemas.openxmlformats.org/spreadsheetml/2006/main" count="385" uniqueCount="150">
  <si>
    <t>Total</t>
  </si>
  <si>
    <t>Mount Lebanon excluding Beirut Suburbs</t>
  </si>
  <si>
    <t>ذ</t>
  </si>
  <si>
    <t>11. EDUCATION</t>
  </si>
  <si>
    <t>Table 11.1 - Students in 2006/2007</t>
  </si>
  <si>
    <t>Source: Center of Research and Teaching Development</t>
  </si>
  <si>
    <t>Education sector</t>
  </si>
  <si>
    <t>Cycle</t>
  </si>
  <si>
    <t>Pre-school</t>
  </si>
  <si>
    <t>Class</t>
  </si>
  <si>
    <t>Nursery</t>
  </si>
  <si>
    <t>KG I</t>
  </si>
  <si>
    <t>KG II</t>
  </si>
  <si>
    <t>Grade 1</t>
  </si>
  <si>
    <t>Elementary</t>
  </si>
  <si>
    <t>Grade 2</t>
  </si>
  <si>
    <t>Grade 3</t>
  </si>
  <si>
    <t>Grade 4</t>
  </si>
  <si>
    <t>Grade 5</t>
  </si>
  <si>
    <t>Grade 6</t>
  </si>
  <si>
    <t>Intermediate</t>
  </si>
  <si>
    <t>Secondary</t>
  </si>
  <si>
    <t>Grade 7</t>
  </si>
  <si>
    <t>Grade 8</t>
  </si>
  <si>
    <t>Grade 9</t>
  </si>
  <si>
    <t>Grade 10</t>
  </si>
  <si>
    <t>Bac. 1 / 2 Scientific</t>
  </si>
  <si>
    <t>Bac. 1 / 2 Arts</t>
  </si>
  <si>
    <t>3 Philosopy</t>
  </si>
  <si>
    <t>3 Sociology and Economy</t>
  </si>
  <si>
    <t>3 General Sciences</t>
  </si>
  <si>
    <t>3 Life science</t>
  </si>
  <si>
    <t>Public</t>
  </si>
  <si>
    <t>Females %</t>
  </si>
  <si>
    <t>Private free</t>
  </si>
  <si>
    <t>Private</t>
  </si>
  <si>
    <t>General Total</t>
  </si>
  <si>
    <t>Table 11.2 - Distribution of students regarding foreign languages in 2006/2007</t>
  </si>
  <si>
    <t>English</t>
  </si>
  <si>
    <t>French</t>
  </si>
  <si>
    <t>Mohafazat/Education sector</t>
  </si>
  <si>
    <t>Beirut</t>
  </si>
  <si>
    <t>Mount-Lebanon - Beirut Suburbs</t>
  </si>
  <si>
    <t>North Lebanon</t>
  </si>
  <si>
    <t>Bekaa</t>
  </si>
  <si>
    <t>South Lebanon</t>
  </si>
  <si>
    <t>Nabatieh</t>
  </si>
  <si>
    <t>Table 11.3 - Distribution of teachers regarding their legal status in 2006/2007</t>
  </si>
  <si>
    <t>Mohafazat</t>
  </si>
  <si>
    <t>Legal status within the sector</t>
  </si>
  <si>
    <t xml:space="preserve">Private free </t>
  </si>
  <si>
    <t>Employee</t>
  </si>
  <si>
    <t>Contractual</t>
  </si>
  <si>
    <t>Volunteer</t>
  </si>
  <si>
    <t>Table 11.4 - Distribution of schools by sector in 2006/2007</t>
  </si>
  <si>
    <t>Pre-school schools</t>
  </si>
  <si>
    <t>Elementary pre-school</t>
  </si>
  <si>
    <t>Elementary schools</t>
  </si>
  <si>
    <t>Intermediary schools</t>
  </si>
  <si>
    <t>Secondary schools</t>
  </si>
  <si>
    <t>Secondary intermediary pre-school</t>
  </si>
  <si>
    <t>Secondary intermediary primary pre-school</t>
  </si>
  <si>
    <t>Secondary intermediate primary</t>
  </si>
  <si>
    <t>Secondary intermediate</t>
  </si>
  <si>
    <t>Intermediate elementary</t>
  </si>
  <si>
    <t>Intermediate elementary pre-school</t>
  </si>
  <si>
    <t>Intermediate pre-school</t>
  </si>
  <si>
    <t>Table 11.5 - Distribution of schools regarding foreign language in 2006/2007</t>
  </si>
  <si>
    <t>Language</t>
  </si>
  <si>
    <t>French-English</t>
  </si>
  <si>
    <t>Sector</t>
  </si>
  <si>
    <t>Table 11.7 - Distribution of schools by gender in 2006/2007</t>
  </si>
  <si>
    <t>Gender</t>
  </si>
  <si>
    <t>Boys</t>
  </si>
  <si>
    <t>Girls</t>
  </si>
  <si>
    <t>Boys and girls</t>
  </si>
  <si>
    <t>Schools</t>
  </si>
  <si>
    <t>Males</t>
  </si>
  <si>
    <t>Females</t>
  </si>
  <si>
    <t>Position</t>
  </si>
  <si>
    <t>Teacher</t>
  </si>
  <si>
    <t>Manager</t>
  </si>
  <si>
    <t>Official diplomas</t>
  </si>
  <si>
    <t>Aptitude</t>
  </si>
  <si>
    <t>Seconadry</t>
  </si>
  <si>
    <t>Technical Bac.</t>
  </si>
  <si>
    <t>TS</t>
  </si>
  <si>
    <t>Technical diploma</t>
  </si>
  <si>
    <t>Teaching diploma</t>
  </si>
  <si>
    <t>Total of official diplomas</t>
  </si>
  <si>
    <t>Students</t>
  </si>
  <si>
    <t>Managers</t>
  </si>
  <si>
    <t>Foreigners</t>
  </si>
  <si>
    <t>Lebanese</t>
  </si>
  <si>
    <t>Professors</t>
  </si>
  <si>
    <t>University</t>
  </si>
  <si>
    <t>Lebanese University</t>
  </si>
  <si>
    <t>Beirut Arab University</t>
  </si>
  <si>
    <t>Université Saint-Joseph</t>
  </si>
  <si>
    <t>Lebanese American University</t>
  </si>
  <si>
    <t>Haikazian University</t>
  </si>
  <si>
    <t>Notre Dame University</t>
  </si>
  <si>
    <t>Daawa University Institute for Islamic Studies</t>
  </si>
  <si>
    <t>Université de la Sagesse</t>
  </si>
  <si>
    <t>Imam Ouzai Islamic Faculty</t>
  </si>
  <si>
    <t>Middle East University</t>
  </si>
  <si>
    <t>Makassed University in Beirut</t>
  </si>
  <si>
    <t>Saint-Paul Institute for Philosophy and Theology</t>
  </si>
  <si>
    <t>Balamand University</t>
  </si>
  <si>
    <t>Theology Faculty for the Middle East</t>
  </si>
  <si>
    <t>Islamic University of Beirut</t>
  </si>
  <si>
    <t>Jinan University</t>
  </si>
  <si>
    <t>Tripoli Institute for Islamic Studies</t>
  </si>
  <si>
    <t>Islamic University of Lebanon</t>
  </si>
  <si>
    <t>Ecole Supérieure des Affaires</t>
  </si>
  <si>
    <t>Université Antonine</t>
  </si>
  <si>
    <t>Canadian Hariri University Group for Sciences and Technology</t>
  </si>
  <si>
    <t>Unviersity Center for Technology</t>
  </si>
  <si>
    <t>Higher Education Instutue for Physiotherapy</t>
  </si>
  <si>
    <t>University Institute for Technology and Teaching</t>
  </si>
  <si>
    <t>American Institute University for Technology</t>
  </si>
  <si>
    <t>Institut Supérieur Sainte-Famille pour les Sciences de l'Infirmière et la Physiothérapie</t>
  </si>
  <si>
    <t>Saidoun Higher Institute for Dental Laboratories Technology</t>
  </si>
  <si>
    <t>Institute of Management and Compuer Science (Hawai)</t>
  </si>
  <si>
    <t>Institut C&amp;A Amercian University</t>
  </si>
  <si>
    <t>AUST</t>
  </si>
  <si>
    <t>Ecole Supérieure et Internationale de la Gestion des Affaires</t>
  </si>
  <si>
    <t>University Institute for Business and Sciences</t>
  </si>
  <si>
    <t>Joya Technology University Institute</t>
  </si>
  <si>
    <t>Arab Open University</t>
  </si>
  <si>
    <t>Lebanese International Univerity</t>
  </si>
  <si>
    <t>Manar University</t>
  </si>
  <si>
    <t>Before 1925</t>
  </si>
  <si>
    <t>1926-1940</t>
  </si>
  <si>
    <t>1941-1955</t>
  </si>
  <si>
    <t>1956-1970</t>
  </si>
  <si>
    <t>1971-1985</t>
  </si>
  <si>
    <t>1986 &amp; over</t>
  </si>
  <si>
    <t>Teachers and managers</t>
  </si>
  <si>
    <t>Table 11.8 - Schools of public vocational education in 2006/2007</t>
  </si>
  <si>
    <t>Table 11.10 - Private vocational education in 2006/2007</t>
  </si>
  <si>
    <t>Table 11.9 - Public vocational education in 2006/2007</t>
  </si>
  <si>
    <t>Tableau 11.11 - Human resources of private vocational schools in 2006/2007</t>
  </si>
  <si>
    <t>Table 11.12 - Higher education in 2006/2007</t>
  </si>
  <si>
    <t>Private certificates for 3 months</t>
  </si>
  <si>
    <t>Private certificates for 1 year</t>
  </si>
  <si>
    <t>Total number of students</t>
  </si>
  <si>
    <t>American University of Beirut</t>
  </si>
  <si>
    <t>Université Saint-Esprit Kaslik</t>
  </si>
  <si>
    <t>Table 11.6 - Distribution of schools regarding the foundation year in 2006/2007</t>
  </si>
</sst>
</file>

<file path=xl/styles.xml><?xml version="1.0" encoding="utf-8"?>
<styleSheet xmlns="http://schemas.openxmlformats.org/spreadsheetml/2006/main">
  <numFmts count="60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16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191" fontId="9" fillId="0" borderId="1" xfId="15" applyNumberFormat="1" applyFont="1" applyBorder="1" applyAlignment="1">
      <alignment vertical="center"/>
    </xf>
    <xf numFmtId="191" fontId="9" fillId="0" borderId="2" xfId="15" applyNumberFormat="1" applyFont="1" applyBorder="1" applyAlignment="1">
      <alignment vertical="center"/>
    </xf>
    <xf numFmtId="191" fontId="9" fillId="0" borderId="3" xfId="15" applyNumberFormat="1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91" fontId="12" fillId="0" borderId="5" xfId="15" applyNumberFormat="1" applyFont="1" applyBorder="1" applyAlignment="1">
      <alignment vertical="center"/>
    </xf>
    <xf numFmtId="191" fontId="12" fillId="0" borderId="6" xfId="15" applyNumberFormat="1" applyFont="1" applyBorder="1" applyAlignment="1">
      <alignment vertical="center"/>
    </xf>
    <xf numFmtId="191" fontId="9" fillId="0" borderId="7" xfId="15" applyNumberFormat="1" applyFont="1" applyBorder="1" applyAlignment="1">
      <alignment vertical="center"/>
    </xf>
    <xf numFmtId="191" fontId="12" fillId="0" borderId="8" xfId="15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191" fontId="9" fillId="0" borderId="9" xfId="15" applyNumberFormat="1" applyFont="1" applyBorder="1" applyAlignment="1">
      <alignment vertical="center"/>
    </xf>
    <xf numFmtId="191" fontId="9" fillId="0" borderId="10" xfId="15" applyNumberFormat="1" applyFont="1" applyBorder="1" applyAlignment="1">
      <alignment vertical="center"/>
    </xf>
    <xf numFmtId="191" fontId="12" fillId="0" borderId="11" xfId="15" applyNumberFormat="1" applyFont="1" applyBorder="1" applyAlignment="1">
      <alignment vertical="center"/>
    </xf>
    <xf numFmtId="191" fontId="12" fillId="0" borderId="4" xfId="15" applyNumberFormat="1" applyFont="1" applyBorder="1" applyAlignment="1">
      <alignment vertical="center"/>
    </xf>
    <xf numFmtId="191" fontId="12" fillId="0" borderId="12" xfId="15" applyNumberFormat="1" applyFont="1" applyBorder="1" applyAlignment="1">
      <alignment vertical="center"/>
    </xf>
    <xf numFmtId="191" fontId="12" fillId="0" borderId="13" xfId="15" applyNumberFormat="1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191" fontId="9" fillId="0" borderId="14" xfId="15" applyNumberFormat="1" applyFont="1" applyBorder="1" applyAlignment="1">
      <alignment vertical="center"/>
    </xf>
    <xf numFmtId="191" fontId="9" fillId="0" borderId="15" xfId="15" applyNumberFormat="1" applyFont="1" applyBorder="1" applyAlignment="1">
      <alignment vertical="center"/>
    </xf>
    <xf numFmtId="191" fontId="9" fillId="0" borderId="16" xfId="15" applyNumberFormat="1" applyFont="1" applyBorder="1" applyAlignment="1">
      <alignment vertical="center"/>
    </xf>
    <xf numFmtId="0" fontId="15" fillId="2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2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191" fontId="9" fillId="0" borderId="18" xfId="15" applyNumberFormat="1" applyFont="1" applyBorder="1" applyAlignment="1">
      <alignment vertical="center"/>
    </xf>
    <xf numFmtId="191" fontId="9" fillId="0" borderId="6" xfId="15" applyNumberFormat="1" applyFont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191" fontId="9" fillId="0" borderId="20" xfId="15" applyNumberFormat="1" applyFont="1" applyBorder="1" applyAlignment="1">
      <alignment vertical="center"/>
    </xf>
    <xf numFmtId="191" fontId="9" fillId="0" borderId="21" xfId="15" applyNumberFormat="1" applyFont="1" applyBorder="1" applyAlignment="1">
      <alignment vertical="center"/>
    </xf>
    <xf numFmtId="191" fontId="9" fillId="0" borderId="22" xfId="15" applyNumberFormat="1" applyFont="1" applyBorder="1" applyAlignment="1">
      <alignment vertical="center"/>
    </xf>
    <xf numFmtId="0" fontId="8" fillId="2" borderId="23" xfId="0" applyFont="1" applyFill="1" applyBorder="1" applyAlignment="1">
      <alignment horizontal="center" vertical="center" wrapText="1"/>
    </xf>
    <xf numFmtId="191" fontId="12" fillId="0" borderId="24" xfId="15" applyNumberFormat="1" applyFont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191" fontId="9" fillId="0" borderId="8" xfId="15" applyNumberFormat="1" applyFont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 textRotation="90"/>
    </xf>
    <xf numFmtId="0" fontId="8" fillId="2" borderId="1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vertical="center"/>
    </xf>
    <xf numFmtId="190" fontId="9" fillId="0" borderId="28" xfId="15" applyNumberFormat="1" applyFont="1" applyBorder="1" applyAlignment="1">
      <alignment vertical="center"/>
    </xf>
    <xf numFmtId="191" fontId="12" fillId="0" borderId="1" xfId="15" applyNumberFormat="1" applyFont="1" applyBorder="1" applyAlignment="1">
      <alignment vertical="center"/>
    </xf>
    <xf numFmtId="190" fontId="12" fillId="0" borderId="28" xfId="15" applyNumberFormat="1" applyFont="1" applyBorder="1" applyAlignment="1">
      <alignment vertical="center"/>
    </xf>
    <xf numFmtId="190" fontId="9" fillId="0" borderId="29" xfId="15" applyNumberFormat="1" applyFont="1" applyBorder="1" applyAlignment="1">
      <alignment vertical="center"/>
    </xf>
    <xf numFmtId="191" fontId="12" fillId="0" borderId="7" xfId="15" applyNumberFormat="1" applyFont="1" applyBorder="1" applyAlignment="1">
      <alignment vertical="center"/>
    </xf>
    <xf numFmtId="190" fontId="12" fillId="0" borderId="29" xfId="15" applyNumberFormat="1" applyFont="1" applyBorder="1" applyAlignment="1">
      <alignment vertical="center"/>
    </xf>
    <xf numFmtId="190" fontId="9" fillId="0" borderId="30" xfId="15" applyNumberFormat="1" applyFont="1" applyBorder="1" applyAlignment="1">
      <alignment vertical="center"/>
    </xf>
    <xf numFmtId="191" fontId="12" fillId="0" borderId="31" xfId="15" applyNumberFormat="1" applyFont="1" applyBorder="1" applyAlignment="1">
      <alignment vertical="center"/>
    </xf>
    <xf numFmtId="190" fontId="12" fillId="0" borderId="30" xfId="15" applyNumberFormat="1" applyFont="1" applyBorder="1" applyAlignment="1">
      <alignment vertical="center"/>
    </xf>
    <xf numFmtId="191" fontId="9" fillId="0" borderId="32" xfId="15" applyNumberFormat="1" applyFont="1" applyBorder="1" applyAlignment="1">
      <alignment vertical="center"/>
    </xf>
    <xf numFmtId="1" fontId="9" fillId="0" borderId="1" xfId="15" applyNumberFormat="1" applyFont="1" applyBorder="1" applyAlignment="1">
      <alignment vertical="center"/>
    </xf>
    <xf numFmtId="1" fontId="9" fillId="0" borderId="2" xfId="15" applyNumberFormat="1" applyFont="1" applyBorder="1" applyAlignment="1">
      <alignment vertical="center"/>
    </xf>
    <xf numFmtId="1" fontId="9" fillId="0" borderId="3" xfId="15" applyNumberFormat="1" applyFont="1" applyBorder="1" applyAlignment="1">
      <alignment vertical="center"/>
    </xf>
    <xf numFmtId="190" fontId="9" fillId="0" borderId="33" xfId="15" applyNumberFormat="1" applyFont="1" applyBorder="1" applyAlignment="1">
      <alignment vertical="center"/>
    </xf>
    <xf numFmtId="1" fontId="9" fillId="0" borderId="7" xfId="15" applyNumberFormat="1" applyFont="1" applyBorder="1" applyAlignment="1">
      <alignment vertical="center"/>
    </xf>
    <xf numFmtId="190" fontId="12" fillId="0" borderId="33" xfId="15" applyNumberFormat="1" applyFont="1" applyBorder="1" applyAlignment="1">
      <alignment vertical="center"/>
    </xf>
    <xf numFmtId="190" fontId="9" fillId="0" borderId="34" xfId="15" applyNumberFormat="1" applyFont="1" applyBorder="1" applyAlignment="1">
      <alignment vertical="center"/>
    </xf>
    <xf numFmtId="191" fontId="9" fillId="0" borderId="35" xfId="15" applyNumberFormat="1" applyFont="1" applyBorder="1" applyAlignment="1">
      <alignment vertical="center"/>
    </xf>
    <xf numFmtId="191" fontId="12" fillId="0" borderId="14" xfId="15" applyNumberFormat="1" applyFont="1" applyBorder="1" applyAlignment="1">
      <alignment vertical="center"/>
    </xf>
    <xf numFmtId="191" fontId="12" fillId="0" borderId="35" xfId="15" applyNumberFormat="1" applyFont="1" applyBorder="1" applyAlignment="1">
      <alignment vertical="center"/>
    </xf>
    <xf numFmtId="191" fontId="9" fillId="0" borderId="36" xfId="15" applyNumberFormat="1" applyFont="1" applyBorder="1" applyAlignment="1">
      <alignment vertical="center"/>
    </xf>
    <xf numFmtId="0" fontId="11" fillId="2" borderId="20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/>
    </xf>
    <xf numFmtId="0" fontId="11" fillId="2" borderId="37" xfId="0" applyFont="1" applyFill="1" applyBorder="1" applyAlignment="1">
      <alignment vertical="center"/>
    </xf>
    <xf numFmtId="0" fontId="11" fillId="2" borderId="38" xfId="0" applyFont="1" applyFill="1" applyBorder="1" applyAlignment="1">
      <alignment vertical="center" wrapText="1"/>
    </xf>
    <xf numFmtId="1" fontId="9" fillId="0" borderId="16" xfId="15" applyNumberFormat="1" applyFont="1" applyBorder="1" applyAlignment="1">
      <alignment vertical="center"/>
    </xf>
    <xf numFmtId="191" fontId="12" fillId="0" borderId="39" xfId="15" applyNumberFormat="1" applyFont="1" applyBorder="1" applyAlignment="1">
      <alignment vertical="center"/>
    </xf>
    <xf numFmtId="190" fontId="12" fillId="0" borderId="34" xfId="15" applyNumberFormat="1" applyFont="1" applyBorder="1" applyAlignment="1">
      <alignment vertical="center"/>
    </xf>
    <xf numFmtId="190" fontId="12" fillId="0" borderId="40" xfId="15" applyNumberFormat="1" applyFont="1" applyBorder="1" applyAlignment="1">
      <alignment vertical="center"/>
    </xf>
    <xf numFmtId="0" fontId="14" fillId="2" borderId="31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readingOrder="1"/>
    </xf>
    <xf numFmtId="0" fontId="6" fillId="0" borderId="0" xfId="0" applyFont="1" applyFill="1" applyBorder="1" applyAlignment="1">
      <alignment horizontal="left" vertical="center" readingOrder="1"/>
    </xf>
    <xf numFmtId="0" fontId="6" fillId="0" borderId="0" xfId="0" applyFont="1" applyAlignment="1">
      <alignment horizontal="left" vertical="center"/>
    </xf>
    <xf numFmtId="0" fontId="8" fillId="2" borderId="23" xfId="0" applyFont="1" applyFill="1" applyBorder="1" applyAlignment="1">
      <alignment horizontal="center" vertical="center"/>
    </xf>
    <xf numFmtId="191" fontId="9" fillId="0" borderId="43" xfId="15" applyNumberFormat="1" applyFont="1" applyBorder="1" applyAlignment="1">
      <alignment vertical="center"/>
    </xf>
    <xf numFmtId="191" fontId="9" fillId="0" borderId="44" xfId="15" applyNumberFormat="1" applyFont="1" applyBorder="1" applyAlignment="1">
      <alignment vertical="center"/>
    </xf>
    <xf numFmtId="191" fontId="9" fillId="0" borderId="45" xfId="15" applyNumberFormat="1" applyFont="1" applyBorder="1" applyAlignment="1">
      <alignment vertical="center"/>
    </xf>
    <xf numFmtId="191" fontId="9" fillId="0" borderId="46" xfId="15" applyNumberFormat="1" applyFont="1" applyBorder="1" applyAlignment="1">
      <alignment vertical="center"/>
    </xf>
    <xf numFmtId="191" fontId="9" fillId="0" borderId="47" xfId="15" applyNumberFormat="1" applyFont="1" applyBorder="1" applyAlignment="1">
      <alignment vertical="center"/>
    </xf>
    <xf numFmtId="191" fontId="9" fillId="0" borderId="48" xfId="15" applyNumberFormat="1" applyFont="1" applyBorder="1" applyAlignment="1">
      <alignment vertical="center"/>
    </xf>
    <xf numFmtId="191" fontId="9" fillId="0" borderId="12" xfId="15" applyNumberFormat="1" applyFont="1" applyBorder="1" applyAlignment="1">
      <alignment vertical="center"/>
    </xf>
    <xf numFmtId="0" fontId="14" fillId="2" borderId="4" xfId="0" applyFont="1" applyFill="1" applyBorder="1" applyAlignment="1">
      <alignment horizontal="left" vertical="center"/>
    </xf>
    <xf numFmtId="191" fontId="13" fillId="0" borderId="24" xfId="15" applyNumberFormat="1" applyFont="1" applyBorder="1" applyAlignment="1">
      <alignment vertical="center"/>
    </xf>
    <xf numFmtId="191" fontId="13" fillId="0" borderId="4" xfId="15" applyNumberFormat="1" applyFont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5" fillId="0" borderId="0" xfId="0" applyFont="1" applyAlignment="1">
      <alignment vertical="center" textRotation="90"/>
    </xf>
    <xf numFmtId="0" fontId="5" fillId="0" borderId="0" xfId="0" applyFont="1" applyAlignment="1">
      <alignment horizontal="center" vertical="center" textRotation="90"/>
    </xf>
    <xf numFmtId="191" fontId="5" fillId="0" borderId="0" xfId="15" applyNumberFormat="1" applyFont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 wrapText="1"/>
    </xf>
    <xf numFmtId="191" fontId="9" fillId="0" borderId="25" xfId="15" applyNumberFormat="1" applyFont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191" fontId="9" fillId="0" borderId="27" xfId="15" applyNumberFormat="1" applyFont="1" applyBorder="1" applyAlignment="1">
      <alignment vertical="center"/>
    </xf>
    <xf numFmtId="191" fontId="13" fillId="0" borderId="25" xfId="15" applyNumberFormat="1" applyFont="1" applyBorder="1" applyAlignment="1">
      <alignment vertical="center"/>
    </xf>
    <xf numFmtId="0" fontId="6" fillId="2" borderId="37" xfId="0" applyFont="1" applyFill="1" applyBorder="1" applyAlignment="1">
      <alignment horizontal="left" vertical="center"/>
    </xf>
    <xf numFmtId="191" fontId="9" fillId="0" borderId="37" xfId="15" applyNumberFormat="1" applyFont="1" applyBorder="1" applyAlignment="1">
      <alignment vertical="center"/>
    </xf>
    <xf numFmtId="191" fontId="13" fillId="0" borderId="49" xfId="15" applyNumberFormat="1" applyFont="1" applyBorder="1" applyAlignment="1">
      <alignment vertical="center"/>
    </xf>
    <xf numFmtId="0" fontId="6" fillId="2" borderId="6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91" fontId="9" fillId="0" borderId="50" xfId="15" applyNumberFormat="1" applyFont="1" applyBorder="1" applyAlignment="1">
      <alignment vertical="center"/>
    </xf>
    <xf numFmtId="191" fontId="9" fillId="0" borderId="51" xfId="15" applyNumberFormat="1" applyFont="1" applyBorder="1" applyAlignment="1">
      <alignment vertical="center"/>
    </xf>
    <xf numFmtId="191" fontId="13" fillId="0" borderId="13" xfId="15" applyNumberFormat="1" applyFont="1" applyBorder="1" applyAlignment="1">
      <alignment vertical="center"/>
    </xf>
    <xf numFmtId="191" fontId="13" fillId="0" borderId="23" xfId="15" applyNumberFormat="1" applyFont="1" applyBorder="1" applyAlignment="1">
      <alignment vertical="center"/>
    </xf>
    <xf numFmtId="191" fontId="13" fillId="0" borderId="40" xfId="15" applyNumberFormat="1" applyFont="1" applyBorder="1" applyAlignment="1">
      <alignment vertical="center"/>
    </xf>
    <xf numFmtId="191" fontId="12" fillId="0" borderId="25" xfId="15" applyNumberFormat="1" applyFont="1" applyBorder="1" applyAlignment="1">
      <alignment vertical="center"/>
    </xf>
    <xf numFmtId="191" fontId="13" fillId="0" borderId="11" xfId="15" applyNumberFormat="1" applyFont="1" applyBorder="1" applyAlignment="1">
      <alignment vertical="center"/>
    </xf>
    <xf numFmtId="191" fontId="9" fillId="0" borderId="31" xfId="15" applyNumberFormat="1" applyFont="1" applyBorder="1" applyAlignment="1">
      <alignment vertical="center"/>
    </xf>
    <xf numFmtId="191" fontId="9" fillId="0" borderId="52" xfId="15" applyNumberFormat="1" applyFont="1" applyBorder="1" applyAlignment="1">
      <alignment vertical="center"/>
    </xf>
    <xf numFmtId="191" fontId="9" fillId="0" borderId="53" xfId="15" applyNumberFormat="1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9" fillId="0" borderId="7" xfId="15" applyNumberFormat="1" applyFont="1" applyBorder="1" applyAlignment="1">
      <alignment vertical="center"/>
    </xf>
    <xf numFmtId="3" fontId="9" fillId="0" borderId="43" xfId="15" applyNumberFormat="1" applyFont="1" applyBorder="1" applyAlignment="1">
      <alignment vertical="center"/>
    </xf>
    <xf numFmtId="3" fontId="9" fillId="0" borderId="44" xfId="15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46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12" fillId="0" borderId="6" xfId="0" applyNumberFormat="1" applyFont="1" applyFill="1" applyBorder="1" applyAlignment="1">
      <alignment horizontal="right" vertical="center"/>
    </xf>
    <xf numFmtId="3" fontId="12" fillId="0" borderId="38" xfId="0" applyNumberFormat="1" applyFont="1" applyBorder="1" applyAlignment="1">
      <alignment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48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2" fillId="0" borderId="4" xfId="0" applyNumberFormat="1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center" textRotation="90"/>
    </xf>
    <xf numFmtId="0" fontId="11" fillId="2" borderId="11" xfId="0" applyFont="1" applyFill="1" applyBorder="1" applyAlignment="1">
      <alignment horizontal="center" vertical="center" textRotation="90"/>
    </xf>
    <xf numFmtId="0" fontId="11" fillId="2" borderId="4" xfId="0" applyFont="1" applyFill="1" applyBorder="1" applyAlignment="1">
      <alignment horizontal="center" vertical="center" textRotation="90" wrapText="1"/>
    </xf>
    <xf numFmtId="3" fontId="12" fillId="0" borderId="2" xfId="0" applyNumberFormat="1" applyFont="1" applyFill="1" applyBorder="1" applyAlignment="1">
      <alignment horizontal="right" vertical="center" wrapText="1"/>
    </xf>
    <xf numFmtId="3" fontId="12" fillId="0" borderId="46" xfId="0" applyNumberFormat="1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right" vertical="center"/>
    </xf>
    <xf numFmtId="0" fontId="12" fillId="0" borderId="55" xfId="0" applyFont="1" applyFill="1" applyBorder="1" applyAlignment="1">
      <alignment horizontal="right" vertical="center" wrapText="1"/>
    </xf>
    <xf numFmtId="0" fontId="8" fillId="2" borderId="56" xfId="0" applyFont="1" applyFill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3" fontId="9" fillId="0" borderId="5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50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4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4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47" xfId="0" applyNumberFormat="1" applyFont="1" applyBorder="1" applyAlignment="1">
      <alignment vertical="center"/>
    </xf>
    <xf numFmtId="0" fontId="8" fillId="2" borderId="17" xfId="0" applyFont="1" applyFill="1" applyBorder="1" applyAlignment="1">
      <alignment vertical="center" wrapText="1"/>
    </xf>
    <xf numFmtId="3" fontId="9" fillId="0" borderId="13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52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38" xfId="0" applyNumberFormat="1" applyFont="1" applyBorder="1" applyAlignment="1">
      <alignment horizontal="right" vertical="center"/>
    </xf>
    <xf numFmtId="191" fontId="9" fillId="0" borderId="13" xfId="15" applyNumberFormat="1" applyFont="1" applyBorder="1" applyAlignment="1">
      <alignment vertical="center"/>
    </xf>
    <xf numFmtId="0" fontId="8" fillId="2" borderId="12" xfId="0" applyFont="1" applyFill="1" applyBorder="1" applyAlignment="1">
      <alignment vertical="center" wrapText="1"/>
    </xf>
    <xf numFmtId="191" fontId="9" fillId="0" borderId="38" xfId="15" applyNumberFormat="1" applyFont="1" applyBorder="1" applyAlignment="1">
      <alignment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91" fontId="9" fillId="0" borderId="0" xfId="15" applyNumberFormat="1" applyFont="1" applyAlignment="1">
      <alignment vertical="center"/>
    </xf>
    <xf numFmtId="0" fontId="8" fillId="2" borderId="5" xfId="0" applyFont="1" applyFill="1" applyBorder="1" applyAlignment="1">
      <alignment vertical="center" wrapText="1"/>
    </xf>
    <xf numFmtId="3" fontId="9" fillId="0" borderId="14" xfId="15" applyNumberFormat="1" applyFont="1" applyBorder="1" applyAlignment="1">
      <alignment vertical="center"/>
    </xf>
    <xf numFmtId="3" fontId="9" fillId="0" borderId="15" xfId="15" applyNumberFormat="1" applyFont="1" applyBorder="1" applyAlignment="1">
      <alignment vertical="center"/>
    </xf>
    <xf numFmtId="3" fontId="9" fillId="0" borderId="10" xfId="15" applyNumberFormat="1" applyFont="1" applyBorder="1" applyAlignment="1">
      <alignment vertical="center"/>
    </xf>
    <xf numFmtId="3" fontId="12" fillId="0" borderId="40" xfId="0" applyNumberFormat="1" applyFont="1" applyBorder="1" applyAlignment="1">
      <alignment vertical="center"/>
    </xf>
    <xf numFmtId="0" fontId="8" fillId="2" borderId="12" xfId="0" applyFont="1" applyFill="1" applyBorder="1" applyAlignment="1">
      <alignment horizontal="left" vertical="center" wrapText="1"/>
    </xf>
    <xf numFmtId="191" fontId="9" fillId="0" borderId="24" xfId="15" applyNumberFormat="1" applyFont="1" applyBorder="1" applyAlignment="1">
      <alignment vertical="center"/>
    </xf>
    <xf numFmtId="0" fontId="8" fillId="2" borderId="8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 vertical="center" wrapText="1"/>
    </xf>
    <xf numFmtId="3" fontId="13" fillId="0" borderId="24" xfId="15" applyNumberFormat="1" applyFont="1" applyBorder="1" applyAlignment="1">
      <alignment vertical="center"/>
    </xf>
    <xf numFmtId="3" fontId="13" fillId="0" borderId="57" xfId="15" applyNumberFormat="1" applyFont="1" applyBorder="1" applyAlignment="1">
      <alignment vertical="center"/>
    </xf>
    <xf numFmtId="1" fontId="13" fillId="0" borderId="24" xfId="15" applyNumberFormat="1" applyFont="1" applyBorder="1" applyAlignment="1">
      <alignment vertical="center"/>
    </xf>
    <xf numFmtId="191" fontId="13" fillId="0" borderId="39" xfId="15" applyNumberFormat="1" applyFont="1" applyBorder="1" applyAlignment="1">
      <alignment vertical="center"/>
    </xf>
    <xf numFmtId="1" fontId="13" fillId="0" borderId="39" xfId="15" applyNumberFormat="1" applyFont="1" applyBorder="1" applyAlignment="1">
      <alignment vertical="center"/>
    </xf>
    <xf numFmtId="191" fontId="9" fillId="0" borderId="13" xfId="0" applyNumberFormat="1" applyFont="1" applyBorder="1" applyAlignment="1">
      <alignment vertical="center"/>
    </xf>
    <xf numFmtId="191" fontId="9" fillId="0" borderId="24" xfId="0" applyNumberFormat="1" applyFont="1" applyBorder="1" applyAlignment="1">
      <alignment vertical="center"/>
    </xf>
    <xf numFmtId="191" fontId="9" fillId="0" borderId="25" xfId="0" applyNumberFormat="1" applyFont="1" applyBorder="1" applyAlignment="1">
      <alignment vertical="center"/>
    </xf>
    <xf numFmtId="0" fontId="11" fillId="2" borderId="58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textRotation="90" wrapText="1"/>
    </xf>
    <xf numFmtId="0" fontId="11" fillId="2" borderId="11" xfId="0" applyFont="1" applyFill="1" applyBorder="1" applyAlignment="1">
      <alignment horizontal="center" vertical="center" textRotation="90" wrapText="1"/>
    </xf>
    <xf numFmtId="0" fontId="8" fillId="2" borderId="59" xfId="0" applyFont="1" applyFill="1" applyBorder="1" applyAlignment="1">
      <alignment horizontal="center" vertical="center" textRotation="90" wrapText="1"/>
    </xf>
    <xf numFmtId="0" fontId="8" fillId="2" borderId="60" xfId="0" applyFont="1" applyFill="1" applyBorder="1" applyAlignment="1">
      <alignment horizontal="center" vertical="center" textRotation="90" wrapText="1"/>
    </xf>
    <xf numFmtId="3" fontId="9" fillId="0" borderId="39" xfId="0" applyNumberFormat="1" applyFont="1" applyFill="1" applyBorder="1" applyAlignment="1">
      <alignment horizontal="right" vertical="center"/>
    </xf>
    <xf numFmtId="3" fontId="9" fillId="0" borderId="54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center" vertical="center" textRotation="90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62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Border="1" applyAlignment="1">
      <alignment vertical="center"/>
    </xf>
    <xf numFmtId="0" fontId="11" fillId="2" borderId="25" xfId="0" applyFont="1" applyFill="1" applyBorder="1" applyAlignment="1">
      <alignment horizontal="center" vertical="center" textRotation="90" wrapText="1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38" xfId="0" applyNumberFormat="1" applyFont="1" applyFill="1" applyBorder="1" applyAlignment="1">
      <alignment horizontal="right" vertical="center"/>
    </xf>
    <xf numFmtId="0" fontId="11" fillId="2" borderId="40" xfId="0" applyFont="1" applyFill="1" applyBorder="1" applyAlignment="1">
      <alignment horizontal="center" vertical="center" textRotation="90"/>
    </xf>
    <xf numFmtId="3" fontId="9" fillId="0" borderId="63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horizontal="right" vertical="center"/>
    </xf>
    <xf numFmtId="3" fontId="9" fillId="0" borderId="34" xfId="0" applyNumberFormat="1" applyFont="1" applyFill="1" applyBorder="1" applyAlignment="1">
      <alignment horizontal="right" vertical="center"/>
    </xf>
    <xf numFmtId="3" fontId="12" fillId="0" borderId="64" xfId="0" applyNumberFormat="1" applyFont="1" applyFill="1" applyBorder="1" applyAlignment="1">
      <alignment horizontal="right" vertical="center" wrapText="1"/>
    </xf>
    <xf numFmtId="3" fontId="12" fillId="0" borderId="49" xfId="0" applyNumberFormat="1" applyFont="1" applyFill="1" applyBorder="1" applyAlignment="1">
      <alignment horizontal="right" vertical="center" wrapText="1"/>
    </xf>
    <xf numFmtId="3" fontId="12" fillId="0" borderId="55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/>
    </xf>
    <xf numFmtId="3" fontId="12" fillId="0" borderId="62" xfId="0" applyNumberFormat="1" applyFont="1" applyFill="1" applyBorder="1" applyAlignment="1">
      <alignment horizontal="right" vertical="center"/>
    </xf>
    <xf numFmtId="0" fontId="11" fillId="2" borderId="59" xfId="0" applyFont="1" applyFill="1" applyBorder="1" applyAlignment="1">
      <alignment horizontal="center" vertical="center" textRotation="90"/>
    </xf>
    <xf numFmtId="0" fontId="11" fillId="2" borderId="60" xfId="0" applyFont="1" applyFill="1" applyBorder="1" applyAlignment="1">
      <alignment horizontal="center" vertical="center" textRotation="90"/>
    </xf>
    <xf numFmtId="0" fontId="11" fillId="2" borderId="56" xfId="0" applyFont="1" applyFill="1" applyBorder="1" applyAlignment="1">
      <alignment horizontal="center" vertical="center" textRotation="90"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5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65" xfId="0" applyNumberFormat="1" applyFont="1" applyFill="1" applyBorder="1" applyAlignment="1">
      <alignment horizontal="right" vertical="center" wrapText="1"/>
    </xf>
    <xf numFmtId="3" fontId="9" fillId="0" borderId="61" xfId="0" applyNumberFormat="1" applyFont="1" applyFill="1" applyBorder="1" applyAlignment="1">
      <alignment horizontal="right" vertical="center" wrapText="1"/>
    </xf>
    <xf numFmtId="3" fontId="9" fillId="0" borderId="62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51" xfId="0" applyNumberFormat="1" applyFont="1" applyFill="1" applyBorder="1" applyAlignment="1">
      <alignment horizontal="right" vertical="center" wrapText="1"/>
    </xf>
    <xf numFmtId="3" fontId="9" fillId="0" borderId="46" xfId="0" applyNumberFormat="1" applyFont="1" applyFill="1" applyBorder="1" applyAlignment="1">
      <alignment horizontal="right" vertical="center" wrapText="1"/>
    </xf>
    <xf numFmtId="3" fontId="9" fillId="0" borderId="48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3" fontId="12" fillId="0" borderId="28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29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34" xfId="0" applyNumberFormat="1" applyFont="1" applyFill="1" applyBorder="1" applyAlignment="1">
      <alignment horizontal="right" vertical="center"/>
    </xf>
    <xf numFmtId="3" fontId="12" fillId="0" borderId="38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>
      <alignment horizontal="right" vertical="center"/>
    </xf>
    <xf numFmtId="3" fontId="12" fillId="0" borderId="2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91" fontId="5" fillId="0" borderId="0" xfId="0" applyNumberFormat="1" applyFont="1" applyAlignment="1">
      <alignment vertical="center"/>
    </xf>
    <xf numFmtId="190" fontId="9" fillId="0" borderId="51" xfId="15" applyNumberFormat="1" applyFont="1" applyBorder="1" applyAlignment="1">
      <alignment vertical="center"/>
    </xf>
    <xf numFmtId="190" fontId="9" fillId="0" borderId="46" xfId="15" applyNumberFormat="1" applyFont="1" applyBorder="1" applyAlignment="1">
      <alignment vertical="center"/>
    </xf>
    <xf numFmtId="190" fontId="9" fillId="0" borderId="66" xfId="15" applyNumberFormat="1" applyFont="1" applyBorder="1" applyAlignment="1">
      <alignment vertical="center"/>
    </xf>
    <xf numFmtId="190" fontId="9" fillId="0" borderId="44" xfId="15" applyNumberFormat="1" applyFont="1" applyBorder="1" applyAlignment="1">
      <alignment vertical="center"/>
    </xf>
    <xf numFmtId="190" fontId="9" fillId="0" borderId="48" xfId="15" applyNumberFormat="1" applyFont="1" applyBorder="1" applyAlignment="1">
      <alignment vertical="center"/>
    </xf>
    <xf numFmtId="1" fontId="9" fillId="0" borderId="28" xfId="15" applyNumberFormat="1" applyFont="1" applyBorder="1" applyAlignment="1">
      <alignment vertical="center"/>
    </xf>
    <xf numFmtId="1" fontId="9" fillId="0" borderId="29" xfId="15" applyNumberFormat="1" applyFont="1" applyBorder="1" applyAlignment="1">
      <alignment vertical="center"/>
    </xf>
    <xf numFmtId="1" fontId="9" fillId="0" borderId="30" xfId="15" applyNumberFormat="1" applyFont="1" applyBorder="1" applyAlignment="1">
      <alignment vertical="center"/>
    </xf>
    <xf numFmtId="1" fontId="9" fillId="0" borderId="33" xfId="15" applyNumberFormat="1" applyFont="1" applyBorder="1" applyAlignment="1">
      <alignment vertical="center"/>
    </xf>
    <xf numFmtId="190" fontId="12" fillId="0" borderId="11" xfId="15" applyNumberFormat="1" applyFont="1" applyBorder="1" applyAlignment="1">
      <alignment vertical="center"/>
    </xf>
    <xf numFmtId="1" fontId="9" fillId="0" borderId="34" xfId="15" applyNumberFormat="1" applyFont="1" applyBorder="1" applyAlignment="1">
      <alignment vertical="center"/>
    </xf>
    <xf numFmtId="172" fontId="5" fillId="0" borderId="0" xfId="0" applyNumberFormat="1" applyFont="1" applyAlignment="1">
      <alignment vertical="center"/>
    </xf>
    <xf numFmtId="190" fontId="12" fillId="0" borderId="57" xfId="15" applyNumberFormat="1" applyFont="1" applyFill="1" applyBorder="1" applyAlignment="1">
      <alignment vertical="center"/>
    </xf>
    <xf numFmtId="190" fontId="0" fillId="0" borderId="0" xfId="0" applyNumberFormat="1" applyAlignment="1">
      <alignment/>
    </xf>
    <xf numFmtId="43" fontId="5" fillId="0" borderId="0" xfId="0" applyNumberFormat="1" applyFont="1" applyAlignment="1">
      <alignment vertical="center"/>
    </xf>
    <xf numFmtId="172" fontId="0" fillId="0" borderId="0" xfId="0" applyNumberFormat="1" applyAlignment="1">
      <alignment/>
    </xf>
    <xf numFmtId="0" fontId="8" fillId="2" borderId="64" xfId="0" applyFont="1" applyFill="1" applyBorder="1" applyAlignment="1">
      <alignment horizontal="center" vertical="center" textRotation="90" wrapText="1"/>
    </xf>
    <xf numFmtId="0" fontId="8" fillId="2" borderId="20" xfId="0" applyFont="1" applyFill="1" applyBorder="1" applyAlignment="1">
      <alignment horizontal="center" vertical="center" textRotation="90" wrapText="1"/>
    </xf>
    <xf numFmtId="0" fontId="8" fillId="2" borderId="21" xfId="0" applyFont="1" applyFill="1" applyBorder="1" applyAlignment="1">
      <alignment horizontal="center" vertical="center" textRotation="90" wrapText="1"/>
    </xf>
    <xf numFmtId="0" fontId="8" fillId="2" borderId="22" xfId="0" applyFont="1" applyFill="1" applyBorder="1" applyAlignment="1">
      <alignment horizontal="center" vertical="center" textRotation="90" wrapText="1"/>
    </xf>
    <xf numFmtId="0" fontId="8" fillId="2" borderId="42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left" vertical="center"/>
    </xf>
    <xf numFmtId="0" fontId="11" fillId="2" borderId="58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61" xfId="0" applyFont="1" applyFill="1" applyBorder="1" applyAlignment="1">
      <alignment horizontal="left" vertical="center" wrapText="1"/>
    </xf>
    <xf numFmtId="0" fontId="8" fillId="2" borderId="67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textRotation="90"/>
    </xf>
    <xf numFmtId="0" fontId="8" fillId="2" borderId="55" xfId="0" applyFont="1" applyFill="1" applyBorder="1" applyAlignment="1">
      <alignment horizontal="center" vertical="center" textRotation="90"/>
    </xf>
    <xf numFmtId="0" fontId="8" fillId="2" borderId="26" xfId="0" applyFont="1" applyFill="1" applyBorder="1" applyAlignment="1">
      <alignment horizontal="center" vertical="center" textRotation="90"/>
    </xf>
    <xf numFmtId="0" fontId="8" fillId="2" borderId="56" xfId="0" applyFont="1" applyFill="1" applyBorder="1" applyAlignment="1">
      <alignment horizontal="center" vertical="center" textRotation="90" wrapText="1"/>
    </xf>
    <xf numFmtId="0" fontId="8" fillId="2" borderId="55" xfId="0" applyFont="1" applyFill="1" applyBorder="1" applyAlignment="1">
      <alignment horizontal="center" vertical="center" textRotation="90" wrapText="1"/>
    </xf>
    <xf numFmtId="0" fontId="8" fillId="2" borderId="26" xfId="0" applyFont="1" applyFill="1" applyBorder="1" applyAlignment="1">
      <alignment horizontal="center" vertical="center" textRotation="90" wrapText="1"/>
    </xf>
    <xf numFmtId="0" fontId="8" fillId="2" borderId="49" xfId="0" applyFont="1" applyFill="1" applyBorder="1" applyAlignment="1">
      <alignment horizontal="center" vertical="center" textRotation="90"/>
    </xf>
    <xf numFmtId="0" fontId="8" fillId="2" borderId="27" xfId="0" applyFont="1" applyFill="1" applyBorder="1" applyAlignment="1">
      <alignment horizontal="center" vertical="center" textRotation="90"/>
    </xf>
    <xf numFmtId="0" fontId="8" fillId="2" borderId="17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textRotation="90" wrapText="1"/>
    </xf>
    <xf numFmtId="0" fontId="8" fillId="2" borderId="27" xfId="0" applyFont="1" applyFill="1" applyBorder="1" applyAlignment="1">
      <alignment horizontal="center" vertical="center" textRotation="90" wrapText="1"/>
    </xf>
    <xf numFmtId="0" fontId="8" fillId="2" borderId="68" xfId="0" applyFont="1" applyFill="1" applyBorder="1" applyAlignment="1">
      <alignment horizontal="center" vertical="center" textRotation="90" wrapText="1"/>
    </xf>
    <xf numFmtId="0" fontId="8" fillId="2" borderId="69" xfId="0" applyFont="1" applyFill="1" applyBorder="1" applyAlignment="1">
      <alignment horizontal="center" vertical="center" textRotation="90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 readingOrder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readingOrder="1"/>
    </xf>
    <xf numFmtId="0" fontId="10" fillId="0" borderId="67" xfId="0" applyFont="1" applyBorder="1" applyAlignment="1">
      <alignment horizontal="center" vertical="center" readingOrder="1"/>
    </xf>
    <xf numFmtId="0" fontId="10" fillId="0" borderId="25" xfId="0" applyFont="1" applyBorder="1" applyAlignment="1">
      <alignment horizontal="center" vertical="center" readingOrder="1"/>
    </xf>
    <xf numFmtId="0" fontId="8" fillId="2" borderId="69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72" xfId="0" applyFont="1" applyFill="1" applyBorder="1" applyAlignment="1">
      <alignment horizontal="left" vertical="center"/>
    </xf>
    <xf numFmtId="0" fontId="11" fillId="2" borderId="73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7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K1"/>
  <sheetViews>
    <sheetView tabSelected="1" workbookViewId="0" topLeftCell="A1">
      <selection activeCell="B3" sqref="B3"/>
    </sheetView>
  </sheetViews>
  <sheetFormatPr defaultColWidth="9.140625" defaultRowHeight="12.75"/>
  <sheetData>
    <row r="1" spans="1:11" ht="26.25" thickBot="1">
      <c r="A1" s="313" t="s">
        <v>3</v>
      </c>
      <c r="B1" s="314"/>
      <c r="C1" s="314"/>
      <c r="D1" s="314"/>
      <c r="E1" s="314"/>
      <c r="F1" s="314"/>
      <c r="G1" s="314"/>
      <c r="H1" s="314"/>
      <c r="I1" s="314"/>
      <c r="J1" s="314"/>
      <c r="K1" s="315"/>
    </row>
  </sheetData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</sheetPr>
  <dimension ref="A1:AB14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7" width="4.28125" style="1" customWidth="1"/>
    <col min="8" max="12" width="5.00390625" style="1" customWidth="1"/>
    <col min="13" max="13" width="6.28125" style="1" customWidth="1"/>
    <col min="14" max="25" width="5.00390625" style="1" customWidth="1"/>
    <col min="26" max="28" width="4.8515625" style="1" bestFit="1" customWidth="1"/>
    <col min="29" max="16384" width="9.140625" style="1" customWidth="1"/>
  </cols>
  <sheetData>
    <row r="1" spans="1:2" ht="18.75">
      <c r="A1" s="2" t="s">
        <v>140</v>
      </c>
      <c r="B1" s="117"/>
    </row>
    <row r="2" spans="1:2" ht="12.75">
      <c r="A2" s="3" t="s">
        <v>5</v>
      </c>
      <c r="B2" s="117"/>
    </row>
    <row r="3" ht="9.75" customHeight="1" thickBot="1">
      <c r="B3" s="117"/>
    </row>
    <row r="4" spans="1:28" ht="13.5" thickBot="1">
      <c r="A4" s="319" t="s">
        <v>48</v>
      </c>
      <c r="B4" s="325" t="s">
        <v>82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38" t="s">
        <v>89</v>
      </c>
      <c r="R4" s="339"/>
      <c r="S4" s="340"/>
      <c r="T4" s="338" t="s">
        <v>144</v>
      </c>
      <c r="U4" s="339"/>
      <c r="V4" s="340"/>
      <c r="W4" s="338" t="s">
        <v>145</v>
      </c>
      <c r="X4" s="339"/>
      <c r="Y4" s="340"/>
      <c r="Z4" s="316" t="s">
        <v>146</v>
      </c>
      <c r="AA4" s="331"/>
      <c r="AB4" s="332"/>
    </row>
    <row r="5" spans="1:28" ht="42" customHeight="1" thickBot="1">
      <c r="A5" s="307"/>
      <c r="B5" s="335" t="s">
        <v>83</v>
      </c>
      <c r="C5" s="336"/>
      <c r="D5" s="337"/>
      <c r="E5" s="335" t="s">
        <v>20</v>
      </c>
      <c r="F5" s="336"/>
      <c r="G5" s="337"/>
      <c r="H5" s="335" t="s">
        <v>84</v>
      </c>
      <c r="I5" s="336"/>
      <c r="J5" s="337"/>
      <c r="K5" s="335" t="s">
        <v>85</v>
      </c>
      <c r="L5" s="336"/>
      <c r="M5" s="337"/>
      <c r="N5" s="335" t="s">
        <v>86</v>
      </c>
      <c r="O5" s="336"/>
      <c r="P5" s="336"/>
      <c r="Q5" s="341"/>
      <c r="R5" s="342"/>
      <c r="S5" s="343"/>
      <c r="T5" s="341"/>
      <c r="U5" s="342"/>
      <c r="V5" s="343"/>
      <c r="W5" s="341"/>
      <c r="X5" s="342"/>
      <c r="Y5" s="343"/>
      <c r="Z5" s="318"/>
      <c r="AA5" s="333"/>
      <c r="AB5" s="334"/>
    </row>
    <row r="6" spans="1:28" ht="38.25" thickBot="1">
      <c r="A6" s="303"/>
      <c r="B6" s="150" t="s">
        <v>77</v>
      </c>
      <c r="C6" s="151" t="s">
        <v>78</v>
      </c>
      <c r="D6" s="215" t="s">
        <v>0</v>
      </c>
      <c r="E6" s="150" t="s">
        <v>77</v>
      </c>
      <c r="F6" s="222" t="s">
        <v>78</v>
      </c>
      <c r="G6" s="219" t="s">
        <v>0</v>
      </c>
      <c r="H6" s="150" t="s">
        <v>77</v>
      </c>
      <c r="I6" s="151" t="s">
        <v>78</v>
      </c>
      <c r="J6" s="152" t="s">
        <v>0</v>
      </c>
      <c r="K6" s="150" t="s">
        <v>77</v>
      </c>
      <c r="L6" s="151" t="s">
        <v>78</v>
      </c>
      <c r="M6" s="152" t="s">
        <v>0</v>
      </c>
      <c r="N6" s="150" t="s">
        <v>77</v>
      </c>
      <c r="O6" s="151" t="s">
        <v>78</v>
      </c>
      <c r="P6" s="152" t="s">
        <v>0</v>
      </c>
      <c r="Q6" s="231" t="s">
        <v>77</v>
      </c>
      <c r="R6" s="232" t="s">
        <v>78</v>
      </c>
      <c r="S6" s="233" t="s">
        <v>0</v>
      </c>
      <c r="T6" s="231" t="s">
        <v>77</v>
      </c>
      <c r="U6" s="232" t="s">
        <v>78</v>
      </c>
      <c r="V6" s="233" t="s">
        <v>0</v>
      </c>
      <c r="W6" s="231" t="s">
        <v>77</v>
      </c>
      <c r="X6" s="232" t="s">
        <v>78</v>
      </c>
      <c r="Y6" s="233" t="s">
        <v>0</v>
      </c>
      <c r="Z6" s="231" t="s">
        <v>77</v>
      </c>
      <c r="AA6" s="232" t="s">
        <v>78</v>
      </c>
      <c r="AB6" s="233" t="s">
        <v>0</v>
      </c>
    </row>
    <row r="7" spans="1:28" ht="12.75">
      <c r="A7" s="184" t="s">
        <v>41</v>
      </c>
      <c r="B7" s="213">
        <v>183</v>
      </c>
      <c r="C7" s="214">
        <v>0</v>
      </c>
      <c r="D7" s="226">
        <f>SUM(B7:C7)</f>
        <v>183</v>
      </c>
      <c r="E7" s="213">
        <v>306</v>
      </c>
      <c r="F7" s="223">
        <v>76</v>
      </c>
      <c r="G7" s="227">
        <f aca="true" t="shared" si="0" ref="G7:G13">SUM(E7:F7)</f>
        <v>382</v>
      </c>
      <c r="H7" s="213">
        <v>1591</v>
      </c>
      <c r="I7" s="214">
        <v>1235</v>
      </c>
      <c r="J7" s="228">
        <f aca="true" t="shared" si="1" ref="J7:J13">SUM(H7:I7)</f>
        <v>2826</v>
      </c>
      <c r="K7" s="213">
        <v>553</v>
      </c>
      <c r="L7" s="214">
        <v>476</v>
      </c>
      <c r="M7" s="228">
        <f aca="true" t="shared" si="2" ref="M7:M13">SUM(K7:L7)</f>
        <v>1029</v>
      </c>
      <c r="N7" s="213">
        <v>14</v>
      </c>
      <c r="O7" s="214">
        <v>13</v>
      </c>
      <c r="P7" s="226">
        <f aca="true" t="shared" si="3" ref="P7:P13">SUM(N7:O7)</f>
        <v>27</v>
      </c>
      <c r="Q7" s="234">
        <f>B7+E7+H7+K7+N7</f>
        <v>2647</v>
      </c>
      <c r="R7" s="236">
        <f>C7+F7+I7+L7+O7</f>
        <v>1800</v>
      </c>
      <c r="S7" s="238">
        <f>SUM(Q7:R7)</f>
        <v>4447</v>
      </c>
      <c r="T7" s="234">
        <v>746</v>
      </c>
      <c r="U7" s="236">
        <v>1399</v>
      </c>
      <c r="V7" s="238">
        <f>SUM(T7:U7)</f>
        <v>2145</v>
      </c>
      <c r="W7" s="242">
        <v>1757</v>
      </c>
      <c r="X7" s="243">
        <v>1457</v>
      </c>
      <c r="Y7" s="238">
        <f>SUM(W7:X7)</f>
        <v>3214</v>
      </c>
      <c r="Z7" s="248">
        <f>Q7+T7+W7</f>
        <v>5150</v>
      </c>
      <c r="AA7" s="249">
        <f>R7+U7+X7</f>
        <v>4656</v>
      </c>
      <c r="AB7" s="250">
        <f>SUM(Z7:AA7)</f>
        <v>9806</v>
      </c>
    </row>
    <row r="8" spans="1:28" ht="30" customHeight="1">
      <c r="A8" s="195" t="s">
        <v>42</v>
      </c>
      <c r="B8" s="136">
        <v>74</v>
      </c>
      <c r="C8" s="137">
        <v>28</v>
      </c>
      <c r="D8" s="216">
        <f aca="true" t="shared" si="4" ref="D8:D13">SUM(B8:C8)</f>
        <v>102</v>
      </c>
      <c r="E8" s="139">
        <v>800</v>
      </c>
      <c r="F8" s="224">
        <v>544</v>
      </c>
      <c r="G8" s="220">
        <f t="shared" si="0"/>
        <v>1344</v>
      </c>
      <c r="H8" s="139">
        <v>5724</v>
      </c>
      <c r="I8" s="137">
        <v>4452</v>
      </c>
      <c r="J8" s="140">
        <f t="shared" si="1"/>
        <v>10176</v>
      </c>
      <c r="K8" s="139">
        <v>2914</v>
      </c>
      <c r="L8" s="137">
        <v>2912</v>
      </c>
      <c r="M8" s="140">
        <f t="shared" si="2"/>
        <v>5826</v>
      </c>
      <c r="N8" s="139">
        <v>77</v>
      </c>
      <c r="O8" s="137">
        <v>90</v>
      </c>
      <c r="P8" s="229">
        <f t="shared" si="3"/>
        <v>167</v>
      </c>
      <c r="Q8" s="136">
        <f aca="true" t="shared" si="5" ref="Q8:Q14">B8+E8+H8+K8+N8</f>
        <v>9589</v>
      </c>
      <c r="R8" s="137">
        <f aca="true" t="shared" si="6" ref="R8:R14">C8+F8+I8+L8+O8</f>
        <v>8026</v>
      </c>
      <c r="S8" s="239">
        <f aca="true" t="shared" si="7" ref="S8:S14">SUM(Q8:R8)</f>
        <v>17615</v>
      </c>
      <c r="T8" s="139">
        <v>1633</v>
      </c>
      <c r="U8" s="137">
        <v>2766</v>
      </c>
      <c r="V8" s="239">
        <f aca="true" t="shared" si="8" ref="V8:V14">SUM(T8:U8)</f>
        <v>4399</v>
      </c>
      <c r="W8" s="139">
        <v>2286</v>
      </c>
      <c r="X8" s="244">
        <v>1776</v>
      </c>
      <c r="Y8" s="239">
        <f aca="true" t="shared" si="9" ref="Y8:Y14">SUM(W8:X8)</f>
        <v>4062</v>
      </c>
      <c r="Z8" s="251">
        <f aca="true" t="shared" si="10" ref="Z8:Z14">Q8+T8+W8</f>
        <v>13508</v>
      </c>
      <c r="AA8" s="252">
        <f aca="true" t="shared" si="11" ref="AA8:AA14">R8+U8+X8</f>
        <v>12568</v>
      </c>
      <c r="AB8" s="253">
        <f aca="true" t="shared" si="12" ref="AB8:AB14">SUM(Z8:AA8)</f>
        <v>26076</v>
      </c>
    </row>
    <row r="9" spans="1:28" ht="38.25">
      <c r="A9" s="185" t="s">
        <v>1</v>
      </c>
      <c r="B9" s="136">
        <v>62</v>
      </c>
      <c r="C9" s="137">
        <v>17</v>
      </c>
      <c r="D9" s="216">
        <f t="shared" si="4"/>
        <v>79</v>
      </c>
      <c r="E9" s="139">
        <v>298</v>
      </c>
      <c r="F9" s="224">
        <v>100</v>
      </c>
      <c r="G9" s="220">
        <f t="shared" si="0"/>
        <v>398</v>
      </c>
      <c r="H9" s="139">
        <v>1113</v>
      </c>
      <c r="I9" s="137">
        <v>710</v>
      </c>
      <c r="J9" s="140">
        <f t="shared" si="1"/>
        <v>1823</v>
      </c>
      <c r="K9" s="139">
        <v>275</v>
      </c>
      <c r="L9" s="137">
        <v>407</v>
      </c>
      <c r="M9" s="140">
        <f t="shared" si="2"/>
        <v>682</v>
      </c>
      <c r="N9" s="139">
        <v>10</v>
      </c>
      <c r="O9" s="137">
        <v>41</v>
      </c>
      <c r="P9" s="229">
        <f t="shared" si="3"/>
        <v>51</v>
      </c>
      <c r="Q9" s="136">
        <f t="shared" si="5"/>
        <v>1758</v>
      </c>
      <c r="R9" s="137">
        <f t="shared" si="6"/>
        <v>1275</v>
      </c>
      <c r="S9" s="239">
        <f t="shared" si="7"/>
        <v>3033</v>
      </c>
      <c r="T9" s="139">
        <v>219</v>
      </c>
      <c r="U9" s="137">
        <v>582</v>
      </c>
      <c r="V9" s="239">
        <f t="shared" si="8"/>
        <v>801</v>
      </c>
      <c r="W9" s="139">
        <v>952</v>
      </c>
      <c r="X9" s="244">
        <v>1626</v>
      </c>
      <c r="Y9" s="239">
        <f t="shared" si="9"/>
        <v>2578</v>
      </c>
      <c r="Z9" s="251">
        <f t="shared" si="10"/>
        <v>2929</v>
      </c>
      <c r="AA9" s="252">
        <f t="shared" si="11"/>
        <v>3483</v>
      </c>
      <c r="AB9" s="253">
        <f t="shared" si="12"/>
        <v>6412</v>
      </c>
    </row>
    <row r="10" spans="1:28" ht="30" customHeight="1">
      <c r="A10" s="185" t="s">
        <v>43</v>
      </c>
      <c r="B10" s="136">
        <v>367</v>
      </c>
      <c r="C10" s="137">
        <v>25</v>
      </c>
      <c r="D10" s="216">
        <f t="shared" si="4"/>
        <v>392</v>
      </c>
      <c r="E10" s="139">
        <v>1283</v>
      </c>
      <c r="F10" s="224">
        <v>350</v>
      </c>
      <c r="G10" s="220">
        <f t="shared" si="0"/>
        <v>1633</v>
      </c>
      <c r="H10" s="139">
        <v>2696</v>
      </c>
      <c r="I10" s="137">
        <v>2088</v>
      </c>
      <c r="J10" s="140">
        <f t="shared" si="1"/>
        <v>4784</v>
      </c>
      <c r="K10" s="139">
        <v>1106</v>
      </c>
      <c r="L10" s="137">
        <v>1235</v>
      </c>
      <c r="M10" s="140">
        <f t="shared" si="2"/>
        <v>2341</v>
      </c>
      <c r="N10" s="139">
        <v>12</v>
      </c>
      <c r="O10" s="137">
        <v>34</v>
      </c>
      <c r="P10" s="229">
        <f t="shared" si="3"/>
        <v>46</v>
      </c>
      <c r="Q10" s="136">
        <f t="shared" si="5"/>
        <v>5464</v>
      </c>
      <c r="R10" s="137">
        <f t="shared" si="6"/>
        <v>3732</v>
      </c>
      <c r="S10" s="239">
        <f t="shared" si="7"/>
        <v>9196</v>
      </c>
      <c r="T10" s="139">
        <v>243</v>
      </c>
      <c r="U10" s="137">
        <v>479</v>
      </c>
      <c r="V10" s="239">
        <f t="shared" si="8"/>
        <v>722</v>
      </c>
      <c r="W10" s="139">
        <v>302</v>
      </c>
      <c r="X10" s="244">
        <v>336</v>
      </c>
      <c r="Y10" s="239">
        <f t="shared" si="9"/>
        <v>638</v>
      </c>
      <c r="Z10" s="251">
        <f t="shared" si="10"/>
        <v>6009</v>
      </c>
      <c r="AA10" s="252">
        <f t="shared" si="11"/>
        <v>4547</v>
      </c>
      <c r="AB10" s="253">
        <f t="shared" si="12"/>
        <v>10556</v>
      </c>
    </row>
    <row r="11" spans="1:28" ht="30" customHeight="1">
      <c r="A11" s="185" t="s">
        <v>44</v>
      </c>
      <c r="B11" s="136">
        <v>57</v>
      </c>
      <c r="C11" s="137">
        <v>9</v>
      </c>
      <c r="D11" s="216">
        <f t="shared" si="4"/>
        <v>66</v>
      </c>
      <c r="E11" s="139">
        <v>144</v>
      </c>
      <c r="F11" s="224">
        <v>103</v>
      </c>
      <c r="G11" s="220">
        <f t="shared" si="0"/>
        <v>247</v>
      </c>
      <c r="H11" s="139">
        <v>572</v>
      </c>
      <c r="I11" s="137">
        <v>657</v>
      </c>
      <c r="J11" s="140">
        <f t="shared" si="1"/>
        <v>1229</v>
      </c>
      <c r="K11" s="139">
        <v>340</v>
      </c>
      <c r="L11" s="137">
        <v>482</v>
      </c>
      <c r="M11" s="140">
        <f t="shared" si="2"/>
        <v>822</v>
      </c>
      <c r="N11" s="139">
        <v>8</v>
      </c>
      <c r="O11" s="137">
        <v>15</v>
      </c>
      <c r="P11" s="229">
        <f t="shared" si="3"/>
        <v>23</v>
      </c>
      <c r="Q11" s="136">
        <f t="shared" si="5"/>
        <v>1121</v>
      </c>
      <c r="R11" s="137">
        <f t="shared" si="6"/>
        <v>1266</v>
      </c>
      <c r="S11" s="239">
        <f t="shared" si="7"/>
        <v>2387</v>
      </c>
      <c r="T11" s="139">
        <v>74</v>
      </c>
      <c r="U11" s="137">
        <v>107</v>
      </c>
      <c r="V11" s="239">
        <f t="shared" si="8"/>
        <v>181</v>
      </c>
      <c r="W11" s="139">
        <v>8</v>
      </c>
      <c r="X11" s="244">
        <v>31</v>
      </c>
      <c r="Y11" s="239">
        <f t="shared" si="9"/>
        <v>39</v>
      </c>
      <c r="Z11" s="251">
        <f t="shared" si="10"/>
        <v>1203</v>
      </c>
      <c r="AA11" s="252">
        <f t="shared" si="11"/>
        <v>1404</v>
      </c>
      <c r="AB11" s="253">
        <f t="shared" si="12"/>
        <v>2607</v>
      </c>
    </row>
    <row r="12" spans="1:28" ht="30" customHeight="1">
      <c r="A12" s="185" t="s">
        <v>45</v>
      </c>
      <c r="B12" s="136">
        <v>20</v>
      </c>
      <c r="C12" s="137">
        <v>0</v>
      </c>
      <c r="D12" s="216">
        <f t="shared" si="4"/>
        <v>20</v>
      </c>
      <c r="E12" s="139">
        <v>329</v>
      </c>
      <c r="F12" s="224">
        <v>120</v>
      </c>
      <c r="G12" s="220">
        <f t="shared" si="0"/>
        <v>449</v>
      </c>
      <c r="H12" s="139">
        <v>1040</v>
      </c>
      <c r="I12" s="137">
        <v>998</v>
      </c>
      <c r="J12" s="140">
        <f t="shared" si="1"/>
        <v>2038</v>
      </c>
      <c r="K12" s="139">
        <v>523</v>
      </c>
      <c r="L12" s="137">
        <v>420</v>
      </c>
      <c r="M12" s="140">
        <f t="shared" si="2"/>
        <v>943</v>
      </c>
      <c r="N12" s="139">
        <v>5</v>
      </c>
      <c r="O12" s="137">
        <v>15</v>
      </c>
      <c r="P12" s="229">
        <f t="shared" si="3"/>
        <v>20</v>
      </c>
      <c r="Q12" s="136">
        <f t="shared" si="5"/>
        <v>1917</v>
      </c>
      <c r="R12" s="137">
        <f t="shared" si="6"/>
        <v>1553</v>
      </c>
      <c r="S12" s="239">
        <f t="shared" si="7"/>
        <v>3470</v>
      </c>
      <c r="T12" s="139">
        <v>445</v>
      </c>
      <c r="U12" s="137">
        <v>648</v>
      </c>
      <c r="V12" s="239">
        <f t="shared" si="8"/>
        <v>1093</v>
      </c>
      <c r="W12" s="139">
        <v>817</v>
      </c>
      <c r="X12" s="244">
        <v>217</v>
      </c>
      <c r="Y12" s="239">
        <f t="shared" si="9"/>
        <v>1034</v>
      </c>
      <c r="Z12" s="251">
        <f t="shared" si="10"/>
        <v>3179</v>
      </c>
      <c r="AA12" s="252">
        <f t="shared" si="11"/>
        <v>2418</v>
      </c>
      <c r="AB12" s="253">
        <f t="shared" si="12"/>
        <v>5597</v>
      </c>
    </row>
    <row r="13" spans="1:28" ht="30" customHeight="1" thickBot="1">
      <c r="A13" s="193" t="s">
        <v>46</v>
      </c>
      <c r="B13" s="142">
        <v>0</v>
      </c>
      <c r="C13" s="143">
        <v>0</v>
      </c>
      <c r="D13" s="217">
        <f t="shared" si="4"/>
        <v>0</v>
      </c>
      <c r="E13" s="144">
        <v>67</v>
      </c>
      <c r="F13" s="225">
        <v>37</v>
      </c>
      <c r="G13" s="221">
        <f t="shared" si="0"/>
        <v>104</v>
      </c>
      <c r="H13" s="144">
        <v>235</v>
      </c>
      <c r="I13" s="143">
        <v>250</v>
      </c>
      <c r="J13" s="145">
        <f t="shared" si="1"/>
        <v>485</v>
      </c>
      <c r="K13" s="144">
        <v>166</v>
      </c>
      <c r="L13" s="143">
        <v>262</v>
      </c>
      <c r="M13" s="145">
        <f t="shared" si="2"/>
        <v>428</v>
      </c>
      <c r="N13" s="144">
        <v>0</v>
      </c>
      <c r="O13" s="143">
        <v>0</v>
      </c>
      <c r="P13" s="230">
        <f t="shared" si="3"/>
        <v>0</v>
      </c>
      <c r="Q13" s="142">
        <f t="shared" si="5"/>
        <v>468</v>
      </c>
      <c r="R13" s="143">
        <f t="shared" si="6"/>
        <v>549</v>
      </c>
      <c r="S13" s="240">
        <f t="shared" si="7"/>
        <v>1017</v>
      </c>
      <c r="T13" s="144">
        <v>76</v>
      </c>
      <c r="U13" s="143">
        <v>85</v>
      </c>
      <c r="V13" s="240">
        <f t="shared" si="8"/>
        <v>161</v>
      </c>
      <c r="W13" s="144">
        <v>25</v>
      </c>
      <c r="X13" s="245">
        <v>28</v>
      </c>
      <c r="Y13" s="240">
        <f t="shared" si="9"/>
        <v>53</v>
      </c>
      <c r="Z13" s="254">
        <f t="shared" si="10"/>
        <v>569</v>
      </c>
      <c r="AA13" s="255">
        <f t="shared" si="11"/>
        <v>662</v>
      </c>
      <c r="AB13" s="256">
        <f t="shared" si="12"/>
        <v>1231</v>
      </c>
    </row>
    <row r="14" spans="1:28" ht="30" customHeight="1" thickBot="1">
      <c r="A14" s="44" t="s">
        <v>0</v>
      </c>
      <c r="B14" s="146">
        <f>SUM(B7:B13)</f>
        <v>763</v>
      </c>
      <c r="C14" s="147">
        <f aca="true" t="shared" si="13" ref="C14:U14">SUM(C7:C13)</f>
        <v>79</v>
      </c>
      <c r="D14" s="218">
        <f t="shared" si="13"/>
        <v>842</v>
      </c>
      <c r="E14" s="146">
        <f t="shared" si="13"/>
        <v>3227</v>
      </c>
      <c r="F14" s="192">
        <f t="shared" si="13"/>
        <v>1330</v>
      </c>
      <c r="G14" s="218">
        <f t="shared" si="13"/>
        <v>4557</v>
      </c>
      <c r="H14" s="146">
        <f t="shared" si="13"/>
        <v>12971</v>
      </c>
      <c r="I14" s="192">
        <f t="shared" si="13"/>
        <v>10390</v>
      </c>
      <c r="J14" s="218">
        <f t="shared" si="13"/>
        <v>23361</v>
      </c>
      <c r="K14" s="146">
        <f t="shared" si="13"/>
        <v>5877</v>
      </c>
      <c r="L14" s="192">
        <f t="shared" si="13"/>
        <v>6194</v>
      </c>
      <c r="M14" s="12">
        <f t="shared" si="13"/>
        <v>12071</v>
      </c>
      <c r="N14" s="146">
        <f t="shared" si="13"/>
        <v>126</v>
      </c>
      <c r="O14" s="192">
        <f t="shared" si="13"/>
        <v>208</v>
      </c>
      <c r="P14" s="218">
        <f t="shared" si="13"/>
        <v>334</v>
      </c>
      <c r="Q14" s="235">
        <f t="shared" si="5"/>
        <v>22964</v>
      </c>
      <c r="R14" s="237">
        <f t="shared" si="6"/>
        <v>18201</v>
      </c>
      <c r="S14" s="241">
        <f t="shared" si="7"/>
        <v>41165</v>
      </c>
      <c r="T14" s="146">
        <f t="shared" si="13"/>
        <v>3436</v>
      </c>
      <c r="U14" s="192">
        <f t="shared" si="13"/>
        <v>6066</v>
      </c>
      <c r="V14" s="241">
        <f t="shared" si="8"/>
        <v>9502</v>
      </c>
      <c r="W14" s="246">
        <f>SUM(W7:W13)</f>
        <v>6147</v>
      </c>
      <c r="X14" s="247">
        <f>SUM(X7:X13)</f>
        <v>5471</v>
      </c>
      <c r="Y14" s="241">
        <f t="shared" si="9"/>
        <v>11618</v>
      </c>
      <c r="Z14" s="257">
        <f t="shared" si="10"/>
        <v>32547</v>
      </c>
      <c r="AA14" s="258">
        <f t="shared" si="11"/>
        <v>29738</v>
      </c>
      <c r="AB14" s="259">
        <f t="shared" si="12"/>
        <v>62285</v>
      </c>
    </row>
  </sheetData>
  <mergeCells count="11">
    <mergeCell ref="A4:A6"/>
    <mergeCell ref="Z4:AB5"/>
    <mergeCell ref="B5:D5"/>
    <mergeCell ref="E5:G5"/>
    <mergeCell ref="H5:J5"/>
    <mergeCell ref="K5:M5"/>
    <mergeCell ref="N5:P5"/>
    <mergeCell ref="B4:P4"/>
    <mergeCell ref="Q4:S5"/>
    <mergeCell ref="T4:V5"/>
    <mergeCell ref="W4:Y5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</sheetPr>
  <dimension ref="A1:H14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</cols>
  <sheetData>
    <row r="1" spans="1:8" ht="18.75">
      <c r="A1" s="2" t="s">
        <v>142</v>
      </c>
      <c r="B1" s="117"/>
      <c r="C1" s="117"/>
      <c r="D1" s="1"/>
      <c r="E1" s="1"/>
      <c r="F1" s="1"/>
      <c r="G1" s="1"/>
      <c r="H1" s="1"/>
    </row>
    <row r="2" spans="1:8" ht="12.75">
      <c r="A2" s="3" t="s">
        <v>5</v>
      </c>
      <c r="B2" s="117"/>
      <c r="C2" s="117"/>
      <c r="D2" s="1"/>
      <c r="E2" s="1"/>
      <c r="F2" s="1"/>
      <c r="G2" s="1"/>
      <c r="H2" s="1"/>
    </row>
    <row r="3" spans="1:8" ht="13.5" thickBot="1">
      <c r="A3" s="1"/>
      <c r="B3" s="1"/>
      <c r="C3" s="117"/>
      <c r="D3" s="1"/>
      <c r="E3" s="1"/>
      <c r="F3" s="1"/>
      <c r="G3" s="1"/>
      <c r="H3" s="1"/>
    </row>
    <row r="4" spans="1:8" ht="13.5" thickBot="1">
      <c r="A4" s="319" t="s">
        <v>48</v>
      </c>
      <c r="B4" s="319" t="s">
        <v>76</v>
      </c>
      <c r="C4" s="287" t="s">
        <v>138</v>
      </c>
      <c r="D4" s="287"/>
      <c r="E4" s="287"/>
      <c r="F4" s="287"/>
      <c r="G4" s="287"/>
      <c r="H4" s="344"/>
    </row>
    <row r="5" spans="1:8" ht="13.5" thickBot="1">
      <c r="A5" s="307"/>
      <c r="B5" s="307"/>
      <c r="C5" s="308" t="s">
        <v>72</v>
      </c>
      <c r="D5" s="330"/>
      <c r="E5" s="309"/>
      <c r="F5" s="308" t="s">
        <v>79</v>
      </c>
      <c r="G5" s="330"/>
      <c r="H5" s="309"/>
    </row>
    <row r="6" spans="1:8" ht="13.5" thickBot="1">
      <c r="A6" s="307"/>
      <c r="B6" s="303"/>
      <c r="C6" s="176" t="s">
        <v>77</v>
      </c>
      <c r="D6" s="177" t="s">
        <v>78</v>
      </c>
      <c r="E6" s="19" t="s">
        <v>0</v>
      </c>
      <c r="F6" s="176" t="s">
        <v>81</v>
      </c>
      <c r="G6" s="177" t="s">
        <v>80</v>
      </c>
      <c r="H6" s="19" t="s">
        <v>0</v>
      </c>
    </row>
    <row r="7" spans="1:8" ht="30" customHeight="1">
      <c r="A7" s="184" t="s">
        <v>41</v>
      </c>
      <c r="B7" s="178">
        <v>54</v>
      </c>
      <c r="C7" s="155">
        <v>505</v>
      </c>
      <c r="D7" s="156">
        <v>409</v>
      </c>
      <c r="E7" s="157">
        <f aca="true" t="shared" si="0" ref="E7:E13">SUM(C7:D7)</f>
        <v>914</v>
      </c>
      <c r="F7" s="155">
        <v>66</v>
      </c>
      <c r="G7" s="156">
        <v>848</v>
      </c>
      <c r="H7" s="157">
        <f aca="true" t="shared" si="1" ref="H7:H13">SUM(F7:G7)</f>
        <v>914</v>
      </c>
    </row>
    <row r="8" spans="1:8" ht="30" customHeight="1">
      <c r="A8" s="185" t="s">
        <v>42</v>
      </c>
      <c r="B8" s="179">
        <v>125</v>
      </c>
      <c r="C8" s="136">
        <v>1422</v>
      </c>
      <c r="D8" s="137">
        <v>1445</v>
      </c>
      <c r="E8" s="138">
        <f t="shared" si="0"/>
        <v>2867</v>
      </c>
      <c r="F8" s="139">
        <v>163</v>
      </c>
      <c r="G8" s="137">
        <v>2704</v>
      </c>
      <c r="H8" s="140">
        <f t="shared" si="1"/>
        <v>2867</v>
      </c>
    </row>
    <row r="9" spans="1:8" ht="30" customHeight="1">
      <c r="A9" s="185" t="s">
        <v>1</v>
      </c>
      <c r="B9" s="179">
        <v>39</v>
      </c>
      <c r="C9" s="136">
        <v>331</v>
      </c>
      <c r="D9" s="137">
        <v>363</v>
      </c>
      <c r="E9" s="138">
        <f t="shared" si="0"/>
        <v>694</v>
      </c>
      <c r="F9" s="139">
        <v>48</v>
      </c>
      <c r="G9" s="137">
        <v>646</v>
      </c>
      <c r="H9" s="140">
        <f t="shared" si="1"/>
        <v>694</v>
      </c>
    </row>
    <row r="10" spans="1:8" ht="30" customHeight="1">
      <c r="A10" s="185" t="s">
        <v>43</v>
      </c>
      <c r="B10" s="179">
        <v>75</v>
      </c>
      <c r="C10" s="136">
        <v>884</v>
      </c>
      <c r="D10" s="137">
        <v>1014</v>
      </c>
      <c r="E10" s="138">
        <f t="shared" si="0"/>
        <v>1898</v>
      </c>
      <c r="F10" s="139">
        <v>93</v>
      </c>
      <c r="G10" s="137">
        <v>1805</v>
      </c>
      <c r="H10" s="140">
        <f t="shared" si="1"/>
        <v>1898</v>
      </c>
    </row>
    <row r="11" spans="1:8" ht="30" customHeight="1">
      <c r="A11" s="185" t="s">
        <v>44</v>
      </c>
      <c r="B11" s="179">
        <v>22</v>
      </c>
      <c r="C11" s="136">
        <v>302</v>
      </c>
      <c r="D11" s="137">
        <v>188</v>
      </c>
      <c r="E11" s="138">
        <f t="shared" si="0"/>
        <v>490</v>
      </c>
      <c r="F11" s="139">
        <v>26</v>
      </c>
      <c r="G11" s="137">
        <v>464</v>
      </c>
      <c r="H11" s="140">
        <f t="shared" si="1"/>
        <v>490</v>
      </c>
    </row>
    <row r="12" spans="1:8" ht="30" customHeight="1">
      <c r="A12" s="185" t="s">
        <v>45</v>
      </c>
      <c r="B12" s="179">
        <v>30</v>
      </c>
      <c r="C12" s="136">
        <v>375</v>
      </c>
      <c r="D12" s="137">
        <v>319</v>
      </c>
      <c r="E12" s="138">
        <f t="shared" si="0"/>
        <v>694</v>
      </c>
      <c r="F12" s="139">
        <v>35</v>
      </c>
      <c r="G12" s="137">
        <v>659</v>
      </c>
      <c r="H12" s="140">
        <f t="shared" si="1"/>
        <v>694</v>
      </c>
    </row>
    <row r="13" spans="1:8" ht="30" customHeight="1" thickBot="1">
      <c r="A13" s="186" t="s">
        <v>46</v>
      </c>
      <c r="B13" s="180">
        <v>9</v>
      </c>
      <c r="C13" s="142">
        <v>47</v>
      </c>
      <c r="D13" s="143">
        <v>60</v>
      </c>
      <c r="E13" s="138">
        <f t="shared" si="0"/>
        <v>107</v>
      </c>
      <c r="F13" s="144">
        <v>9</v>
      </c>
      <c r="G13" s="143">
        <v>98</v>
      </c>
      <c r="H13" s="145">
        <f t="shared" si="1"/>
        <v>107</v>
      </c>
    </row>
    <row r="14" spans="1:8" ht="30" customHeight="1" thickBot="1">
      <c r="A14" s="100" t="s">
        <v>0</v>
      </c>
      <c r="B14" s="12">
        <f aca="true" t="shared" si="2" ref="B14:H14">SUM(B7:B13)</f>
        <v>354</v>
      </c>
      <c r="C14" s="146">
        <f t="shared" si="2"/>
        <v>3866</v>
      </c>
      <c r="D14" s="147">
        <f t="shared" si="2"/>
        <v>3798</v>
      </c>
      <c r="E14" s="12">
        <f t="shared" si="2"/>
        <v>7664</v>
      </c>
      <c r="F14" s="148">
        <f t="shared" si="2"/>
        <v>440</v>
      </c>
      <c r="G14" s="147">
        <f t="shared" si="2"/>
        <v>7224</v>
      </c>
      <c r="H14" s="149">
        <f t="shared" si="2"/>
        <v>7664</v>
      </c>
    </row>
  </sheetData>
  <mergeCells count="5">
    <mergeCell ref="A4:A6"/>
    <mergeCell ref="B4:B6"/>
    <mergeCell ref="C4:H4"/>
    <mergeCell ref="C5:E5"/>
    <mergeCell ref="F5:H5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</sheetPr>
  <dimension ref="A1:P52"/>
  <sheetViews>
    <sheetView workbookViewId="0" topLeftCell="A1">
      <selection activeCell="B1" sqref="B1"/>
    </sheetView>
  </sheetViews>
  <sheetFormatPr defaultColWidth="9.140625" defaultRowHeight="12.75"/>
  <cols>
    <col min="1" max="1" width="70.00390625" style="1" customWidth="1"/>
    <col min="2" max="13" width="5.7109375" style="1" customWidth="1"/>
    <col min="14" max="16" width="9.140625" style="24" customWidth="1"/>
    <col min="17" max="16384" width="9.140625" style="1" customWidth="1"/>
  </cols>
  <sheetData>
    <row r="1" ht="18.75">
      <c r="A1" s="2" t="s">
        <v>143</v>
      </c>
    </row>
    <row r="2" ht="12.75">
      <c r="A2" s="3" t="s">
        <v>5</v>
      </c>
    </row>
    <row r="3" ht="9.75" customHeight="1" thickBot="1"/>
    <row r="4" spans="2:13" s="118" customFormat="1" ht="9.75" customHeight="1" thickBot="1">
      <c r="B4" s="297" t="s">
        <v>90</v>
      </c>
      <c r="C4" s="287"/>
      <c r="D4" s="287"/>
      <c r="E4" s="287"/>
      <c r="F4" s="287"/>
      <c r="G4" s="344"/>
      <c r="H4" s="297" t="s">
        <v>91</v>
      </c>
      <c r="I4" s="287"/>
      <c r="J4" s="344"/>
      <c r="K4" s="297" t="s">
        <v>94</v>
      </c>
      <c r="L4" s="287"/>
      <c r="M4" s="344"/>
    </row>
    <row r="5" spans="1:16" ht="51" customHeight="1" thickBot="1">
      <c r="A5" s="158" t="s">
        <v>95</v>
      </c>
      <c r="B5" s="209" t="s">
        <v>77</v>
      </c>
      <c r="C5" s="210" t="s">
        <v>78</v>
      </c>
      <c r="D5" s="152" t="s">
        <v>0</v>
      </c>
      <c r="E5" s="211" t="s">
        <v>93</v>
      </c>
      <c r="F5" s="212" t="s">
        <v>92</v>
      </c>
      <c r="G5" s="152" t="s">
        <v>0</v>
      </c>
      <c r="H5" s="209" t="s">
        <v>77</v>
      </c>
      <c r="I5" s="210" t="s">
        <v>78</v>
      </c>
      <c r="J5" s="152" t="s">
        <v>0</v>
      </c>
      <c r="K5" s="209" t="s">
        <v>77</v>
      </c>
      <c r="L5" s="210" t="s">
        <v>78</v>
      </c>
      <c r="M5" s="152" t="s">
        <v>0</v>
      </c>
      <c r="N5" s="260"/>
      <c r="O5" s="260"/>
      <c r="P5" s="260"/>
    </row>
    <row r="6" spans="1:13" ht="11.25" customHeight="1">
      <c r="A6" s="188" t="s">
        <v>96</v>
      </c>
      <c r="B6" s="159">
        <v>24211</v>
      </c>
      <c r="C6" s="160">
        <v>48750</v>
      </c>
      <c r="D6" s="161">
        <f>SUM(B6:C6)</f>
        <v>72961</v>
      </c>
      <c r="E6" s="159">
        <v>69745</v>
      </c>
      <c r="F6" s="162">
        <v>3216</v>
      </c>
      <c r="G6" s="161">
        <f>SUM(E6:F6)</f>
        <v>72961</v>
      </c>
      <c r="H6" s="162">
        <v>751</v>
      </c>
      <c r="I6" s="162">
        <v>961</v>
      </c>
      <c r="J6" s="161">
        <f>SUM(H6:I6)</f>
        <v>1712</v>
      </c>
      <c r="K6" s="162">
        <v>3132</v>
      </c>
      <c r="L6" s="162">
        <v>1445</v>
      </c>
      <c r="M6" s="161">
        <f>SUM(K6:L6)</f>
        <v>4577</v>
      </c>
    </row>
    <row r="7" spans="1:13" ht="11.25" customHeight="1">
      <c r="A7" s="36" t="s">
        <v>97</v>
      </c>
      <c r="B7" s="163">
        <v>10585</v>
      </c>
      <c r="C7" s="164">
        <v>6173</v>
      </c>
      <c r="D7" s="165">
        <f aca="true" t="shared" si="0" ref="D7:D43">SUM(B7:C7)</f>
        <v>16758</v>
      </c>
      <c r="E7" s="163">
        <v>7665</v>
      </c>
      <c r="F7" s="166">
        <v>9093</v>
      </c>
      <c r="G7" s="165">
        <f aca="true" t="shared" si="1" ref="G7:G43">SUM(E7:F7)</f>
        <v>16758</v>
      </c>
      <c r="H7" s="166">
        <v>355</v>
      </c>
      <c r="I7" s="166">
        <v>94</v>
      </c>
      <c r="J7" s="165">
        <f aca="true" t="shared" si="2" ref="J7:J43">SUM(H7:I7)</f>
        <v>449</v>
      </c>
      <c r="K7" s="166">
        <v>404</v>
      </c>
      <c r="L7" s="166">
        <v>235</v>
      </c>
      <c r="M7" s="165">
        <f aca="true" t="shared" si="3" ref="M7:M43">SUM(K7:L7)</f>
        <v>639</v>
      </c>
    </row>
    <row r="8" spans="1:13" ht="11.25" customHeight="1">
      <c r="A8" s="36" t="s">
        <v>98</v>
      </c>
      <c r="B8" s="163">
        <v>3386</v>
      </c>
      <c r="C8" s="164">
        <v>6126</v>
      </c>
      <c r="D8" s="165">
        <f t="shared" si="0"/>
        <v>9512</v>
      </c>
      <c r="E8" s="163">
        <v>9095</v>
      </c>
      <c r="F8" s="166">
        <v>417</v>
      </c>
      <c r="G8" s="165">
        <f t="shared" si="1"/>
        <v>9512</v>
      </c>
      <c r="H8" s="166">
        <v>173</v>
      </c>
      <c r="I8" s="166">
        <v>293</v>
      </c>
      <c r="J8" s="165">
        <f t="shared" si="2"/>
        <v>466</v>
      </c>
      <c r="K8" s="166">
        <v>923</v>
      </c>
      <c r="L8" s="166">
        <v>637</v>
      </c>
      <c r="M8" s="165">
        <f t="shared" si="3"/>
        <v>1560</v>
      </c>
    </row>
    <row r="9" spans="1:13" ht="11.25" customHeight="1">
      <c r="A9" s="36" t="s">
        <v>147</v>
      </c>
      <c r="B9" s="163">
        <v>3434</v>
      </c>
      <c r="C9" s="164">
        <v>3372</v>
      </c>
      <c r="D9" s="165">
        <f t="shared" si="0"/>
        <v>6806</v>
      </c>
      <c r="E9" s="163">
        <v>5651</v>
      </c>
      <c r="F9" s="166">
        <v>1155</v>
      </c>
      <c r="G9" s="165">
        <f t="shared" si="1"/>
        <v>6806</v>
      </c>
      <c r="H9" s="166">
        <v>133</v>
      </c>
      <c r="I9" s="166">
        <v>198</v>
      </c>
      <c r="J9" s="165">
        <f t="shared" si="2"/>
        <v>331</v>
      </c>
      <c r="K9" s="166">
        <v>541</v>
      </c>
      <c r="L9" s="166">
        <v>337</v>
      </c>
      <c r="M9" s="165">
        <f t="shared" si="3"/>
        <v>878</v>
      </c>
    </row>
    <row r="10" spans="1:13" ht="11.25" customHeight="1">
      <c r="A10" s="36" t="s">
        <v>148</v>
      </c>
      <c r="B10" s="163">
        <v>3367</v>
      </c>
      <c r="C10" s="164">
        <v>3250</v>
      </c>
      <c r="D10" s="165">
        <f t="shared" si="0"/>
        <v>6617</v>
      </c>
      <c r="E10" s="163">
        <v>6535</v>
      </c>
      <c r="F10" s="166">
        <v>82</v>
      </c>
      <c r="G10" s="165">
        <f t="shared" si="1"/>
        <v>6617</v>
      </c>
      <c r="H10" s="166">
        <v>53</v>
      </c>
      <c r="I10" s="166">
        <v>74</v>
      </c>
      <c r="J10" s="165">
        <f t="shared" si="2"/>
        <v>127</v>
      </c>
      <c r="K10" s="166">
        <v>642</v>
      </c>
      <c r="L10" s="166">
        <v>353</v>
      </c>
      <c r="M10" s="165">
        <f t="shared" si="3"/>
        <v>995</v>
      </c>
    </row>
    <row r="11" spans="1:13" ht="11.25" customHeight="1">
      <c r="A11" s="36" t="s">
        <v>99</v>
      </c>
      <c r="B11" s="163">
        <v>2483</v>
      </c>
      <c r="C11" s="164">
        <v>2156</v>
      </c>
      <c r="D11" s="165">
        <f t="shared" si="0"/>
        <v>4639</v>
      </c>
      <c r="E11" s="163">
        <v>3781</v>
      </c>
      <c r="F11" s="166">
        <v>858</v>
      </c>
      <c r="G11" s="165">
        <f t="shared" si="1"/>
        <v>4639</v>
      </c>
      <c r="H11" s="166">
        <v>207</v>
      </c>
      <c r="I11" s="166">
        <v>205</v>
      </c>
      <c r="J11" s="165">
        <f t="shared" si="2"/>
        <v>412</v>
      </c>
      <c r="K11" s="166">
        <v>117</v>
      </c>
      <c r="L11" s="166">
        <v>72</v>
      </c>
      <c r="M11" s="165">
        <f t="shared" si="3"/>
        <v>189</v>
      </c>
    </row>
    <row r="12" spans="1:13" ht="11.25" customHeight="1">
      <c r="A12" s="36" t="s">
        <v>100</v>
      </c>
      <c r="B12" s="163">
        <v>288</v>
      </c>
      <c r="C12" s="164">
        <v>374</v>
      </c>
      <c r="D12" s="165">
        <f t="shared" si="0"/>
        <v>662</v>
      </c>
      <c r="E12" s="163">
        <v>615</v>
      </c>
      <c r="F12" s="166">
        <v>47</v>
      </c>
      <c r="G12" s="165">
        <f t="shared" si="1"/>
        <v>662</v>
      </c>
      <c r="H12" s="166">
        <v>13</v>
      </c>
      <c r="I12" s="166">
        <v>22</v>
      </c>
      <c r="J12" s="165">
        <f t="shared" si="2"/>
        <v>35</v>
      </c>
      <c r="K12" s="166">
        <v>42</v>
      </c>
      <c r="L12" s="166">
        <v>40</v>
      </c>
      <c r="M12" s="165">
        <f t="shared" si="3"/>
        <v>82</v>
      </c>
    </row>
    <row r="13" spans="1:13" ht="11.25" customHeight="1">
      <c r="A13" s="36" t="s">
        <v>101</v>
      </c>
      <c r="B13" s="163">
        <v>2999</v>
      </c>
      <c r="C13" s="164">
        <v>1710</v>
      </c>
      <c r="D13" s="165">
        <f t="shared" si="0"/>
        <v>4709</v>
      </c>
      <c r="E13" s="163">
        <v>4533</v>
      </c>
      <c r="F13" s="166">
        <v>176</v>
      </c>
      <c r="G13" s="165">
        <f t="shared" si="1"/>
        <v>4709</v>
      </c>
      <c r="H13" s="166">
        <v>4</v>
      </c>
      <c r="I13" s="166">
        <v>22</v>
      </c>
      <c r="J13" s="165">
        <f t="shared" si="2"/>
        <v>26</v>
      </c>
      <c r="K13" s="166">
        <v>354</v>
      </c>
      <c r="L13" s="166">
        <v>160</v>
      </c>
      <c r="M13" s="165">
        <f t="shared" si="3"/>
        <v>514</v>
      </c>
    </row>
    <row r="14" spans="1:13" ht="11.25" customHeight="1">
      <c r="A14" s="36" t="s">
        <v>102</v>
      </c>
      <c r="B14" s="163">
        <v>199</v>
      </c>
      <c r="C14" s="164">
        <v>96</v>
      </c>
      <c r="D14" s="165">
        <f t="shared" si="0"/>
        <v>295</v>
      </c>
      <c r="E14" s="163">
        <v>162</v>
      </c>
      <c r="F14" s="166">
        <v>133</v>
      </c>
      <c r="G14" s="165">
        <f t="shared" si="1"/>
        <v>295</v>
      </c>
      <c r="H14" s="166">
        <v>9</v>
      </c>
      <c r="I14" s="166">
        <v>2</v>
      </c>
      <c r="J14" s="165">
        <f t="shared" si="2"/>
        <v>11</v>
      </c>
      <c r="K14" s="166">
        <v>28</v>
      </c>
      <c r="L14" s="166">
        <v>0</v>
      </c>
      <c r="M14" s="165">
        <f t="shared" si="3"/>
        <v>28</v>
      </c>
    </row>
    <row r="15" spans="1:13" ht="11.25" customHeight="1">
      <c r="A15" s="36" t="s">
        <v>103</v>
      </c>
      <c r="B15" s="163">
        <v>1343</v>
      </c>
      <c r="C15" s="164">
        <v>925</v>
      </c>
      <c r="D15" s="165">
        <f t="shared" si="0"/>
        <v>2268</v>
      </c>
      <c r="E15" s="163">
        <v>2248</v>
      </c>
      <c r="F15" s="166">
        <v>20</v>
      </c>
      <c r="G15" s="165">
        <f t="shared" si="1"/>
        <v>2268</v>
      </c>
      <c r="H15" s="166">
        <v>36</v>
      </c>
      <c r="I15" s="166">
        <v>29</v>
      </c>
      <c r="J15" s="165">
        <f t="shared" si="2"/>
        <v>65</v>
      </c>
      <c r="K15" s="166">
        <v>195</v>
      </c>
      <c r="L15" s="166">
        <v>45</v>
      </c>
      <c r="M15" s="165">
        <f t="shared" si="3"/>
        <v>240</v>
      </c>
    </row>
    <row r="16" spans="1:13" ht="11.25" customHeight="1">
      <c r="A16" s="36" t="s">
        <v>104</v>
      </c>
      <c r="B16" s="163">
        <v>2587</v>
      </c>
      <c r="C16" s="164">
        <v>1797</v>
      </c>
      <c r="D16" s="165">
        <f t="shared" si="0"/>
        <v>4384</v>
      </c>
      <c r="E16" s="163">
        <v>1018</v>
      </c>
      <c r="F16" s="166">
        <v>3366</v>
      </c>
      <c r="G16" s="165">
        <f t="shared" si="1"/>
        <v>4384</v>
      </c>
      <c r="H16" s="166">
        <v>25</v>
      </c>
      <c r="I16" s="166">
        <v>12</v>
      </c>
      <c r="J16" s="165">
        <f t="shared" si="2"/>
        <v>37</v>
      </c>
      <c r="K16" s="166">
        <v>52</v>
      </c>
      <c r="L16" s="166">
        <v>5</v>
      </c>
      <c r="M16" s="165">
        <f t="shared" si="3"/>
        <v>57</v>
      </c>
    </row>
    <row r="17" spans="1:13" ht="11.25" customHeight="1">
      <c r="A17" s="36" t="s">
        <v>105</v>
      </c>
      <c r="B17" s="163">
        <v>95</v>
      </c>
      <c r="C17" s="164">
        <v>68</v>
      </c>
      <c r="D17" s="165">
        <f t="shared" si="0"/>
        <v>163</v>
      </c>
      <c r="E17" s="163">
        <v>151</v>
      </c>
      <c r="F17" s="166">
        <v>12</v>
      </c>
      <c r="G17" s="165">
        <f t="shared" si="1"/>
        <v>163</v>
      </c>
      <c r="H17" s="166">
        <v>6</v>
      </c>
      <c r="I17" s="166">
        <v>1</v>
      </c>
      <c r="J17" s="165">
        <f t="shared" si="2"/>
        <v>7</v>
      </c>
      <c r="K17" s="166">
        <v>20</v>
      </c>
      <c r="L17" s="166">
        <v>4</v>
      </c>
      <c r="M17" s="165">
        <f t="shared" si="3"/>
        <v>24</v>
      </c>
    </row>
    <row r="18" spans="1:13" ht="11.25" customHeight="1">
      <c r="A18" s="36" t="s">
        <v>106</v>
      </c>
      <c r="B18" s="163">
        <v>82</v>
      </c>
      <c r="C18" s="164">
        <v>84</v>
      </c>
      <c r="D18" s="165">
        <f t="shared" si="0"/>
        <v>166</v>
      </c>
      <c r="E18" s="163">
        <v>148</v>
      </c>
      <c r="F18" s="166">
        <v>18</v>
      </c>
      <c r="G18" s="165">
        <f t="shared" si="1"/>
        <v>166</v>
      </c>
      <c r="H18" s="166">
        <v>4</v>
      </c>
      <c r="I18" s="166">
        <v>5</v>
      </c>
      <c r="J18" s="165">
        <f t="shared" si="2"/>
        <v>9</v>
      </c>
      <c r="K18" s="166">
        <v>6</v>
      </c>
      <c r="L18" s="166">
        <v>7</v>
      </c>
      <c r="M18" s="165">
        <f t="shared" si="3"/>
        <v>13</v>
      </c>
    </row>
    <row r="19" spans="1:13" ht="11.25" customHeight="1">
      <c r="A19" s="36" t="s">
        <v>107</v>
      </c>
      <c r="B19" s="163">
        <v>112</v>
      </c>
      <c r="C19" s="164">
        <v>12</v>
      </c>
      <c r="D19" s="165">
        <f t="shared" si="0"/>
        <v>124</v>
      </c>
      <c r="E19" s="163">
        <v>64</v>
      </c>
      <c r="F19" s="166">
        <v>60</v>
      </c>
      <c r="G19" s="165">
        <f t="shared" si="1"/>
        <v>124</v>
      </c>
      <c r="H19" s="166">
        <v>5</v>
      </c>
      <c r="I19" s="166">
        <v>2</v>
      </c>
      <c r="J19" s="165">
        <f t="shared" si="2"/>
        <v>7</v>
      </c>
      <c r="K19" s="166">
        <v>26</v>
      </c>
      <c r="L19" s="166">
        <v>3</v>
      </c>
      <c r="M19" s="165">
        <f t="shared" si="3"/>
        <v>29</v>
      </c>
    </row>
    <row r="20" spans="1:13" ht="11.25" customHeight="1">
      <c r="A20" s="36" t="s">
        <v>108</v>
      </c>
      <c r="B20" s="163">
        <v>1694</v>
      </c>
      <c r="C20" s="164">
        <v>1326</v>
      </c>
      <c r="D20" s="165">
        <f t="shared" si="0"/>
        <v>3020</v>
      </c>
      <c r="E20" s="163">
        <v>2797</v>
      </c>
      <c r="F20" s="166">
        <v>223</v>
      </c>
      <c r="G20" s="165">
        <f t="shared" si="1"/>
        <v>3020</v>
      </c>
      <c r="H20" s="166">
        <v>27</v>
      </c>
      <c r="I20" s="166">
        <v>41</v>
      </c>
      <c r="J20" s="165">
        <f t="shared" si="2"/>
        <v>68</v>
      </c>
      <c r="K20" s="166">
        <v>702</v>
      </c>
      <c r="L20" s="166">
        <v>331</v>
      </c>
      <c r="M20" s="165">
        <f t="shared" si="3"/>
        <v>1033</v>
      </c>
    </row>
    <row r="21" spans="1:13" ht="11.25" customHeight="1">
      <c r="A21" s="36" t="s">
        <v>109</v>
      </c>
      <c r="B21" s="163">
        <v>4</v>
      </c>
      <c r="C21" s="164">
        <v>5</v>
      </c>
      <c r="D21" s="165">
        <f t="shared" si="0"/>
        <v>9</v>
      </c>
      <c r="E21" s="163">
        <v>2</v>
      </c>
      <c r="F21" s="166">
        <v>7</v>
      </c>
      <c r="G21" s="165">
        <f t="shared" si="1"/>
        <v>9</v>
      </c>
      <c r="H21" s="166">
        <v>3</v>
      </c>
      <c r="I21" s="166">
        <v>2</v>
      </c>
      <c r="J21" s="165">
        <f t="shared" si="2"/>
        <v>5</v>
      </c>
      <c r="K21" s="166">
        <v>10</v>
      </c>
      <c r="L21" s="166">
        <v>0</v>
      </c>
      <c r="M21" s="165">
        <f t="shared" si="3"/>
        <v>10</v>
      </c>
    </row>
    <row r="22" spans="1:13" ht="11.25" customHeight="1">
      <c r="A22" s="36" t="s">
        <v>110</v>
      </c>
      <c r="B22" s="163">
        <v>281</v>
      </c>
      <c r="C22" s="164">
        <v>169</v>
      </c>
      <c r="D22" s="165">
        <f t="shared" si="0"/>
        <v>450</v>
      </c>
      <c r="E22" s="163">
        <v>302</v>
      </c>
      <c r="F22" s="166">
        <v>148</v>
      </c>
      <c r="G22" s="165">
        <f t="shared" si="1"/>
        <v>450</v>
      </c>
      <c r="H22" s="166">
        <v>8</v>
      </c>
      <c r="I22" s="166">
        <v>2</v>
      </c>
      <c r="J22" s="165">
        <f t="shared" si="2"/>
        <v>10</v>
      </c>
      <c r="K22" s="166">
        <v>32</v>
      </c>
      <c r="L22" s="166">
        <v>4</v>
      </c>
      <c r="M22" s="165">
        <f t="shared" si="3"/>
        <v>36</v>
      </c>
    </row>
    <row r="23" spans="1:13" ht="11.25" customHeight="1">
      <c r="A23" s="36" t="s">
        <v>111</v>
      </c>
      <c r="B23" s="163">
        <v>967</v>
      </c>
      <c r="C23" s="164">
        <v>445</v>
      </c>
      <c r="D23" s="165">
        <f t="shared" si="0"/>
        <v>1412</v>
      </c>
      <c r="E23" s="163">
        <v>714</v>
      </c>
      <c r="F23" s="166">
        <v>698</v>
      </c>
      <c r="G23" s="165">
        <f t="shared" si="1"/>
        <v>1412</v>
      </c>
      <c r="H23" s="166">
        <v>30</v>
      </c>
      <c r="I23" s="166">
        <v>28</v>
      </c>
      <c r="J23" s="165">
        <f t="shared" si="2"/>
        <v>58</v>
      </c>
      <c r="K23" s="166">
        <v>128</v>
      </c>
      <c r="L23" s="166">
        <v>38</v>
      </c>
      <c r="M23" s="165">
        <f t="shared" si="3"/>
        <v>166</v>
      </c>
    </row>
    <row r="24" spans="1:13" ht="11.25" customHeight="1">
      <c r="A24" s="36" t="s">
        <v>112</v>
      </c>
      <c r="B24" s="163">
        <v>52</v>
      </c>
      <c r="C24" s="164">
        <v>125</v>
      </c>
      <c r="D24" s="165">
        <f t="shared" si="0"/>
        <v>177</v>
      </c>
      <c r="E24" s="163">
        <v>130</v>
      </c>
      <c r="F24" s="166">
        <v>47</v>
      </c>
      <c r="G24" s="165">
        <f t="shared" si="1"/>
        <v>177</v>
      </c>
      <c r="H24" s="166">
        <v>7</v>
      </c>
      <c r="I24" s="166">
        <v>2</v>
      </c>
      <c r="J24" s="165">
        <f t="shared" si="2"/>
        <v>9</v>
      </c>
      <c r="K24" s="166">
        <v>16</v>
      </c>
      <c r="L24" s="166">
        <v>1</v>
      </c>
      <c r="M24" s="165">
        <f t="shared" si="3"/>
        <v>17</v>
      </c>
    </row>
    <row r="25" spans="1:13" ht="11.25" customHeight="1">
      <c r="A25" s="36" t="s">
        <v>113</v>
      </c>
      <c r="B25" s="163">
        <v>1734</v>
      </c>
      <c r="C25" s="164">
        <v>1264</v>
      </c>
      <c r="D25" s="165">
        <f t="shared" si="0"/>
        <v>2998</v>
      </c>
      <c r="E25" s="163">
        <v>2522</v>
      </c>
      <c r="F25" s="166">
        <v>476</v>
      </c>
      <c r="G25" s="165">
        <f t="shared" si="1"/>
        <v>2998</v>
      </c>
      <c r="H25" s="166">
        <v>19</v>
      </c>
      <c r="I25" s="166">
        <v>5</v>
      </c>
      <c r="J25" s="165">
        <f t="shared" si="2"/>
        <v>24</v>
      </c>
      <c r="K25" s="166">
        <v>285</v>
      </c>
      <c r="L25" s="166">
        <v>80</v>
      </c>
      <c r="M25" s="165">
        <f t="shared" si="3"/>
        <v>365</v>
      </c>
    </row>
    <row r="26" spans="1:13" ht="11.25" customHeight="1">
      <c r="A26" s="36" t="s">
        <v>114</v>
      </c>
      <c r="B26" s="163">
        <v>222</v>
      </c>
      <c r="C26" s="164">
        <v>260</v>
      </c>
      <c r="D26" s="165">
        <f t="shared" si="0"/>
        <v>482</v>
      </c>
      <c r="E26" s="163">
        <v>476</v>
      </c>
      <c r="F26" s="166">
        <v>6</v>
      </c>
      <c r="G26" s="165">
        <f t="shared" si="1"/>
        <v>482</v>
      </c>
      <c r="H26" s="166">
        <v>6</v>
      </c>
      <c r="I26" s="166">
        <v>15</v>
      </c>
      <c r="J26" s="165">
        <f t="shared" si="2"/>
        <v>21</v>
      </c>
      <c r="K26" s="166">
        <v>140</v>
      </c>
      <c r="L26" s="166">
        <v>70</v>
      </c>
      <c r="M26" s="165">
        <f t="shared" si="3"/>
        <v>210</v>
      </c>
    </row>
    <row r="27" spans="1:13" ht="11.25" customHeight="1">
      <c r="A27" s="38" t="s">
        <v>115</v>
      </c>
      <c r="B27" s="163">
        <v>881</v>
      </c>
      <c r="C27" s="164">
        <v>361</v>
      </c>
      <c r="D27" s="165">
        <f t="shared" si="0"/>
        <v>1242</v>
      </c>
      <c r="E27" s="163">
        <v>1229</v>
      </c>
      <c r="F27" s="166">
        <v>13</v>
      </c>
      <c r="G27" s="165">
        <f t="shared" si="1"/>
        <v>1242</v>
      </c>
      <c r="H27" s="166">
        <v>18</v>
      </c>
      <c r="I27" s="166">
        <v>11</v>
      </c>
      <c r="J27" s="165">
        <f t="shared" si="2"/>
        <v>29</v>
      </c>
      <c r="K27" s="166">
        <v>176</v>
      </c>
      <c r="L27" s="166">
        <v>74</v>
      </c>
      <c r="M27" s="165">
        <f t="shared" si="3"/>
        <v>250</v>
      </c>
    </row>
    <row r="28" spans="1:13" ht="11.25" customHeight="1">
      <c r="A28" s="36" t="s">
        <v>116</v>
      </c>
      <c r="B28" s="163">
        <v>423</v>
      </c>
      <c r="C28" s="164">
        <v>179</v>
      </c>
      <c r="D28" s="165">
        <f t="shared" si="0"/>
        <v>602</v>
      </c>
      <c r="E28" s="163">
        <v>585</v>
      </c>
      <c r="F28" s="166">
        <v>17</v>
      </c>
      <c r="G28" s="165">
        <f t="shared" si="1"/>
        <v>602</v>
      </c>
      <c r="H28" s="166">
        <v>23</v>
      </c>
      <c r="I28" s="166">
        <v>17</v>
      </c>
      <c r="J28" s="165">
        <f t="shared" si="2"/>
        <v>40</v>
      </c>
      <c r="K28" s="166">
        <v>43</v>
      </c>
      <c r="L28" s="166">
        <v>19</v>
      </c>
      <c r="M28" s="165">
        <f t="shared" si="3"/>
        <v>62</v>
      </c>
    </row>
    <row r="29" spans="1:13" ht="11.25" customHeight="1">
      <c r="A29" s="36" t="s">
        <v>117</v>
      </c>
      <c r="B29" s="163">
        <v>259</v>
      </c>
      <c r="C29" s="164">
        <v>100</v>
      </c>
      <c r="D29" s="165">
        <f t="shared" si="0"/>
        <v>359</v>
      </c>
      <c r="E29" s="163">
        <v>359</v>
      </c>
      <c r="F29" s="166">
        <v>0</v>
      </c>
      <c r="G29" s="165">
        <f t="shared" si="1"/>
        <v>359</v>
      </c>
      <c r="H29" s="166">
        <v>7</v>
      </c>
      <c r="I29" s="166">
        <v>8</v>
      </c>
      <c r="J29" s="165">
        <f t="shared" si="2"/>
        <v>15</v>
      </c>
      <c r="K29" s="166">
        <v>46</v>
      </c>
      <c r="L29" s="166">
        <v>18</v>
      </c>
      <c r="M29" s="165">
        <f t="shared" si="3"/>
        <v>64</v>
      </c>
    </row>
    <row r="30" spans="1:13" ht="11.25" customHeight="1">
      <c r="A30" s="36" t="s">
        <v>118</v>
      </c>
      <c r="B30" s="163">
        <v>37</v>
      </c>
      <c r="C30" s="164">
        <v>19</v>
      </c>
      <c r="D30" s="165">
        <f t="shared" si="0"/>
        <v>56</v>
      </c>
      <c r="E30" s="163">
        <v>56</v>
      </c>
      <c r="F30" s="166">
        <v>0</v>
      </c>
      <c r="G30" s="165">
        <f t="shared" si="1"/>
        <v>56</v>
      </c>
      <c r="H30" s="166">
        <v>6</v>
      </c>
      <c r="I30" s="166">
        <v>9</v>
      </c>
      <c r="J30" s="165">
        <f t="shared" si="2"/>
        <v>15</v>
      </c>
      <c r="K30" s="166">
        <v>28</v>
      </c>
      <c r="L30" s="166">
        <v>17</v>
      </c>
      <c r="M30" s="165">
        <f t="shared" si="3"/>
        <v>45</v>
      </c>
    </row>
    <row r="31" spans="1:13" ht="11.25" customHeight="1">
      <c r="A31" s="36" t="s">
        <v>119</v>
      </c>
      <c r="B31" s="163">
        <v>499</v>
      </c>
      <c r="C31" s="164">
        <v>282</v>
      </c>
      <c r="D31" s="165">
        <f t="shared" si="0"/>
        <v>781</v>
      </c>
      <c r="E31" s="163">
        <v>776</v>
      </c>
      <c r="F31" s="166">
        <v>5</v>
      </c>
      <c r="G31" s="165">
        <f t="shared" si="1"/>
        <v>781</v>
      </c>
      <c r="H31" s="166">
        <v>10</v>
      </c>
      <c r="I31" s="166">
        <v>7</v>
      </c>
      <c r="J31" s="165">
        <f t="shared" si="2"/>
        <v>17</v>
      </c>
      <c r="K31" s="166">
        <v>66</v>
      </c>
      <c r="L31" s="166">
        <v>51</v>
      </c>
      <c r="M31" s="165">
        <f t="shared" si="3"/>
        <v>117</v>
      </c>
    </row>
    <row r="32" spans="1:13" ht="11.25" customHeight="1">
      <c r="A32" s="36" t="s">
        <v>120</v>
      </c>
      <c r="B32" s="163">
        <v>404</v>
      </c>
      <c r="C32" s="164">
        <v>186</v>
      </c>
      <c r="D32" s="165">
        <f t="shared" si="0"/>
        <v>590</v>
      </c>
      <c r="E32" s="163">
        <v>571</v>
      </c>
      <c r="F32" s="166">
        <v>19</v>
      </c>
      <c r="G32" s="165">
        <f t="shared" si="1"/>
        <v>590</v>
      </c>
      <c r="H32" s="166">
        <v>33</v>
      </c>
      <c r="I32" s="166">
        <v>20</v>
      </c>
      <c r="J32" s="165">
        <f t="shared" si="2"/>
        <v>53</v>
      </c>
      <c r="K32" s="166">
        <v>44</v>
      </c>
      <c r="L32" s="166">
        <v>28</v>
      </c>
      <c r="M32" s="165">
        <f t="shared" si="3"/>
        <v>72</v>
      </c>
    </row>
    <row r="33" spans="1:13" ht="11.25" customHeight="1">
      <c r="A33" s="36" t="s">
        <v>121</v>
      </c>
      <c r="B33" s="163">
        <v>85</v>
      </c>
      <c r="C33" s="164">
        <v>186</v>
      </c>
      <c r="D33" s="165">
        <f t="shared" si="0"/>
        <v>271</v>
      </c>
      <c r="E33" s="163">
        <v>266</v>
      </c>
      <c r="F33" s="166">
        <v>5</v>
      </c>
      <c r="G33" s="165">
        <f t="shared" si="1"/>
        <v>271</v>
      </c>
      <c r="H33" s="166">
        <v>1</v>
      </c>
      <c r="I33" s="166">
        <v>5</v>
      </c>
      <c r="J33" s="165">
        <f t="shared" si="2"/>
        <v>6</v>
      </c>
      <c r="K33" s="166">
        <v>42</v>
      </c>
      <c r="L33" s="166">
        <v>51</v>
      </c>
      <c r="M33" s="165">
        <f t="shared" si="3"/>
        <v>93</v>
      </c>
    </row>
    <row r="34" spans="1:13" ht="11.25" customHeight="1">
      <c r="A34" s="36" t="s">
        <v>122</v>
      </c>
      <c r="B34" s="163">
        <v>8</v>
      </c>
      <c r="C34" s="164">
        <v>3</v>
      </c>
      <c r="D34" s="165">
        <f t="shared" si="0"/>
        <v>11</v>
      </c>
      <c r="E34" s="163">
        <v>6</v>
      </c>
      <c r="F34" s="166">
        <v>5</v>
      </c>
      <c r="G34" s="165">
        <f t="shared" si="1"/>
        <v>11</v>
      </c>
      <c r="H34" s="166">
        <v>1</v>
      </c>
      <c r="I34" s="166">
        <v>2</v>
      </c>
      <c r="J34" s="165">
        <f t="shared" si="2"/>
        <v>3</v>
      </c>
      <c r="K34" s="166">
        <v>4</v>
      </c>
      <c r="L34" s="166">
        <v>0</v>
      </c>
      <c r="M34" s="165">
        <f t="shared" si="3"/>
        <v>4</v>
      </c>
    </row>
    <row r="35" spans="1:13" ht="11.25" customHeight="1">
      <c r="A35" s="36" t="s">
        <v>123</v>
      </c>
      <c r="B35" s="163">
        <v>2252</v>
      </c>
      <c r="C35" s="164">
        <v>1988</v>
      </c>
      <c r="D35" s="165">
        <f t="shared" si="0"/>
        <v>4240</v>
      </c>
      <c r="E35" s="163">
        <v>3835</v>
      </c>
      <c r="F35" s="166">
        <v>405</v>
      </c>
      <c r="G35" s="165">
        <f t="shared" si="1"/>
        <v>4240</v>
      </c>
      <c r="H35" s="166">
        <v>60</v>
      </c>
      <c r="I35" s="166">
        <v>75</v>
      </c>
      <c r="J35" s="165">
        <f t="shared" si="2"/>
        <v>135</v>
      </c>
      <c r="K35" s="166">
        <v>180</v>
      </c>
      <c r="L35" s="166">
        <v>120</v>
      </c>
      <c r="M35" s="165">
        <f t="shared" si="3"/>
        <v>300</v>
      </c>
    </row>
    <row r="36" spans="1:13" ht="11.25" customHeight="1">
      <c r="A36" s="36" t="s">
        <v>124</v>
      </c>
      <c r="B36" s="163">
        <v>376</v>
      </c>
      <c r="C36" s="164">
        <v>194</v>
      </c>
      <c r="D36" s="165">
        <f t="shared" si="0"/>
        <v>570</v>
      </c>
      <c r="E36" s="163">
        <v>541</v>
      </c>
      <c r="F36" s="166">
        <v>29</v>
      </c>
      <c r="G36" s="165">
        <f t="shared" si="1"/>
        <v>570</v>
      </c>
      <c r="H36" s="166">
        <v>31</v>
      </c>
      <c r="I36" s="166">
        <v>33</v>
      </c>
      <c r="J36" s="165">
        <f t="shared" si="2"/>
        <v>64</v>
      </c>
      <c r="K36" s="166">
        <v>76</v>
      </c>
      <c r="L36" s="166">
        <v>34</v>
      </c>
      <c r="M36" s="165">
        <f t="shared" si="3"/>
        <v>110</v>
      </c>
    </row>
    <row r="37" spans="1:13" ht="11.25" customHeight="1">
      <c r="A37" s="36" t="s">
        <v>125</v>
      </c>
      <c r="B37" s="163">
        <v>1832</v>
      </c>
      <c r="C37" s="164">
        <v>1064</v>
      </c>
      <c r="D37" s="165">
        <f t="shared" si="0"/>
        <v>2896</v>
      </c>
      <c r="E37" s="163">
        <v>2792</v>
      </c>
      <c r="F37" s="166">
        <v>104</v>
      </c>
      <c r="G37" s="165">
        <f t="shared" si="1"/>
        <v>2896</v>
      </c>
      <c r="H37" s="166">
        <v>49</v>
      </c>
      <c r="I37" s="166">
        <v>45</v>
      </c>
      <c r="J37" s="165">
        <f t="shared" si="2"/>
        <v>94</v>
      </c>
      <c r="K37" s="166">
        <v>155</v>
      </c>
      <c r="L37" s="166">
        <v>98</v>
      </c>
      <c r="M37" s="165">
        <f t="shared" si="3"/>
        <v>253</v>
      </c>
    </row>
    <row r="38" spans="1:13" ht="11.25" customHeight="1">
      <c r="A38" s="36" t="s">
        <v>126</v>
      </c>
      <c r="B38" s="163">
        <v>395</v>
      </c>
      <c r="C38" s="164">
        <v>221</v>
      </c>
      <c r="D38" s="165">
        <f t="shared" si="0"/>
        <v>616</v>
      </c>
      <c r="E38" s="163">
        <v>615</v>
      </c>
      <c r="F38" s="166">
        <v>1</v>
      </c>
      <c r="G38" s="165">
        <f t="shared" si="1"/>
        <v>616</v>
      </c>
      <c r="H38" s="166">
        <v>7</v>
      </c>
      <c r="I38" s="166">
        <v>12</v>
      </c>
      <c r="J38" s="165">
        <f t="shared" si="2"/>
        <v>19</v>
      </c>
      <c r="K38" s="166">
        <v>33</v>
      </c>
      <c r="L38" s="166">
        <v>13</v>
      </c>
      <c r="M38" s="165">
        <f t="shared" si="3"/>
        <v>46</v>
      </c>
    </row>
    <row r="39" spans="1:13" ht="11.25" customHeight="1">
      <c r="A39" s="36" t="s">
        <v>127</v>
      </c>
      <c r="B39" s="163">
        <v>358</v>
      </c>
      <c r="C39" s="164">
        <v>260</v>
      </c>
      <c r="D39" s="165">
        <f t="shared" si="0"/>
        <v>618</v>
      </c>
      <c r="E39" s="163">
        <v>618</v>
      </c>
      <c r="F39" s="166">
        <v>0</v>
      </c>
      <c r="G39" s="165">
        <f t="shared" si="1"/>
        <v>618</v>
      </c>
      <c r="H39" s="166">
        <v>9</v>
      </c>
      <c r="I39" s="166">
        <v>5</v>
      </c>
      <c r="J39" s="165">
        <f t="shared" si="2"/>
        <v>14</v>
      </c>
      <c r="K39" s="166">
        <v>39</v>
      </c>
      <c r="L39" s="166">
        <v>21</v>
      </c>
      <c r="M39" s="165">
        <f t="shared" si="3"/>
        <v>60</v>
      </c>
    </row>
    <row r="40" spans="1:13" ht="11.25" customHeight="1">
      <c r="A40" s="36" t="s">
        <v>128</v>
      </c>
      <c r="B40" s="163">
        <v>16</v>
      </c>
      <c r="C40" s="164">
        <v>15</v>
      </c>
      <c r="D40" s="165">
        <f t="shared" si="0"/>
        <v>31</v>
      </c>
      <c r="E40" s="163">
        <v>31</v>
      </c>
      <c r="F40" s="166">
        <v>0</v>
      </c>
      <c r="G40" s="165">
        <f t="shared" si="1"/>
        <v>31</v>
      </c>
      <c r="H40" s="166">
        <v>3</v>
      </c>
      <c r="I40" s="166">
        <v>1</v>
      </c>
      <c r="J40" s="165">
        <f t="shared" si="2"/>
        <v>4</v>
      </c>
      <c r="K40" s="166">
        <v>9</v>
      </c>
      <c r="L40" s="166">
        <v>1</v>
      </c>
      <c r="M40" s="165">
        <f t="shared" si="3"/>
        <v>10</v>
      </c>
    </row>
    <row r="41" spans="1:13" ht="11.25" customHeight="1">
      <c r="A41" s="36" t="s">
        <v>129</v>
      </c>
      <c r="B41" s="163">
        <v>1883</v>
      </c>
      <c r="C41" s="164">
        <v>1004</v>
      </c>
      <c r="D41" s="165">
        <f t="shared" si="0"/>
        <v>2887</v>
      </c>
      <c r="E41" s="163">
        <v>2750</v>
      </c>
      <c r="F41" s="166">
        <v>137</v>
      </c>
      <c r="G41" s="165">
        <f t="shared" si="1"/>
        <v>2887</v>
      </c>
      <c r="H41" s="166">
        <v>18</v>
      </c>
      <c r="I41" s="166">
        <v>21</v>
      </c>
      <c r="J41" s="165">
        <f t="shared" si="2"/>
        <v>39</v>
      </c>
      <c r="K41" s="166">
        <v>67</v>
      </c>
      <c r="L41" s="166">
        <v>42</v>
      </c>
      <c r="M41" s="165">
        <f t="shared" si="3"/>
        <v>109</v>
      </c>
    </row>
    <row r="42" spans="1:13" ht="11.25" customHeight="1">
      <c r="A42" s="36" t="s">
        <v>130</v>
      </c>
      <c r="B42" s="163">
        <v>3303</v>
      </c>
      <c r="C42" s="164">
        <v>2518</v>
      </c>
      <c r="D42" s="165">
        <f t="shared" si="0"/>
        <v>5821</v>
      </c>
      <c r="E42" s="163">
        <v>5488</v>
      </c>
      <c r="F42" s="166">
        <v>333</v>
      </c>
      <c r="G42" s="165">
        <f t="shared" si="1"/>
        <v>5821</v>
      </c>
      <c r="H42" s="166">
        <v>35</v>
      </c>
      <c r="I42" s="166">
        <v>23</v>
      </c>
      <c r="J42" s="165">
        <f t="shared" si="2"/>
        <v>58</v>
      </c>
      <c r="K42" s="166">
        <v>189</v>
      </c>
      <c r="L42" s="166">
        <v>68</v>
      </c>
      <c r="M42" s="165">
        <f t="shared" si="3"/>
        <v>257</v>
      </c>
    </row>
    <row r="43" spans="1:13" ht="11.25" customHeight="1" thickBot="1">
      <c r="A43" s="182" t="s">
        <v>131</v>
      </c>
      <c r="B43" s="167">
        <v>102</v>
      </c>
      <c r="C43" s="168">
        <v>59</v>
      </c>
      <c r="D43" s="169">
        <f t="shared" si="0"/>
        <v>161</v>
      </c>
      <c r="E43" s="167">
        <v>153</v>
      </c>
      <c r="F43" s="170">
        <v>8</v>
      </c>
      <c r="G43" s="169">
        <f t="shared" si="1"/>
        <v>161</v>
      </c>
      <c r="H43" s="170">
        <v>8</v>
      </c>
      <c r="I43" s="170">
        <v>9</v>
      </c>
      <c r="J43" s="169">
        <f t="shared" si="2"/>
        <v>17</v>
      </c>
      <c r="K43" s="170">
        <v>25</v>
      </c>
      <c r="L43" s="170">
        <v>17</v>
      </c>
      <c r="M43" s="169">
        <f t="shared" si="3"/>
        <v>42</v>
      </c>
    </row>
    <row r="44" spans="1:13" ht="11.25" customHeight="1" thickBot="1">
      <c r="A44" s="171" t="s">
        <v>0</v>
      </c>
      <c r="B44" s="172">
        <f>SUM(B6:B43)</f>
        <v>73238</v>
      </c>
      <c r="C44" s="173">
        <f aca="true" t="shared" si="4" ref="C44:M44">SUM(C6:C43)</f>
        <v>87126</v>
      </c>
      <c r="D44" s="174">
        <f t="shared" si="4"/>
        <v>160364</v>
      </c>
      <c r="E44" s="173">
        <f t="shared" si="4"/>
        <v>139025</v>
      </c>
      <c r="F44" s="173">
        <f t="shared" si="4"/>
        <v>21339</v>
      </c>
      <c r="G44" s="174">
        <f t="shared" si="4"/>
        <v>160364</v>
      </c>
      <c r="H44" s="173">
        <f t="shared" si="4"/>
        <v>2193</v>
      </c>
      <c r="I44" s="173">
        <f t="shared" si="4"/>
        <v>2318</v>
      </c>
      <c r="J44" s="174">
        <f t="shared" si="4"/>
        <v>4511</v>
      </c>
      <c r="K44" s="173">
        <f>SUM(K6:K43)</f>
        <v>9017</v>
      </c>
      <c r="L44" s="173">
        <f t="shared" si="4"/>
        <v>4539</v>
      </c>
      <c r="M44" s="174">
        <f t="shared" si="4"/>
        <v>13556</v>
      </c>
    </row>
    <row r="51" spans="8:10" ht="12.75">
      <c r="H51" s="187"/>
      <c r="I51" s="187"/>
      <c r="J51" s="273"/>
    </row>
    <row r="52" spans="1:8" ht="12.75">
      <c r="A52" s="99"/>
      <c r="B52" s="276"/>
      <c r="H52" s="187"/>
    </row>
  </sheetData>
  <mergeCells count="3">
    <mergeCell ref="B4:G4"/>
    <mergeCell ref="H4:J4"/>
    <mergeCell ref="K4:M4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K27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1" customWidth="1"/>
    <col min="2" max="2" width="20.421875" style="1" customWidth="1"/>
    <col min="3" max="3" width="9.140625" style="1" customWidth="1"/>
    <col min="4" max="4" width="10.140625" style="1" customWidth="1"/>
    <col min="5" max="5" width="9.140625" style="1" customWidth="1"/>
    <col min="6" max="6" width="10.57421875" style="1" customWidth="1"/>
    <col min="7" max="7" width="9.140625" style="1" customWidth="1"/>
    <col min="8" max="8" width="10.57421875" style="1" customWidth="1"/>
    <col min="9" max="9" width="9.8515625" style="1" bestFit="1" customWidth="1"/>
    <col min="10" max="16384" width="9.140625" style="1" customWidth="1"/>
  </cols>
  <sheetData>
    <row r="1" ht="18.75">
      <c r="A1" s="2" t="s">
        <v>4</v>
      </c>
    </row>
    <row r="2" ht="12.75">
      <c r="A2" s="3" t="s">
        <v>5</v>
      </c>
    </row>
    <row r="3" ht="9.75" customHeight="1" thickBot="1"/>
    <row r="4" spans="1:10" ht="26.25" customHeight="1" thickBot="1">
      <c r="A4" s="304" t="s">
        <v>6</v>
      </c>
      <c r="B4" s="305"/>
      <c r="C4" s="308" t="s">
        <v>32</v>
      </c>
      <c r="D4" s="309"/>
      <c r="E4" s="304" t="s">
        <v>34</v>
      </c>
      <c r="F4" s="305"/>
      <c r="G4" s="308" t="s">
        <v>35</v>
      </c>
      <c r="H4" s="309"/>
      <c r="I4" s="310" t="s">
        <v>36</v>
      </c>
      <c r="J4" s="312" t="s">
        <v>33</v>
      </c>
    </row>
    <row r="5" spans="1:10" ht="23.25" customHeight="1" thickBot="1">
      <c r="A5" s="7" t="s">
        <v>7</v>
      </c>
      <c r="B5" s="45" t="s">
        <v>9</v>
      </c>
      <c r="C5" s="76" t="s">
        <v>0</v>
      </c>
      <c r="D5" s="77" t="s">
        <v>33</v>
      </c>
      <c r="E5" s="76" t="s">
        <v>0</v>
      </c>
      <c r="F5" s="77" t="s">
        <v>33</v>
      </c>
      <c r="G5" s="76" t="s">
        <v>0</v>
      </c>
      <c r="H5" s="77" t="s">
        <v>33</v>
      </c>
      <c r="I5" s="311"/>
      <c r="J5" s="302"/>
    </row>
    <row r="6" spans="1:11" ht="19.5" customHeight="1">
      <c r="A6" s="319" t="s">
        <v>8</v>
      </c>
      <c r="B6" s="67" t="s">
        <v>10</v>
      </c>
      <c r="C6" s="4">
        <v>916</v>
      </c>
      <c r="D6" s="46">
        <v>49.1</v>
      </c>
      <c r="E6" s="4">
        <v>2514</v>
      </c>
      <c r="F6" s="46">
        <v>49.2</v>
      </c>
      <c r="G6" s="4">
        <v>17421</v>
      </c>
      <c r="H6" s="46">
        <v>48</v>
      </c>
      <c r="I6" s="47">
        <f>C6+E6+G6</f>
        <v>20851</v>
      </c>
      <c r="J6" s="48">
        <v>48.2</v>
      </c>
      <c r="K6" s="261"/>
    </row>
    <row r="7" spans="1:10" ht="19.5" customHeight="1">
      <c r="A7" s="307"/>
      <c r="B7" s="68" t="s">
        <v>11</v>
      </c>
      <c r="C7" s="5">
        <v>15694</v>
      </c>
      <c r="D7" s="49">
        <v>50.6</v>
      </c>
      <c r="E7" s="5">
        <v>10435</v>
      </c>
      <c r="F7" s="49" t="s">
        <v>2</v>
      </c>
      <c r="G7" s="5">
        <v>37548</v>
      </c>
      <c r="H7" s="49">
        <v>48.4</v>
      </c>
      <c r="I7" s="50">
        <f aca="true" t="shared" si="0" ref="I7:I25">C7+E7+G7</f>
        <v>63677</v>
      </c>
      <c r="J7" s="51">
        <v>48.8</v>
      </c>
    </row>
    <row r="8" spans="1:10" ht="19.5" customHeight="1" thickBot="1">
      <c r="A8" s="303"/>
      <c r="B8" s="68" t="s">
        <v>12</v>
      </c>
      <c r="C8" s="6">
        <v>16754</v>
      </c>
      <c r="D8" s="52">
        <v>49</v>
      </c>
      <c r="E8" s="6">
        <v>11298</v>
      </c>
      <c r="F8" s="52">
        <v>47.6</v>
      </c>
      <c r="G8" s="6">
        <v>38292</v>
      </c>
      <c r="H8" s="52">
        <v>48.1</v>
      </c>
      <c r="I8" s="53">
        <f t="shared" si="0"/>
        <v>66344</v>
      </c>
      <c r="J8" s="54">
        <v>48.3</v>
      </c>
    </row>
    <row r="9" spans="1:10" ht="19.5" customHeight="1">
      <c r="A9" s="316" t="s">
        <v>14</v>
      </c>
      <c r="B9" s="26" t="s">
        <v>13</v>
      </c>
      <c r="C9" s="13">
        <v>19470</v>
      </c>
      <c r="D9" s="46">
        <v>48.8</v>
      </c>
      <c r="E9" s="4">
        <v>17320</v>
      </c>
      <c r="F9" s="46">
        <v>47.8</v>
      </c>
      <c r="G9" s="4">
        <v>35539</v>
      </c>
      <c r="H9" s="46">
        <v>47.5</v>
      </c>
      <c r="I9" s="47">
        <f t="shared" si="0"/>
        <v>72329</v>
      </c>
      <c r="J9" s="48">
        <v>47.9</v>
      </c>
    </row>
    <row r="10" spans="1:10" ht="19.5" customHeight="1">
      <c r="A10" s="317"/>
      <c r="B10" s="27" t="s">
        <v>15</v>
      </c>
      <c r="C10" s="21">
        <v>20598</v>
      </c>
      <c r="D10" s="49">
        <v>49.1</v>
      </c>
      <c r="E10" s="5">
        <v>17281</v>
      </c>
      <c r="F10" s="49">
        <v>48.3</v>
      </c>
      <c r="G10" s="5">
        <v>34945</v>
      </c>
      <c r="H10" s="49">
        <v>47.4</v>
      </c>
      <c r="I10" s="50">
        <f t="shared" si="0"/>
        <v>72824</v>
      </c>
      <c r="J10" s="51">
        <v>48.1</v>
      </c>
    </row>
    <row r="11" spans="1:10" ht="19.5" customHeight="1">
      <c r="A11" s="317"/>
      <c r="B11" s="27" t="s">
        <v>16</v>
      </c>
      <c r="C11" s="21">
        <v>22642</v>
      </c>
      <c r="D11" s="49">
        <v>48.8</v>
      </c>
      <c r="E11" s="5">
        <v>17649</v>
      </c>
      <c r="F11" s="49">
        <v>47.9</v>
      </c>
      <c r="G11" s="5">
        <v>35125</v>
      </c>
      <c r="H11" s="49">
        <v>47.6</v>
      </c>
      <c r="I11" s="50">
        <f t="shared" si="0"/>
        <v>75416</v>
      </c>
      <c r="J11" s="51">
        <v>48</v>
      </c>
    </row>
    <row r="12" spans="1:10" ht="19.5" customHeight="1">
      <c r="A12" s="317"/>
      <c r="B12" s="27" t="s">
        <v>17</v>
      </c>
      <c r="C12" s="21">
        <v>31980</v>
      </c>
      <c r="D12" s="49">
        <v>48.1</v>
      </c>
      <c r="E12" s="5">
        <v>17049</v>
      </c>
      <c r="F12" s="49">
        <v>47</v>
      </c>
      <c r="G12" s="5">
        <v>33737</v>
      </c>
      <c r="H12" s="49">
        <v>47.8</v>
      </c>
      <c r="I12" s="50">
        <f t="shared" si="0"/>
        <v>82766</v>
      </c>
      <c r="J12" s="51">
        <v>47.7</v>
      </c>
    </row>
    <row r="13" spans="1:10" ht="19.5" customHeight="1">
      <c r="A13" s="317"/>
      <c r="B13" s="27" t="s">
        <v>18</v>
      </c>
      <c r="C13" s="21">
        <v>26392</v>
      </c>
      <c r="D13" s="49">
        <v>51.1</v>
      </c>
      <c r="E13" s="5">
        <v>16201</v>
      </c>
      <c r="F13" s="49">
        <v>48.3</v>
      </c>
      <c r="G13" s="5">
        <v>33300</v>
      </c>
      <c r="H13" s="49">
        <v>47.2</v>
      </c>
      <c r="I13" s="50">
        <f t="shared" si="0"/>
        <v>75893</v>
      </c>
      <c r="J13" s="51">
        <v>48.8</v>
      </c>
    </row>
    <row r="14" spans="1:10" ht="19.5" customHeight="1" thickBot="1">
      <c r="A14" s="318"/>
      <c r="B14" s="69" t="s">
        <v>19</v>
      </c>
      <c r="C14" s="55">
        <v>24780</v>
      </c>
      <c r="D14" s="52">
        <v>52.3</v>
      </c>
      <c r="E14" s="22">
        <v>14534</v>
      </c>
      <c r="F14" s="62">
        <v>48.7</v>
      </c>
      <c r="G14" s="6">
        <v>32024</v>
      </c>
      <c r="H14" s="52">
        <v>47.6</v>
      </c>
      <c r="I14" s="53">
        <f t="shared" si="0"/>
        <v>71338</v>
      </c>
      <c r="J14" s="54">
        <v>49.4</v>
      </c>
    </row>
    <row r="15" spans="1:10" ht="19.5" customHeight="1">
      <c r="A15" s="316" t="s">
        <v>20</v>
      </c>
      <c r="B15" s="26" t="s">
        <v>22</v>
      </c>
      <c r="C15" s="13">
        <v>33861</v>
      </c>
      <c r="D15" s="262">
        <v>55.2</v>
      </c>
      <c r="E15" s="56">
        <v>0</v>
      </c>
      <c r="F15" s="267">
        <v>0</v>
      </c>
      <c r="G15" s="13">
        <v>40037</v>
      </c>
      <c r="H15" s="46">
        <v>47.7</v>
      </c>
      <c r="I15" s="50">
        <f t="shared" si="0"/>
        <v>73898</v>
      </c>
      <c r="J15" s="48">
        <v>51.1</v>
      </c>
    </row>
    <row r="16" spans="1:10" ht="19.5" customHeight="1">
      <c r="A16" s="317"/>
      <c r="B16" s="27" t="s">
        <v>23</v>
      </c>
      <c r="C16" s="21">
        <v>26175</v>
      </c>
      <c r="D16" s="263">
        <v>58.5</v>
      </c>
      <c r="E16" s="57">
        <v>0</v>
      </c>
      <c r="F16" s="268">
        <v>0</v>
      </c>
      <c r="G16" s="21">
        <v>36778</v>
      </c>
      <c r="H16" s="49">
        <v>48.6</v>
      </c>
      <c r="I16" s="50">
        <f t="shared" si="0"/>
        <v>62953</v>
      </c>
      <c r="J16" s="51">
        <v>52.7</v>
      </c>
    </row>
    <row r="17" spans="1:10" ht="19.5" customHeight="1" thickBot="1">
      <c r="A17" s="318"/>
      <c r="B17" s="30" t="s">
        <v>24</v>
      </c>
      <c r="C17" s="55">
        <v>21819</v>
      </c>
      <c r="D17" s="264">
        <v>59.5</v>
      </c>
      <c r="E17" s="58">
        <v>0</v>
      </c>
      <c r="F17" s="269">
        <v>0</v>
      </c>
      <c r="G17" s="55">
        <v>34459</v>
      </c>
      <c r="H17" s="52">
        <v>50.7</v>
      </c>
      <c r="I17" s="53">
        <f t="shared" si="0"/>
        <v>56278</v>
      </c>
      <c r="J17" s="54">
        <v>54.1</v>
      </c>
    </row>
    <row r="18" spans="1:10" ht="19.5" customHeight="1">
      <c r="A18" s="319" t="s">
        <v>21</v>
      </c>
      <c r="B18" s="70" t="s">
        <v>25</v>
      </c>
      <c r="C18" s="10">
        <v>26170</v>
      </c>
      <c r="D18" s="265">
        <v>60.6</v>
      </c>
      <c r="E18" s="60">
        <v>0</v>
      </c>
      <c r="F18" s="270">
        <v>0</v>
      </c>
      <c r="G18" s="20">
        <v>20440</v>
      </c>
      <c r="H18" s="59">
        <v>49.6</v>
      </c>
      <c r="I18" s="50">
        <f t="shared" si="0"/>
        <v>46610</v>
      </c>
      <c r="J18" s="61">
        <v>55.8</v>
      </c>
    </row>
    <row r="19" spans="1:10" ht="19.5" customHeight="1">
      <c r="A19" s="307"/>
      <c r="B19" s="68" t="s">
        <v>26</v>
      </c>
      <c r="C19" s="5">
        <v>11192</v>
      </c>
      <c r="D19" s="263">
        <v>51.5</v>
      </c>
      <c r="E19" s="57">
        <v>0</v>
      </c>
      <c r="F19" s="268">
        <v>0</v>
      </c>
      <c r="G19" s="21">
        <v>15786</v>
      </c>
      <c r="H19" s="49">
        <v>46.5</v>
      </c>
      <c r="I19" s="50">
        <f t="shared" si="0"/>
        <v>26978</v>
      </c>
      <c r="J19" s="51">
        <v>48.6</v>
      </c>
    </row>
    <row r="20" spans="1:10" ht="19.5" customHeight="1">
      <c r="A20" s="307"/>
      <c r="B20" s="68" t="s">
        <v>27</v>
      </c>
      <c r="C20" s="5">
        <v>8249</v>
      </c>
      <c r="D20" s="263">
        <v>73.9</v>
      </c>
      <c r="E20" s="57">
        <v>0</v>
      </c>
      <c r="F20" s="268">
        <v>0</v>
      </c>
      <c r="G20" s="21">
        <v>3551</v>
      </c>
      <c r="H20" s="49">
        <v>62.8</v>
      </c>
      <c r="I20" s="50">
        <f t="shared" si="0"/>
        <v>11800</v>
      </c>
      <c r="J20" s="51">
        <v>70.6</v>
      </c>
    </row>
    <row r="21" spans="1:10" ht="19.5" customHeight="1">
      <c r="A21" s="307"/>
      <c r="B21" s="68" t="s">
        <v>28</v>
      </c>
      <c r="C21" s="5">
        <v>2171</v>
      </c>
      <c r="D21" s="263">
        <v>86.1</v>
      </c>
      <c r="E21" s="57">
        <v>0</v>
      </c>
      <c r="F21" s="268">
        <v>0</v>
      </c>
      <c r="G21" s="21">
        <v>1152</v>
      </c>
      <c r="H21" s="49">
        <v>77.2</v>
      </c>
      <c r="I21" s="50">
        <f t="shared" si="0"/>
        <v>3323</v>
      </c>
      <c r="J21" s="51">
        <v>83</v>
      </c>
    </row>
    <row r="22" spans="1:10" ht="19.5" customHeight="1">
      <c r="A22" s="307"/>
      <c r="B22" s="68" t="s">
        <v>29</v>
      </c>
      <c r="C22" s="5">
        <v>9620</v>
      </c>
      <c r="D22" s="263">
        <v>63.6</v>
      </c>
      <c r="E22" s="57">
        <v>0</v>
      </c>
      <c r="F22" s="268">
        <v>0</v>
      </c>
      <c r="G22" s="21">
        <v>6783</v>
      </c>
      <c r="H22" s="49">
        <v>51.8</v>
      </c>
      <c r="I22" s="50">
        <f t="shared" si="0"/>
        <v>16403</v>
      </c>
      <c r="J22" s="51">
        <v>58.7</v>
      </c>
    </row>
    <row r="23" spans="1:10" ht="19.5" customHeight="1">
      <c r="A23" s="307"/>
      <c r="B23" s="68" t="s">
        <v>30</v>
      </c>
      <c r="C23" s="5">
        <v>2138</v>
      </c>
      <c r="D23" s="263">
        <v>27</v>
      </c>
      <c r="E23" s="57">
        <v>0</v>
      </c>
      <c r="F23" s="268">
        <v>0</v>
      </c>
      <c r="G23" s="21">
        <v>3225</v>
      </c>
      <c r="H23" s="49">
        <v>31.6</v>
      </c>
      <c r="I23" s="50">
        <f t="shared" si="0"/>
        <v>5363</v>
      </c>
      <c r="J23" s="51">
        <v>29.8</v>
      </c>
    </row>
    <row r="24" spans="1:10" ht="19.5" customHeight="1" thickBot="1">
      <c r="A24" s="307"/>
      <c r="B24" s="71" t="s">
        <v>31</v>
      </c>
      <c r="C24" s="22">
        <v>5882</v>
      </c>
      <c r="D24" s="266">
        <v>55.9</v>
      </c>
      <c r="E24" s="72">
        <v>0</v>
      </c>
      <c r="F24" s="272">
        <v>0</v>
      </c>
      <c r="G24" s="14">
        <v>6951</v>
      </c>
      <c r="H24" s="62">
        <v>54.2</v>
      </c>
      <c r="I24" s="73">
        <f t="shared" si="0"/>
        <v>12833</v>
      </c>
      <c r="J24" s="74">
        <v>55</v>
      </c>
    </row>
    <row r="25" spans="1:10" ht="19.5" customHeight="1" thickBot="1">
      <c r="A25" s="308" t="s">
        <v>0</v>
      </c>
      <c r="B25" s="309"/>
      <c r="C25" s="18">
        <f>SUM(C6:C24)</f>
        <v>326503</v>
      </c>
      <c r="D25" s="271">
        <v>53.8</v>
      </c>
      <c r="E25" s="18">
        <f>SUM(E6:E24)</f>
        <v>124281</v>
      </c>
      <c r="F25" s="75">
        <v>48</v>
      </c>
      <c r="G25" s="35">
        <f>SUM(G6:G24)</f>
        <v>467093</v>
      </c>
      <c r="H25" s="75">
        <v>48.3</v>
      </c>
      <c r="I25" s="18">
        <f t="shared" si="0"/>
        <v>917877</v>
      </c>
      <c r="J25" s="75">
        <v>50.2</v>
      </c>
    </row>
    <row r="27" ht="12.75">
      <c r="I27" s="99"/>
    </row>
  </sheetData>
  <mergeCells count="11">
    <mergeCell ref="J4:J5"/>
    <mergeCell ref="A6:A8"/>
    <mergeCell ref="A9:A14"/>
    <mergeCell ref="A4:B4"/>
    <mergeCell ref="C4:D4"/>
    <mergeCell ref="E4:F4"/>
    <mergeCell ref="G4:H4"/>
    <mergeCell ref="A15:A17"/>
    <mergeCell ref="A18:A24"/>
    <mergeCell ref="A25:B25"/>
    <mergeCell ref="I4:I5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14"/>
  <sheetViews>
    <sheetView workbookViewId="0" topLeftCell="A1">
      <selection activeCell="A1" sqref="A1:M1"/>
    </sheetView>
  </sheetViews>
  <sheetFormatPr defaultColWidth="9.140625" defaultRowHeight="12.75"/>
  <cols>
    <col min="1" max="1" width="35.8515625" style="0" customWidth="1"/>
  </cols>
  <sheetData>
    <row r="1" spans="1:13" ht="18.75">
      <c r="A1" s="306" t="s">
        <v>37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12.75">
      <c r="A2" s="3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thickBot="1">
      <c r="A4" s="319" t="s">
        <v>40</v>
      </c>
      <c r="B4" s="308" t="s">
        <v>32</v>
      </c>
      <c r="C4" s="287"/>
      <c r="D4" s="309"/>
      <c r="E4" s="304" t="s">
        <v>34</v>
      </c>
      <c r="F4" s="288"/>
      <c r="G4" s="305"/>
      <c r="H4" s="308" t="s">
        <v>35</v>
      </c>
      <c r="I4" s="287"/>
      <c r="J4" s="309"/>
      <c r="K4" s="308" t="s">
        <v>0</v>
      </c>
      <c r="L4" s="287"/>
      <c r="M4" s="309"/>
    </row>
    <row r="5" spans="1:13" ht="40.5" customHeight="1" thickBot="1">
      <c r="A5" s="303"/>
      <c r="B5" s="76" t="s">
        <v>39</v>
      </c>
      <c r="C5" s="79" t="s">
        <v>38</v>
      </c>
      <c r="D5" s="39" t="s">
        <v>0</v>
      </c>
      <c r="E5" s="76" t="s">
        <v>39</v>
      </c>
      <c r="F5" s="79" t="s">
        <v>38</v>
      </c>
      <c r="G5" s="39" t="s">
        <v>0</v>
      </c>
      <c r="H5" s="76" t="s">
        <v>39</v>
      </c>
      <c r="I5" s="79" t="s">
        <v>38</v>
      </c>
      <c r="J5" s="39" t="s">
        <v>0</v>
      </c>
      <c r="K5" s="80" t="s">
        <v>39</v>
      </c>
      <c r="L5" s="81" t="s">
        <v>38</v>
      </c>
      <c r="M5" s="19" t="s">
        <v>0</v>
      </c>
    </row>
    <row r="6" spans="1:13" ht="30" customHeight="1">
      <c r="A6" s="40" t="s">
        <v>41</v>
      </c>
      <c r="B6" s="10">
        <v>11617</v>
      </c>
      <c r="C6" s="63">
        <v>10103</v>
      </c>
      <c r="D6" s="37">
        <f>SUM(B6:C6)</f>
        <v>21720</v>
      </c>
      <c r="E6" s="20">
        <v>3267</v>
      </c>
      <c r="F6" s="63">
        <v>2812</v>
      </c>
      <c r="G6" s="37">
        <f>SUM(E6:F6)</f>
        <v>6079</v>
      </c>
      <c r="H6" s="10">
        <v>32135</v>
      </c>
      <c r="I6" s="63">
        <v>21738</v>
      </c>
      <c r="J6" s="37">
        <f>SUM(H6:I6)</f>
        <v>53873</v>
      </c>
      <c r="K6" s="64">
        <f>B6+E6+H6</f>
        <v>47019</v>
      </c>
      <c r="L6" s="65">
        <f>C6+F6+I6</f>
        <v>34653</v>
      </c>
      <c r="M6" s="11">
        <f>D6+G6+J6</f>
        <v>81672</v>
      </c>
    </row>
    <row r="7" spans="1:13" ht="30" customHeight="1">
      <c r="A7" s="36" t="s">
        <v>42</v>
      </c>
      <c r="B7" s="5">
        <v>19648</v>
      </c>
      <c r="C7" s="28">
        <v>16788</v>
      </c>
      <c r="D7" s="37">
        <f aca="true" t="shared" si="0" ref="D7:D12">SUM(B7:C7)</f>
        <v>36436</v>
      </c>
      <c r="E7" s="21">
        <v>10512</v>
      </c>
      <c r="F7" s="28">
        <v>15158</v>
      </c>
      <c r="G7" s="37">
        <f aca="true" t="shared" si="1" ref="G7:G12">SUM(E7:F7)</f>
        <v>25670</v>
      </c>
      <c r="H7" s="5">
        <v>93222</v>
      </c>
      <c r="I7" s="28">
        <v>67473</v>
      </c>
      <c r="J7" s="37">
        <f aca="true" t="shared" si="2" ref="J7:J12">SUM(H7:I7)</f>
        <v>160695</v>
      </c>
      <c r="K7" s="64">
        <f aca="true" t="shared" si="3" ref="K7:M12">B7+E7+H7</f>
        <v>123382</v>
      </c>
      <c r="L7" s="65">
        <f t="shared" si="3"/>
        <v>99419</v>
      </c>
      <c r="M7" s="11">
        <f t="shared" si="3"/>
        <v>222801</v>
      </c>
    </row>
    <row r="8" spans="1:13" ht="30" customHeight="1">
      <c r="A8" s="36" t="s">
        <v>1</v>
      </c>
      <c r="B8" s="5">
        <v>16071</v>
      </c>
      <c r="C8" s="28">
        <v>14544</v>
      </c>
      <c r="D8" s="37">
        <f t="shared" si="0"/>
        <v>30615</v>
      </c>
      <c r="E8" s="21">
        <v>7857</v>
      </c>
      <c r="F8" s="28">
        <v>2173</v>
      </c>
      <c r="G8" s="37">
        <f t="shared" si="1"/>
        <v>10030</v>
      </c>
      <c r="H8" s="5">
        <v>37152</v>
      </c>
      <c r="I8" s="28">
        <v>23686</v>
      </c>
      <c r="J8" s="37">
        <f t="shared" si="2"/>
        <v>60838</v>
      </c>
      <c r="K8" s="64">
        <f t="shared" si="3"/>
        <v>61080</v>
      </c>
      <c r="L8" s="65">
        <f t="shared" si="3"/>
        <v>40403</v>
      </c>
      <c r="M8" s="11">
        <f t="shared" si="3"/>
        <v>101483</v>
      </c>
    </row>
    <row r="9" spans="1:13" ht="30" customHeight="1">
      <c r="A9" s="36" t="s">
        <v>43</v>
      </c>
      <c r="B9" s="5">
        <v>110998</v>
      </c>
      <c r="C9" s="28">
        <v>2878</v>
      </c>
      <c r="D9" s="37">
        <f t="shared" si="0"/>
        <v>113876</v>
      </c>
      <c r="E9" s="21">
        <v>24819</v>
      </c>
      <c r="F9" s="28">
        <v>256</v>
      </c>
      <c r="G9" s="37">
        <f t="shared" si="1"/>
        <v>25075</v>
      </c>
      <c r="H9" s="5">
        <v>70754</v>
      </c>
      <c r="I9" s="28">
        <v>9853</v>
      </c>
      <c r="J9" s="37">
        <f t="shared" si="2"/>
        <v>80607</v>
      </c>
      <c r="K9" s="64">
        <f t="shared" si="3"/>
        <v>206571</v>
      </c>
      <c r="L9" s="65">
        <f t="shared" si="3"/>
        <v>12987</v>
      </c>
      <c r="M9" s="11">
        <f t="shared" si="3"/>
        <v>219558</v>
      </c>
    </row>
    <row r="10" spans="1:13" ht="30" customHeight="1">
      <c r="A10" s="38" t="s">
        <v>44</v>
      </c>
      <c r="B10" s="5">
        <v>28757</v>
      </c>
      <c r="C10" s="28">
        <v>19650</v>
      </c>
      <c r="D10" s="37">
        <f t="shared" si="0"/>
        <v>48407</v>
      </c>
      <c r="E10" s="21">
        <v>16870</v>
      </c>
      <c r="F10" s="28">
        <v>14721</v>
      </c>
      <c r="G10" s="37">
        <f t="shared" si="1"/>
        <v>31591</v>
      </c>
      <c r="H10" s="5">
        <v>26456</v>
      </c>
      <c r="I10" s="28">
        <v>22832</v>
      </c>
      <c r="J10" s="37">
        <f t="shared" si="2"/>
        <v>49288</v>
      </c>
      <c r="K10" s="64">
        <f t="shared" si="3"/>
        <v>72083</v>
      </c>
      <c r="L10" s="65">
        <f t="shared" si="3"/>
        <v>57203</v>
      </c>
      <c r="M10" s="11">
        <f t="shared" si="3"/>
        <v>129286</v>
      </c>
    </row>
    <row r="11" spans="1:13" ht="30" customHeight="1">
      <c r="A11" s="36" t="s">
        <v>45</v>
      </c>
      <c r="B11" s="5">
        <v>17815.19051</v>
      </c>
      <c r="C11" s="28">
        <v>28592</v>
      </c>
      <c r="D11" s="37">
        <f t="shared" si="0"/>
        <v>46407.19051</v>
      </c>
      <c r="E11" s="21">
        <v>3788</v>
      </c>
      <c r="F11" s="28">
        <v>9235</v>
      </c>
      <c r="G11" s="37">
        <f t="shared" si="1"/>
        <v>13023</v>
      </c>
      <c r="H11" s="5">
        <v>11539</v>
      </c>
      <c r="I11" s="28">
        <v>28678</v>
      </c>
      <c r="J11" s="37">
        <f t="shared" si="2"/>
        <v>40217</v>
      </c>
      <c r="K11" s="64">
        <f t="shared" si="3"/>
        <v>33142.19051</v>
      </c>
      <c r="L11" s="65">
        <f t="shared" si="3"/>
        <v>66505</v>
      </c>
      <c r="M11" s="11">
        <f t="shared" si="3"/>
        <v>99647.19051</v>
      </c>
    </row>
    <row r="12" spans="1:13" ht="30" customHeight="1" thickBot="1">
      <c r="A12" s="42" t="s">
        <v>46</v>
      </c>
      <c r="B12" s="22">
        <v>19051</v>
      </c>
      <c r="C12" s="66">
        <v>9991</v>
      </c>
      <c r="D12" s="37">
        <f t="shared" si="0"/>
        <v>29042</v>
      </c>
      <c r="E12" s="14">
        <v>6906</v>
      </c>
      <c r="F12" s="66">
        <v>5907</v>
      </c>
      <c r="G12" s="37">
        <f t="shared" si="1"/>
        <v>12813</v>
      </c>
      <c r="H12" s="22">
        <v>11407</v>
      </c>
      <c r="I12" s="66">
        <v>10168</v>
      </c>
      <c r="J12" s="37">
        <f t="shared" si="2"/>
        <v>21575</v>
      </c>
      <c r="K12" s="64">
        <f t="shared" si="3"/>
        <v>37364</v>
      </c>
      <c r="L12" s="65">
        <f t="shared" si="3"/>
        <v>26066</v>
      </c>
      <c r="M12" s="11">
        <f t="shared" si="3"/>
        <v>63430</v>
      </c>
    </row>
    <row r="13" spans="1:13" ht="30" customHeight="1" thickBot="1">
      <c r="A13" s="7" t="s">
        <v>0</v>
      </c>
      <c r="B13" s="18">
        <f>SUM(B6:B12)</f>
        <v>223957.19051</v>
      </c>
      <c r="C13" s="15">
        <f aca="true" t="shared" si="4" ref="C13:M13">SUM(C6:C12)</f>
        <v>102546</v>
      </c>
      <c r="D13" s="16">
        <f t="shared" si="4"/>
        <v>326503.19051</v>
      </c>
      <c r="E13" s="35">
        <f t="shared" si="4"/>
        <v>74019</v>
      </c>
      <c r="F13" s="15">
        <f t="shared" si="4"/>
        <v>50262</v>
      </c>
      <c r="G13" s="16">
        <f t="shared" si="4"/>
        <v>124281</v>
      </c>
      <c r="H13" s="18">
        <f t="shared" si="4"/>
        <v>282665</v>
      </c>
      <c r="I13" s="15">
        <f t="shared" si="4"/>
        <v>184428</v>
      </c>
      <c r="J13" s="16">
        <f t="shared" si="4"/>
        <v>467093</v>
      </c>
      <c r="K13" s="35">
        <f t="shared" si="4"/>
        <v>580641.19051</v>
      </c>
      <c r="L13" s="15">
        <f t="shared" si="4"/>
        <v>337236</v>
      </c>
      <c r="M13" s="16">
        <f t="shared" si="4"/>
        <v>917877.19051</v>
      </c>
    </row>
    <row r="14" spans="11:12" ht="12.75">
      <c r="K14" s="274"/>
      <c r="L14" s="275"/>
    </row>
  </sheetData>
  <mergeCells count="6">
    <mergeCell ref="A1:M1"/>
    <mergeCell ref="A4:A5"/>
    <mergeCell ref="B4:D4"/>
    <mergeCell ref="E4:G4"/>
    <mergeCell ref="H4:J4"/>
    <mergeCell ref="K4:M4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K28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5.00390625" style="1" customWidth="1"/>
    <col min="3" max="3" width="15.57421875" style="84" customWidth="1"/>
    <col min="4" max="11" width="14.57421875" style="1" customWidth="1"/>
    <col min="12" max="16384" width="9.140625" style="1" customWidth="1"/>
  </cols>
  <sheetData>
    <row r="1" spans="1:3" ht="18.75">
      <c r="A1" s="2" t="s">
        <v>47</v>
      </c>
      <c r="B1" s="2"/>
      <c r="C1" s="82"/>
    </row>
    <row r="2" spans="1:3" ht="12.75">
      <c r="A2" s="3" t="s">
        <v>5</v>
      </c>
      <c r="B2" s="3"/>
      <c r="C2" s="83"/>
    </row>
    <row r="3" ht="9.75" customHeight="1" thickBot="1"/>
    <row r="4" spans="3:11" ht="39" thickBot="1">
      <c r="C4" s="44" t="s">
        <v>48</v>
      </c>
      <c r="D4" s="129" t="s">
        <v>41</v>
      </c>
      <c r="E4" s="34" t="s">
        <v>42</v>
      </c>
      <c r="F4" s="34" t="s">
        <v>1</v>
      </c>
      <c r="G4" s="34" t="s">
        <v>43</v>
      </c>
      <c r="H4" s="34" t="s">
        <v>44</v>
      </c>
      <c r="I4" s="34" t="s">
        <v>45</v>
      </c>
      <c r="J4" s="130" t="s">
        <v>46</v>
      </c>
      <c r="K4" s="78" t="s">
        <v>0</v>
      </c>
    </row>
    <row r="5" spans="1:11" ht="24.75" customHeight="1">
      <c r="A5" s="289" t="s">
        <v>49</v>
      </c>
      <c r="B5" s="289" t="s">
        <v>32</v>
      </c>
      <c r="C5" s="101" t="s">
        <v>51</v>
      </c>
      <c r="D5" s="20">
        <v>1931</v>
      </c>
      <c r="E5" s="86">
        <v>4344</v>
      </c>
      <c r="F5" s="86">
        <v>4225</v>
      </c>
      <c r="G5" s="86">
        <v>7584</v>
      </c>
      <c r="H5" s="86">
        <v>4085</v>
      </c>
      <c r="I5" s="86">
        <v>3020</v>
      </c>
      <c r="J5" s="87">
        <v>2525</v>
      </c>
      <c r="K5" s="37">
        <f>SUM(D5:J5)</f>
        <v>27714</v>
      </c>
    </row>
    <row r="6" spans="1:11" ht="24.75" customHeight="1">
      <c r="A6" s="290"/>
      <c r="B6" s="290"/>
      <c r="C6" s="102" t="s">
        <v>52</v>
      </c>
      <c r="D6" s="21">
        <v>733</v>
      </c>
      <c r="E6" s="88">
        <v>646</v>
      </c>
      <c r="F6" s="88">
        <v>751</v>
      </c>
      <c r="G6" s="88">
        <v>3871</v>
      </c>
      <c r="H6" s="88">
        <v>2213</v>
      </c>
      <c r="I6" s="88">
        <v>1978</v>
      </c>
      <c r="J6" s="89">
        <v>935</v>
      </c>
      <c r="K6" s="29">
        <f>SUM(D6:J6)</f>
        <v>11127</v>
      </c>
    </row>
    <row r="7" spans="1:11" ht="24.75" customHeight="1" thickBot="1">
      <c r="A7" s="290"/>
      <c r="B7" s="290"/>
      <c r="C7" s="103" t="s">
        <v>53</v>
      </c>
      <c r="D7" s="14">
        <v>95</v>
      </c>
      <c r="E7" s="90">
        <v>64</v>
      </c>
      <c r="F7" s="90">
        <v>75</v>
      </c>
      <c r="G7" s="90">
        <v>314</v>
      </c>
      <c r="H7" s="90">
        <v>205</v>
      </c>
      <c r="I7" s="90">
        <v>184</v>
      </c>
      <c r="J7" s="91">
        <v>167</v>
      </c>
      <c r="K7" s="92">
        <f>SUM(D7:J7)</f>
        <v>1104</v>
      </c>
    </row>
    <row r="8" spans="1:11" ht="24.75" customHeight="1" thickBot="1">
      <c r="A8" s="290"/>
      <c r="B8" s="291"/>
      <c r="C8" s="93" t="s">
        <v>0</v>
      </c>
      <c r="D8" s="94">
        <f>SUM(D5:D7)</f>
        <v>2759</v>
      </c>
      <c r="E8" s="94">
        <f aca="true" t="shared" si="0" ref="E8:J8">SUM(E5:E7)</f>
        <v>5054</v>
      </c>
      <c r="F8" s="94">
        <f t="shared" si="0"/>
        <v>5051</v>
      </c>
      <c r="G8" s="94">
        <f t="shared" si="0"/>
        <v>11769</v>
      </c>
      <c r="H8" s="94">
        <f t="shared" si="0"/>
        <v>6503</v>
      </c>
      <c r="I8" s="94">
        <f t="shared" si="0"/>
        <v>5182</v>
      </c>
      <c r="J8" s="94">
        <f t="shared" si="0"/>
        <v>3627</v>
      </c>
      <c r="K8" s="95">
        <f>SUM(K5:K7)</f>
        <v>39945</v>
      </c>
    </row>
    <row r="9" spans="1:11" ht="24.75" customHeight="1">
      <c r="A9" s="290"/>
      <c r="B9" s="292" t="s">
        <v>50</v>
      </c>
      <c r="C9" s="101" t="s">
        <v>51</v>
      </c>
      <c r="D9" s="20">
        <v>323</v>
      </c>
      <c r="E9" s="86">
        <v>1017</v>
      </c>
      <c r="F9" s="86">
        <v>504</v>
      </c>
      <c r="G9" s="86">
        <v>872</v>
      </c>
      <c r="H9" s="86">
        <v>1176</v>
      </c>
      <c r="I9" s="86">
        <v>576</v>
      </c>
      <c r="J9" s="87">
        <v>580</v>
      </c>
      <c r="K9" s="37">
        <f>SUM(D9:J9)</f>
        <v>5048</v>
      </c>
    </row>
    <row r="10" spans="1:11" ht="24.75" customHeight="1">
      <c r="A10" s="290"/>
      <c r="B10" s="293"/>
      <c r="C10" s="102" t="s">
        <v>52</v>
      </c>
      <c r="D10" s="21">
        <v>76</v>
      </c>
      <c r="E10" s="88">
        <v>320</v>
      </c>
      <c r="F10" s="88">
        <v>149</v>
      </c>
      <c r="G10" s="88">
        <v>262</v>
      </c>
      <c r="H10" s="88">
        <v>329</v>
      </c>
      <c r="I10" s="88">
        <v>109</v>
      </c>
      <c r="J10" s="89">
        <v>120</v>
      </c>
      <c r="K10" s="29">
        <f>SUM(D10:J10)</f>
        <v>1365</v>
      </c>
    </row>
    <row r="11" spans="1:11" ht="24.75" customHeight="1" thickBot="1">
      <c r="A11" s="290"/>
      <c r="B11" s="293"/>
      <c r="C11" s="103" t="s">
        <v>53</v>
      </c>
      <c r="D11" s="14">
        <v>13</v>
      </c>
      <c r="E11" s="90">
        <v>26</v>
      </c>
      <c r="F11" s="90">
        <v>44</v>
      </c>
      <c r="G11" s="90">
        <v>38</v>
      </c>
      <c r="H11" s="90">
        <v>58</v>
      </c>
      <c r="I11" s="90">
        <v>18</v>
      </c>
      <c r="J11" s="91">
        <v>16</v>
      </c>
      <c r="K11" s="92">
        <f>SUM(D11:J11)</f>
        <v>213</v>
      </c>
    </row>
    <row r="12" spans="1:11" ht="24.75" customHeight="1" thickBot="1">
      <c r="A12" s="290"/>
      <c r="B12" s="294"/>
      <c r="C12" s="93" t="s">
        <v>0</v>
      </c>
      <c r="D12" s="94">
        <f>SUM(D9:D11)</f>
        <v>412</v>
      </c>
      <c r="E12" s="94">
        <f aca="true" t="shared" si="1" ref="E12:J12">SUM(E9:E11)</f>
        <v>1363</v>
      </c>
      <c r="F12" s="94">
        <f t="shared" si="1"/>
        <v>697</v>
      </c>
      <c r="G12" s="94">
        <f t="shared" si="1"/>
        <v>1172</v>
      </c>
      <c r="H12" s="94">
        <f t="shared" si="1"/>
        <v>1563</v>
      </c>
      <c r="I12" s="94">
        <f t="shared" si="1"/>
        <v>703</v>
      </c>
      <c r="J12" s="94">
        <f t="shared" si="1"/>
        <v>716</v>
      </c>
      <c r="K12" s="95">
        <f>SUM(K9:K11)</f>
        <v>6626</v>
      </c>
    </row>
    <row r="13" spans="1:11" ht="24.75" customHeight="1">
      <c r="A13" s="290"/>
      <c r="B13" s="289" t="s">
        <v>35</v>
      </c>
      <c r="C13" s="101" t="s">
        <v>51</v>
      </c>
      <c r="D13" s="20">
        <v>3422</v>
      </c>
      <c r="E13" s="86">
        <v>7634</v>
      </c>
      <c r="F13" s="86">
        <v>3287</v>
      </c>
      <c r="G13" s="86">
        <v>3941</v>
      </c>
      <c r="H13" s="86">
        <v>1972</v>
      </c>
      <c r="I13" s="86">
        <v>2177</v>
      </c>
      <c r="J13" s="87">
        <v>1064</v>
      </c>
      <c r="K13" s="37">
        <f>SUM(D13:J13)</f>
        <v>23497</v>
      </c>
    </row>
    <row r="14" spans="1:11" ht="24.75" customHeight="1">
      <c r="A14" s="290"/>
      <c r="B14" s="290"/>
      <c r="C14" s="102" t="s">
        <v>52</v>
      </c>
      <c r="D14" s="21">
        <v>2288</v>
      </c>
      <c r="E14" s="88">
        <v>5988</v>
      </c>
      <c r="F14" s="88">
        <v>2521</v>
      </c>
      <c r="G14" s="88">
        <v>2506</v>
      </c>
      <c r="H14" s="88">
        <v>1680</v>
      </c>
      <c r="I14" s="88">
        <v>1242</v>
      </c>
      <c r="J14" s="89">
        <v>793</v>
      </c>
      <c r="K14" s="29">
        <f>SUM(D14:J14)</f>
        <v>17018</v>
      </c>
    </row>
    <row r="15" spans="1:11" ht="24.75" customHeight="1" thickBot="1">
      <c r="A15" s="290"/>
      <c r="B15" s="290"/>
      <c r="C15" s="103" t="s">
        <v>53</v>
      </c>
      <c r="D15" s="14">
        <v>71</v>
      </c>
      <c r="E15" s="90">
        <v>145</v>
      </c>
      <c r="F15" s="90">
        <v>131</v>
      </c>
      <c r="G15" s="90">
        <v>104</v>
      </c>
      <c r="H15" s="90">
        <v>111</v>
      </c>
      <c r="I15" s="90">
        <v>82</v>
      </c>
      <c r="J15" s="91">
        <v>27</v>
      </c>
      <c r="K15" s="92">
        <f>SUM(D15:J15)</f>
        <v>671</v>
      </c>
    </row>
    <row r="16" spans="1:11" ht="24.75" customHeight="1" thickBot="1">
      <c r="A16" s="290"/>
      <c r="B16" s="291"/>
      <c r="C16" s="93" t="s">
        <v>0</v>
      </c>
      <c r="D16" s="94">
        <f>SUM(D13:D15)</f>
        <v>5781</v>
      </c>
      <c r="E16" s="94">
        <f aca="true" t="shared" si="2" ref="E16:J16">SUM(E13:E15)</f>
        <v>13767</v>
      </c>
      <c r="F16" s="94">
        <f t="shared" si="2"/>
        <v>5939</v>
      </c>
      <c r="G16" s="94">
        <f t="shared" si="2"/>
        <v>6551</v>
      </c>
      <c r="H16" s="94">
        <f t="shared" si="2"/>
        <v>3763</v>
      </c>
      <c r="I16" s="94">
        <f t="shared" si="2"/>
        <v>3501</v>
      </c>
      <c r="J16" s="94">
        <f t="shared" si="2"/>
        <v>1884</v>
      </c>
      <c r="K16" s="95">
        <f>SUM(K13:K15)</f>
        <v>41186</v>
      </c>
    </row>
    <row r="17" spans="1:11" ht="24.75" customHeight="1">
      <c r="A17" s="290"/>
      <c r="B17" s="295" t="s">
        <v>0</v>
      </c>
      <c r="C17" s="104" t="s">
        <v>51</v>
      </c>
      <c r="D17" s="20">
        <f>D5+D9+D13</f>
        <v>5676</v>
      </c>
      <c r="E17" s="20">
        <f aca="true" t="shared" si="3" ref="E17:J20">E5+E9+E13</f>
        <v>12995</v>
      </c>
      <c r="F17" s="20">
        <f t="shared" si="3"/>
        <v>8016</v>
      </c>
      <c r="G17" s="20">
        <f t="shared" si="3"/>
        <v>12397</v>
      </c>
      <c r="H17" s="20">
        <f t="shared" si="3"/>
        <v>7233</v>
      </c>
      <c r="I17" s="20">
        <f t="shared" si="3"/>
        <v>5773</v>
      </c>
      <c r="J17" s="20">
        <f t="shared" si="3"/>
        <v>4169</v>
      </c>
      <c r="K17" s="37">
        <f>SUM(D17:J17)</f>
        <v>56259</v>
      </c>
    </row>
    <row r="18" spans="1:11" ht="24.75" customHeight="1">
      <c r="A18" s="290"/>
      <c r="B18" s="295"/>
      <c r="C18" s="105" t="s">
        <v>52</v>
      </c>
      <c r="D18" s="21">
        <f>D6+D10+D14</f>
        <v>3097</v>
      </c>
      <c r="E18" s="21">
        <f t="shared" si="3"/>
        <v>6954</v>
      </c>
      <c r="F18" s="21">
        <f t="shared" si="3"/>
        <v>3421</v>
      </c>
      <c r="G18" s="21">
        <f t="shared" si="3"/>
        <v>6639</v>
      </c>
      <c r="H18" s="21">
        <f t="shared" si="3"/>
        <v>4222</v>
      </c>
      <c r="I18" s="21">
        <f t="shared" si="3"/>
        <v>3329</v>
      </c>
      <c r="J18" s="21">
        <f t="shared" si="3"/>
        <v>1848</v>
      </c>
      <c r="K18" s="29">
        <f>SUM(D18:J18)</f>
        <v>29510</v>
      </c>
    </row>
    <row r="19" spans="1:11" ht="24.75" customHeight="1" thickBot="1">
      <c r="A19" s="290"/>
      <c r="B19" s="295"/>
      <c r="C19" s="106" t="s">
        <v>53</v>
      </c>
      <c r="D19" s="14">
        <f>D7+D11+D15</f>
        <v>179</v>
      </c>
      <c r="E19" s="14">
        <f t="shared" si="3"/>
        <v>235</v>
      </c>
      <c r="F19" s="14">
        <f t="shared" si="3"/>
        <v>250</v>
      </c>
      <c r="G19" s="14">
        <f t="shared" si="3"/>
        <v>456</v>
      </c>
      <c r="H19" s="14">
        <f t="shared" si="3"/>
        <v>374</v>
      </c>
      <c r="I19" s="14">
        <f t="shared" si="3"/>
        <v>284</v>
      </c>
      <c r="J19" s="14">
        <f t="shared" si="3"/>
        <v>210</v>
      </c>
      <c r="K19" s="92">
        <f>SUM(D19:J19)</f>
        <v>1988</v>
      </c>
    </row>
    <row r="20" spans="1:11" ht="24.75" customHeight="1" thickBot="1">
      <c r="A20" s="291"/>
      <c r="B20" s="296"/>
      <c r="C20" s="96" t="s">
        <v>0</v>
      </c>
      <c r="D20" s="35">
        <f>D8+D12+D16</f>
        <v>8952</v>
      </c>
      <c r="E20" s="35">
        <f t="shared" si="3"/>
        <v>20184</v>
      </c>
      <c r="F20" s="35">
        <f t="shared" si="3"/>
        <v>11687</v>
      </c>
      <c r="G20" s="35">
        <f t="shared" si="3"/>
        <v>19492</v>
      </c>
      <c r="H20" s="35">
        <f t="shared" si="3"/>
        <v>11829</v>
      </c>
      <c r="I20" s="35">
        <f t="shared" si="3"/>
        <v>9386</v>
      </c>
      <c r="J20" s="35">
        <f t="shared" si="3"/>
        <v>6227</v>
      </c>
      <c r="K20" s="16">
        <f>SUM(K17:K19)</f>
        <v>87757</v>
      </c>
    </row>
    <row r="21" spans="1:2" ht="12.75">
      <c r="A21" s="97"/>
      <c r="B21" s="98"/>
    </row>
    <row r="22" spans="1:2" ht="12.75">
      <c r="A22" s="97"/>
      <c r="B22" s="98"/>
    </row>
    <row r="23" spans="1:2" ht="12.75">
      <c r="A23" s="97"/>
      <c r="B23" s="98"/>
    </row>
    <row r="24" spans="1:2" ht="12.75">
      <c r="A24" s="97"/>
      <c r="B24" s="98"/>
    </row>
    <row r="25" spans="1:6" ht="12.75">
      <c r="A25" s="97"/>
      <c r="B25" s="98"/>
      <c r="F25" s="99"/>
    </row>
    <row r="26" spans="1:6" ht="12.75">
      <c r="A26" s="97"/>
      <c r="B26" s="98"/>
      <c r="F26" s="99"/>
    </row>
    <row r="27" ht="12.75">
      <c r="F27" s="99"/>
    </row>
    <row r="28" ht="12.75">
      <c r="F28" s="99"/>
    </row>
  </sheetData>
  <mergeCells count="5">
    <mergeCell ref="A5:A20"/>
    <mergeCell ref="B5:B8"/>
    <mergeCell ref="B9:B12"/>
    <mergeCell ref="B13:B16"/>
    <mergeCell ref="B17:B20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5.57421875" style="1" customWidth="1"/>
    <col min="3" max="3" width="31.8515625" style="84" customWidth="1"/>
    <col min="4" max="7" width="12.8515625" style="1" customWidth="1"/>
    <col min="8" max="8" width="3.8515625" style="1" customWidth="1"/>
    <col min="9" max="9" width="13.28125" style="1" customWidth="1"/>
    <col min="10" max="16384" width="9.140625" style="1" customWidth="1"/>
  </cols>
  <sheetData>
    <row r="1" spans="1:3" ht="18.75">
      <c r="A1" s="2" t="s">
        <v>54</v>
      </c>
      <c r="B1" s="2"/>
      <c r="C1" s="82"/>
    </row>
    <row r="2" spans="1:3" ht="12.75">
      <c r="A2" s="3" t="s">
        <v>5</v>
      </c>
      <c r="B2" s="3"/>
      <c r="C2" s="83"/>
    </row>
    <row r="3" ht="9.75" customHeight="1" thickBot="1"/>
    <row r="4" spans="4:7" ht="39" customHeight="1" thickBot="1">
      <c r="D4" s="25" t="s">
        <v>32</v>
      </c>
      <c r="E4" s="197" t="s">
        <v>34</v>
      </c>
      <c r="F4" s="78" t="s">
        <v>35</v>
      </c>
      <c r="G4" s="41" t="s">
        <v>0</v>
      </c>
    </row>
    <row r="5" spans="1:7" ht="30" customHeight="1" thickBot="1">
      <c r="A5" s="289" t="s">
        <v>6</v>
      </c>
      <c r="B5" s="288" t="s">
        <v>55</v>
      </c>
      <c r="C5" s="305"/>
      <c r="D5" s="181">
        <v>46</v>
      </c>
      <c r="E5" s="194">
        <v>1</v>
      </c>
      <c r="F5" s="107">
        <v>25</v>
      </c>
      <c r="G5" s="107">
        <f>SUM(D5:F5)</f>
        <v>72</v>
      </c>
    </row>
    <row r="6" spans="1:7" ht="36" customHeight="1">
      <c r="A6" s="290"/>
      <c r="B6" s="298" t="s">
        <v>57</v>
      </c>
      <c r="C6" s="108" t="s">
        <v>14</v>
      </c>
      <c r="D6" s="4">
        <v>48</v>
      </c>
      <c r="E6" s="13">
        <v>73</v>
      </c>
      <c r="F6" s="31">
        <v>6</v>
      </c>
      <c r="G6" s="31">
        <f>SUM(D6:F6)</f>
        <v>127</v>
      </c>
    </row>
    <row r="7" spans="1:7" ht="36" customHeight="1" thickBot="1">
      <c r="A7" s="290"/>
      <c r="B7" s="298"/>
      <c r="C7" s="109" t="s">
        <v>56</v>
      </c>
      <c r="D7" s="6">
        <v>247</v>
      </c>
      <c r="E7" s="55">
        <v>305</v>
      </c>
      <c r="F7" s="33">
        <v>98</v>
      </c>
      <c r="G7" s="110">
        <f>SUM(D7:F7)</f>
        <v>650</v>
      </c>
    </row>
    <row r="8" spans="1:7" ht="36" customHeight="1" thickBot="1">
      <c r="A8" s="290"/>
      <c r="B8" s="299"/>
      <c r="C8" s="93" t="s">
        <v>0</v>
      </c>
      <c r="D8" s="121">
        <f>SUM(D6:D7)</f>
        <v>295</v>
      </c>
      <c r="E8" s="94">
        <f>SUM(E6:E7)</f>
        <v>378</v>
      </c>
      <c r="F8" s="111">
        <f>SUM(F6:F7)</f>
        <v>104</v>
      </c>
      <c r="G8" s="111">
        <f>SUM(G6:G7)</f>
        <v>777</v>
      </c>
    </row>
    <row r="9" spans="1:7" ht="30" customHeight="1">
      <c r="A9" s="290"/>
      <c r="B9" s="300" t="s">
        <v>58</v>
      </c>
      <c r="C9" s="112" t="s">
        <v>20</v>
      </c>
      <c r="D9" s="10">
        <v>45</v>
      </c>
      <c r="E9" s="189">
        <v>0</v>
      </c>
      <c r="F9" s="113">
        <v>92</v>
      </c>
      <c r="G9" s="113">
        <f>SUM(D9:F9)</f>
        <v>137</v>
      </c>
    </row>
    <row r="10" spans="1:7" ht="30" customHeight="1">
      <c r="A10" s="290"/>
      <c r="B10" s="298"/>
      <c r="C10" s="102" t="s">
        <v>64</v>
      </c>
      <c r="D10" s="5">
        <v>141</v>
      </c>
      <c r="E10" s="190">
        <v>0</v>
      </c>
      <c r="F10" s="32">
        <v>17</v>
      </c>
      <c r="G10" s="113">
        <f>SUM(D10:F10)</f>
        <v>158</v>
      </c>
    </row>
    <row r="11" spans="1:7" ht="30" customHeight="1">
      <c r="A11" s="290"/>
      <c r="B11" s="298"/>
      <c r="C11" s="102" t="s">
        <v>65</v>
      </c>
      <c r="D11" s="22">
        <v>618</v>
      </c>
      <c r="E11" s="191">
        <v>0</v>
      </c>
      <c r="F11" s="183">
        <v>288</v>
      </c>
      <c r="G11" s="113">
        <f>SUM(D11:F11)</f>
        <v>906</v>
      </c>
    </row>
    <row r="12" spans="1:7" ht="30" customHeight="1" thickBot="1">
      <c r="A12" s="290"/>
      <c r="B12" s="298"/>
      <c r="C12" s="102" t="s">
        <v>66</v>
      </c>
      <c r="D12" s="22">
        <v>1</v>
      </c>
      <c r="E12" s="191">
        <v>0</v>
      </c>
      <c r="F12" s="183">
        <v>42</v>
      </c>
      <c r="G12" s="113">
        <f>SUM(D12:F12)</f>
        <v>43</v>
      </c>
    </row>
    <row r="13" spans="1:7" ht="30" customHeight="1" thickBot="1">
      <c r="A13" s="290"/>
      <c r="B13" s="299"/>
      <c r="C13" s="116" t="s">
        <v>0</v>
      </c>
      <c r="D13" s="121">
        <f>SUM(D9:D12)</f>
        <v>805</v>
      </c>
      <c r="E13" s="198">
        <f>SUM(E9:E12)</f>
        <v>0</v>
      </c>
      <c r="F13" s="111">
        <f>SUM(F9:F12)</f>
        <v>439</v>
      </c>
      <c r="G13" s="111">
        <f>SUM(G9:G12)</f>
        <v>1244</v>
      </c>
    </row>
    <row r="14" spans="1:7" ht="30" customHeight="1">
      <c r="A14" s="290"/>
      <c r="B14" s="301" t="s">
        <v>59</v>
      </c>
      <c r="C14" s="108" t="s">
        <v>21</v>
      </c>
      <c r="D14" s="201">
        <v>138</v>
      </c>
      <c r="E14" s="199">
        <v>0</v>
      </c>
      <c r="F14" s="114">
        <v>8</v>
      </c>
      <c r="G14" s="114">
        <f>SUM(D14:F14)</f>
        <v>146</v>
      </c>
    </row>
    <row r="15" spans="1:7" ht="30" customHeight="1">
      <c r="A15" s="290"/>
      <c r="B15" s="278"/>
      <c r="C15" s="115" t="s">
        <v>63</v>
      </c>
      <c r="D15" s="201">
        <v>109</v>
      </c>
      <c r="E15" s="199">
        <v>0</v>
      </c>
      <c r="F15" s="114">
        <v>47</v>
      </c>
      <c r="G15" s="114">
        <f>SUM(D15:F15)</f>
        <v>156</v>
      </c>
    </row>
    <row r="16" spans="1:7" ht="30" customHeight="1">
      <c r="A16" s="290"/>
      <c r="B16" s="278"/>
      <c r="C16" s="115" t="s">
        <v>62</v>
      </c>
      <c r="D16" s="202">
        <v>0</v>
      </c>
      <c r="E16" s="199">
        <v>0</v>
      </c>
      <c r="F16" s="114">
        <v>8</v>
      </c>
      <c r="G16" s="114">
        <f>SUM(D16:F16)</f>
        <v>8</v>
      </c>
    </row>
    <row r="17" spans="1:7" ht="30" customHeight="1">
      <c r="A17" s="290"/>
      <c r="B17" s="278"/>
      <c r="C17" s="115" t="s">
        <v>61</v>
      </c>
      <c r="D17" s="202">
        <v>0</v>
      </c>
      <c r="E17" s="199">
        <v>0</v>
      </c>
      <c r="F17" s="114">
        <v>403</v>
      </c>
      <c r="G17" s="114">
        <f>SUM(D17:F17)</f>
        <v>403</v>
      </c>
    </row>
    <row r="18" spans="1:7" ht="30" customHeight="1" thickBot="1">
      <c r="A18" s="290"/>
      <c r="B18" s="278"/>
      <c r="C18" s="109" t="s">
        <v>60</v>
      </c>
      <c r="D18" s="202">
        <v>0</v>
      </c>
      <c r="E18" s="199">
        <v>0</v>
      </c>
      <c r="F18" s="114">
        <v>6</v>
      </c>
      <c r="G18" s="114">
        <f>SUM(D18:F18)</f>
        <v>6</v>
      </c>
    </row>
    <row r="19" spans="1:7" ht="30" customHeight="1" thickBot="1">
      <c r="A19" s="43"/>
      <c r="B19" s="294"/>
      <c r="C19" s="116" t="s">
        <v>0</v>
      </c>
      <c r="D19" s="121">
        <f>SUM(D14:D18)</f>
        <v>247</v>
      </c>
      <c r="E19" s="200">
        <f>SUM(E14:E18)</f>
        <v>0</v>
      </c>
      <c r="F19" s="111">
        <f>SUM(F14:F18)</f>
        <v>472</v>
      </c>
      <c r="G19" s="111">
        <f>SUM(G14:G18)</f>
        <v>719</v>
      </c>
    </row>
    <row r="20" spans="1:7" ht="30" customHeight="1" thickBot="1">
      <c r="A20" s="297" t="s">
        <v>0</v>
      </c>
      <c r="B20" s="287"/>
      <c r="C20" s="287"/>
      <c r="D20" s="203">
        <f>D5+D8+D13+D19</f>
        <v>1393</v>
      </c>
      <c r="E20" s="204">
        <f>E5+E8+E13+E19</f>
        <v>379</v>
      </c>
      <c r="F20" s="205">
        <f>F5+F8+F13+F19</f>
        <v>1040</v>
      </c>
      <c r="G20" s="205">
        <f>SUM(D20:F20)</f>
        <v>2812</v>
      </c>
    </row>
    <row r="21" spans="1:2" ht="12.75">
      <c r="A21" s="97"/>
      <c r="B21" s="98"/>
    </row>
    <row r="22" spans="1:2" ht="12.75">
      <c r="A22" s="97"/>
      <c r="B22" s="98"/>
    </row>
  </sheetData>
  <mergeCells count="6">
    <mergeCell ref="A20:C20"/>
    <mergeCell ref="A5:A18"/>
    <mergeCell ref="B5:C5"/>
    <mergeCell ref="B6:B8"/>
    <mergeCell ref="B9:B13"/>
    <mergeCell ref="B14:B19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K24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7.421875" style="0" customWidth="1"/>
    <col min="3" max="3" width="13.00390625" style="0" customWidth="1"/>
    <col min="4" max="4" width="14.140625" style="0" customWidth="1"/>
    <col min="5" max="5" width="15.28125" style="0" customWidth="1"/>
    <col min="6" max="6" width="14.7109375" style="0" bestFit="1" customWidth="1"/>
    <col min="7" max="7" width="14.140625" style="0" bestFit="1" customWidth="1"/>
    <col min="8" max="8" width="13.7109375" style="0" bestFit="1" customWidth="1"/>
    <col min="9" max="9" width="14.140625" style="0" bestFit="1" customWidth="1"/>
    <col min="10" max="10" width="15.28125" style="0" customWidth="1"/>
    <col min="11" max="11" width="11.57421875" style="0" bestFit="1" customWidth="1"/>
  </cols>
  <sheetData>
    <row r="1" spans="1:11" ht="18.75">
      <c r="A1" s="2" t="s">
        <v>67</v>
      </c>
      <c r="B1" s="1"/>
      <c r="C1" s="117"/>
      <c r="D1" s="1"/>
      <c r="E1" s="1"/>
      <c r="F1" s="1"/>
      <c r="G1" s="1"/>
      <c r="H1" s="1"/>
      <c r="I1" s="1"/>
      <c r="J1" s="1"/>
      <c r="K1" s="118"/>
    </row>
    <row r="2" spans="1:11" ht="12.75">
      <c r="A2" s="3" t="s">
        <v>5</v>
      </c>
      <c r="B2" s="1"/>
      <c r="C2" s="117"/>
      <c r="D2" s="1"/>
      <c r="E2" s="1"/>
      <c r="F2" s="1"/>
      <c r="G2" s="1"/>
      <c r="H2" s="1"/>
      <c r="I2" s="1"/>
      <c r="J2" s="1"/>
      <c r="K2" s="118"/>
    </row>
    <row r="3" spans="1:11" ht="9.75" customHeight="1" thickBot="1">
      <c r="A3" s="1"/>
      <c r="B3" s="1"/>
      <c r="C3" s="117"/>
      <c r="D3" s="1"/>
      <c r="E3" s="1"/>
      <c r="F3" s="1"/>
      <c r="G3" s="1"/>
      <c r="H3" s="1"/>
      <c r="I3" s="1"/>
      <c r="J3" s="1"/>
      <c r="K3" s="118"/>
    </row>
    <row r="4" spans="1:11" ht="39" thickBot="1">
      <c r="A4" s="1"/>
      <c r="B4" s="1"/>
      <c r="C4" s="44" t="s">
        <v>48</v>
      </c>
      <c r="D4" s="129" t="s">
        <v>41</v>
      </c>
      <c r="E4" s="34" t="s">
        <v>42</v>
      </c>
      <c r="F4" s="34" t="s">
        <v>1</v>
      </c>
      <c r="G4" s="197" t="s">
        <v>43</v>
      </c>
      <c r="H4" s="34" t="s">
        <v>44</v>
      </c>
      <c r="I4" s="34" t="s">
        <v>45</v>
      </c>
      <c r="J4" s="130" t="s">
        <v>46</v>
      </c>
      <c r="K4" s="78" t="s">
        <v>0</v>
      </c>
    </row>
    <row r="5" spans="1:11" ht="30" customHeight="1">
      <c r="A5" s="289" t="s">
        <v>68</v>
      </c>
      <c r="B5" s="279" t="s">
        <v>32</v>
      </c>
      <c r="C5" s="206" t="s">
        <v>39</v>
      </c>
      <c r="D5" s="10">
        <v>40</v>
      </c>
      <c r="E5" s="86">
        <v>69</v>
      </c>
      <c r="F5" s="86">
        <v>99</v>
      </c>
      <c r="G5" s="86">
        <v>436</v>
      </c>
      <c r="H5" s="86">
        <v>165</v>
      </c>
      <c r="I5" s="86">
        <v>53</v>
      </c>
      <c r="J5" s="87">
        <v>82</v>
      </c>
      <c r="K5" s="8">
        <f>SUM(D5:J5)</f>
        <v>944</v>
      </c>
    </row>
    <row r="6" spans="1:11" ht="30" customHeight="1">
      <c r="A6" s="290"/>
      <c r="B6" s="280"/>
      <c r="C6" s="196" t="s">
        <v>38</v>
      </c>
      <c r="D6" s="5">
        <v>14</v>
      </c>
      <c r="E6" s="88">
        <v>27</v>
      </c>
      <c r="F6" s="88">
        <v>55</v>
      </c>
      <c r="G6" s="88">
        <v>5</v>
      </c>
      <c r="H6" s="88">
        <v>71</v>
      </c>
      <c r="I6" s="88">
        <v>47</v>
      </c>
      <c r="J6" s="89">
        <v>20</v>
      </c>
      <c r="K6" s="9">
        <f>SUM(D6:J6)</f>
        <v>239</v>
      </c>
    </row>
    <row r="7" spans="1:11" ht="30" customHeight="1" thickBot="1">
      <c r="A7" s="290"/>
      <c r="B7" s="280"/>
      <c r="C7" s="207" t="s">
        <v>69</v>
      </c>
      <c r="D7" s="22">
        <v>20</v>
      </c>
      <c r="E7" s="90">
        <v>20</v>
      </c>
      <c r="F7" s="90">
        <v>32</v>
      </c>
      <c r="G7" s="90">
        <v>8</v>
      </c>
      <c r="H7" s="90">
        <v>27</v>
      </c>
      <c r="I7" s="90">
        <v>61</v>
      </c>
      <c r="J7" s="91">
        <v>42</v>
      </c>
      <c r="K7" s="17">
        <f>SUM(D7:J7)</f>
        <v>210</v>
      </c>
    </row>
    <row r="8" spans="1:11" ht="30" customHeight="1" thickBot="1">
      <c r="A8" s="290"/>
      <c r="B8" s="281"/>
      <c r="C8" s="23" t="s">
        <v>0</v>
      </c>
      <c r="D8" s="121">
        <f>SUM(D5:D7)</f>
        <v>74</v>
      </c>
      <c r="E8" s="122">
        <f aca="true" t="shared" si="0" ref="E8:J8">SUM(E5:E7)</f>
        <v>116</v>
      </c>
      <c r="F8" s="122">
        <f t="shared" si="0"/>
        <v>186</v>
      </c>
      <c r="G8" s="122">
        <f t="shared" si="0"/>
        <v>449</v>
      </c>
      <c r="H8" s="122">
        <f t="shared" si="0"/>
        <v>263</v>
      </c>
      <c r="I8" s="122">
        <f t="shared" si="0"/>
        <v>161</v>
      </c>
      <c r="J8" s="123">
        <f t="shared" si="0"/>
        <v>144</v>
      </c>
      <c r="K8" s="124">
        <f>SUM(K5:K7)</f>
        <v>1393</v>
      </c>
    </row>
    <row r="9" spans="1:11" ht="30" customHeight="1">
      <c r="A9" s="290"/>
      <c r="B9" s="279" t="s">
        <v>34</v>
      </c>
      <c r="C9" s="206" t="s">
        <v>39</v>
      </c>
      <c r="D9" s="10">
        <v>8</v>
      </c>
      <c r="E9" s="86">
        <v>18</v>
      </c>
      <c r="F9" s="86">
        <v>33</v>
      </c>
      <c r="G9" s="86">
        <v>77</v>
      </c>
      <c r="H9" s="86">
        <v>36</v>
      </c>
      <c r="I9" s="86">
        <v>4</v>
      </c>
      <c r="J9" s="87">
        <v>6</v>
      </c>
      <c r="K9" s="11">
        <f>SUM(D9:J9)</f>
        <v>182</v>
      </c>
    </row>
    <row r="10" spans="1:11" ht="30" customHeight="1">
      <c r="A10" s="290"/>
      <c r="B10" s="280"/>
      <c r="C10" s="196" t="s">
        <v>38</v>
      </c>
      <c r="D10" s="5">
        <v>7</v>
      </c>
      <c r="E10" s="88">
        <v>18</v>
      </c>
      <c r="F10" s="88">
        <v>6</v>
      </c>
      <c r="G10" s="88">
        <v>1</v>
      </c>
      <c r="H10" s="88">
        <v>28</v>
      </c>
      <c r="I10" s="88">
        <v>14</v>
      </c>
      <c r="J10" s="89">
        <v>6</v>
      </c>
      <c r="K10" s="9">
        <f>SUM(D10:J10)</f>
        <v>80</v>
      </c>
    </row>
    <row r="11" spans="1:11" ht="30" customHeight="1" thickBot="1">
      <c r="A11" s="290"/>
      <c r="B11" s="280"/>
      <c r="C11" s="207" t="s">
        <v>69</v>
      </c>
      <c r="D11" s="22">
        <v>5</v>
      </c>
      <c r="E11" s="90">
        <v>41</v>
      </c>
      <c r="F11" s="90">
        <v>2</v>
      </c>
      <c r="G11" s="90">
        <v>2</v>
      </c>
      <c r="H11" s="90">
        <v>26</v>
      </c>
      <c r="I11" s="90">
        <v>15</v>
      </c>
      <c r="J11" s="91">
        <v>26</v>
      </c>
      <c r="K11" s="17">
        <f>SUM(D11:J11)</f>
        <v>117</v>
      </c>
    </row>
    <row r="12" spans="1:11" ht="30" customHeight="1" thickBot="1">
      <c r="A12" s="290"/>
      <c r="B12" s="281"/>
      <c r="C12" s="23" t="s">
        <v>0</v>
      </c>
      <c r="D12" s="121">
        <f>SUM(D9:D11)</f>
        <v>20</v>
      </c>
      <c r="E12" s="122">
        <f aca="true" t="shared" si="1" ref="E12:J12">SUM(E9:E11)</f>
        <v>77</v>
      </c>
      <c r="F12" s="122">
        <f t="shared" si="1"/>
        <v>41</v>
      </c>
      <c r="G12" s="122">
        <f t="shared" si="1"/>
        <v>80</v>
      </c>
      <c r="H12" s="122">
        <f t="shared" si="1"/>
        <v>90</v>
      </c>
      <c r="I12" s="122">
        <f t="shared" si="1"/>
        <v>33</v>
      </c>
      <c r="J12" s="123">
        <f t="shared" si="1"/>
        <v>38</v>
      </c>
      <c r="K12" s="124">
        <f>SUM(K9:K11)</f>
        <v>379</v>
      </c>
    </row>
    <row r="13" spans="1:11" ht="30" customHeight="1">
      <c r="A13" s="290"/>
      <c r="B13" s="279" t="s">
        <v>35</v>
      </c>
      <c r="C13" s="206" t="s">
        <v>39</v>
      </c>
      <c r="D13" s="10">
        <v>39</v>
      </c>
      <c r="E13" s="86">
        <v>105</v>
      </c>
      <c r="F13" s="86">
        <v>70</v>
      </c>
      <c r="G13" s="86">
        <v>149</v>
      </c>
      <c r="H13" s="86">
        <v>51</v>
      </c>
      <c r="I13" s="86">
        <v>12</v>
      </c>
      <c r="J13" s="87">
        <v>14</v>
      </c>
      <c r="K13" s="11">
        <f>SUM(D13:J13)</f>
        <v>440</v>
      </c>
    </row>
    <row r="14" spans="1:11" ht="30" customHeight="1">
      <c r="A14" s="290"/>
      <c r="B14" s="280"/>
      <c r="C14" s="196" t="s">
        <v>38</v>
      </c>
      <c r="D14" s="5">
        <v>40</v>
      </c>
      <c r="E14" s="88">
        <v>99</v>
      </c>
      <c r="F14" s="88">
        <v>43</v>
      </c>
      <c r="G14" s="88">
        <v>13</v>
      </c>
      <c r="H14" s="88">
        <v>44</v>
      </c>
      <c r="I14" s="88">
        <v>37</v>
      </c>
      <c r="J14" s="89">
        <v>12</v>
      </c>
      <c r="K14" s="9">
        <f>SUM(D14:J14)</f>
        <v>288</v>
      </c>
    </row>
    <row r="15" spans="1:11" ht="30" customHeight="1" thickBot="1">
      <c r="A15" s="290"/>
      <c r="B15" s="280"/>
      <c r="C15" s="207" t="s">
        <v>69</v>
      </c>
      <c r="D15" s="5">
        <v>29</v>
      </c>
      <c r="E15" s="88">
        <v>114</v>
      </c>
      <c r="F15" s="88">
        <v>36</v>
      </c>
      <c r="G15" s="88">
        <v>23</v>
      </c>
      <c r="H15" s="88">
        <v>39</v>
      </c>
      <c r="I15" s="88">
        <v>37</v>
      </c>
      <c r="J15" s="89">
        <v>34</v>
      </c>
      <c r="K15" s="17">
        <f>SUM(D15:J15)</f>
        <v>312</v>
      </c>
    </row>
    <row r="16" spans="1:11" ht="30" customHeight="1" thickBot="1">
      <c r="A16" s="290"/>
      <c r="B16" s="281"/>
      <c r="C16" s="23" t="s">
        <v>0</v>
      </c>
      <c r="D16" s="121">
        <f>SUM(D13:D15)</f>
        <v>108</v>
      </c>
      <c r="E16" s="122">
        <f aca="true" t="shared" si="2" ref="E16:K16">SUM(E13:E15)</f>
        <v>318</v>
      </c>
      <c r="F16" s="122">
        <f t="shared" si="2"/>
        <v>149</v>
      </c>
      <c r="G16" s="122">
        <f t="shared" si="2"/>
        <v>185</v>
      </c>
      <c r="H16" s="122">
        <f t="shared" si="2"/>
        <v>134</v>
      </c>
      <c r="I16" s="122">
        <f t="shared" si="2"/>
        <v>86</v>
      </c>
      <c r="J16" s="125">
        <f t="shared" si="2"/>
        <v>60</v>
      </c>
      <c r="K16" s="16">
        <f t="shared" si="2"/>
        <v>1040</v>
      </c>
    </row>
    <row r="17" spans="1:11" ht="30" customHeight="1" thickBot="1">
      <c r="A17" s="291"/>
      <c r="B17" s="297" t="s">
        <v>0</v>
      </c>
      <c r="C17" s="282"/>
      <c r="D17" s="126">
        <f>D8+D12+D16</f>
        <v>202</v>
      </c>
      <c r="E17" s="127">
        <f aca="true" t="shared" si="3" ref="E17:K17">E8+E12+E16</f>
        <v>511</v>
      </c>
      <c r="F17" s="127">
        <f t="shared" si="3"/>
        <v>376</v>
      </c>
      <c r="G17" s="127">
        <f t="shared" si="3"/>
        <v>714</v>
      </c>
      <c r="H17" s="127">
        <f t="shared" si="3"/>
        <v>487</v>
      </c>
      <c r="I17" s="127">
        <f t="shared" si="3"/>
        <v>280</v>
      </c>
      <c r="J17" s="128">
        <f t="shared" si="3"/>
        <v>242</v>
      </c>
      <c r="K17" s="16">
        <f t="shared" si="3"/>
        <v>2812</v>
      </c>
    </row>
    <row r="21" ht="12.75">
      <c r="J21" s="277"/>
    </row>
    <row r="22" ht="12.75">
      <c r="J22" s="277"/>
    </row>
    <row r="23" ht="12.75">
      <c r="J23" s="277"/>
    </row>
    <row r="24" ht="12.75">
      <c r="J24" s="277"/>
    </row>
  </sheetData>
  <mergeCells count="5">
    <mergeCell ref="A5:A17"/>
    <mergeCell ref="B5:B8"/>
    <mergeCell ref="B9:B12"/>
    <mergeCell ref="B13:B16"/>
    <mergeCell ref="B17:C17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K25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7.421875" style="0" customWidth="1"/>
    <col min="3" max="3" width="14.421875" style="0" customWidth="1"/>
    <col min="4" max="11" width="14.28125" style="0" customWidth="1"/>
  </cols>
  <sheetData>
    <row r="1" spans="1:11" ht="18.75">
      <c r="A1" s="2" t="s">
        <v>149</v>
      </c>
      <c r="B1" s="117"/>
      <c r="C1" s="1"/>
      <c r="D1" s="1"/>
      <c r="E1" s="1"/>
      <c r="F1" s="1"/>
      <c r="G1" s="1"/>
      <c r="H1" s="1"/>
      <c r="I1" s="118"/>
      <c r="J1" s="1"/>
      <c r="K1" s="118"/>
    </row>
    <row r="2" spans="1:11" ht="12.75">
      <c r="A2" s="3" t="s">
        <v>5</v>
      </c>
      <c r="B2" s="117"/>
      <c r="C2" s="1"/>
      <c r="D2" s="1"/>
      <c r="E2" s="1"/>
      <c r="F2" s="1"/>
      <c r="G2" s="1"/>
      <c r="H2" s="1"/>
      <c r="I2" s="118"/>
      <c r="J2" s="1"/>
      <c r="K2" s="118"/>
    </row>
    <row r="3" spans="1:11" ht="9.75" customHeight="1" thickBot="1">
      <c r="A3" s="1"/>
      <c r="B3" s="117"/>
      <c r="C3" s="1"/>
      <c r="D3" s="1"/>
      <c r="E3" s="1"/>
      <c r="F3" s="1"/>
      <c r="G3" s="1"/>
      <c r="H3" s="1"/>
      <c r="I3" s="118"/>
      <c r="J3" s="1"/>
      <c r="K3" s="118"/>
    </row>
    <row r="4" spans="1:11" ht="24.75" customHeight="1" thickBot="1">
      <c r="A4" s="1"/>
      <c r="B4" s="131"/>
      <c r="C4" s="131"/>
      <c r="D4" s="131"/>
      <c r="E4" s="25" t="s">
        <v>132</v>
      </c>
      <c r="F4" s="34" t="s">
        <v>133</v>
      </c>
      <c r="G4" s="34" t="s">
        <v>134</v>
      </c>
      <c r="H4" s="85" t="s">
        <v>135</v>
      </c>
      <c r="I4" s="85" t="s">
        <v>136</v>
      </c>
      <c r="J4" s="85" t="s">
        <v>137</v>
      </c>
      <c r="K4" s="7" t="s">
        <v>0</v>
      </c>
    </row>
    <row r="5" spans="1:11" ht="21.75" customHeight="1">
      <c r="A5" s="289" t="s">
        <v>70</v>
      </c>
      <c r="B5" s="283" t="s">
        <v>32</v>
      </c>
      <c r="C5" s="284"/>
      <c r="D5" s="285"/>
      <c r="E5" s="4">
        <v>27</v>
      </c>
      <c r="F5" s="119">
        <v>53</v>
      </c>
      <c r="G5" s="119">
        <v>363</v>
      </c>
      <c r="H5" s="119">
        <v>364</v>
      </c>
      <c r="I5" s="119">
        <v>263</v>
      </c>
      <c r="J5" s="119">
        <v>323</v>
      </c>
      <c r="K5" s="8">
        <f>SUM(E5:J5)</f>
        <v>1393</v>
      </c>
    </row>
    <row r="6" spans="1:11" ht="21.75" customHeight="1">
      <c r="A6" s="290"/>
      <c r="B6" s="286" t="s">
        <v>34</v>
      </c>
      <c r="C6" s="320"/>
      <c r="D6" s="321"/>
      <c r="E6" s="5">
        <v>7</v>
      </c>
      <c r="F6" s="88">
        <v>18</v>
      </c>
      <c r="G6" s="88">
        <v>51</v>
      </c>
      <c r="H6" s="88">
        <v>132</v>
      </c>
      <c r="I6" s="88">
        <v>65</v>
      </c>
      <c r="J6" s="88">
        <v>106</v>
      </c>
      <c r="K6" s="9">
        <f>SUM(E6:J6)</f>
        <v>379</v>
      </c>
    </row>
    <row r="7" spans="1:11" ht="21.75" customHeight="1" thickBot="1">
      <c r="A7" s="290"/>
      <c r="B7" s="322" t="s">
        <v>35</v>
      </c>
      <c r="C7" s="323"/>
      <c r="D7" s="324"/>
      <c r="E7" s="22">
        <v>22</v>
      </c>
      <c r="F7" s="90">
        <v>31</v>
      </c>
      <c r="G7" s="90">
        <v>87</v>
      </c>
      <c r="H7" s="90">
        <v>210</v>
      </c>
      <c r="I7" s="90">
        <v>174</v>
      </c>
      <c r="J7" s="90">
        <v>516</v>
      </c>
      <c r="K7" s="17">
        <f>SUM(E7:J7)</f>
        <v>1040</v>
      </c>
    </row>
    <row r="8" spans="1:11" ht="21.75" customHeight="1" thickBot="1">
      <c r="A8" s="291"/>
      <c r="B8" s="325" t="s">
        <v>0</v>
      </c>
      <c r="C8" s="326"/>
      <c r="D8" s="327"/>
      <c r="E8" s="121">
        <f>SUM(E5:E7)</f>
        <v>56</v>
      </c>
      <c r="F8" s="122">
        <f aca="true" t="shared" si="0" ref="F8:K8">SUM(F5:F7)</f>
        <v>102</v>
      </c>
      <c r="G8" s="122">
        <f t="shared" si="0"/>
        <v>501</v>
      </c>
      <c r="H8" s="122">
        <f t="shared" si="0"/>
        <v>706</v>
      </c>
      <c r="I8" s="122">
        <f t="shared" si="0"/>
        <v>502</v>
      </c>
      <c r="J8" s="122">
        <f t="shared" si="0"/>
        <v>945</v>
      </c>
      <c r="K8" s="16">
        <f t="shared" si="0"/>
        <v>2812</v>
      </c>
    </row>
    <row r="9" spans="1:11" ht="12.75">
      <c r="A9" s="1"/>
      <c r="B9" s="1"/>
      <c r="C9" s="117"/>
      <c r="D9" s="1"/>
      <c r="E9" s="1"/>
      <c r="F9" s="1"/>
      <c r="G9" s="1"/>
      <c r="H9" s="1"/>
      <c r="I9" s="1"/>
      <c r="J9" s="1"/>
      <c r="K9" s="118"/>
    </row>
    <row r="10" spans="1:11" ht="18.75">
      <c r="A10" s="2" t="s">
        <v>71</v>
      </c>
      <c r="B10" s="1"/>
      <c r="C10" s="117"/>
      <c r="D10" s="1"/>
      <c r="E10" s="1"/>
      <c r="F10" s="1"/>
      <c r="G10" s="1"/>
      <c r="H10" s="1"/>
      <c r="I10" s="1"/>
      <c r="J10" s="1"/>
      <c r="K10" s="118"/>
    </row>
    <row r="11" spans="1:11" ht="12.75">
      <c r="A11" s="3" t="s">
        <v>5</v>
      </c>
      <c r="B11" s="1"/>
      <c r="C11" s="117"/>
      <c r="D11" s="1"/>
      <c r="E11" s="1"/>
      <c r="F11" s="1"/>
      <c r="G11" s="1"/>
      <c r="H11" s="1"/>
      <c r="I11" s="1"/>
      <c r="J11" s="1"/>
      <c r="K11" s="118"/>
    </row>
    <row r="12" spans="1:11" ht="9.75" customHeight="1" thickBot="1">
      <c r="A12" s="1"/>
      <c r="B12" s="1"/>
      <c r="C12" s="117"/>
      <c r="D12" s="1"/>
      <c r="E12" s="1"/>
      <c r="F12" s="1"/>
      <c r="G12" s="1"/>
      <c r="H12" s="1"/>
      <c r="I12" s="1"/>
      <c r="J12" s="1"/>
      <c r="K12" s="118"/>
    </row>
    <row r="13" spans="1:11" ht="39" thickBot="1">
      <c r="A13" s="1"/>
      <c r="B13" s="1"/>
      <c r="C13" s="44" t="s">
        <v>48</v>
      </c>
      <c r="D13" s="129" t="s">
        <v>41</v>
      </c>
      <c r="E13" s="34" t="s">
        <v>42</v>
      </c>
      <c r="F13" s="197" t="s">
        <v>1</v>
      </c>
      <c r="G13" s="197" t="s">
        <v>43</v>
      </c>
      <c r="H13" s="34" t="s">
        <v>44</v>
      </c>
      <c r="I13" s="34" t="s">
        <v>45</v>
      </c>
      <c r="J13" s="130" t="s">
        <v>46</v>
      </c>
      <c r="K13" s="78" t="s">
        <v>0</v>
      </c>
    </row>
    <row r="14" spans="1:11" ht="21.75" customHeight="1">
      <c r="A14" s="289" t="s">
        <v>72</v>
      </c>
      <c r="B14" s="279" t="s">
        <v>32</v>
      </c>
      <c r="C14" s="206" t="s">
        <v>73</v>
      </c>
      <c r="D14" s="4">
        <v>12</v>
      </c>
      <c r="E14" s="119">
        <v>9</v>
      </c>
      <c r="F14" s="119">
        <v>0</v>
      </c>
      <c r="G14" s="119">
        <v>32</v>
      </c>
      <c r="H14" s="119">
        <v>2</v>
      </c>
      <c r="I14" s="119">
        <v>2</v>
      </c>
      <c r="J14" s="120">
        <v>1</v>
      </c>
      <c r="K14" s="8">
        <f>SUM(D14:J14)</f>
        <v>58</v>
      </c>
    </row>
    <row r="15" spans="1:11" ht="21.75" customHeight="1">
      <c r="A15" s="290"/>
      <c r="B15" s="280"/>
      <c r="C15" s="196" t="s">
        <v>74</v>
      </c>
      <c r="D15" s="5">
        <v>17</v>
      </c>
      <c r="E15" s="88">
        <v>16</v>
      </c>
      <c r="F15" s="88">
        <v>1</v>
      </c>
      <c r="G15" s="88">
        <v>51</v>
      </c>
      <c r="H15" s="88">
        <v>7</v>
      </c>
      <c r="I15" s="88">
        <v>7</v>
      </c>
      <c r="J15" s="89">
        <v>1</v>
      </c>
      <c r="K15" s="9">
        <f>SUM(D15:J15)</f>
        <v>100</v>
      </c>
    </row>
    <row r="16" spans="1:11" ht="21.75" customHeight="1" thickBot="1">
      <c r="A16" s="290"/>
      <c r="B16" s="280"/>
      <c r="C16" s="207" t="s">
        <v>75</v>
      </c>
      <c r="D16" s="22">
        <v>45</v>
      </c>
      <c r="E16" s="90">
        <v>91</v>
      </c>
      <c r="F16" s="90">
        <v>185</v>
      </c>
      <c r="G16" s="90">
        <v>366</v>
      </c>
      <c r="H16" s="90">
        <v>254</v>
      </c>
      <c r="I16" s="90">
        <v>152</v>
      </c>
      <c r="J16" s="91">
        <v>142</v>
      </c>
      <c r="K16" s="17">
        <f>SUM(D16:J16)</f>
        <v>1235</v>
      </c>
    </row>
    <row r="17" spans="1:11" ht="21.75" customHeight="1" thickBot="1">
      <c r="A17" s="290"/>
      <c r="B17" s="281"/>
      <c r="C17" s="208" t="s">
        <v>0</v>
      </c>
      <c r="D17" s="121">
        <f>SUM(D14:D16)</f>
        <v>74</v>
      </c>
      <c r="E17" s="122">
        <f aca="true" t="shared" si="1" ref="E17:K17">SUM(E14:E16)</f>
        <v>116</v>
      </c>
      <c r="F17" s="122">
        <f t="shared" si="1"/>
        <v>186</v>
      </c>
      <c r="G17" s="122">
        <f t="shared" si="1"/>
        <v>449</v>
      </c>
      <c r="H17" s="122">
        <f t="shared" si="1"/>
        <v>263</v>
      </c>
      <c r="I17" s="122">
        <f t="shared" si="1"/>
        <v>161</v>
      </c>
      <c r="J17" s="125">
        <f t="shared" si="1"/>
        <v>144</v>
      </c>
      <c r="K17" s="16">
        <f t="shared" si="1"/>
        <v>1393</v>
      </c>
    </row>
    <row r="18" spans="1:11" ht="21.75" customHeight="1">
      <c r="A18" s="290"/>
      <c r="B18" s="280" t="s">
        <v>34</v>
      </c>
      <c r="C18" s="196" t="s">
        <v>74</v>
      </c>
      <c r="D18" s="132">
        <v>2</v>
      </c>
      <c r="E18" s="133">
        <v>0</v>
      </c>
      <c r="F18" s="133">
        <v>0</v>
      </c>
      <c r="G18" s="133">
        <v>0</v>
      </c>
      <c r="H18" s="133">
        <v>0</v>
      </c>
      <c r="I18" s="133">
        <v>1</v>
      </c>
      <c r="J18" s="134">
        <v>0</v>
      </c>
      <c r="K18" s="9">
        <f>SUM(D18:J18)</f>
        <v>3</v>
      </c>
    </row>
    <row r="19" spans="1:11" ht="21.75" customHeight="1" thickBot="1">
      <c r="A19" s="290"/>
      <c r="B19" s="280"/>
      <c r="C19" s="207" t="s">
        <v>75</v>
      </c>
      <c r="D19" s="5">
        <v>18</v>
      </c>
      <c r="E19" s="88">
        <v>77</v>
      </c>
      <c r="F19" s="88">
        <v>41</v>
      </c>
      <c r="G19" s="88">
        <v>80</v>
      </c>
      <c r="H19" s="88">
        <v>90</v>
      </c>
      <c r="I19" s="88">
        <v>32</v>
      </c>
      <c r="J19" s="89">
        <v>38</v>
      </c>
      <c r="K19" s="17">
        <f>SUM(D19:J19)</f>
        <v>376</v>
      </c>
    </row>
    <row r="20" spans="1:11" ht="21.75" customHeight="1" thickBot="1">
      <c r="A20" s="290"/>
      <c r="B20" s="281"/>
      <c r="C20" s="208" t="s">
        <v>0</v>
      </c>
      <c r="D20" s="121">
        <f aca="true" t="shared" si="2" ref="D20:K20">SUM(D18:D19)</f>
        <v>20</v>
      </c>
      <c r="E20" s="122">
        <f t="shared" si="2"/>
        <v>77</v>
      </c>
      <c r="F20" s="122">
        <f t="shared" si="2"/>
        <v>41</v>
      </c>
      <c r="G20" s="122">
        <f t="shared" si="2"/>
        <v>80</v>
      </c>
      <c r="H20" s="122">
        <f t="shared" si="2"/>
        <v>90</v>
      </c>
      <c r="I20" s="122">
        <f t="shared" si="2"/>
        <v>33</v>
      </c>
      <c r="J20" s="125">
        <f t="shared" si="2"/>
        <v>38</v>
      </c>
      <c r="K20" s="16">
        <f t="shared" si="2"/>
        <v>379</v>
      </c>
    </row>
    <row r="21" spans="1:11" ht="21.75" customHeight="1">
      <c r="A21" s="290"/>
      <c r="B21" s="279" t="s">
        <v>35</v>
      </c>
      <c r="C21" s="206" t="s">
        <v>73</v>
      </c>
      <c r="D21" s="10">
        <v>0</v>
      </c>
      <c r="E21" s="86">
        <v>4</v>
      </c>
      <c r="F21" s="86">
        <v>1</v>
      </c>
      <c r="G21" s="86">
        <v>1</v>
      </c>
      <c r="H21" s="86">
        <v>0</v>
      </c>
      <c r="I21" s="86">
        <v>1</v>
      </c>
      <c r="J21" s="87">
        <v>0</v>
      </c>
      <c r="K21" s="11">
        <f>SUM(D21:J21)</f>
        <v>7</v>
      </c>
    </row>
    <row r="22" spans="1:11" ht="21.75" customHeight="1">
      <c r="A22" s="290"/>
      <c r="B22" s="280"/>
      <c r="C22" s="196" t="s">
        <v>74</v>
      </c>
      <c r="D22" s="5">
        <v>3</v>
      </c>
      <c r="E22" s="88">
        <v>0</v>
      </c>
      <c r="F22" s="88">
        <v>1</v>
      </c>
      <c r="G22" s="88">
        <v>1</v>
      </c>
      <c r="H22" s="88">
        <v>1</v>
      </c>
      <c r="I22" s="88">
        <v>0</v>
      </c>
      <c r="J22" s="89">
        <v>0</v>
      </c>
      <c r="K22" s="9">
        <f>SUM(D22:J22)</f>
        <v>6</v>
      </c>
    </row>
    <row r="23" spans="1:11" ht="21.75" customHeight="1" thickBot="1">
      <c r="A23" s="290"/>
      <c r="B23" s="280"/>
      <c r="C23" s="207" t="s">
        <v>75</v>
      </c>
      <c r="D23" s="5">
        <v>105</v>
      </c>
      <c r="E23" s="88">
        <v>314</v>
      </c>
      <c r="F23" s="88">
        <v>147</v>
      </c>
      <c r="G23" s="88">
        <v>183</v>
      </c>
      <c r="H23" s="88">
        <v>133</v>
      </c>
      <c r="I23" s="88">
        <v>85</v>
      </c>
      <c r="J23" s="89">
        <v>60</v>
      </c>
      <c r="K23" s="17">
        <f>SUM(D23:J23)</f>
        <v>1027</v>
      </c>
    </row>
    <row r="24" spans="1:11" ht="21.75" customHeight="1" thickBot="1">
      <c r="A24" s="290"/>
      <c r="B24" s="281"/>
      <c r="C24" s="208" t="s">
        <v>0</v>
      </c>
      <c r="D24" s="121">
        <f>SUM(D21:D23)</f>
        <v>108</v>
      </c>
      <c r="E24" s="122">
        <f aca="true" t="shared" si="3" ref="E24:K24">SUM(E21:E23)</f>
        <v>318</v>
      </c>
      <c r="F24" s="122">
        <f t="shared" si="3"/>
        <v>149</v>
      </c>
      <c r="G24" s="122">
        <f t="shared" si="3"/>
        <v>185</v>
      </c>
      <c r="H24" s="122">
        <f t="shared" si="3"/>
        <v>134</v>
      </c>
      <c r="I24" s="122">
        <f t="shared" si="3"/>
        <v>86</v>
      </c>
      <c r="J24" s="125">
        <f t="shared" si="3"/>
        <v>60</v>
      </c>
      <c r="K24" s="16">
        <f t="shared" si="3"/>
        <v>1040</v>
      </c>
    </row>
    <row r="25" spans="1:11" ht="21.75" customHeight="1" thickBot="1">
      <c r="A25" s="291"/>
      <c r="B25" s="297" t="s">
        <v>0</v>
      </c>
      <c r="C25" s="282"/>
      <c r="D25" s="126">
        <f aca="true" t="shared" si="4" ref="D25:K25">D17+D20+D24</f>
        <v>202</v>
      </c>
      <c r="E25" s="127">
        <f t="shared" si="4"/>
        <v>511</v>
      </c>
      <c r="F25" s="127">
        <f t="shared" si="4"/>
        <v>376</v>
      </c>
      <c r="G25" s="127">
        <f t="shared" si="4"/>
        <v>714</v>
      </c>
      <c r="H25" s="127">
        <f t="shared" si="4"/>
        <v>487</v>
      </c>
      <c r="I25" s="127">
        <f t="shared" si="4"/>
        <v>280</v>
      </c>
      <c r="J25" s="128">
        <f t="shared" si="4"/>
        <v>242</v>
      </c>
      <c r="K25" s="16">
        <f t="shared" si="4"/>
        <v>2812</v>
      </c>
    </row>
  </sheetData>
  <mergeCells count="10">
    <mergeCell ref="A5:A8"/>
    <mergeCell ref="B5:D5"/>
    <mergeCell ref="B6:D6"/>
    <mergeCell ref="B7:D7"/>
    <mergeCell ref="B8:D8"/>
    <mergeCell ref="A14:A25"/>
    <mergeCell ref="B14:B17"/>
    <mergeCell ref="B18:B20"/>
    <mergeCell ref="B21:B24"/>
    <mergeCell ref="B25:C25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8" width="9.7109375" style="0" customWidth="1"/>
  </cols>
  <sheetData>
    <row r="1" spans="1:8" ht="18.75">
      <c r="A1" s="2" t="s">
        <v>139</v>
      </c>
      <c r="B1" s="117"/>
      <c r="C1" s="117"/>
      <c r="D1" s="1"/>
      <c r="E1" s="1"/>
      <c r="F1" s="1"/>
      <c r="G1" s="1"/>
      <c r="H1" s="1"/>
    </row>
    <row r="2" spans="1:8" ht="12.75">
      <c r="A2" s="3" t="s">
        <v>5</v>
      </c>
      <c r="B2" s="117"/>
      <c r="C2" s="117"/>
      <c r="D2" s="1"/>
      <c r="E2" s="1"/>
      <c r="F2" s="1"/>
      <c r="G2" s="1"/>
      <c r="H2" s="1"/>
    </row>
    <row r="3" spans="1:8" ht="9.75" customHeight="1" thickBot="1">
      <c r="A3" s="1"/>
      <c r="B3" s="1"/>
      <c r="C3" s="117"/>
      <c r="D3" s="1"/>
      <c r="E3" s="1"/>
      <c r="F3" s="1"/>
      <c r="G3" s="1"/>
      <c r="H3" s="1"/>
    </row>
    <row r="4" spans="1:8" ht="13.5" thickBot="1">
      <c r="A4" s="328" t="s">
        <v>48</v>
      </c>
      <c r="B4" s="319" t="s">
        <v>76</v>
      </c>
      <c r="C4" s="326" t="s">
        <v>138</v>
      </c>
      <c r="D4" s="326"/>
      <c r="E4" s="326"/>
      <c r="F4" s="326"/>
      <c r="G4" s="326"/>
      <c r="H4" s="327"/>
    </row>
    <row r="5" spans="1:8" ht="13.5" thickBot="1">
      <c r="A5" s="329"/>
      <c r="B5" s="307"/>
      <c r="C5" s="308" t="s">
        <v>72</v>
      </c>
      <c r="D5" s="330"/>
      <c r="E5" s="309"/>
      <c r="F5" s="308" t="s">
        <v>79</v>
      </c>
      <c r="G5" s="330"/>
      <c r="H5" s="309"/>
    </row>
    <row r="6" spans="1:8" ht="13.5" thickBot="1">
      <c r="A6" s="329"/>
      <c r="B6" s="303"/>
      <c r="C6" s="176" t="s">
        <v>77</v>
      </c>
      <c r="D6" s="177" t="s">
        <v>78</v>
      </c>
      <c r="E6" s="19" t="s">
        <v>0</v>
      </c>
      <c r="F6" s="176" t="s">
        <v>81</v>
      </c>
      <c r="G6" s="177" t="s">
        <v>80</v>
      </c>
      <c r="H6" s="19" t="s">
        <v>0</v>
      </c>
    </row>
    <row r="7" spans="1:8" ht="30" customHeight="1">
      <c r="A7" s="184" t="s">
        <v>42</v>
      </c>
      <c r="B7" s="135">
        <v>17</v>
      </c>
      <c r="C7" s="136">
        <v>1161</v>
      </c>
      <c r="D7" s="137">
        <v>873</v>
      </c>
      <c r="E7" s="138">
        <f aca="true" t="shared" si="0" ref="E7:E12">SUM(C7:D7)</f>
        <v>2034</v>
      </c>
      <c r="F7" s="139">
        <v>81</v>
      </c>
      <c r="G7" s="137">
        <v>1953</v>
      </c>
      <c r="H7" s="140">
        <f>SUM(F7:G7)</f>
        <v>2034</v>
      </c>
    </row>
    <row r="8" spans="1:8" ht="30" customHeight="1">
      <c r="A8" s="185" t="s">
        <v>1</v>
      </c>
      <c r="B8" s="135">
        <v>8</v>
      </c>
      <c r="C8" s="136">
        <v>334</v>
      </c>
      <c r="D8" s="137">
        <v>341</v>
      </c>
      <c r="E8" s="138">
        <f t="shared" si="0"/>
        <v>675</v>
      </c>
      <c r="F8" s="139">
        <v>31</v>
      </c>
      <c r="G8" s="137">
        <v>644</v>
      </c>
      <c r="H8" s="140">
        <f aca="true" t="shared" si="1" ref="H8:H13">SUM(F8:G8)</f>
        <v>675</v>
      </c>
    </row>
    <row r="9" spans="1:8" ht="30" customHeight="1">
      <c r="A9" s="185" t="s">
        <v>43</v>
      </c>
      <c r="B9" s="135">
        <v>23</v>
      </c>
      <c r="C9" s="136">
        <v>1467</v>
      </c>
      <c r="D9" s="137">
        <v>1313</v>
      </c>
      <c r="E9" s="138">
        <f t="shared" si="0"/>
        <v>2780</v>
      </c>
      <c r="F9" s="139">
        <v>104</v>
      </c>
      <c r="G9" s="137">
        <v>2676</v>
      </c>
      <c r="H9" s="140">
        <f t="shared" si="1"/>
        <v>2780</v>
      </c>
    </row>
    <row r="10" spans="1:8" ht="30" customHeight="1">
      <c r="A10" s="185" t="s">
        <v>44</v>
      </c>
      <c r="B10" s="135">
        <v>15</v>
      </c>
      <c r="C10" s="136">
        <v>1180</v>
      </c>
      <c r="D10" s="137">
        <v>905</v>
      </c>
      <c r="E10" s="138">
        <f t="shared" si="0"/>
        <v>2085</v>
      </c>
      <c r="F10" s="139">
        <v>75</v>
      </c>
      <c r="G10" s="137">
        <v>2010</v>
      </c>
      <c r="H10" s="140">
        <f t="shared" si="1"/>
        <v>2085</v>
      </c>
    </row>
    <row r="11" spans="1:8" ht="30" customHeight="1">
      <c r="A11" s="185" t="s">
        <v>45</v>
      </c>
      <c r="B11" s="135">
        <v>9</v>
      </c>
      <c r="C11" s="136">
        <v>551</v>
      </c>
      <c r="D11" s="137">
        <v>330</v>
      </c>
      <c r="E11" s="138">
        <f t="shared" si="0"/>
        <v>881</v>
      </c>
      <c r="F11" s="139">
        <v>43</v>
      </c>
      <c r="G11" s="137">
        <v>838</v>
      </c>
      <c r="H11" s="140">
        <f t="shared" si="1"/>
        <v>881</v>
      </c>
    </row>
    <row r="12" spans="1:8" ht="30" customHeight="1" thickBot="1">
      <c r="A12" s="193" t="s">
        <v>46</v>
      </c>
      <c r="B12" s="141">
        <v>13</v>
      </c>
      <c r="C12" s="142">
        <v>707</v>
      </c>
      <c r="D12" s="143">
        <v>448</v>
      </c>
      <c r="E12" s="138">
        <f t="shared" si="0"/>
        <v>1155</v>
      </c>
      <c r="F12" s="144">
        <v>57</v>
      </c>
      <c r="G12" s="143">
        <v>1098</v>
      </c>
      <c r="H12" s="145">
        <f t="shared" si="1"/>
        <v>1155</v>
      </c>
    </row>
    <row r="13" spans="1:8" ht="30" customHeight="1" thickBot="1">
      <c r="A13" s="100" t="s">
        <v>0</v>
      </c>
      <c r="B13" s="175">
        <f aca="true" t="shared" si="2" ref="B13:G13">SUM(B7:B12)</f>
        <v>85</v>
      </c>
      <c r="C13" s="146">
        <f t="shared" si="2"/>
        <v>5400</v>
      </c>
      <c r="D13" s="147">
        <f t="shared" si="2"/>
        <v>4210</v>
      </c>
      <c r="E13" s="12">
        <f t="shared" si="2"/>
        <v>9610</v>
      </c>
      <c r="F13" s="148">
        <f t="shared" si="2"/>
        <v>391</v>
      </c>
      <c r="G13" s="147">
        <f t="shared" si="2"/>
        <v>9219</v>
      </c>
      <c r="H13" s="149">
        <f t="shared" si="1"/>
        <v>9610</v>
      </c>
    </row>
  </sheetData>
  <mergeCells count="5">
    <mergeCell ref="A4:A6"/>
    <mergeCell ref="B4:B6"/>
    <mergeCell ref="C4:H4"/>
    <mergeCell ref="C5:E5"/>
    <mergeCell ref="F5:H5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Y13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7" width="4.7109375" style="1" customWidth="1"/>
    <col min="8" max="12" width="5.00390625" style="1" customWidth="1"/>
    <col min="13" max="13" width="6.28125" style="1" customWidth="1"/>
    <col min="14" max="22" width="5.00390625" style="1" customWidth="1"/>
    <col min="23" max="23" width="5.7109375" style="1" bestFit="1" customWidth="1"/>
    <col min="24" max="24" width="5.00390625" style="1" customWidth="1"/>
    <col min="25" max="25" width="6.7109375" style="1" customWidth="1"/>
    <col min="26" max="16384" width="9.140625" style="1" customWidth="1"/>
  </cols>
  <sheetData>
    <row r="1" spans="1:2" ht="18.75">
      <c r="A1" s="2" t="s">
        <v>141</v>
      </c>
      <c r="B1" s="117"/>
    </row>
    <row r="2" spans="1:2" ht="12.75">
      <c r="A2" s="3" t="s">
        <v>5</v>
      </c>
      <c r="B2" s="117"/>
    </row>
    <row r="3" ht="9.75" customHeight="1" thickBot="1">
      <c r="B3" s="117"/>
    </row>
    <row r="4" spans="1:25" ht="13.5" thickBot="1">
      <c r="A4" s="319" t="s">
        <v>48</v>
      </c>
      <c r="B4" s="325" t="s">
        <v>82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7"/>
      <c r="W4" s="316" t="s">
        <v>89</v>
      </c>
      <c r="X4" s="331"/>
      <c r="Y4" s="332"/>
    </row>
    <row r="5" spans="1:25" ht="42" customHeight="1" thickBot="1">
      <c r="A5" s="307"/>
      <c r="B5" s="335" t="s">
        <v>83</v>
      </c>
      <c r="C5" s="336"/>
      <c r="D5" s="337"/>
      <c r="E5" s="335" t="s">
        <v>20</v>
      </c>
      <c r="F5" s="336"/>
      <c r="G5" s="337"/>
      <c r="H5" s="335" t="s">
        <v>84</v>
      </c>
      <c r="I5" s="336"/>
      <c r="J5" s="337"/>
      <c r="K5" s="335" t="s">
        <v>85</v>
      </c>
      <c r="L5" s="336"/>
      <c r="M5" s="337"/>
      <c r="N5" s="335" t="s">
        <v>86</v>
      </c>
      <c r="O5" s="336"/>
      <c r="P5" s="337"/>
      <c r="Q5" s="335" t="s">
        <v>87</v>
      </c>
      <c r="R5" s="336"/>
      <c r="S5" s="337"/>
      <c r="T5" s="335" t="s">
        <v>88</v>
      </c>
      <c r="U5" s="336"/>
      <c r="V5" s="337"/>
      <c r="W5" s="318"/>
      <c r="X5" s="333"/>
      <c r="Y5" s="334"/>
    </row>
    <row r="6" spans="1:25" ht="38.25" thickBot="1">
      <c r="A6" s="303"/>
      <c r="B6" s="150" t="s">
        <v>77</v>
      </c>
      <c r="C6" s="151" t="s">
        <v>78</v>
      </c>
      <c r="D6" s="152" t="s">
        <v>0</v>
      </c>
      <c r="E6" s="150" t="s">
        <v>77</v>
      </c>
      <c r="F6" s="151" t="s">
        <v>78</v>
      </c>
      <c r="G6" s="152" t="s">
        <v>0</v>
      </c>
      <c r="H6" s="150" t="s">
        <v>77</v>
      </c>
      <c r="I6" s="151" t="s">
        <v>78</v>
      </c>
      <c r="J6" s="152" t="s">
        <v>0</v>
      </c>
      <c r="K6" s="150" t="s">
        <v>77</v>
      </c>
      <c r="L6" s="151" t="s">
        <v>78</v>
      </c>
      <c r="M6" s="152" t="s">
        <v>0</v>
      </c>
      <c r="N6" s="150" t="s">
        <v>77</v>
      </c>
      <c r="O6" s="151" t="s">
        <v>78</v>
      </c>
      <c r="P6" s="152" t="s">
        <v>0</v>
      </c>
      <c r="Q6" s="150" t="s">
        <v>77</v>
      </c>
      <c r="R6" s="151" t="s">
        <v>78</v>
      </c>
      <c r="S6" s="152" t="s">
        <v>0</v>
      </c>
      <c r="T6" s="150" t="s">
        <v>77</v>
      </c>
      <c r="U6" s="151" t="s">
        <v>78</v>
      </c>
      <c r="V6" s="152" t="s">
        <v>0</v>
      </c>
      <c r="W6" s="150" t="s">
        <v>77</v>
      </c>
      <c r="X6" s="151" t="s">
        <v>78</v>
      </c>
      <c r="Y6" s="152" t="s">
        <v>0</v>
      </c>
    </row>
    <row r="7" spans="1:25" ht="30" customHeight="1">
      <c r="A7" s="184" t="s">
        <v>42</v>
      </c>
      <c r="B7" s="136">
        <v>0</v>
      </c>
      <c r="C7" s="137">
        <v>0</v>
      </c>
      <c r="D7" s="138">
        <f aca="true" t="shared" si="0" ref="D7:D12">SUM(B7:C7)</f>
        <v>0</v>
      </c>
      <c r="E7" s="139">
        <v>105</v>
      </c>
      <c r="F7" s="137">
        <v>15</v>
      </c>
      <c r="G7" s="140">
        <f>SUM(E7:F7)</f>
        <v>120</v>
      </c>
      <c r="H7" s="139">
        <v>149</v>
      </c>
      <c r="I7" s="137">
        <v>13</v>
      </c>
      <c r="J7" s="140">
        <f>SUM(H7:I7)</f>
        <v>162</v>
      </c>
      <c r="K7" s="139">
        <v>2234</v>
      </c>
      <c r="L7" s="137">
        <v>1494</v>
      </c>
      <c r="M7" s="140">
        <f>SUM(K7:L7)</f>
        <v>3728</v>
      </c>
      <c r="N7" s="139">
        <v>2465</v>
      </c>
      <c r="O7" s="137">
        <v>2278</v>
      </c>
      <c r="P7" s="140">
        <f>SUM(N7:O7)</f>
        <v>4743</v>
      </c>
      <c r="Q7" s="139">
        <v>922</v>
      </c>
      <c r="R7" s="137">
        <v>678</v>
      </c>
      <c r="S7" s="140">
        <f>SUM(Q7:R7)</f>
        <v>1600</v>
      </c>
      <c r="T7" s="139">
        <v>265</v>
      </c>
      <c r="U7" s="137">
        <v>94</v>
      </c>
      <c r="V7" s="140">
        <f>SUM(T7:U7)</f>
        <v>359</v>
      </c>
      <c r="W7" s="153">
        <f aca="true" t="shared" si="1" ref="W7:X12">B7+E7+H7+K7+N7+Q7+T7</f>
        <v>6140</v>
      </c>
      <c r="X7" s="154">
        <f t="shared" si="1"/>
        <v>4572</v>
      </c>
      <c r="Y7" s="140">
        <f>SUM(W7:X7)</f>
        <v>10712</v>
      </c>
    </row>
    <row r="8" spans="1:25" ht="38.25">
      <c r="A8" s="185" t="s">
        <v>1</v>
      </c>
      <c r="B8" s="136">
        <v>0</v>
      </c>
      <c r="C8" s="137">
        <v>0</v>
      </c>
      <c r="D8" s="138">
        <f t="shared" si="0"/>
        <v>0</v>
      </c>
      <c r="E8" s="139">
        <v>180</v>
      </c>
      <c r="F8" s="137">
        <v>83</v>
      </c>
      <c r="G8" s="140">
        <f aca="true" t="shared" si="2" ref="G8:G13">SUM(E8:F8)</f>
        <v>263</v>
      </c>
      <c r="H8" s="139">
        <v>116</v>
      </c>
      <c r="I8" s="137">
        <v>0</v>
      </c>
      <c r="J8" s="140">
        <f aca="true" t="shared" si="3" ref="J8:J13">SUM(H8:I8)</f>
        <v>116</v>
      </c>
      <c r="K8" s="139">
        <v>535</v>
      </c>
      <c r="L8" s="137">
        <v>542</v>
      </c>
      <c r="M8" s="140">
        <f aca="true" t="shared" si="4" ref="M8:M13">SUM(K8:L8)</f>
        <v>1077</v>
      </c>
      <c r="N8" s="139">
        <v>247</v>
      </c>
      <c r="O8" s="137">
        <v>258</v>
      </c>
      <c r="P8" s="140">
        <f aca="true" t="shared" si="5" ref="P8:P13">SUM(N8:O8)</f>
        <v>505</v>
      </c>
      <c r="Q8" s="139">
        <v>0</v>
      </c>
      <c r="R8" s="137">
        <v>0</v>
      </c>
      <c r="S8" s="140">
        <f aca="true" t="shared" si="6" ref="S8:S13">SUM(Q8:R8)</f>
        <v>0</v>
      </c>
      <c r="T8" s="139">
        <v>0</v>
      </c>
      <c r="U8" s="137">
        <v>0</v>
      </c>
      <c r="V8" s="140">
        <f aca="true" t="shared" si="7" ref="V8:V13">SUM(T8:U8)</f>
        <v>0</v>
      </c>
      <c r="W8" s="153">
        <f t="shared" si="1"/>
        <v>1078</v>
      </c>
      <c r="X8" s="154">
        <f t="shared" si="1"/>
        <v>883</v>
      </c>
      <c r="Y8" s="140">
        <f aca="true" t="shared" si="8" ref="Y8:Y13">SUM(W8:X8)</f>
        <v>1961</v>
      </c>
    </row>
    <row r="9" spans="1:25" ht="30" customHeight="1">
      <c r="A9" s="185" t="s">
        <v>43</v>
      </c>
      <c r="B9" s="136">
        <v>86</v>
      </c>
      <c r="C9" s="137">
        <v>0</v>
      </c>
      <c r="D9" s="138">
        <f t="shared" si="0"/>
        <v>86</v>
      </c>
      <c r="E9" s="139">
        <v>756</v>
      </c>
      <c r="F9" s="137">
        <v>336</v>
      </c>
      <c r="G9" s="140">
        <f t="shared" si="2"/>
        <v>1092</v>
      </c>
      <c r="H9" s="139">
        <v>279</v>
      </c>
      <c r="I9" s="137">
        <v>0</v>
      </c>
      <c r="J9" s="140">
        <f t="shared" si="3"/>
        <v>279</v>
      </c>
      <c r="K9" s="139">
        <v>2286</v>
      </c>
      <c r="L9" s="137">
        <v>2134</v>
      </c>
      <c r="M9" s="140">
        <f t="shared" si="4"/>
        <v>4420</v>
      </c>
      <c r="N9" s="139">
        <v>1311</v>
      </c>
      <c r="O9" s="137">
        <v>1650</v>
      </c>
      <c r="P9" s="140">
        <f t="shared" si="5"/>
        <v>2961</v>
      </c>
      <c r="Q9" s="139">
        <v>198</v>
      </c>
      <c r="R9" s="137">
        <v>299</v>
      </c>
      <c r="S9" s="140">
        <f t="shared" si="6"/>
        <v>497</v>
      </c>
      <c r="T9" s="139">
        <v>55</v>
      </c>
      <c r="U9" s="137">
        <v>32</v>
      </c>
      <c r="V9" s="140">
        <f t="shared" si="7"/>
        <v>87</v>
      </c>
      <c r="W9" s="153">
        <f t="shared" si="1"/>
        <v>4971</v>
      </c>
      <c r="X9" s="154">
        <f t="shared" si="1"/>
        <v>4451</v>
      </c>
      <c r="Y9" s="140">
        <f t="shared" si="8"/>
        <v>9422</v>
      </c>
    </row>
    <row r="10" spans="1:25" ht="30" customHeight="1">
      <c r="A10" s="185" t="s">
        <v>44</v>
      </c>
      <c r="B10" s="136">
        <v>24</v>
      </c>
      <c r="C10" s="137">
        <v>0</v>
      </c>
      <c r="D10" s="138">
        <f t="shared" si="0"/>
        <v>24</v>
      </c>
      <c r="E10" s="139">
        <v>609</v>
      </c>
      <c r="F10" s="137">
        <v>210</v>
      </c>
      <c r="G10" s="140">
        <f t="shared" si="2"/>
        <v>819</v>
      </c>
      <c r="H10" s="139">
        <v>241</v>
      </c>
      <c r="I10" s="137">
        <v>0</v>
      </c>
      <c r="J10" s="140">
        <f t="shared" si="3"/>
        <v>241</v>
      </c>
      <c r="K10" s="139">
        <v>1885</v>
      </c>
      <c r="L10" s="137">
        <v>1742</v>
      </c>
      <c r="M10" s="140">
        <f t="shared" si="4"/>
        <v>3627</v>
      </c>
      <c r="N10" s="139">
        <v>737</v>
      </c>
      <c r="O10" s="137">
        <v>1202</v>
      </c>
      <c r="P10" s="140">
        <f t="shared" si="5"/>
        <v>1939</v>
      </c>
      <c r="Q10" s="139">
        <v>107</v>
      </c>
      <c r="R10" s="137">
        <v>142</v>
      </c>
      <c r="S10" s="140">
        <f t="shared" si="6"/>
        <v>249</v>
      </c>
      <c r="T10" s="139">
        <v>0</v>
      </c>
      <c r="U10" s="137">
        <v>0</v>
      </c>
      <c r="V10" s="140">
        <f t="shared" si="7"/>
        <v>0</v>
      </c>
      <c r="W10" s="153">
        <f t="shared" si="1"/>
        <v>3603</v>
      </c>
      <c r="X10" s="154">
        <f t="shared" si="1"/>
        <v>3296</v>
      </c>
      <c r="Y10" s="140">
        <f t="shared" si="8"/>
        <v>6899</v>
      </c>
    </row>
    <row r="11" spans="1:25" ht="30" customHeight="1">
      <c r="A11" s="185" t="s">
        <v>45</v>
      </c>
      <c r="B11" s="136">
        <v>0</v>
      </c>
      <c r="C11" s="137">
        <v>0</v>
      </c>
      <c r="D11" s="138">
        <f t="shared" si="0"/>
        <v>0</v>
      </c>
      <c r="E11" s="139">
        <v>400</v>
      </c>
      <c r="F11" s="137">
        <v>81</v>
      </c>
      <c r="G11" s="140">
        <f t="shared" si="2"/>
        <v>481</v>
      </c>
      <c r="H11" s="139">
        <v>195</v>
      </c>
      <c r="I11" s="137">
        <v>0</v>
      </c>
      <c r="J11" s="140">
        <f t="shared" si="3"/>
        <v>195</v>
      </c>
      <c r="K11" s="139">
        <v>1520</v>
      </c>
      <c r="L11" s="137">
        <v>1365</v>
      </c>
      <c r="M11" s="140">
        <f t="shared" si="4"/>
        <v>2885</v>
      </c>
      <c r="N11" s="139">
        <v>350</v>
      </c>
      <c r="O11" s="137">
        <v>515</v>
      </c>
      <c r="P11" s="140">
        <f t="shared" si="5"/>
        <v>865</v>
      </c>
      <c r="Q11" s="139">
        <v>0</v>
      </c>
      <c r="R11" s="137">
        <v>0</v>
      </c>
      <c r="S11" s="140">
        <f t="shared" si="6"/>
        <v>0</v>
      </c>
      <c r="T11" s="139">
        <v>0</v>
      </c>
      <c r="U11" s="137">
        <v>0</v>
      </c>
      <c r="V11" s="140">
        <f t="shared" si="7"/>
        <v>0</v>
      </c>
      <c r="W11" s="153">
        <f t="shared" si="1"/>
        <v>2465</v>
      </c>
      <c r="X11" s="154">
        <f t="shared" si="1"/>
        <v>1961</v>
      </c>
      <c r="Y11" s="140">
        <f t="shared" si="8"/>
        <v>4426</v>
      </c>
    </row>
    <row r="12" spans="1:25" ht="30" customHeight="1" thickBot="1">
      <c r="A12" s="193" t="s">
        <v>46</v>
      </c>
      <c r="B12" s="142">
        <v>26</v>
      </c>
      <c r="C12" s="143">
        <v>14</v>
      </c>
      <c r="D12" s="138">
        <f t="shared" si="0"/>
        <v>40</v>
      </c>
      <c r="E12" s="144">
        <v>606</v>
      </c>
      <c r="F12" s="143">
        <v>210</v>
      </c>
      <c r="G12" s="145">
        <f t="shared" si="2"/>
        <v>816</v>
      </c>
      <c r="H12" s="144">
        <v>101</v>
      </c>
      <c r="I12" s="143">
        <v>0</v>
      </c>
      <c r="J12" s="145">
        <f t="shared" si="3"/>
        <v>101</v>
      </c>
      <c r="K12" s="144">
        <v>1322</v>
      </c>
      <c r="L12" s="143">
        <v>1266</v>
      </c>
      <c r="M12" s="145">
        <f t="shared" si="4"/>
        <v>2588</v>
      </c>
      <c r="N12" s="144">
        <v>152</v>
      </c>
      <c r="O12" s="143">
        <v>329</v>
      </c>
      <c r="P12" s="145">
        <f t="shared" si="5"/>
        <v>481</v>
      </c>
      <c r="Q12" s="144">
        <v>0</v>
      </c>
      <c r="R12" s="143">
        <v>0</v>
      </c>
      <c r="S12" s="145">
        <f t="shared" si="6"/>
        <v>0</v>
      </c>
      <c r="T12" s="144">
        <v>0</v>
      </c>
      <c r="U12" s="143">
        <v>0</v>
      </c>
      <c r="V12" s="145">
        <f t="shared" si="7"/>
        <v>0</v>
      </c>
      <c r="W12" s="153">
        <f t="shared" si="1"/>
        <v>2207</v>
      </c>
      <c r="X12" s="154">
        <f t="shared" si="1"/>
        <v>1819</v>
      </c>
      <c r="Y12" s="145">
        <f t="shared" si="8"/>
        <v>4026</v>
      </c>
    </row>
    <row r="13" spans="1:25" ht="30" customHeight="1" thickBot="1">
      <c r="A13" s="100" t="s">
        <v>0</v>
      </c>
      <c r="B13" s="146">
        <f>SUM(B7:B12)</f>
        <v>136</v>
      </c>
      <c r="C13" s="147">
        <f>SUM(C7:C12)</f>
        <v>14</v>
      </c>
      <c r="D13" s="12">
        <f>SUM(D7:D12)</f>
        <v>150</v>
      </c>
      <c r="E13" s="148">
        <f>SUM(E7:E12)</f>
        <v>2656</v>
      </c>
      <c r="F13" s="147">
        <f>SUM(F7:F12)</f>
        <v>935</v>
      </c>
      <c r="G13" s="149">
        <f t="shared" si="2"/>
        <v>3591</v>
      </c>
      <c r="H13" s="148">
        <f>SUM(H7:H12)</f>
        <v>1081</v>
      </c>
      <c r="I13" s="147">
        <f>SUM(I7:I12)</f>
        <v>13</v>
      </c>
      <c r="J13" s="149">
        <f t="shared" si="3"/>
        <v>1094</v>
      </c>
      <c r="K13" s="148">
        <f>SUM(K7:K12)</f>
        <v>9782</v>
      </c>
      <c r="L13" s="147">
        <f>SUM(L7:L12)</f>
        <v>8543</v>
      </c>
      <c r="M13" s="149">
        <f t="shared" si="4"/>
        <v>18325</v>
      </c>
      <c r="N13" s="148">
        <f>SUM(N7:N12)</f>
        <v>5262</v>
      </c>
      <c r="O13" s="147">
        <f>SUM(O7:O12)</f>
        <v>6232</v>
      </c>
      <c r="P13" s="149">
        <f t="shared" si="5"/>
        <v>11494</v>
      </c>
      <c r="Q13" s="148">
        <f>SUM(Q7:Q12)</f>
        <v>1227</v>
      </c>
      <c r="R13" s="147">
        <f>SUM(R7:R12)</f>
        <v>1119</v>
      </c>
      <c r="S13" s="149">
        <f t="shared" si="6"/>
        <v>2346</v>
      </c>
      <c r="T13" s="148">
        <f>SUM(T7:T12)</f>
        <v>320</v>
      </c>
      <c r="U13" s="147">
        <f>SUM(U7:U12)</f>
        <v>126</v>
      </c>
      <c r="V13" s="149">
        <f t="shared" si="7"/>
        <v>446</v>
      </c>
      <c r="W13" s="148">
        <f>SUM(W7:W12)</f>
        <v>20464</v>
      </c>
      <c r="X13" s="147">
        <f>SUM(X7:X12)</f>
        <v>16982</v>
      </c>
      <c r="Y13" s="149">
        <f t="shared" si="8"/>
        <v>37446</v>
      </c>
    </row>
  </sheetData>
  <mergeCells count="10">
    <mergeCell ref="A4:A6"/>
    <mergeCell ref="B4:V4"/>
    <mergeCell ref="W4:Y5"/>
    <mergeCell ref="B5:D5"/>
    <mergeCell ref="E5:G5"/>
    <mergeCell ref="H5:J5"/>
    <mergeCell ref="K5:M5"/>
    <mergeCell ref="N5:P5"/>
    <mergeCell ref="Q5:S5"/>
    <mergeCell ref="T5:V5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2008-09-18T11:07:15Z</cp:lastPrinted>
  <dcterms:created xsi:type="dcterms:W3CDTF">2006-02-24T09:38:25Z</dcterms:created>
  <dcterms:modified xsi:type="dcterms:W3CDTF">2010-04-12T12:13:42Z</dcterms:modified>
  <cp:category/>
  <cp:version/>
  <cp:contentType/>
  <cp:contentStatus/>
</cp:coreProperties>
</file>