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activeTab="0"/>
  </bookViews>
  <sheets>
    <sheet name="Money &amp; Banking " sheetId="1" r:id="rId1"/>
    <sheet name="table 1 " sheetId="2" r:id="rId2"/>
    <sheet name="table 2" sheetId="3" r:id="rId3"/>
    <sheet name="table 3" sheetId="4" r:id="rId4"/>
    <sheet name="table 4" sheetId="5" r:id="rId5"/>
    <sheet name="table 5 " sheetId="6" r:id="rId6"/>
    <sheet name="table 6 " sheetId="7" r:id="rId7"/>
    <sheet name="table 7 " sheetId="8" r:id="rId8"/>
    <sheet name="table 8 " sheetId="9" r:id="rId9"/>
  </sheets>
  <definedNames/>
  <calcPr fullCalcOnLoad="1"/>
</workbook>
</file>

<file path=xl/sharedStrings.xml><?xml version="1.0" encoding="utf-8"?>
<sst xmlns="http://schemas.openxmlformats.org/spreadsheetml/2006/main" count="339" uniqueCount="178">
  <si>
    <t>USD</t>
  </si>
  <si>
    <t>March</t>
  </si>
  <si>
    <t>April</t>
  </si>
  <si>
    <t>May</t>
  </si>
  <si>
    <t>June</t>
  </si>
  <si>
    <t>July</t>
  </si>
  <si>
    <t>Tier I</t>
  </si>
  <si>
    <t>Tier II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</si>
  <si>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</si>
  <si>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</si>
  <si>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</si>
  <si>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</si>
  <si>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</si>
  <si>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</si>
  <si>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</si>
  <si>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</si>
  <si>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</si>
  <si>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</si>
  <si>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</si>
  <si>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</si>
  <si>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</si>
  <si>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</si>
  <si>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</si>
  <si>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</si>
  <si>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</si>
  <si>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</si>
  <si>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</si>
  <si>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</si>
  <si>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</si>
  <si>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</si>
  <si>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</si>
  <si>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</si>
  <si>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</si>
  <si>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</si>
  <si>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</si>
  <si>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</si>
  <si>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</si>
  <si>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</si>
  <si>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</si>
  <si>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</si>
  <si>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</si>
  <si>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</si>
  <si>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</si>
  <si>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</si>
  <si>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</si>
  <si>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</si>
  <si>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</si>
  <si>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</si>
  <si>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</si>
  <si>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</si>
  <si>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</si>
  <si>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</si>
  <si>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</si>
  <si>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</si>
  <si>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</si>
  <si>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</si>
  <si>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</si>
  <si>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</si>
  <si>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</si>
  <si>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</si>
  <si>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</si>
  <si>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</si>
  <si>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</si>
  <si>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</si>
  <si>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</si>
  <si>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</si>
  <si>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</si>
  <si>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</si>
  <si>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</si>
  <si>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</si>
  <si>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</si>
  <si>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</si>
  <si>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</si>
  <si>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</si>
  <si>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</si>
  <si>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</si>
  <si>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</si>
  <si>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</si>
  <si>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</si>
  <si>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</si>
  <si>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</si>
  <si>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</si>
  <si>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</si>
  <si>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</si>
  <si>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</si>
  <si>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</si>
  <si>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</si>
  <si>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</si>
  <si>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</si>
  <si>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</si>
  <si>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</si>
  <si>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</si>
  <si>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</si>
  <si>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</si>
  <si>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</si>
  <si>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Coupon rate</t>
  </si>
  <si>
    <t>36 months</t>
  </si>
  <si>
    <t>Repo rates</t>
  </si>
  <si>
    <t>US Dollar</t>
  </si>
  <si>
    <t>Canadian Dollar</t>
  </si>
  <si>
    <t>Swiss Franc</t>
  </si>
  <si>
    <t>Saudi Rial</t>
  </si>
  <si>
    <t>Egyptian Pound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</si>
  <si>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</si>
  <si>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</si>
  <si>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</si>
  <si>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</si>
  <si>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</si>
  <si>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</si>
  <si>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</si>
  <si>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</si>
  <si>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Jan.</t>
  </si>
  <si>
    <t>Feb.</t>
  </si>
  <si>
    <t>Aug.</t>
  </si>
  <si>
    <t>Sep.</t>
  </si>
  <si>
    <t>Oct.</t>
  </si>
  <si>
    <t>Nov.</t>
  </si>
  <si>
    <t>Dec.</t>
  </si>
  <si>
    <t>Assets</t>
  </si>
  <si>
    <t>Liabilities</t>
  </si>
  <si>
    <t>Treasury bonds. Billion LBP</t>
  </si>
  <si>
    <t>LBP</t>
  </si>
  <si>
    <t>Foreign Bills</t>
  </si>
  <si>
    <t>Claims on the public sector</t>
  </si>
  <si>
    <t>Treasury Bills. End of period. Billion LBP</t>
  </si>
  <si>
    <t>Value. Billion LBP</t>
  </si>
  <si>
    <t>Effective rate</t>
  </si>
  <si>
    <t>Residents' Deposits</t>
  </si>
  <si>
    <t>Balance Sheet. Million LBP</t>
  </si>
  <si>
    <t>Consolidated balance sheet. Million LBP</t>
  </si>
  <si>
    <t>Monetary sitaution. End of period. Million LBP</t>
  </si>
  <si>
    <t>EURO</t>
  </si>
  <si>
    <t xml:space="preserve">Japanese Yen  </t>
  </si>
  <si>
    <t>Kuwaiti Dinar</t>
  </si>
  <si>
    <t>Iraki Dinar</t>
  </si>
  <si>
    <t>Bahraini Dinar</t>
  </si>
  <si>
    <t>Omani Rial</t>
  </si>
  <si>
    <t>Lybian Dinar</t>
  </si>
  <si>
    <t>Jordanian Dinar</t>
  </si>
  <si>
    <t>Tunisian Dinar</t>
  </si>
  <si>
    <t>Qatari Rial</t>
  </si>
  <si>
    <t>UAE Dirham</t>
  </si>
  <si>
    <t>Moroccan Dirham</t>
  </si>
  <si>
    <t>Syrian Lira</t>
  </si>
  <si>
    <t>Algerian Dinar</t>
  </si>
  <si>
    <t>Yemeni Rial</t>
  </si>
  <si>
    <t>S.D.R.</t>
  </si>
  <si>
    <t xml:space="preserve">(Once) Gold </t>
  </si>
  <si>
    <t>(Once) Silver</t>
  </si>
  <si>
    <t>Dollarization rate = Total deposits in foreign currencies * 100 / total</t>
  </si>
  <si>
    <t>Checques. LBP</t>
  </si>
  <si>
    <t>Number. Thousands</t>
  </si>
  <si>
    <t>Checques. Foreign currencies</t>
  </si>
  <si>
    <t>Value. Million USD</t>
  </si>
  <si>
    <t>Total foreign currencies</t>
  </si>
  <si>
    <t>Pound Sterling</t>
  </si>
  <si>
    <t xml:space="preserve"> FINANCIAL SERVICES
 MONEY AND BANKING</t>
  </si>
  <si>
    <t>……………………………</t>
  </si>
  <si>
    <t xml:space="preserve"> sheet :2 </t>
  </si>
  <si>
    <t xml:space="preserve"> sheet :3 </t>
  </si>
  <si>
    <t xml:space="preserve"> sheet :4 </t>
  </si>
  <si>
    <t xml:space="preserve"> sheet :5 </t>
  </si>
  <si>
    <t xml:space="preserve"> sheet :6 </t>
  </si>
  <si>
    <t xml:space="preserve"> sheet :7 </t>
  </si>
  <si>
    <t xml:space="preserve"> sheet :8 </t>
  </si>
  <si>
    <t xml:space="preserve"> sheet :9 </t>
  </si>
  <si>
    <t xml:space="preserve">Total </t>
  </si>
  <si>
    <t>Assets from exchange operations</t>
  </si>
  <si>
    <t>Table1: Central Bank of Lebanon Balance sheet. End of period</t>
  </si>
  <si>
    <t>Table 2: Consolidated balance sheet of commercial banks. End of period</t>
  </si>
  <si>
    <t>Table 3: Monetary situation</t>
  </si>
  <si>
    <t>Table 4: Banks clearing</t>
  </si>
  <si>
    <t>Table 5: Treasury bills in circulation</t>
  </si>
  <si>
    <t>Table 6: Primary market rates on Treasury bills. Percentage at end of period</t>
  </si>
  <si>
    <t>Table 7: Primary market rates on Treasury bills. Percentage at end of period</t>
  </si>
  <si>
    <t>Table 8: Private sector deposits in commercial banks. Billion LBP</t>
  </si>
  <si>
    <t>Table 1: Central Bank of Lebanon Balance sheet. End of period</t>
  </si>
  <si>
    <t>Pounding Sterling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</si>
</sst>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###\ ###\ ###"/>
    <numFmt numFmtId="182" formatCode="_-&quot;ر.س.&quot;\ * #,##0.00_-;_-&quot;ر.س.&quot;\ * #,##0.00\-;_-&quot;ر.س.&quot;\ * &quot;-&quot;??_-;_-@_-"/>
    <numFmt numFmtId="183" formatCode="_-&quot;ر.س.&quot;\ * #,##0_-;_-&quot;ر.س.&quot;\ * #,##0\-;_-&quot;ر.س.&quot;\ * 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0.0%"/>
    <numFmt numFmtId="194" formatCode="0.000%"/>
    <numFmt numFmtId="195" formatCode="0.0;[Red]0.0"/>
    <numFmt numFmtId="196" formatCode="###\ ###\ ###.#"/>
    <numFmt numFmtId="197" formatCode="###\ ###\ ##0.0"/>
    <numFmt numFmtId="198" formatCode="_(* #,##0.0_);_(* \(#,##0.0\);_(* &quot;-&quot;??_);_(@_)"/>
    <numFmt numFmtId="199" formatCode="_(* #,##0_);_(* \(#,##0\);_(* &quot;-&quot;??_);_(@_)"/>
    <numFmt numFmtId="200" formatCode="_-* #,##0_-;_-* #,##0\-;_-* &quot;-&quot;??_-;_-@_-"/>
    <numFmt numFmtId="201" formatCode="_(* #,##0.000_);_(* \(#,##0.000\);_(* &quot;-&quot;??_);_(@_)"/>
    <numFmt numFmtId="202" formatCode="_(* #,##0.0000_);_(* \(#,##0.0000\);_(* &quot;-&quot;??_);_(@_)"/>
    <numFmt numFmtId="203" formatCode="_-* #,##0.0_-;_-* #,##0.0\-;_-* &quot;-&quot;?_-;_-@_-"/>
    <numFmt numFmtId="204" formatCode="0.00000000"/>
    <numFmt numFmtId="205" formatCode="#,##0.0"/>
    <numFmt numFmtId="206" formatCode="_-* #,##0.0_-;_-* #,##0.0\-;_-* &quot;-&quot;??_-;_-@_-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  <numFmt numFmtId="210" formatCode="#,##0.000"/>
    <numFmt numFmtId="211" formatCode="#,##0.0000"/>
    <numFmt numFmtId="212" formatCode="0.00_ ;\-0.00\ "/>
    <numFmt numFmtId="213" formatCode="B1mmm\-yy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#,##0_ ;\-#,##0\ "/>
    <numFmt numFmtId="220" formatCode="#,##0.0_);\(#,##0.0\)"/>
    <numFmt numFmtId="221" formatCode="0_);\(0\)"/>
    <numFmt numFmtId="222" formatCode="[$-409]h:mm:ss\ AM/PM"/>
    <numFmt numFmtId="223" formatCode="[$-409]dddd\,\ mmmm\ dd\,\ yyyy"/>
    <numFmt numFmtId="224" formatCode="#,##0;[Red]#,##0"/>
    <numFmt numFmtId="225" formatCode="#,##0_ ;[Red]\-#,##0\ "/>
    <numFmt numFmtId="226" formatCode="General_)"/>
    <numFmt numFmtId="227" formatCode="#,##0.000_);\(#,##0.000\)"/>
  </numFmts>
  <fonts count="6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5" fillId="0" borderId="0">
      <alignment/>
      <protection/>
    </xf>
    <xf numFmtId="173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2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199" fontId="6" fillId="0" borderId="0" xfId="42" applyNumberFormat="1" applyFont="1" applyFill="1" applyAlignment="1">
      <alignment horizontal="center"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4" xfId="60" applyFont="1" applyFill="1" applyBorder="1" applyAlignment="1">
      <alignment horizontal="center" vertical="center" wrapText="1" readingOrder="1"/>
      <protection/>
    </xf>
    <xf numFmtId="199" fontId="16" fillId="0" borderId="13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61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5" fillId="0" borderId="13" xfId="62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3" fontId="11" fillId="0" borderId="12" xfId="0" applyNumberFormat="1" applyFont="1" applyFill="1" applyBorder="1" applyAlignment="1">
      <alignment vertical="center" readingOrder="1"/>
    </xf>
    <xf numFmtId="0" fontId="19" fillId="0" borderId="0" xfId="0" applyFont="1" applyFill="1" applyAlignment="1">
      <alignment vertical="center" readingOrder="1"/>
    </xf>
    <xf numFmtId="199" fontId="9" fillId="0" borderId="10" xfId="42" applyNumberFormat="1" applyFont="1" applyFill="1" applyBorder="1" applyAlignment="1">
      <alignment horizontal="right" vertical="center" readingOrder="1"/>
    </xf>
    <xf numFmtId="0" fontId="15" fillId="0" borderId="15" xfId="0" applyFont="1" applyFill="1" applyBorder="1" applyAlignment="1">
      <alignment horizontal="center" vertical="center" wrapText="1" readingOrder="1"/>
    </xf>
    <xf numFmtId="205" fontId="9" fillId="0" borderId="12" xfId="42" applyNumberFormat="1" applyFont="1" applyFill="1" applyBorder="1" applyAlignment="1">
      <alignment horizontal="right" vertical="center" readingOrder="1"/>
    </xf>
    <xf numFmtId="180" fontId="9" fillId="0" borderId="12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2" fontId="9" fillId="0" borderId="12" xfId="0" applyNumberFormat="1" applyFont="1" applyFill="1" applyBorder="1" applyAlignment="1">
      <alignment horizontal="right" vertical="center" readingOrder="1"/>
    </xf>
    <xf numFmtId="199" fontId="9" fillId="0" borderId="12" xfId="42" applyNumberFormat="1" applyFont="1" applyFill="1" applyBorder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60" applyFont="1" applyFill="1" applyBorder="1" applyAlignment="1">
      <alignment horizontal="left" vertical="center" readingOrder="1"/>
      <protection/>
    </xf>
    <xf numFmtId="0" fontId="6" fillId="0" borderId="18" xfId="60" applyFont="1" applyFill="1" applyBorder="1" applyAlignment="1">
      <alignment horizontal="left" vertical="center" wrapText="1" readingOrder="1"/>
      <protection/>
    </xf>
    <xf numFmtId="0" fontId="6" fillId="0" borderId="16" xfId="60" applyFont="1" applyFill="1" applyBorder="1" applyAlignment="1">
      <alignment horizontal="left" vertical="center" wrapText="1" readingOrder="1"/>
      <protection/>
    </xf>
    <xf numFmtId="0" fontId="6" fillId="0" borderId="17" xfId="60" applyFont="1" applyFill="1" applyBorder="1" applyAlignment="1">
      <alignment horizontal="left" vertical="center" wrapText="1" readingOrder="1"/>
      <protection/>
    </xf>
    <xf numFmtId="0" fontId="6" fillId="0" borderId="16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8" xfId="61" applyFont="1" applyFill="1" applyBorder="1" applyAlignment="1">
      <alignment horizontal="left" vertical="center" wrapText="1" readingOrder="1"/>
      <protection/>
    </xf>
    <xf numFmtId="0" fontId="6" fillId="0" borderId="10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0" xfId="63" applyFont="1" applyFill="1" applyBorder="1" applyAlignment="1">
      <alignment horizontal="left" vertical="center" wrapText="1" readingOrder="1"/>
      <protection/>
    </xf>
    <xf numFmtId="0" fontId="6" fillId="0" borderId="12" xfId="63" applyFont="1" applyFill="1" applyBorder="1" applyAlignment="1">
      <alignment horizontal="left" vertical="center" wrapText="1" readingOrder="1"/>
      <protection/>
    </xf>
    <xf numFmtId="0" fontId="15" fillId="0" borderId="19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8" xfId="63" applyFont="1" applyFill="1" applyBorder="1" applyAlignment="1">
      <alignment horizontal="left" vertical="center" wrapText="1" readingOrder="1"/>
      <protection/>
    </xf>
    <xf numFmtId="0" fontId="6" fillId="0" borderId="17" xfId="63" applyFont="1" applyFill="1" applyBorder="1" applyAlignment="1">
      <alignment horizontal="left" vertical="center" wrapText="1" readingOrder="1"/>
      <protection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6" xfId="63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>
      <alignment horizontal="left" vertical="center" readingOrder="1"/>
    </xf>
    <xf numFmtId="4" fontId="5" fillId="0" borderId="11" xfId="0" applyNumberFormat="1" applyFont="1" applyFill="1" applyBorder="1" applyAlignment="1">
      <alignment horizontal="left" vertical="center" readingOrder="1"/>
    </xf>
    <xf numFmtId="3" fontId="2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0" fontId="0" fillId="0" borderId="0" xfId="0" applyNumberFormat="1" applyFont="1" applyFill="1" applyAlignment="1">
      <alignment vertical="center" readingOrder="1"/>
    </xf>
    <xf numFmtId="37" fontId="18" fillId="0" borderId="13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199" fontId="0" fillId="0" borderId="0" xfId="42" applyNumberFormat="1" applyFont="1" applyFill="1" applyAlignment="1">
      <alignment vertical="center" readingOrder="1"/>
    </xf>
    <xf numFmtId="2" fontId="6" fillId="0" borderId="10" xfId="62" applyNumberFormat="1" applyFont="1" applyFill="1" applyBorder="1" applyAlignment="1">
      <alignment horizontal="left" vertical="center" wrapText="1" readingOrder="1"/>
      <protection/>
    </xf>
    <xf numFmtId="2" fontId="9" fillId="0" borderId="10" xfId="42" applyNumberFormat="1" applyFont="1" applyFill="1" applyBorder="1" applyAlignment="1">
      <alignment horizontal="right" vertical="center" readingOrder="1"/>
    </xf>
    <xf numFmtId="2" fontId="6" fillId="0" borderId="11" xfId="62" applyNumberFormat="1" applyFont="1" applyFill="1" applyBorder="1" applyAlignment="1">
      <alignment horizontal="left" vertical="center" readingOrder="1"/>
      <protection/>
    </xf>
    <xf numFmtId="2" fontId="6" fillId="0" borderId="16" xfId="62" applyNumberFormat="1" applyFont="1" applyFill="1" applyBorder="1" applyAlignment="1">
      <alignment horizontal="left" vertical="center" readingOrder="1"/>
      <protection/>
    </xf>
    <xf numFmtId="2" fontId="6" fillId="0" borderId="17" xfId="62" applyNumberFormat="1" applyFont="1" applyFill="1" applyBorder="1" applyAlignment="1">
      <alignment horizontal="left" vertical="center" readingOrder="1"/>
      <protection/>
    </xf>
    <xf numFmtId="0" fontId="15" fillId="33" borderId="19" xfId="60" applyFont="1" applyFill="1" applyBorder="1" applyAlignment="1">
      <alignment horizontal="center" vertical="center" wrapText="1" readingOrder="1"/>
      <protection/>
    </xf>
    <xf numFmtId="37" fontId="16" fillId="33" borderId="19" xfId="42" applyNumberFormat="1" applyFont="1" applyFill="1" applyBorder="1" applyAlignment="1">
      <alignment horizontal="right" vertical="center" readingOrder="1"/>
    </xf>
    <xf numFmtId="0" fontId="15" fillId="33" borderId="13" xfId="60" applyFont="1" applyFill="1" applyBorder="1" applyAlignment="1">
      <alignment horizontal="center" vertical="center" wrapText="1" readingOrder="1"/>
      <protection/>
    </xf>
    <xf numFmtId="199" fontId="16" fillId="33" borderId="13" xfId="42" applyNumberFormat="1" applyFont="1" applyFill="1" applyBorder="1" applyAlignment="1">
      <alignment horizontal="right" vertical="center" readingOrder="1"/>
    </xf>
    <xf numFmtId="4" fontId="9" fillId="0" borderId="12" xfId="42" applyNumberFormat="1" applyFont="1" applyFill="1" applyBorder="1" applyAlignment="1">
      <alignment horizontal="right" vertical="center" readingOrder="1"/>
    </xf>
    <xf numFmtId="4" fontId="16" fillId="0" borderId="10" xfId="0" applyNumberFormat="1" applyFont="1" applyFill="1" applyBorder="1" applyAlignment="1">
      <alignment horizontal="right" vertical="center" readingOrder="1"/>
    </xf>
    <xf numFmtId="4" fontId="16" fillId="0" borderId="12" xfId="0" applyNumberFormat="1" applyFont="1" applyFill="1" applyBorder="1" applyAlignment="1">
      <alignment horizontal="right" vertical="center" readingOrder="1"/>
    </xf>
    <xf numFmtId="0" fontId="15" fillId="33" borderId="14" xfId="60" applyFont="1" applyFill="1" applyBorder="1" applyAlignment="1">
      <alignment horizontal="center" vertical="center" wrapText="1" readingOrder="1"/>
      <protection/>
    </xf>
    <xf numFmtId="37" fontId="16" fillId="33" borderId="13" xfId="42" applyNumberFormat="1" applyFont="1" applyFill="1" applyBorder="1" applyAlignment="1">
      <alignment horizontal="right" vertical="center" readingOrder="1"/>
    </xf>
    <xf numFmtId="0" fontId="14" fillId="0" borderId="0" xfId="0" applyFont="1" applyAlignment="1">
      <alignment vertical="center" readingOrder="1"/>
    </xf>
    <xf numFmtId="199" fontId="16" fillId="0" borderId="13" xfId="42" applyNumberFormat="1" applyFont="1" applyFill="1" applyBorder="1" applyAlignment="1">
      <alignment horizontal="center" vertical="center" readingOrder="1"/>
    </xf>
    <xf numFmtId="37" fontId="9" fillId="0" borderId="10" xfId="42" applyNumberFormat="1" applyFont="1" applyFill="1" applyBorder="1" applyAlignment="1">
      <alignment horizontal="center" vertical="center" readingOrder="1"/>
    </xf>
    <xf numFmtId="37" fontId="9" fillId="0" borderId="12" xfId="42" applyNumberFormat="1" applyFont="1" applyFill="1" applyBorder="1" applyAlignment="1">
      <alignment horizontal="center" vertical="center" readingOrder="1"/>
    </xf>
    <xf numFmtId="3" fontId="9" fillId="0" borderId="10" xfId="42" applyNumberFormat="1" applyFont="1" applyFill="1" applyBorder="1" applyAlignment="1">
      <alignment horizontal="center" vertical="center" readingOrder="1"/>
    </xf>
    <xf numFmtId="3" fontId="9" fillId="0" borderId="11" xfId="42" applyNumberFormat="1" applyFont="1" applyFill="1" applyBorder="1" applyAlignment="1">
      <alignment horizontal="center" vertical="center" readingOrder="1"/>
    </xf>
    <xf numFmtId="3" fontId="9" fillId="0" borderId="12" xfId="42" applyNumberFormat="1" applyFont="1" applyFill="1" applyBorder="1" applyAlignment="1">
      <alignment horizontal="center" vertical="center" readingOrder="1"/>
    </xf>
    <xf numFmtId="37" fontId="9" fillId="0" borderId="11" xfId="42" applyNumberFormat="1" applyFont="1" applyFill="1" applyBorder="1" applyAlignment="1">
      <alignment horizontal="center" vertical="center" readingOrder="1"/>
    </xf>
    <xf numFmtId="3" fontId="16" fillId="0" borderId="13" xfId="42" applyNumberFormat="1" applyFont="1" applyFill="1" applyBorder="1" applyAlignment="1">
      <alignment horizontal="center" vertical="center" readingOrder="1"/>
    </xf>
    <xf numFmtId="37" fontId="16" fillId="0" borderId="13" xfId="42" applyNumberFormat="1" applyFont="1" applyFill="1" applyBorder="1" applyAlignment="1">
      <alignment horizontal="center" vertical="center" readingOrder="1"/>
    </xf>
    <xf numFmtId="3" fontId="11" fillId="0" borderId="10" xfId="0" applyNumberFormat="1" applyFont="1" applyFill="1" applyBorder="1" applyAlignment="1">
      <alignment horizontal="center" vertical="center" readingOrder="1"/>
    </xf>
    <xf numFmtId="3" fontId="11" fillId="0" borderId="12" xfId="0" applyNumberFormat="1" applyFont="1" applyFill="1" applyBorder="1" applyAlignment="1">
      <alignment horizontal="center" vertical="center" readingOrder="1"/>
    </xf>
    <xf numFmtId="3" fontId="18" fillId="0" borderId="13" xfId="0" applyNumberFormat="1" applyFont="1" applyFill="1" applyBorder="1" applyAlignment="1">
      <alignment horizontal="center" vertical="center" readingOrder="1"/>
    </xf>
    <xf numFmtId="3" fontId="9" fillId="0" borderId="20" xfId="42" applyNumberFormat="1" applyFont="1" applyFill="1" applyBorder="1" applyAlignment="1">
      <alignment horizontal="right" vertical="center" readingOrder="1"/>
    </xf>
    <xf numFmtId="3" fontId="9" fillId="0" borderId="21" xfId="42" applyNumberFormat="1" applyFont="1" applyFill="1" applyBorder="1" applyAlignment="1">
      <alignment horizontal="right" vertical="center" readingOrder="1"/>
    </xf>
    <xf numFmtId="2" fontId="9" fillId="0" borderId="10" xfId="0" applyNumberFormat="1" applyFont="1" applyFill="1" applyBorder="1" applyAlignment="1">
      <alignment horizontal="center" vertical="center" readingOrder="1"/>
    </xf>
    <xf numFmtId="2" fontId="9" fillId="0" borderId="12" xfId="0" applyNumberFormat="1" applyFont="1" applyFill="1" applyBorder="1" applyAlignment="1">
      <alignment horizontal="center" vertical="center" readingOrder="1"/>
    </xf>
    <xf numFmtId="2" fontId="9" fillId="0" borderId="13" xfId="0" applyNumberFormat="1" applyFont="1" applyFill="1" applyBorder="1" applyAlignment="1">
      <alignment horizontal="center" vertical="center" readingOrder="1"/>
    </xf>
    <xf numFmtId="0" fontId="15" fillId="0" borderId="13" xfId="0" applyFont="1" applyFill="1" applyBorder="1" applyAlignment="1">
      <alignment horizontal="right" vertical="center" wrapText="1" readingOrder="1"/>
    </xf>
    <xf numFmtId="3" fontId="16" fillId="0" borderId="21" xfId="42" applyNumberFormat="1" applyFont="1" applyFill="1" applyBorder="1" applyAlignment="1">
      <alignment horizontal="right" vertical="center" readingOrder="1"/>
    </xf>
    <xf numFmtId="3" fontId="16" fillId="0" borderId="19" xfId="42" applyNumberFormat="1" applyFont="1" applyFill="1" applyBorder="1" applyAlignment="1">
      <alignment horizontal="right" vertical="center" readingOrder="1"/>
    </xf>
    <xf numFmtId="199" fontId="9" fillId="0" borderId="21" xfId="42" applyNumberFormat="1" applyFont="1" applyFill="1" applyBorder="1" applyAlignment="1">
      <alignment horizontal="right" vertical="center" readingOrder="1"/>
    </xf>
    <xf numFmtId="0" fontId="15" fillId="0" borderId="10" xfId="63" applyFont="1" applyFill="1" applyBorder="1" applyAlignment="1">
      <alignment horizontal="center" vertical="center" wrapText="1" readingOrder="1"/>
      <protection/>
    </xf>
    <xf numFmtId="0" fontId="15" fillId="0" borderId="12" xfId="63" applyFont="1" applyFill="1" applyBorder="1" applyAlignment="1">
      <alignment horizontal="center" vertical="center" wrapText="1" readingOrder="1"/>
      <protection/>
    </xf>
    <xf numFmtId="0" fontId="15" fillId="0" borderId="13" xfId="63" applyFont="1" applyFill="1" applyBorder="1" applyAlignment="1">
      <alignment horizontal="center" vertical="center" wrapText="1" readingOrder="1"/>
      <protection/>
    </xf>
    <xf numFmtId="193" fontId="9" fillId="0" borderId="13" xfId="67" applyNumberFormat="1" applyFont="1" applyFill="1" applyBorder="1" applyAlignment="1">
      <alignment horizontal="center" vertical="center" readingOrder="1"/>
    </xf>
    <xf numFmtId="4" fontId="9" fillId="0" borderId="20" xfId="0" applyNumberFormat="1" applyFont="1" applyFill="1" applyBorder="1" applyAlignment="1">
      <alignment vertical="center" readingOrder="1"/>
    </xf>
    <xf numFmtId="4" fontId="9" fillId="34" borderId="22" xfId="0" applyNumberFormat="1" applyFont="1" applyFill="1" applyBorder="1" applyAlignment="1">
      <alignment horizontal="right" vertical="center" readingOrder="1"/>
    </xf>
    <xf numFmtId="4" fontId="9" fillId="34" borderId="11" xfId="0" applyNumberFormat="1" applyFont="1" applyFill="1" applyBorder="1" applyAlignment="1">
      <alignment horizontal="right" vertical="center" readingOrder="1"/>
    </xf>
    <xf numFmtId="4" fontId="9" fillId="34" borderId="23" xfId="0" applyNumberFormat="1" applyFont="1" applyFill="1" applyBorder="1" applyAlignment="1">
      <alignment horizontal="right" vertical="center" readingOrder="1"/>
    </xf>
    <xf numFmtId="0" fontId="0" fillId="0" borderId="19" xfId="0" applyFill="1" applyBorder="1" applyAlignment="1">
      <alignment/>
    </xf>
    <xf numFmtId="4" fontId="9" fillId="34" borderId="12" xfId="0" applyNumberFormat="1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3" fontId="61" fillId="0" borderId="0" xfId="0" applyNumberFormat="1" applyFont="1" applyBorder="1" applyAlignment="1">
      <alignment/>
    </xf>
    <xf numFmtId="4" fontId="61" fillId="0" borderId="0" xfId="59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4" fontId="61" fillId="0" borderId="0" xfId="58" applyNumberFormat="1" applyFont="1" applyFill="1" applyAlignment="1" applyProtection="1">
      <alignment horizontal="center"/>
      <protection/>
    </xf>
    <xf numFmtId="4" fontId="61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readingOrder="1"/>
    </xf>
    <xf numFmtId="2" fontId="23" fillId="0" borderId="0" xfId="0" applyNumberFormat="1" applyFont="1" applyBorder="1" applyAlignment="1">
      <alignment horizontal="center" readingOrder="1"/>
    </xf>
    <xf numFmtId="2" fontId="10" fillId="0" borderId="0" xfId="0" applyNumberFormat="1" applyFont="1" applyBorder="1" applyAlignment="1">
      <alignment horizontal="center" readingOrder="1"/>
    </xf>
    <xf numFmtId="0" fontId="10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readingOrder="2"/>
    </xf>
    <xf numFmtId="2" fontId="25" fillId="0" borderId="0" xfId="0" applyNumberFormat="1" applyFont="1" applyBorder="1" applyAlignment="1">
      <alignment horizontal="center" vertical="center" readingOrder="1"/>
    </xf>
    <xf numFmtId="2" fontId="25" fillId="0" borderId="21" xfId="0" applyNumberFormat="1" applyFont="1" applyBorder="1" applyAlignment="1">
      <alignment horizontal="center" vertical="center" readingOrder="1"/>
    </xf>
    <xf numFmtId="2" fontId="25" fillId="0" borderId="19" xfId="0" applyNumberFormat="1" applyFont="1" applyBorder="1" applyAlignment="1">
      <alignment horizontal="center" vertical="center" readingOrder="1"/>
    </xf>
    <xf numFmtId="2" fontId="25" fillId="0" borderId="13" xfId="0" applyNumberFormat="1" applyFont="1" applyBorder="1" applyAlignment="1">
      <alignment horizontal="center" vertical="center" readingOrder="1"/>
    </xf>
    <xf numFmtId="2" fontId="9" fillId="0" borderId="13" xfId="0" applyNumberFormat="1" applyFont="1" applyBorder="1" applyAlignment="1">
      <alignment horizontal="center" vertical="center" readingOrder="1"/>
    </xf>
    <xf numFmtId="210" fontId="9" fillId="0" borderId="0" xfId="0" applyNumberFormat="1" applyFont="1" applyFill="1" applyAlignment="1">
      <alignment vertical="center" readingOrder="1"/>
    </xf>
    <xf numFmtId="37" fontId="16" fillId="0" borderId="21" xfId="42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vertical="center" readingOrder="1"/>
    </xf>
    <xf numFmtId="3" fontId="16" fillId="0" borderId="0" xfId="0" applyNumberFormat="1" applyFont="1" applyFill="1" applyAlignment="1">
      <alignment horizontal="center" readingOrder="1"/>
    </xf>
    <xf numFmtId="3" fontId="9" fillId="0" borderId="0" xfId="0" applyNumberFormat="1" applyFont="1" applyFill="1" applyAlignment="1">
      <alignment horizontal="center" readingOrder="1"/>
    </xf>
    <xf numFmtId="3" fontId="16" fillId="0" borderId="21" xfId="0" applyNumberFormat="1" applyFont="1" applyFill="1" applyBorder="1" applyAlignment="1">
      <alignment horizontal="center" readingOrder="1"/>
    </xf>
    <xf numFmtId="3" fontId="16" fillId="0" borderId="13" xfId="0" applyNumberFormat="1" applyFont="1" applyFill="1" applyBorder="1" applyAlignment="1">
      <alignment horizontal="center" readingOrder="1"/>
    </xf>
    <xf numFmtId="3" fontId="9" fillId="0" borderId="0" xfId="0" applyNumberFormat="1" applyFont="1" applyFill="1" applyBorder="1" applyAlignment="1">
      <alignment horizontal="center" readingOrder="1"/>
    </xf>
    <xf numFmtId="3" fontId="9" fillId="0" borderId="0" xfId="0" applyNumberFormat="1" applyFont="1" applyFill="1" applyAlignment="1">
      <alignment vertical="center" readingOrder="1"/>
    </xf>
    <xf numFmtId="37" fontId="16" fillId="0" borderId="0" xfId="0" applyNumberFormat="1" applyFont="1" applyFill="1" applyAlignment="1">
      <alignment vertical="center" readingOrder="1"/>
    </xf>
    <xf numFmtId="3" fontId="16" fillId="0" borderId="0" xfId="0" applyNumberFormat="1" applyFont="1" applyFill="1" applyAlignment="1">
      <alignment vertical="center" readingOrder="1"/>
    </xf>
    <xf numFmtId="37" fontId="9" fillId="0" borderId="0" xfId="0" applyNumberFormat="1" applyFont="1" applyFill="1" applyAlignment="1">
      <alignment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3" fontId="16" fillId="0" borderId="13" xfId="0" applyNumberFormat="1" applyFont="1" applyFill="1" applyBorder="1" applyAlignment="1">
      <alignment vertical="center" readingOrder="1"/>
    </xf>
    <xf numFmtId="3" fontId="9" fillId="0" borderId="21" xfId="0" applyNumberFormat="1" applyFont="1" applyFill="1" applyBorder="1" applyAlignment="1">
      <alignment vertical="center" readingOrder="1"/>
    </xf>
    <xf numFmtId="3" fontId="11" fillId="0" borderId="0" xfId="0" applyNumberFormat="1" applyFont="1" applyFill="1" applyAlignment="1">
      <alignment vertical="center" readingOrder="1"/>
    </xf>
    <xf numFmtId="205" fontId="11" fillId="0" borderId="0" xfId="0" applyNumberFormat="1" applyFont="1" applyFill="1" applyAlignment="1">
      <alignment vertical="center" readingOrder="1"/>
    </xf>
    <xf numFmtId="205" fontId="11" fillId="0" borderId="21" xfId="0" applyNumberFormat="1" applyFont="1" applyFill="1" applyBorder="1" applyAlignment="1">
      <alignment vertical="center" readingOrder="1"/>
    </xf>
    <xf numFmtId="3" fontId="11" fillId="0" borderId="20" xfId="0" applyNumberFormat="1" applyFont="1" applyFill="1" applyBorder="1" applyAlignment="1">
      <alignment vertical="center" readingOrder="1"/>
    </xf>
    <xf numFmtId="205" fontId="11" fillId="0" borderId="12" xfId="0" applyNumberFormat="1" applyFont="1" applyFill="1" applyBorder="1" applyAlignment="1">
      <alignment vertical="center" readingOrder="1"/>
    </xf>
    <xf numFmtId="205" fontId="9" fillId="0" borderId="21" xfId="42" applyNumberFormat="1" applyFont="1" applyFill="1" applyBorder="1" applyAlignment="1">
      <alignment horizontal="right" vertical="center" readingOrder="1"/>
    </xf>
    <xf numFmtId="0" fontId="11" fillId="0" borderId="0" xfId="0" applyFont="1" applyFill="1" applyBorder="1" applyAlignment="1">
      <alignment vertical="center" readingOrder="1"/>
    </xf>
    <xf numFmtId="3" fontId="11" fillId="0" borderId="24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horizontal="center" readingOrder="1"/>
    </xf>
    <xf numFmtId="3" fontId="9" fillId="0" borderId="11" xfId="0" applyNumberFormat="1" applyFont="1" applyFill="1" applyBorder="1" applyAlignment="1">
      <alignment horizontal="center" readingOrder="1"/>
    </xf>
    <xf numFmtId="3" fontId="16" fillId="0" borderId="10" xfId="0" applyNumberFormat="1" applyFont="1" applyFill="1" applyBorder="1" applyAlignment="1">
      <alignment horizontal="center" readingOrder="1"/>
    </xf>
    <xf numFmtId="3" fontId="16" fillId="0" borderId="11" xfId="0" applyNumberFormat="1" applyFont="1" applyFill="1" applyBorder="1" applyAlignment="1">
      <alignment horizontal="center" readingOrder="1"/>
    </xf>
    <xf numFmtId="3" fontId="9" fillId="0" borderId="12" xfId="0" applyNumberFormat="1" applyFont="1" applyFill="1" applyBorder="1" applyAlignment="1">
      <alignment horizont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11" fillId="0" borderId="21" xfId="0" applyNumberFormat="1" applyFont="1" applyFill="1" applyBorder="1" applyAlignment="1">
      <alignment vertical="center" readingOrder="1"/>
    </xf>
    <xf numFmtId="2" fontId="9" fillId="0" borderId="10" xfId="0" applyNumberFormat="1" applyFont="1" applyFill="1" applyBorder="1" applyAlignment="1">
      <alignment vertical="center" readingOrder="1"/>
    </xf>
    <xf numFmtId="2" fontId="9" fillId="0" borderId="16" xfId="62" applyNumberFormat="1" applyFont="1" applyFill="1" applyBorder="1" applyAlignment="1">
      <alignment horizontal="left" vertical="center" readingOrder="1"/>
      <protection/>
    </xf>
    <xf numFmtId="2" fontId="9" fillId="0" borderId="17" xfId="62" applyNumberFormat="1" applyFont="1" applyFill="1" applyBorder="1" applyAlignment="1">
      <alignment horizontal="left" vertical="center" readingOrder="1"/>
      <protection/>
    </xf>
    <xf numFmtId="4" fontId="63" fillId="0" borderId="0" xfId="59" applyNumberFormat="1" applyFont="1" applyFill="1" applyBorder="1" applyAlignment="1">
      <alignment horizontal="center" vertical="center"/>
      <protection/>
    </xf>
    <xf numFmtId="4" fontId="9" fillId="0" borderId="12" xfId="0" applyNumberFormat="1" applyFont="1" applyFill="1" applyBorder="1" applyAlignment="1">
      <alignment vertical="center" readingOrder="1"/>
    </xf>
    <xf numFmtId="4" fontId="63" fillId="0" borderId="0" xfId="58" applyNumberFormat="1" applyFont="1" applyFill="1" applyBorder="1" applyAlignment="1" applyProtection="1">
      <alignment horizontal="center"/>
      <protection/>
    </xf>
    <xf numFmtId="4" fontId="9" fillId="0" borderId="21" xfId="0" applyNumberFormat="1" applyFont="1" applyFill="1" applyBorder="1" applyAlignment="1">
      <alignment vertical="center" readingOrder="1"/>
    </xf>
    <xf numFmtId="4" fontId="63" fillId="0" borderId="10" xfId="59" applyNumberFormat="1" applyFont="1" applyFill="1" applyBorder="1" applyAlignment="1">
      <alignment horizontal="center" vertical="center"/>
      <protection/>
    </xf>
    <xf numFmtId="2" fontId="9" fillId="0" borderId="21" xfId="0" applyNumberFormat="1" applyFont="1" applyFill="1" applyBorder="1" applyAlignment="1">
      <alignment horizontal="right" vertical="center" readingOrder="1"/>
    </xf>
    <xf numFmtId="4" fontId="63" fillId="0" borderId="10" xfId="58" applyNumberFormat="1" applyFont="1" applyFill="1" applyBorder="1" applyAlignment="1" applyProtection="1">
      <alignment horizontal="center"/>
      <protection/>
    </xf>
    <xf numFmtId="2" fontId="9" fillId="0" borderId="25" xfId="42" applyNumberFormat="1" applyFont="1" applyFill="1" applyBorder="1" applyAlignment="1">
      <alignment horizontal="right" vertical="center" readingOrder="1"/>
    </xf>
    <xf numFmtId="4" fontId="9" fillId="0" borderId="26" xfId="42" applyNumberFormat="1" applyFont="1" applyFill="1" applyBorder="1" applyAlignment="1">
      <alignment horizontal="right" vertical="center" readingOrder="1"/>
    </xf>
    <xf numFmtId="4" fontId="63" fillId="34" borderId="27" xfId="64" applyNumberFormat="1" applyFont="1" applyFill="1" applyBorder="1" applyAlignment="1">
      <alignment horizontal="center" vertical="center" readingOrder="1"/>
      <protection/>
    </xf>
    <xf numFmtId="4" fontId="63" fillId="34" borderId="28" xfId="64" applyNumberFormat="1" applyFont="1" applyFill="1" applyBorder="1" applyAlignment="1">
      <alignment horizontal="center" vertical="center" readingOrder="1"/>
      <protection/>
    </xf>
    <xf numFmtId="4" fontId="9" fillId="0" borderId="23" xfId="0" applyNumberFormat="1" applyFont="1" applyFill="1" applyBorder="1" applyAlignment="1">
      <alignment horizontal="center" vertical="center" readingOrder="1"/>
    </xf>
    <xf numFmtId="4" fontId="9" fillId="0" borderId="29" xfId="0" applyNumberFormat="1" applyFont="1" applyFill="1" applyBorder="1" applyAlignment="1">
      <alignment horizontal="center" vertical="center" readingOrder="1"/>
    </xf>
    <xf numFmtId="4" fontId="9" fillId="0" borderId="23" xfId="42" applyNumberFormat="1" applyFont="1" applyFill="1" applyBorder="1" applyAlignment="1">
      <alignment horizontal="center" vertical="center" readingOrder="1"/>
    </xf>
    <xf numFmtId="4" fontId="20" fillId="0" borderId="29" xfId="0" applyNumberFormat="1" applyFont="1" applyFill="1" applyBorder="1" applyAlignment="1">
      <alignment horizontal="center" vertical="center" readingOrder="1"/>
    </xf>
    <xf numFmtId="4" fontId="20" fillId="0" borderId="23" xfId="0" applyNumberFormat="1" applyFont="1" applyFill="1" applyBorder="1" applyAlignment="1">
      <alignment horizontal="center" vertical="center" readingOrder="1"/>
    </xf>
    <xf numFmtId="4" fontId="20" fillId="0" borderId="30" xfId="0" applyNumberFormat="1" applyFont="1" applyFill="1" applyBorder="1" applyAlignment="1">
      <alignment horizontal="center" vertical="center" readingOrder="1"/>
    </xf>
    <xf numFmtId="4" fontId="9" fillId="34" borderId="31" xfId="0" applyNumberFormat="1" applyFont="1" applyFill="1" applyBorder="1" applyAlignment="1">
      <alignment horizontal="right" vertical="center" readingOrder="1"/>
    </xf>
    <xf numFmtId="4" fontId="9" fillId="34" borderId="29" xfId="0" applyNumberFormat="1" applyFont="1" applyFill="1" applyBorder="1" applyAlignment="1">
      <alignment horizontal="right" vertical="center" readingOrder="1"/>
    </xf>
    <xf numFmtId="4" fontId="9" fillId="34" borderId="32" xfId="0" applyNumberFormat="1" applyFont="1" applyFill="1" applyBorder="1" applyAlignment="1">
      <alignment horizontal="right" vertical="center" readingOrder="1"/>
    </xf>
    <xf numFmtId="4" fontId="9" fillId="34" borderId="33" xfId="0" applyNumberFormat="1" applyFont="1" applyFill="1" applyBorder="1" applyAlignment="1">
      <alignment horizontal="right" vertical="center" readingOrder="1"/>
    </xf>
    <xf numFmtId="4" fontId="9" fillId="34" borderId="34" xfId="0" applyNumberFormat="1" applyFont="1" applyFill="1" applyBorder="1" applyAlignment="1">
      <alignment horizontal="right" vertical="center" readingOrder="1"/>
    </xf>
    <xf numFmtId="4" fontId="5" fillId="0" borderId="35" xfId="0" applyNumberFormat="1" applyFont="1" applyFill="1" applyBorder="1" applyAlignment="1">
      <alignment horizontal="left" vertical="center" readingOrder="1"/>
    </xf>
    <xf numFmtId="4" fontId="5" fillId="0" borderId="36" xfId="0" applyNumberFormat="1" applyFont="1" applyFill="1" applyBorder="1" applyAlignment="1">
      <alignment horizontal="left" vertical="center" readingOrder="1"/>
    </xf>
    <xf numFmtId="0" fontId="9" fillId="0" borderId="21" xfId="0" applyFont="1" applyFill="1" applyBorder="1" applyAlignment="1">
      <alignment vertical="center" readingOrder="1"/>
    </xf>
    <xf numFmtId="3" fontId="63" fillId="0" borderId="12" xfId="42" applyNumberFormat="1" applyFont="1" applyFill="1" applyBorder="1" applyAlignment="1">
      <alignment horizontal="right" vertical="center" readingOrder="1"/>
    </xf>
    <xf numFmtId="3" fontId="16" fillId="0" borderId="12" xfId="42" applyNumberFormat="1" applyFont="1" applyFill="1" applyBorder="1" applyAlignment="1">
      <alignment horizontal="right" vertical="center" readingOrder="1"/>
    </xf>
    <xf numFmtId="0" fontId="14" fillId="0" borderId="0" xfId="60" applyFont="1" applyFill="1" applyBorder="1" applyAlignment="1">
      <alignment horizontal="center" vertical="center" textRotation="90" readingOrder="1"/>
      <protection/>
    </xf>
    <xf numFmtId="0" fontId="8" fillId="0" borderId="0" xfId="60" applyFont="1" applyFill="1" applyBorder="1" applyAlignment="1">
      <alignment horizontal="center" vertical="center" textRotation="90" readingOrder="1"/>
      <protection/>
    </xf>
    <xf numFmtId="0" fontId="15" fillId="0" borderId="0" xfId="60" applyFont="1" applyFill="1" applyBorder="1" applyAlignment="1">
      <alignment horizontal="center" vertical="center" wrapText="1" readingOrder="1"/>
      <protection/>
    </xf>
    <xf numFmtId="37" fontId="16" fillId="0" borderId="0" xfId="42" applyNumberFormat="1" applyFont="1" applyFill="1" applyBorder="1" applyAlignment="1">
      <alignment horizontal="right" vertical="center" readingOrder="1"/>
    </xf>
    <xf numFmtId="3" fontId="9" fillId="0" borderId="21" xfId="0" applyNumberFormat="1" applyFont="1" applyFill="1" applyBorder="1" applyAlignment="1">
      <alignment horizontal="center" readingOrder="1"/>
    </xf>
    <xf numFmtId="3" fontId="16" fillId="33" borderId="13" xfId="42" applyNumberFormat="1" applyFont="1" applyFill="1" applyBorder="1" applyAlignment="1">
      <alignment horizontal="center" readingOrder="1"/>
    </xf>
    <xf numFmtId="3" fontId="16" fillId="33" borderId="13" xfId="42" applyNumberFormat="1" applyFont="1" applyFill="1" applyBorder="1" applyAlignment="1">
      <alignment horizontal="right" vertical="center" readingOrder="1"/>
    </xf>
    <xf numFmtId="4" fontId="9" fillId="34" borderId="22" xfId="0" applyNumberFormat="1" applyFont="1" applyFill="1" applyBorder="1" applyAlignment="1">
      <alignment horizontal="center" vertical="center" readingOrder="1"/>
    </xf>
    <xf numFmtId="2" fontId="25" fillId="0" borderId="37" xfId="0" applyNumberFormat="1" applyFont="1" applyBorder="1" applyAlignment="1">
      <alignment horizontal="center" vertical="center" readingOrder="1"/>
    </xf>
    <xf numFmtId="0" fontId="14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39" xfId="60" applyFont="1" applyFill="1" applyBorder="1" applyAlignment="1">
      <alignment horizontal="center" vertical="center" textRotation="90" readingOrder="1"/>
      <protection/>
    </xf>
    <xf numFmtId="0" fontId="14" fillId="0" borderId="40" xfId="60" applyFont="1" applyFill="1" applyBorder="1" applyAlignment="1">
      <alignment horizontal="center" vertical="center" textRotation="90" readingOrder="1"/>
      <protection/>
    </xf>
    <xf numFmtId="0" fontId="14" fillId="0" borderId="41" xfId="60" applyFont="1" applyFill="1" applyBorder="1" applyAlignment="1">
      <alignment horizontal="center" vertical="center" textRotation="90" readingOrder="1"/>
      <protection/>
    </xf>
    <xf numFmtId="0" fontId="8" fillId="0" borderId="39" xfId="60" applyFont="1" applyFill="1" applyBorder="1" applyAlignment="1">
      <alignment horizontal="center" vertical="center" textRotation="90" readingOrder="1"/>
      <protection/>
    </xf>
    <xf numFmtId="0" fontId="8" fillId="0" borderId="40" xfId="60" applyFont="1" applyFill="1" applyBorder="1" applyAlignment="1">
      <alignment horizontal="center" vertical="center" textRotation="90" readingOrder="1"/>
      <protection/>
    </xf>
    <xf numFmtId="0" fontId="8" fillId="0" borderId="41" xfId="60" applyFont="1" applyFill="1" applyBorder="1" applyAlignment="1">
      <alignment horizontal="center" vertical="center" textRotation="90" readingOrder="1"/>
      <protection/>
    </xf>
    <xf numFmtId="0" fontId="8" fillId="0" borderId="42" xfId="60" applyFont="1" applyFill="1" applyBorder="1" applyAlignment="1">
      <alignment horizontal="center" vertical="center" textRotation="90" readingOrder="1"/>
      <protection/>
    </xf>
    <xf numFmtId="0" fontId="8" fillId="0" borderId="43" xfId="60" applyFont="1" applyFill="1" applyBorder="1" applyAlignment="1">
      <alignment horizontal="center" vertical="center" textRotation="90" readingOrder="1"/>
      <protection/>
    </xf>
    <xf numFmtId="0" fontId="8" fillId="0" borderId="44" xfId="60" applyFont="1" applyFill="1" applyBorder="1" applyAlignment="1">
      <alignment horizontal="center" vertical="center" textRotation="90" readingOrder="1"/>
      <protection/>
    </xf>
    <xf numFmtId="0" fontId="8" fillId="0" borderId="42" xfId="61" applyFont="1" applyFill="1" applyBorder="1" applyAlignment="1">
      <alignment horizontal="center" vertical="center" textRotation="90" readingOrder="1"/>
      <protection/>
    </xf>
    <xf numFmtId="0" fontId="8" fillId="0" borderId="43" xfId="61" applyFont="1" applyFill="1" applyBorder="1" applyAlignment="1">
      <alignment horizontal="center" vertical="center" textRotation="90" readingOrder="1"/>
      <protection/>
    </xf>
    <xf numFmtId="0" fontId="8" fillId="0" borderId="44" xfId="61" applyFont="1" applyFill="1" applyBorder="1" applyAlignment="1">
      <alignment horizontal="center" vertical="center" textRotation="90" readingOrder="1"/>
      <protection/>
    </xf>
    <xf numFmtId="0" fontId="14" fillId="0" borderId="39" xfId="62" applyFont="1" applyFill="1" applyBorder="1" applyAlignment="1">
      <alignment horizontal="center" vertical="center" textRotation="90" wrapText="1" readingOrder="1"/>
      <protection/>
    </xf>
    <xf numFmtId="0" fontId="14" fillId="0" borderId="40" xfId="62" applyFont="1" applyFill="1" applyBorder="1" applyAlignment="1">
      <alignment horizontal="center" vertical="center" textRotation="90" wrapText="1" readingOrder="1"/>
      <protection/>
    </xf>
    <xf numFmtId="0" fontId="14" fillId="0" borderId="41" xfId="62" applyFont="1" applyFill="1" applyBorder="1" applyAlignment="1">
      <alignment horizontal="center" vertical="center" textRotation="90" wrapText="1" readingOrder="1"/>
      <protection/>
    </xf>
    <xf numFmtId="2" fontId="15" fillId="0" borderId="14" xfId="62" applyNumberFormat="1" applyFont="1" applyFill="1" applyBorder="1" applyAlignment="1">
      <alignment horizontal="center" vertical="center" wrapText="1" readingOrder="1"/>
      <protection/>
    </xf>
    <xf numFmtId="2" fontId="15" fillId="0" borderId="13" xfId="62" applyNumberFormat="1" applyFont="1" applyFill="1" applyBorder="1" applyAlignment="1">
      <alignment horizontal="center" vertical="center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15" fillId="0" borderId="13" xfId="62" applyFont="1" applyFill="1" applyBorder="1" applyAlignment="1">
      <alignment horizontal="center" vertical="center" wrapText="1" readingOrder="1"/>
      <protection/>
    </xf>
    <xf numFmtId="2" fontId="16" fillId="0" borderId="14" xfId="62" applyNumberFormat="1" applyFont="1" applyFill="1" applyBorder="1" applyAlignment="1">
      <alignment horizontal="center" vertical="center" wrapText="1" readingOrder="1"/>
      <protection/>
    </xf>
    <xf numFmtId="2" fontId="16" fillId="0" borderId="13" xfId="62" applyNumberFormat="1" applyFont="1" applyFill="1" applyBorder="1" applyAlignment="1">
      <alignment horizontal="center" vertical="center" wrapText="1" readingOrder="1"/>
      <protection/>
    </xf>
    <xf numFmtId="0" fontId="8" fillId="0" borderId="42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45" xfId="0" applyFont="1" applyFill="1" applyBorder="1" applyAlignment="1">
      <alignment horizontal="center" vertical="center" wrapText="1" readingOrder="1"/>
    </xf>
    <xf numFmtId="0" fontId="8" fillId="0" borderId="4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46" xfId="0" applyFont="1" applyFill="1" applyBorder="1" applyAlignment="1">
      <alignment horizontal="center" vertical="center" wrapText="1" readingOrder="1"/>
    </xf>
    <xf numFmtId="0" fontId="8" fillId="0" borderId="44" xfId="0" applyFont="1" applyFill="1" applyBorder="1" applyAlignment="1">
      <alignment horizontal="center" vertical="center" wrapText="1" readingOrder="1"/>
    </xf>
    <xf numFmtId="0" fontId="8" fillId="0" borderId="21" xfId="0" applyFont="1" applyFill="1" applyBorder="1" applyAlignment="1">
      <alignment horizontal="center" vertical="center" wrapText="1" readingOrder="1"/>
    </xf>
    <xf numFmtId="0" fontId="8" fillId="0" borderId="47" xfId="0" applyFont="1" applyFill="1" applyBorder="1" applyAlignment="1">
      <alignment horizontal="center" vertical="center" wrapText="1" readingOrder="1"/>
    </xf>
    <xf numFmtId="0" fontId="17" fillId="0" borderId="39" xfId="63" applyFont="1" applyFill="1" applyBorder="1" applyAlignment="1">
      <alignment horizontal="center" vertical="center" wrapText="1" readingOrder="1"/>
      <protection/>
    </xf>
    <xf numFmtId="0" fontId="17" fillId="0" borderId="40" xfId="63" applyFont="1" applyFill="1" applyBorder="1" applyAlignment="1">
      <alignment horizontal="center" vertical="center" wrapText="1" readingOrder="1"/>
      <protection/>
    </xf>
    <xf numFmtId="0" fontId="17" fillId="0" borderId="41" xfId="63" applyFont="1" applyFill="1" applyBorder="1" applyAlignment="1">
      <alignment horizontal="center" vertical="center" wrapText="1" readingOrder="1"/>
      <protection/>
    </xf>
    <xf numFmtId="0" fontId="6" fillId="0" borderId="46" xfId="63" applyFont="1" applyFill="1" applyBorder="1" applyAlignment="1">
      <alignment horizontal="center" vertical="center" wrapText="1" readingOrder="1"/>
      <protection/>
    </xf>
    <xf numFmtId="0" fontId="6" fillId="0" borderId="47" xfId="63" applyFont="1" applyFill="1" applyBorder="1" applyAlignment="1">
      <alignment horizontal="center" vertical="center" wrapText="1" readingOrder="1"/>
      <protection/>
    </xf>
    <xf numFmtId="0" fontId="17" fillId="0" borderId="45" xfId="63" applyFont="1" applyFill="1" applyBorder="1" applyAlignment="1">
      <alignment horizontal="center" vertical="center" wrapText="1" readingOrder="1"/>
      <protection/>
    </xf>
    <xf numFmtId="0" fontId="17" fillId="0" borderId="46" xfId="63" applyFont="1" applyFill="1" applyBorder="1" applyAlignment="1">
      <alignment horizontal="center" vertical="center" wrapText="1" readingOrder="1"/>
      <protection/>
    </xf>
    <xf numFmtId="0" fontId="8" fillId="0" borderId="39" xfId="63" applyFont="1" applyFill="1" applyBorder="1" applyAlignment="1">
      <alignment horizontal="center" vertical="center" textRotation="90" wrapText="1" readingOrder="1"/>
      <protection/>
    </xf>
    <xf numFmtId="0" fontId="8" fillId="0" borderId="40" xfId="63" applyFont="1" applyFill="1" applyBorder="1" applyAlignment="1">
      <alignment horizontal="center" vertical="center" textRotation="90" wrapText="1" readingOrder="1"/>
      <protection/>
    </xf>
    <xf numFmtId="0" fontId="8" fillId="0" borderId="41" xfId="63" applyFont="1" applyFill="1" applyBorder="1" applyAlignment="1">
      <alignment horizontal="center" vertical="center" textRotation="90" wrapText="1" readingOrder="1"/>
      <protection/>
    </xf>
    <xf numFmtId="0" fontId="8" fillId="0" borderId="45" xfId="63" applyFont="1" applyFill="1" applyBorder="1" applyAlignment="1">
      <alignment horizontal="center" vertical="center" textRotation="90" wrapText="1" readingOrder="1"/>
      <protection/>
    </xf>
    <xf numFmtId="0" fontId="8" fillId="0" borderId="46" xfId="63" applyFont="1" applyFill="1" applyBorder="1" applyAlignment="1">
      <alignment horizontal="center" vertical="center" textRotation="90" wrapText="1" readingOrder="1"/>
      <protection/>
    </xf>
    <xf numFmtId="0" fontId="17" fillId="0" borderId="47" xfId="63" applyFont="1" applyFill="1" applyBorder="1" applyAlignment="1">
      <alignment horizontal="center" vertical="center" wrapText="1" readingOrder="1"/>
      <protection/>
    </xf>
    <xf numFmtId="0" fontId="17" fillId="0" borderId="14" xfId="63" applyFont="1" applyFill="1" applyBorder="1" applyAlignment="1">
      <alignment horizontal="center" vertical="center" wrapText="1" readingOrder="1"/>
      <protection/>
    </xf>
    <xf numFmtId="0" fontId="17" fillId="0" borderId="13" xfId="63" applyFont="1" applyFill="1" applyBorder="1" applyAlignment="1">
      <alignment horizontal="center" vertical="center" wrapText="1" readingOrder="1"/>
      <protection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5" fillId="0" borderId="48" xfId="0" applyFont="1" applyFill="1" applyBorder="1" applyAlignment="1">
      <alignment horizontal="center" vertical="center" wrapText="1" readingOrder="1"/>
    </xf>
    <xf numFmtId="0" fontId="15" fillId="0" borderId="49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1"/>
    </xf>
    <xf numFmtId="0" fontId="14" fillId="0" borderId="39" xfId="63" applyFont="1" applyFill="1" applyBorder="1" applyAlignment="1">
      <alignment horizontal="center" vertical="center" textRotation="90" wrapText="1" readingOrder="1"/>
      <protection/>
    </xf>
    <xf numFmtId="0" fontId="14" fillId="0" borderId="40" xfId="63" applyFont="1" applyFill="1" applyBorder="1" applyAlignment="1">
      <alignment horizontal="center" vertical="center" textRotation="90" wrapText="1" readingOrder="1"/>
      <protection/>
    </xf>
    <xf numFmtId="0" fontId="14" fillId="0" borderId="41" xfId="63" applyFont="1" applyFill="1" applyBorder="1" applyAlignment="1">
      <alignment horizontal="center" vertical="center" textRotation="90" wrapText="1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Cheq2002" xfId="58"/>
    <cellStyle name="Normal_CLEAR" xfId="59"/>
    <cellStyle name="Normal_page_38_39" xfId="60"/>
    <cellStyle name="Normal_page_40_41" xfId="61"/>
    <cellStyle name="Normal_page_42_43" xfId="62"/>
    <cellStyle name="Normal_page_44_45" xfId="63"/>
    <cellStyle name="Normal_T2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6" width="9.140625" style="1" customWidth="1"/>
    <col min="7" max="7" width="34.421875" style="1" customWidth="1"/>
    <col min="8" max="16384" width="9.140625" style="1" customWidth="1"/>
  </cols>
  <sheetData>
    <row r="1" spans="1:11" ht="94.5" customHeight="1" thickBot="1">
      <c r="A1" s="215" t="s">
        <v>156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3" spans="1:11" ht="14.25">
      <c r="A3" s="213" t="s">
        <v>176</v>
      </c>
      <c r="B3" s="213"/>
      <c r="C3" s="213"/>
      <c r="D3" s="213"/>
      <c r="E3" s="213"/>
      <c r="F3" s="213"/>
      <c r="G3" s="213"/>
      <c r="H3" s="214" t="s">
        <v>157</v>
      </c>
      <c r="I3" s="214"/>
      <c r="J3" s="214"/>
      <c r="K3" s="96" t="s">
        <v>158</v>
      </c>
    </row>
    <row r="4" spans="1:7" ht="14.25">
      <c r="A4" s="96"/>
      <c r="B4" s="96"/>
      <c r="C4" s="96"/>
      <c r="D4" s="96"/>
      <c r="E4" s="96"/>
      <c r="F4" s="96"/>
      <c r="G4" s="96"/>
    </row>
    <row r="5" spans="1:11" ht="14.25">
      <c r="A5" s="213" t="s">
        <v>169</v>
      </c>
      <c r="B5" s="213"/>
      <c r="C5" s="213"/>
      <c r="D5" s="213"/>
      <c r="E5" s="213"/>
      <c r="F5" s="213"/>
      <c r="G5" s="213"/>
      <c r="H5" s="214" t="s">
        <v>157</v>
      </c>
      <c r="I5" s="214"/>
      <c r="J5" s="214"/>
      <c r="K5" s="96" t="s">
        <v>159</v>
      </c>
    </row>
    <row r="6" spans="1:7" ht="14.25">
      <c r="A6" s="96"/>
      <c r="B6" s="96"/>
      <c r="C6" s="96"/>
      <c r="D6" s="96"/>
      <c r="E6" s="96"/>
      <c r="F6" s="96"/>
      <c r="G6" s="96"/>
    </row>
    <row r="7" spans="1:11" ht="14.25">
      <c r="A7" s="213" t="s">
        <v>170</v>
      </c>
      <c r="B7" s="213"/>
      <c r="C7" s="213"/>
      <c r="D7" s="213"/>
      <c r="E7" s="213"/>
      <c r="F7" s="213"/>
      <c r="G7" s="213"/>
      <c r="H7" s="214" t="s">
        <v>157</v>
      </c>
      <c r="I7" s="214"/>
      <c r="J7" s="214"/>
      <c r="K7" s="96" t="s">
        <v>160</v>
      </c>
    </row>
    <row r="8" spans="1:7" ht="14.25">
      <c r="A8" s="96"/>
      <c r="B8" s="96"/>
      <c r="C8" s="96"/>
      <c r="D8" s="96"/>
      <c r="E8" s="96"/>
      <c r="F8" s="96"/>
      <c r="G8" s="96"/>
    </row>
    <row r="9" spans="1:11" ht="14.25">
      <c r="A9" s="213" t="s">
        <v>171</v>
      </c>
      <c r="B9" s="213"/>
      <c r="C9" s="213"/>
      <c r="D9" s="213"/>
      <c r="E9" s="213"/>
      <c r="F9" s="213"/>
      <c r="G9" s="213"/>
      <c r="H9" s="214" t="s">
        <v>157</v>
      </c>
      <c r="I9" s="214"/>
      <c r="J9" s="214"/>
      <c r="K9" s="96" t="s">
        <v>161</v>
      </c>
    </row>
    <row r="10" spans="1:7" ht="14.25">
      <c r="A10" s="96"/>
      <c r="B10" s="96"/>
      <c r="C10" s="96"/>
      <c r="D10" s="96"/>
      <c r="E10" s="96"/>
      <c r="F10" s="96"/>
      <c r="G10" s="96"/>
    </row>
    <row r="11" spans="1:11" ht="14.25">
      <c r="A11" s="213" t="s">
        <v>172</v>
      </c>
      <c r="B11" s="213"/>
      <c r="C11" s="213"/>
      <c r="D11" s="213"/>
      <c r="E11" s="213"/>
      <c r="F11" s="213"/>
      <c r="G11" s="213"/>
      <c r="H11" s="214" t="s">
        <v>157</v>
      </c>
      <c r="I11" s="214"/>
      <c r="J11" s="214"/>
      <c r="K11" s="96" t="s">
        <v>162</v>
      </c>
    </row>
    <row r="12" spans="1:7" ht="14.25">
      <c r="A12" s="96"/>
      <c r="B12" s="96"/>
      <c r="C12" s="96"/>
      <c r="D12" s="96"/>
      <c r="E12" s="96"/>
      <c r="F12" s="96"/>
      <c r="G12" s="96"/>
    </row>
    <row r="13" spans="1:11" ht="14.25">
      <c r="A13" s="213" t="s">
        <v>173</v>
      </c>
      <c r="B13" s="213"/>
      <c r="C13" s="213"/>
      <c r="D13" s="213"/>
      <c r="E13" s="213"/>
      <c r="F13" s="213"/>
      <c r="G13" s="213"/>
      <c r="H13" s="214" t="s">
        <v>157</v>
      </c>
      <c r="I13" s="214"/>
      <c r="J13" s="214"/>
      <c r="K13" s="96" t="s">
        <v>163</v>
      </c>
    </row>
    <row r="14" spans="1:7" ht="14.25">
      <c r="A14" s="96"/>
      <c r="B14" s="96"/>
      <c r="C14" s="96"/>
      <c r="D14" s="96"/>
      <c r="E14" s="96"/>
      <c r="F14" s="96"/>
      <c r="G14" s="96"/>
    </row>
    <row r="15" spans="1:11" ht="14.25">
      <c r="A15" s="213" t="s">
        <v>174</v>
      </c>
      <c r="B15" s="213"/>
      <c r="C15" s="213"/>
      <c r="D15" s="213"/>
      <c r="E15" s="213"/>
      <c r="F15" s="213"/>
      <c r="G15" s="213"/>
      <c r="H15" s="214" t="s">
        <v>157</v>
      </c>
      <c r="I15" s="214"/>
      <c r="J15" s="214"/>
      <c r="K15" s="96" t="s">
        <v>164</v>
      </c>
    </row>
    <row r="16" spans="1:7" ht="14.25">
      <c r="A16" s="96"/>
      <c r="B16" s="96"/>
      <c r="C16" s="96"/>
      <c r="D16" s="96"/>
      <c r="E16" s="96"/>
      <c r="F16" s="96"/>
      <c r="G16" s="96"/>
    </row>
    <row r="17" spans="1:11" ht="14.25">
      <c r="A17" s="213" t="s">
        <v>175</v>
      </c>
      <c r="B17" s="213"/>
      <c r="C17" s="213"/>
      <c r="D17" s="213"/>
      <c r="E17" s="213"/>
      <c r="F17" s="213"/>
      <c r="G17" s="213"/>
      <c r="H17" s="214" t="s">
        <v>157</v>
      </c>
      <c r="I17" s="214"/>
      <c r="J17" s="214"/>
      <c r="K17" s="96" t="s">
        <v>165</v>
      </c>
    </row>
  </sheetData>
  <sheetProtection/>
  <mergeCells count="17">
    <mergeCell ref="A15:G15"/>
    <mergeCell ref="A1:K1"/>
    <mergeCell ref="H3:J3"/>
    <mergeCell ref="H5:J5"/>
    <mergeCell ref="H7:J7"/>
    <mergeCell ref="H9:J9"/>
    <mergeCell ref="H11:J11"/>
    <mergeCell ref="A17:G17"/>
    <mergeCell ref="H13:J13"/>
    <mergeCell ref="H15:J15"/>
    <mergeCell ref="H17:J17"/>
    <mergeCell ref="A3:G3"/>
    <mergeCell ref="A5:G5"/>
    <mergeCell ref="A7:G7"/>
    <mergeCell ref="A9:G9"/>
    <mergeCell ref="A11:G11"/>
    <mergeCell ref="A13:G13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.7109375" style="4" customWidth="1"/>
    <col min="3" max="3" width="33.57421875" style="16" bestFit="1" customWidth="1"/>
    <col min="4" max="4" width="11.28125" style="2" bestFit="1" customWidth="1"/>
    <col min="5" max="5" width="11.00390625" style="2" bestFit="1" customWidth="1"/>
    <col min="6" max="8" width="10.8515625" style="2" bestFit="1" customWidth="1"/>
    <col min="9" max="9" width="11.00390625" style="2" bestFit="1" customWidth="1"/>
    <col min="10" max="10" width="14.140625" style="2" bestFit="1" customWidth="1"/>
    <col min="11" max="11" width="13.57421875" style="2" bestFit="1" customWidth="1"/>
    <col min="12" max="14" width="14.140625" style="2" bestFit="1" customWidth="1"/>
    <col min="15" max="15" width="13.8515625" style="2" bestFit="1" customWidth="1"/>
    <col min="16" max="16384" width="9.140625" style="2" customWidth="1"/>
  </cols>
  <sheetData>
    <row r="1" spans="1:3" ht="19.5" customHeight="1">
      <c r="A1" s="3" t="s">
        <v>168</v>
      </c>
      <c r="C1" s="12"/>
    </row>
    <row r="2" ht="6.75" customHeight="1" thickBot="1">
      <c r="C2" s="13"/>
    </row>
    <row r="3" spans="3:15" ht="13.5" customHeight="1" thickBot="1">
      <c r="C3" s="13"/>
      <c r="D3" s="218">
        <v>2017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3:15" ht="13.5" customHeight="1" thickBot="1">
      <c r="C4" s="13"/>
      <c r="D4" s="66" t="s">
        <v>111</v>
      </c>
      <c r="E4" s="66" t="s">
        <v>112</v>
      </c>
      <c r="F4" s="66" t="s">
        <v>1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113</v>
      </c>
      <c r="L4" s="66" t="s">
        <v>114</v>
      </c>
      <c r="M4" s="66" t="s">
        <v>115</v>
      </c>
      <c r="N4" s="66" t="s">
        <v>116</v>
      </c>
      <c r="O4" s="66" t="s">
        <v>117</v>
      </c>
    </row>
    <row r="5" spans="1:15" ht="16.5" customHeight="1" thickBot="1">
      <c r="A5" s="219" t="s">
        <v>128</v>
      </c>
      <c r="B5" s="222" t="s">
        <v>118</v>
      </c>
      <c r="C5" s="89" t="s">
        <v>8</v>
      </c>
      <c r="D5" s="90">
        <f aca="true" t="shared" si="0" ref="D5:O5">SUM(D6:D7)</f>
        <v>17857558</v>
      </c>
      <c r="E5" s="90">
        <f t="shared" si="0"/>
        <v>18577466</v>
      </c>
      <c r="F5" s="90">
        <f t="shared" si="0"/>
        <v>18430403</v>
      </c>
      <c r="G5" s="90">
        <f t="shared" si="0"/>
        <v>18784422</v>
      </c>
      <c r="H5" s="90">
        <f t="shared" si="0"/>
        <v>18746845</v>
      </c>
      <c r="I5" s="90">
        <f t="shared" si="0"/>
        <v>0</v>
      </c>
      <c r="J5" s="90">
        <f t="shared" si="0"/>
        <v>0</v>
      </c>
      <c r="K5" s="90">
        <f t="shared" si="0"/>
        <v>0</v>
      </c>
      <c r="L5" s="90">
        <f t="shared" si="0"/>
        <v>0</v>
      </c>
      <c r="M5" s="90">
        <f t="shared" si="0"/>
        <v>0</v>
      </c>
      <c r="N5" s="90">
        <f t="shared" si="0"/>
        <v>0</v>
      </c>
      <c r="O5" s="90">
        <f t="shared" si="0"/>
        <v>0</v>
      </c>
    </row>
    <row r="6" spans="1:15" ht="16.5" customHeight="1">
      <c r="A6" s="220"/>
      <c r="B6" s="223"/>
      <c r="C6" s="55" t="s">
        <v>9</v>
      </c>
      <c r="D6" s="28">
        <v>16746667</v>
      </c>
      <c r="E6" s="28">
        <v>17421792</v>
      </c>
      <c r="F6" s="28">
        <v>17283877</v>
      </c>
      <c r="G6" s="28">
        <v>17615873</v>
      </c>
      <c r="H6" s="28">
        <v>17580634</v>
      </c>
      <c r="I6" s="28"/>
      <c r="J6" s="148"/>
      <c r="K6" s="148"/>
      <c r="L6" s="148"/>
      <c r="M6" s="148"/>
      <c r="N6" s="148"/>
      <c r="O6" s="148"/>
    </row>
    <row r="7" spans="1:15" ht="16.5" customHeight="1" thickBot="1">
      <c r="A7" s="220"/>
      <c r="B7" s="223"/>
      <c r="C7" s="56" t="s">
        <v>10</v>
      </c>
      <c r="D7" s="31">
        <v>1110891</v>
      </c>
      <c r="E7" s="31">
        <v>1155674</v>
      </c>
      <c r="F7" s="31">
        <v>1146526</v>
      </c>
      <c r="G7" s="31">
        <v>1168549</v>
      </c>
      <c r="H7" s="31">
        <v>1166211</v>
      </c>
      <c r="I7" s="31"/>
      <c r="J7" s="208"/>
      <c r="K7" s="208"/>
      <c r="L7" s="208"/>
      <c r="M7" s="208"/>
      <c r="N7" s="208"/>
      <c r="O7" s="208"/>
    </row>
    <row r="8" spans="1:15" s="5" customFormat="1" ht="16.5" customHeight="1" thickBot="1">
      <c r="A8" s="220"/>
      <c r="B8" s="223"/>
      <c r="C8" s="25" t="s">
        <v>11</v>
      </c>
      <c r="D8" s="30">
        <v>413158</v>
      </c>
      <c r="E8" s="30">
        <v>421742</v>
      </c>
      <c r="F8" s="30">
        <v>420902</v>
      </c>
      <c r="G8" s="30">
        <v>418931</v>
      </c>
      <c r="H8" s="30">
        <v>419696</v>
      </c>
      <c r="I8" s="30"/>
      <c r="J8" s="150"/>
      <c r="K8" s="150"/>
      <c r="L8" s="150"/>
      <c r="M8" s="150"/>
      <c r="N8" s="150"/>
      <c r="O8" s="150"/>
    </row>
    <row r="9" spans="1:15" s="5" customFormat="1" ht="16.5" customHeight="1" thickBot="1">
      <c r="A9" s="220"/>
      <c r="B9" s="223"/>
      <c r="C9" s="25" t="s">
        <v>12</v>
      </c>
      <c r="D9" s="30"/>
      <c r="E9" s="30"/>
      <c r="F9" s="30"/>
      <c r="G9" s="30"/>
      <c r="H9" s="30"/>
      <c r="I9" s="30"/>
      <c r="J9" s="150"/>
      <c r="K9" s="150"/>
      <c r="L9" s="150"/>
      <c r="M9" s="150"/>
      <c r="N9" s="150"/>
      <c r="O9" s="150"/>
    </row>
    <row r="10" spans="1:15" s="5" customFormat="1" ht="16.5" customHeight="1" thickBot="1">
      <c r="A10" s="220"/>
      <c r="B10" s="223"/>
      <c r="C10" s="25" t="s">
        <v>14</v>
      </c>
      <c r="D10" s="30"/>
      <c r="E10" s="30"/>
      <c r="F10" s="30"/>
      <c r="G10" s="30"/>
      <c r="H10" s="30"/>
      <c r="I10" s="30"/>
      <c r="J10" s="147"/>
      <c r="K10" s="147"/>
      <c r="L10" s="147"/>
      <c r="M10" s="147"/>
      <c r="N10" s="147"/>
      <c r="O10" s="147"/>
    </row>
    <row r="11" spans="1:15" s="6" customFormat="1" ht="16.5" customHeight="1" thickBot="1">
      <c r="A11" s="220"/>
      <c r="B11" s="223"/>
      <c r="C11" s="25" t="s">
        <v>15</v>
      </c>
      <c r="D11" s="30">
        <v>413158</v>
      </c>
      <c r="E11" s="30">
        <v>421742</v>
      </c>
      <c r="F11" s="30">
        <v>420902</v>
      </c>
      <c r="G11" s="30">
        <v>418931</v>
      </c>
      <c r="H11" s="30">
        <v>419696</v>
      </c>
      <c r="I11" s="30">
        <f aca="true" t="shared" si="1" ref="I11:O11">SUM(I12:I13)</f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</row>
    <row r="12" spans="1:15" s="6" customFormat="1" ht="16.5" customHeight="1">
      <c r="A12" s="220"/>
      <c r="B12" s="223"/>
      <c r="C12" s="57" t="s">
        <v>16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/>
      <c r="J12" s="22"/>
      <c r="K12" s="22"/>
      <c r="L12" s="22"/>
      <c r="M12" s="22"/>
      <c r="N12" s="22"/>
      <c r="O12" s="22"/>
    </row>
    <row r="13" spans="1:15" s="6" customFormat="1" ht="16.5" customHeight="1" thickBot="1">
      <c r="A13" s="220"/>
      <c r="B13" s="223"/>
      <c r="C13" s="58" t="s">
        <v>17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/>
      <c r="J13" s="24"/>
      <c r="K13" s="24"/>
      <c r="L13" s="24"/>
      <c r="M13" s="24"/>
      <c r="N13" s="24"/>
      <c r="O13" s="24"/>
    </row>
    <row r="14" spans="1:15" s="6" customFormat="1" ht="16.5" customHeight="1" thickBot="1">
      <c r="A14" s="220"/>
      <c r="B14" s="223"/>
      <c r="C14" s="25" t="s">
        <v>31</v>
      </c>
      <c r="D14" s="30">
        <v>47885759</v>
      </c>
      <c r="E14" s="30">
        <v>46660860</v>
      </c>
      <c r="F14" s="30">
        <v>45881769</v>
      </c>
      <c r="G14" s="30">
        <v>45169536</v>
      </c>
      <c r="H14" s="30">
        <v>45288484</v>
      </c>
      <c r="I14" s="30"/>
      <c r="J14" s="150"/>
      <c r="K14" s="150"/>
      <c r="L14" s="150"/>
      <c r="M14" s="150"/>
      <c r="N14" s="150"/>
      <c r="O14" s="150"/>
    </row>
    <row r="15" spans="1:15" s="6" customFormat="1" ht="16.5" customHeight="1" thickBot="1">
      <c r="A15" s="220"/>
      <c r="B15" s="223"/>
      <c r="C15" s="25" t="s">
        <v>18</v>
      </c>
      <c r="D15" s="30">
        <v>325712</v>
      </c>
      <c r="E15" s="30">
        <v>338356</v>
      </c>
      <c r="F15" s="30">
        <v>355042</v>
      </c>
      <c r="G15" s="30">
        <v>350147</v>
      </c>
      <c r="H15" s="30">
        <v>351194</v>
      </c>
      <c r="I15" s="30"/>
      <c r="J15" s="150"/>
      <c r="K15" s="150"/>
      <c r="L15" s="150"/>
      <c r="M15" s="150"/>
      <c r="N15" s="150"/>
      <c r="O15" s="150"/>
    </row>
    <row r="16" spans="1:15" s="6" customFormat="1" ht="16.5" customHeight="1" thickBot="1">
      <c r="A16" s="220"/>
      <c r="B16" s="223"/>
      <c r="C16" s="25" t="s">
        <v>167</v>
      </c>
      <c r="D16" s="30">
        <v>17378694</v>
      </c>
      <c r="E16" s="30">
        <v>17378694</v>
      </c>
      <c r="F16" s="30">
        <v>17378694</v>
      </c>
      <c r="G16" s="30">
        <v>17378694</v>
      </c>
      <c r="H16" s="30">
        <v>17378694</v>
      </c>
      <c r="I16" s="30"/>
      <c r="J16" s="150"/>
      <c r="K16" s="150"/>
      <c r="L16" s="150"/>
      <c r="M16" s="150"/>
      <c r="N16" s="150"/>
      <c r="O16" s="150"/>
    </row>
    <row r="17" spans="1:15" s="6" customFormat="1" ht="16.5" customHeight="1" thickBot="1">
      <c r="A17" s="220"/>
      <c r="B17" s="223"/>
      <c r="C17" s="25" t="s">
        <v>51</v>
      </c>
      <c r="D17" s="30">
        <v>11118202</v>
      </c>
      <c r="E17" s="30">
        <v>11811462</v>
      </c>
      <c r="F17" s="30">
        <v>12402237</v>
      </c>
      <c r="G17" s="30">
        <v>13148400</v>
      </c>
      <c r="H17" s="30">
        <v>13803971</v>
      </c>
      <c r="I17" s="30"/>
      <c r="J17" s="147"/>
      <c r="K17" s="147"/>
      <c r="L17" s="147"/>
      <c r="M17" s="147"/>
      <c r="N17" s="147"/>
      <c r="O17" s="147"/>
    </row>
    <row r="18" spans="1:15" s="6" customFormat="1" ht="16.5" customHeight="1" thickBot="1">
      <c r="A18" s="220"/>
      <c r="B18" s="224"/>
      <c r="C18" s="87" t="s">
        <v>19</v>
      </c>
      <c r="D18" s="88">
        <f>D5+D8+D9+D10+D14+D15+D16+D17</f>
        <v>94979083</v>
      </c>
      <c r="E18" s="88">
        <f>E5+E8+E9+E10+E14+E15+E16+E17</f>
        <v>95188580</v>
      </c>
      <c r="F18" s="88">
        <f aca="true" t="shared" si="2" ref="F18:O18">F5+F8+F9+F10+F14+F15+F16+F17</f>
        <v>94869047</v>
      </c>
      <c r="G18" s="88">
        <f t="shared" si="2"/>
        <v>95250130</v>
      </c>
      <c r="H18" s="88">
        <f t="shared" si="2"/>
        <v>95988884</v>
      </c>
      <c r="I18" s="88">
        <f t="shared" si="2"/>
        <v>0</v>
      </c>
      <c r="J18" s="209">
        <f t="shared" si="2"/>
        <v>0</v>
      </c>
      <c r="K18" s="209">
        <f t="shared" si="2"/>
        <v>0</v>
      </c>
      <c r="L18" s="209">
        <f t="shared" si="2"/>
        <v>0</v>
      </c>
      <c r="M18" s="209">
        <f t="shared" si="2"/>
        <v>0</v>
      </c>
      <c r="N18" s="209">
        <f t="shared" si="2"/>
        <v>0</v>
      </c>
      <c r="O18" s="209">
        <f t="shared" si="2"/>
        <v>0</v>
      </c>
    </row>
    <row r="19" spans="1:15" s="6" customFormat="1" ht="16.5" customHeight="1" thickBot="1">
      <c r="A19" s="220"/>
      <c r="B19" s="225" t="s">
        <v>119</v>
      </c>
      <c r="C19" s="26" t="s">
        <v>20</v>
      </c>
      <c r="D19" s="30">
        <v>5008862</v>
      </c>
      <c r="E19" s="30">
        <v>4984551</v>
      </c>
      <c r="F19" s="30">
        <v>5012932</v>
      </c>
      <c r="G19" s="30">
        <v>5132414</v>
      </c>
      <c r="H19" s="30">
        <v>5179531</v>
      </c>
      <c r="I19" s="30"/>
      <c r="J19" s="150"/>
      <c r="K19" s="150"/>
      <c r="L19" s="150"/>
      <c r="M19" s="150"/>
      <c r="N19" s="150"/>
      <c r="O19" s="150"/>
    </row>
    <row r="20" spans="1:15" s="6" customFormat="1" ht="16.5" customHeight="1" thickBot="1">
      <c r="A20" s="220"/>
      <c r="B20" s="226"/>
      <c r="C20" s="26" t="s">
        <v>21</v>
      </c>
      <c r="D20" s="30"/>
      <c r="E20" s="30"/>
      <c r="F20" s="30"/>
      <c r="G20" s="30"/>
      <c r="H20" s="30"/>
      <c r="I20" s="30"/>
      <c r="J20" s="150"/>
      <c r="K20" s="150"/>
      <c r="L20" s="150"/>
      <c r="M20" s="150"/>
      <c r="N20" s="150"/>
      <c r="O20" s="150"/>
    </row>
    <row r="21" spans="1:15" s="6" customFormat="1" ht="16.5" customHeight="1" thickBot="1">
      <c r="A21" s="220"/>
      <c r="B21" s="226"/>
      <c r="C21" s="26" t="s">
        <v>22</v>
      </c>
      <c r="D21" s="30"/>
      <c r="E21" s="30"/>
      <c r="F21" s="30"/>
      <c r="G21" s="30"/>
      <c r="H21" s="30"/>
      <c r="I21" s="30"/>
      <c r="J21" s="150"/>
      <c r="K21" s="150"/>
      <c r="L21" s="150"/>
      <c r="M21" s="150"/>
      <c r="N21" s="150"/>
      <c r="O21" s="150"/>
    </row>
    <row r="22" spans="1:15" ht="16.5" customHeight="1" thickBot="1">
      <c r="A22" s="220"/>
      <c r="B22" s="226"/>
      <c r="C22" s="26" t="s">
        <v>23</v>
      </c>
      <c r="D22" s="30"/>
      <c r="E22" s="30"/>
      <c r="F22" s="30"/>
      <c r="G22" s="30"/>
      <c r="H22" s="30"/>
      <c r="I22" s="30"/>
      <c r="J22" s="150"/>
      <c r="K22" s="150"/>
      <c r="L22" s="150"/>
      <c r="M22" s="150"/>
      <c r="N22" s="150"/>
      <c r="O22" s="150"/>
    </row>
    <row r="23" spans="1:15" ht="16.5" customHeight="1" thickBot="1">
      <c r="A23" s="220"/>
      <c r="B23" s="226"/>
      <c r="C23" s="26" t="s">
        <v>24</v>
      </c>
      <c r="D23" s="30">
        <v>10638012</v>
      </c>
      <c r="E23" s="30">
        <v>9361002</v>
      </c>
      <c r="F23" s="30">
        <v>10061002</v>
      </c>
      <c r="G23" s="30">
        <v>9656703</v>
      </c>
      <c r="H23" s="30">
        <v>8933822</v>
      </c>
      <c r="I23" s="30"/>
      <c r="J23" s="157"/>
      <c r="K23" s="157"/>
      <c r="L23" s="157"/>
      <c r="M23" s="157"/>
      <c r="N23" s="157"/>
      <c r="O23" s="157"/>
    </row>
    <row r="24" spans="1:15" ht="16.5" customHeight="1" thickBot="1">
      <c r="A24" s="220"/>
      <c r="B24" s="226"/>
      <c r="C24" s="26" t="s">
        <v>25</v>
      </c>
      <c r="D24" s="30">
        <v>8388970</v>
      </c>
      <c r="E24" s="30">
        <v>9020251</v>
      </c>
      <c r="F24" s="30">
        <v>8929063</v>
      </c>
      <c r="G24" s="30">
        <v>9352507</v>
      </c>
      <c r="H24" s="30">
        <v>9441761</v>
      </c>
      <c r="I24" s="145"/>
      <c r="J24" s="154"/>
      <c r="K24" s="154"/>
      <c r="L24" s="154"/>
      <c r="M24" s="154"/>
      <c r="N24" s="154"/>
      <c r="O24" s="154"/>
    </row>
    <row r="25" spans="1:15" ht="16.5" customHeight="1" thickBot="1">
      <c r="A25" s="220"/>
      <c r="B25" s="226"/>
      <c r="C25" s="26" t="s">
        <v>26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/>
      <c r="J25" s="37"/>
      <c r="K25" s="37"/>
      <c r="L25" s="37"/>
      <c r="M25" s="37"/>
      <c r="N25" s="37"/>
      <c r="O25" s="37"/>
    </row>
    <row r="26" spans="1:15" ht="16.5" customHeight="1" thickBot="1">
      <c r="A26" s="220"/>
      <c r="B26" s="226"/>
      <c r="C26" s="26" t="s">
        <v>27</v>
      </c>
      <c r="D26" s="30">
        <v>211.71</v>
      </c>
      <c r="E26" s="30">
        <v>322.36</v>
      </c>
      <c r="F26" s="30">
        <v>322.61</v>
      </c>
      <c r="G26" s="30">
        <v>328.52</v>
      </c>
      <c r="H26" s="30">
        <v>328.89</v>
      </c>
      <c r="I26" s="30"/>
      <c r="J26" s="157"/>
      <c r="K26" s="157"/>
      <c r="L26" s="157"/>
      <c r="M26" s="157"/>
      <c r="N26" s="157"/>
      <c r="O26" s="157"/>
    </row>
    <row r="27" spans="1:15" ht="16.5" customHeight="1" thickBot="1">
      <c r="A27" s="220"/>
      <c r="B27" s="226"/>
      <c r="C27" s="26" t="s">
        <v>28</v>
      </c>
      <c r="D27" s="30">
        <v>844200</v>
      </c>
      <c r="E27" s="30">
        <v>844200</v>
      </c>
      <c r="F27" s="30">
        <v>844200</v>
      </c>
      <c r="G27" s="30">
        <v>844200</v>
      </c>
      <c r="H27" s="30">
        <v>844200</v>
      </c>
      <c r="I27" s="30"/>
      <c r="J27" s="157"/>
      <c r="K27" s="157"/>
      <c r="L27" s="157"/>
      <c r="M27" s="157"/>
      <c r="N27" s="157"/>
      <c r="O27" s="157"/>
    </row>
    <row r="28" spans="1:15" ht="16.5" customHeight="1" thickBot="1">
      <c r="A28" s="220"/>
      <c r="B28" s="226"/>
      <c r="C28" s="26" t="s">
        <v>29</v>
      </c>
      <c r="D28" s="30">
        <v>5429108</v>
      </c>
      <c r="E28" s="30">
        <v>5429102</v>
      </c>
      <c r="F28" s="30">
        <v>5368448</v>
      </c>
      <c r="G28" s="30">
        <v>5368442</v>
      </c>
      <c r="H28" s="30">
        <v>5368436</v>
      </c>
      <c r="I28" s="30"/>
      <c r="J28" s="157"/>
      <c r="K28" s="157"/>
      <c r="L28" s="157"/>
      <c r="M28" s="157"/>
      <c r="N28" s="157"/>
      <c r="O28" s="157"/>
    </row>
    <row r="29" spans="1:15" ht="16.5" customHeight="1" thickBot="1">
      <c r="A29" s="220"/>
      <c r="B29" s="226"/>
      <c r="C29" s="26" t="s">
        <v>30</v>
      </c>
      <c r="D29" s="30">
        <v>1141669</v>
      </c>
      <c r="E29" s="30">
        <v>1270961</v>
      </c>
      <c r="F29" s="30">
        <v>1294143</v>
      </c>
      <c r="G29" s="30">
        <v>1416785</v>
      </c>
      <c r="H29" s="30">
        <v>1495146</v>
      </c>
      <c r="I29" s="145"/>
      <c r="J29" s="154"/>
      <c r="K29" s="154"/>
      <c r="L29" s="154"/>
      <c r="M29" s="154"/>
      <c r="N29" s="154"/>
      <c r="O29" s="154"/>
    </row>
    <row r="30" spans="1:15" ht="16.5" customHeight="1" thickBot="1">
      <c r="A30" s="221"/>
      <c r="B30" s="227"/>
      <c r="C30" s="94" t="s">
        <v>13</v>
      </c>
      <c r="D30" s="95">
        <f>D19+D20+D21+D22+D23+D24+D25+D26+D27+D28+D29</f>
        <v>31451032.71</v>
      </c>
      <c r="E30" s="95">
        <f aca="true" t="shared" si="3" ref="E30:O30">E19+E20+E21+E22+E23+E24+E25+E26+E27+E28+E29</f>
        <v>30910389.36</v>
      </c>
      <c r="F30" s="95">
        <f t="shared" si="3"/>
        <v>31510110.61</v>
      </c>
      <c r="G30" s="95">
        <f t="shared" si="3"/>
        <v>31771379.52</v>
      </c>
      <c r="H30" s="95">
        <f t="shared" si="3"/>
        <v>31263224.89</v>
      </c>
      <c r="I30" s="95">
        <f t="shared" si="3"/>
        <v>0</v>
      </c>
      <c r="J30" s="210">
        <f t="shared" si="3"/>
        <v>0</v>
      </c>
      <c r="K30" s="210">
        <f t="shared" si="3"/>
        <v>0</v>
      </c>
      <c r="L30" s="210">
        <f t="shared" si="3"/>
        <v>0</v>
      </c>
      <c r="M30" s="210">
        <f t="shared" si="3"/>
        <v>0</v>
      </c>
      <c r="N30" s="210">
        <f t="shared" si="3"/>
        <v>0</v>
      </c>
      <c r="O30" s="210">
        <f t="shared" si="3"/>
        <v>0</v>
      </c>
    </row>
    <row r="31" spans="1:15" ht="16.5" customHeight="1">
      <c r="A31" s="204"/>
      <c r="B31" s="205"/>
      <c r="C31" s="206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3" ht="13.5" customHeight="1">
      <c r="A32" s="2" t="s">
        <v>32</v>
      </c>
      <c r="C32" s="13"/>
    </row>
  </sheetData>
  <sheetProtection/>
  <mergeCells count="4">
    <mergeCell ref="D3:O3"/>
    <mergeCell ref="A5:A30"/>
    <mergeCell ref="B5:B18"/>
    <mergeCell ref="B19:B30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D5:M5 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2" width="3.7109375" style="7" customWidth="1"/>
    <col min="3" max="3" width="28.28125" style="12" customWidth="1"/>
    <col min="4" max="5" width="9.00390625" style="2" customWidth="1"/>
    <col min="6" max="15" width="9.00390625" style="32" customWidth="1"/>
    <col min="16" max="16" width="13.28125" style="32" customWidth="1"/>
    <col min="17" max="17" width="11.421875" style="32" customWidth="1"/>
    <col min="18" max="18" width="15.140625" style="32" customWidth="1"/>
    <col min="19" max="19" width="11.00390625" style="32" customWidth="1"/>
    <col min="20" max="20" width="9.8515625" style="2" bestFit="1" customWidth="1"/>
    <col min="21" max="21" width="9.57421875" style="2" bestFit="1" customWidth="1"/>
    <col min="22" max="16384" width="9.140625" style="2" customWidth="1"/>
  </cols>
  <sheetData>
    <row r="1" spans="1:2" ht="19.5" customHeight="1">
      <c r="A1" s="3" t="s">
        <v>169</v>
      </c>
      <c r="B1" s="2"/>
    </row>
    <row r="2" spans="1:19" s="8" customFormat="1" ht="6.75" customHeight="1" thickBot="1">
      <c r="A2" s="10"/>
      <c r="B2" s="10"/>
      <c r="C2" s="1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8" customFormat="1" ht="13.5" customHeight="1" thickBot="1">
      <c r="A3" s="10"/>
      <c r="B3" s="10"/>
      <c r="C3" s="17"/>
      <c r="D3" s="218">
        <v>2017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3"/>
      <c r="Q3" s="33"/>
      <c r="R3" s="33"/>
      <c r="S3" s="33"/>
    </row>
    <row r="4" spans="1:19" s="8" customFormat="1" ht="13.5" customHeight="1" thickBot="1">
      <c r="A4" s="10"/>
      <c r="B4" s="10"/>
      <c r="C4" s="9"/>
      <c r="D4" s="66" t="s">
        <v>111</v>
      </c>
      <c r="E4" s="66" t="s">
        <v>112</v>
      </c>
      <c r="F4" s="66" t="s">
        <v>1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113</v>
      </c>
      <c r="L4" s="66" t="s">
        <v>114</v>
      </c>
      <c r="M4" s="66" t="s">
        <v>115</v>
      </c>
      <c r="N4" s="66" t="s">
        <v>116</v>
      </c>
      <c r="O4" s="66" t="s">
        <v>117</v>
      </c>
      <c r="P4" s="33"/>
      <c r="Q4" s="33"/>
      <c r="R4" s="33"/>
      <c r="S4" s="33"/>
    </row>
    <row r="5" spans="1:21" ht="13.5" thickBot="1">
      <c r="A5" s="219" t="s">
        <v>129</v>
      </c>
      <c r="B5" s="225" t="s">
        <v>118</v>
      </c>
      <c r="C5" s="34" t="s">
        <v>33</v>
      </c>
      <c r="D5" s="97">
        <f>SUM(D6:D7)</f>
        <v>133444092.8</v>
      </c>
      <c r="E5" s="27">
        <f aca="true" t="shared" si="0" ref="E5:O5">SUM(E6:E7)</f>
        <v>133287487.5</v>
      </c>
      <c r="F5" s="27">
        <f t="shared" si="0"/>
        <v>130177542.9</v>
      </c>
      <c r="G5" s="27">
        <f t="shared" si="0"/>
        <v>129509913.4</v>
      </c>
      <c r="H5" s="27">
        <f t="shared" si="0"/>
        <v>129631813.6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7">
        <f t="shared" si="0"/>
        <v>0</v>
      </c>
      <c r="P5" s="147"/>
      <c r="Q5" s="147"/>
      <c r="R5" s="147"/>
      <c r="S5" s="147"/>
      <c r="T5" s="147"/>
      <c r="U5" s="147"/>
    </row>
    <row r="6" spans="1:15" ht="12.75">
      <c r="A6" s="220"/>
      <c r="B6" s="226"/>
      <c r="C6" s="59" t="s">
        <v>34</v>
      </c>
      <c r="D6" s="98">
        <v>788717.7</v>
      </c>
      <c r="E6" s="28">
        <v>775842.3</v>
      </c>
      <c r="F6" s="28">
        <v>739737.2</v>
      </c>
      <c r="G6" s="28">
        <v>762859.5</v>
      </c>
      <c r="H6" s="28">
        <v>803653.3</v>
      </c>
      <c r="I6" s="28"/>
      <c r="J6" s="167"/>
      <c r="K6" s="167"/>
      <c r="L6" s="167"/>
      <c r="M6" s="167"/>
      <c r="N6" s="167"/>
      <c r="O6" s="167"/>
    </row>
    <row r="7" spans="1:15" s="4" customFormat="1" ht="12.75" thickBot="1">
      <c r="A7" s="220"/>
      <c r="B7" s="226"/>
      <c r="C7" s="60" t="s">
        <v>35</v>
      </c>
      <c r="D7" s="99">
        <v>132655375.1</v>
      </c>
      <c r="E7" s="29">
        <v>132511645.2</v>
      </c>
      <c r="F7" s="29">
        <v>129437805.7</v>
      </c>
      <c r="G7" s="29">
        <v>128747053.9</v>
      </c>
      <c r="H7" s="29">
        <v>128828160.3</v>
      </c>
      <c r="I7" s="29"/>
      <c r="J7" s="148"/>
      <c r="K7" s="148"/>
      <c r="L7" s="148"/>
      <c r="M7" s="148"/>
      <c r="N7" s="148"/>
      <c r="O7" s="148"/>
    </row>
    <row r="8" spans="1:21" s="18" customFormat="1" ht="11.25" thickBot="1">
      <c r="A8" s="220"/>
      <c r="B8" s="226"/>
      <c r="C8" s="35" t="s">
        <v>36</v>
      </c>
      <c r="D8" s="97">
        <f>SUM(D9:D10)</f>
        <v>76635936.6</v>
      </c>
      <c r="E8" s="27">
        <f aca="true" t="shared" si="1" ref="E8:O8">SUM(E9:E10)</f>
        <v>76957256.7</v>
      </c>
      <c r="F8" s="27">
        <f t="shared" si="1"/>
        <v>77180379.3</v>
      </c>
      <c r="G8" s="27">
        <f t="shared" si="1"/>
        <v>77686989.5</v>
      </c>
      <c r="H8" s="27">
        <f t="shared" si="1"/>
        <v>78477938.5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147"/>
      <c r="Q8" s="147"/>
      <c r="R8" s="147"/>
      <c r="S8" s="147"/>
      <c r="T8" s="147"/>
      <c r="U8" s="147"/>
    </row>
    <row r="9" spans="1:15" s="18" customFormat="1" ht="11.25">
      <c r="A9" s="220"/>
      <c r="B9" s="226"/>
      <c r="C9" s="59" t="s">
        <v>37</v>
      </c>
      <c r="D9" s="98">
        <v>23774781.1</v>
      </c>
      <c r="E9" s="28">
        <v>24013282.5</v>
      </c>
      <c r="F9" s="28">
        <v>24393469.8</v>
      </c>
      <c r="G9" s="28">
        <v>24712532.2</v>
      </c>
      <c r="H9" s="28">
        <v>25141830.1</v>
      </c>
      <c r="I9" s="28"/>
      <c r="J9" s="167"/>
      <c r="K9" s="167"/>
      <c r="L9" s="167"/>
      <c r="M9" s="167"/>
      <c r="N9" s="167"/>
      <c r="O9" s="167"/>
    </row>
    <row r="10" spans="1:15" s="18" customFormat="1" ht="12" thickBot="1">
      <c r="A10" s="220"/>
      <c r="B10" s="226"/>
      <c r="C10" s="60" t="s">
        <v>38</v>
      </c>
      <c r="D10" s="99">
        <v>52861155.5</v>
      </c>
      <c r="E10" s="29">
        <v>52943974.2</v>
      </c>
      <c r="F10" s="29">
        <v>52786909.5</v>
      </c>
      <c r="G10" s="29">
        <v>52974457.3</v>
      </c>
      <c r="H10" s="29">
        <v>53336108.4</v>
      </c>
      <c r="I10" s="29"/>
      <c r="J10" s="148"/>
      <c r="K10" s="148"/>
      <c r="L10" s="148"/>
      <c r="M10" s="148"/>
      <c r="N10" s="148"/>
      <c r="O10" s="148"/>
    </row>
    <row r="11" spans="1:21" s="18" customFormat="1" ht="11.25" thickBot="1">
      <c r="A11" s="220"/>
      <c r="B11" s="226"/>
      <c r="C11" s="34" t="s">
        <v>123</v>
      </c>
      <c r="D11" s="27">
        <f aca="true" t="shared" si="2" ref="D11:I11">SUM(D12:D14)</f>
        <v>54494755.00000001</v>
      </c>
      <c r="E11" s="27">
        <f t="shared" si="2"/>
        <v>54882567.04</v>
      </c>
      <c r="F11" s="27">
        <f t="shared" si="2"/>
        <v>56901972.39999999</v>
      </c>
      <c r="G11" s="27">
        <f t="shared" si="2"/>
        <v>56372369.400000006</v>
      </c>
      <c r="H11" s="27">
        <f t="shared" si="2"/>
        <v>56432382.1</v>
      </c>
      <c r="I11" s="27">
        <f t="shared" si="2"/>
        <v>0</v>
      </c>
      <c r="J11" s="27">
        <f aca="true" t="shared" si="3" ref="J11:O11">SUM(J12:J14)</f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147"/>
      <c r="Q11" s="147"/>
      <c r="R11" s="147"/>
      <c r="S11" s="147"/>
      <c r="T11" s="147"/>
      <c r="U11" s="147"/>
    </row>
    <row r="12" spans="1:21" s="18" customFormat="1" ht="11.25">
      <c r="A12" s="220"/>
      <c r="B12" s="226"/>
      <c r="C12" s="53" t="s">
        <v>39</v>
      </c>
      <c r="D12" s="101">
        <v>31027950.1</v>
      </c>
      <c r="E12" s="23">
        <v>31627332.14</v>
      </c>
      <c r="F12" s="23">
        <v>31726802.2</v>
      </c>
      <c r="G12" s="23">
        <v>31450016.4</v>
      </c>
      <c r="H12" s="23">
        <v>31581685.1</v>
      </c>
      <c r="I12" s="22"/>
      <c r="J12" s="167"/>
      <c r="K12" s="167"/>
      <c r="L12" s="167"/>
      <c r="M12" s="167"/>
      <c r="N12" s="167"/>
      <c r="O12" s="167"/>
      <c r="P12" s="147"/>
      <c r="Q12" s="147"/>
      <c r="R12" s="147"/>
      <c r="S12" s="147"/>
      <c r="T12" s="147"/>
      <c r="U12" s="147"/>
    </row>
    <row r="13" spans="1:21" s="18" customFormat="1" ht="11.25">
      <c r="A13" s="220"/>
      <c r="B13" s="226"/>
      <c r="C13" s="53" t="s">
        <v>46</v>
      </c>
      <c r="D13" s="101">
        <v>23243753.8</v>
      </c>
      <c r="E13" s="23">
        <v>23067765.3</v>
      </c>
      <c r="F13" s="23">
        <v>24980681.9</v>
      </c>
      <c r="G13" s="23">
        <v>24728667.8</v>
      </c>
      <c r="H13" s="23">
        <v>24653840.5</v>
      </c>
      <c r="I13" s="23"/>
      <c r="J13" s="168"/>
      <c r="K13" s="168"/>
      <c r="L13" s="168"/>
      <c r="M13" s="168"/>
      <c r="N13" s="168"/>
      <c r="O13" s="168"/>
      <c r="P13" s="147"/>
      <c r="Q13" s="147"/>
      <c r="R13" s="147"/>
      <c r="S13" s="147"/>
      <c r="T13" s="147"/>
      <c r="U13" s="147"/>
    </row>
    <row r="14" spans="1:15" s="18" customFormat="1" ht="12" thickBot="1">
      <c r="A14" s="220"/>
      <c r="B14" s="226"/>
      <c r="C14" s="54" t="s">
        <v>47</v>
      </c>
      <c r="D14" s="102">
        <v>223051.1</v>
      </c>
      <c r="E14" s="24">
        <v>187469.6</v>
      </c>
      <c r="F14" s="24">
        <v>194488.3</v>
      </c>
      <c r="G14" s="24">
        <v>193685.2</v>
      </c>
      <c r="H14" s="24">
        <v>196856.5</v>
      </c>
      <c r="I14" s="24"/>
      <c r="J14" s="148"/>
      <c r="K14" s="148"/>
      <c r="L14" s="148"/>
      <c r="M14" s="148"/>
      <c r="N14" s="148"/>
      <c r="O14" s="148"/>
    </row>
    <row r="15" spans="1:15" s="18" customFormat="1" ht="11.25" thickBot="1">
      <c r="A15" s="220"/>
      <c r="B15" s="226"/>
      <c r="C15" s="35" t="s">
        <v>8</v>
      </c>
      <c r="D15" s="97">
        <f>SUM(D16:D18)</f>
        <v>34860240.599999994</v>
      </c>
      <c r="E15" s="27">
        <f aca="true" t="shared" si="4" ref="E15:O15">SUM(E16:E18)</f>
        <v>35269337.5</v>
      </c>
      <c r="F15" s="27">
        <f t="shared" si="4"/>
        <v>37352221.5</v>
      </c>
      <c r="G15" s="27">
        <f t="shared" si="4"/>
        <v>38580073.8</v>
      </c>
      <c r="H15" s="27">
        <f t="shared" si="4"/>
        <v>38534985.900000006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0</v>
      </c>
    </row>
    <row r="16" spans="1:15" s="18" customFormat="1" ht="17.25" customHeight="1">
      <c r="A16" s="220"/>
      <c r="B16" s="226"/>
      <c r="C16" s="59" t="s">
        <v>48</v>
      </c>
      <c r="D16" s="98">
        <v>9213669.6</v>
      </c>
      <c r="E16" s="28">
        <v>8981828.1</v>
      </c>
      <c r="F16" s="28">
        <v>9020942.5</v>
      </c>
      <c r="G16" s="28">
        <v>9123182.7</v>
      </c>
      <c r="H16" s="28">
        <v>8766517.8</v>
      </c>
      <c r="I16" s="28"/>
      <c r="J16" s="169"/>
      <c r="K16" s="169"/>
      <c r="L16" s="169"/>
      <c r="M16" s="169"/>
      <c r="N16" s="169"/>
      <c r="O16" s="169"/>
    </row>
    <row r="17" spans="1:21" s="18" customFormat="1" ht="15" customHeight="1">
      <c r="A17" s="220"/>
      <c r="B17" s="226"/>
      <c r="C17" s="61" t="s">
        <v>49</v>
      </c>
      <c r="D17" s="103">
        <v>16918804.8</v>
      </c>
      <c r="E17" s="31">
        <v>17658025.8</v>
      </c>
      <c r="F17" s="31">
        <v>19696825.2</v>
      </c>
      <c r="G17" s="31">
        <v>20929007.6</v>
      </c>
      <c r="H17" s="31">
        <v>21139325.3</v>
      </c>
      <c r="I17" s="31"/>
      <c r="J17" s="170"/>
      <c r="K17" s="170"/>
      <c r="L17" s="170"/>
      <c r="M17" s="170"/>
      <c r="N17" s="170"/>
      <c r="O17" s="170"/>
      <c r="P17" s="147"/>
      <c r="Q17" s="147"/>
      <c r="R17" s="147"/>
      <c r="S17" s="147"/>
      <c r="T17" s="147"/>
      <c r="U17" s="147"/>
    </row>
    <row r="18" spans="1:15" s="18" customFormat="1" ht="12" thickBot="1">
      <c r="A18" s="220"/>
      <c r="B18" s="226"/>
      <c r="C18" s="60" t="s">
        <v>50</v>
      </c>
      <c r="D18" s="99">
        <v>8727766.2</v>
      </c>
      <c r="E18" s="29">
        <v>8629483.6</v>
      </c>
      <c r="F18" s="29">
        <v>8634453.8</v>
      </c>
      <c r="G18" s="29">
        <v>8527883.5</v>
      </c>
      <c r="H18" s="29">
        <v>8629142.8</v>
      </c>
      <c r="I18" s="29"/>
      <c r="J18" s="149"/>
      <c r="K18" s="149"/>
      <c r="L18" s="149"/>
      <c r="M18" s="149"/>
      <c r="N18" s="149"/>
      <c r="O18" s="149"/>
    </row>
    <row r="19" spans="1:15" s="18" customFormat="1" ht="11.25" thickBot="1">
      <c r="A19" s="220"/>
      <c r="B19" s="226"/>
      <c r="C19" s="35" t="s">
        <v>18</v>
      </c>
      <c r="D19" s="104">
        <v>7898669.5</v>
      </c>
      <c r="E19" s="37">
        <v>7732929.3</v>
      </c>
      <c r="F19" s="37">
        <v>7770119.3</v>
      </c>
      <c r="G19" s="37">
        <v>7797696.1</v>
      </c>
      <c r="H19" s="37">
        <v>7830902.4</v>
      </c>
      <c r="I19" s="37"/>
      <c r="J19" s="150"/>
      <c r="K19" s="150"/>
      <c r="L19" s="150"/>
      <c r="M19" s="150"/>
      <c r="N19" s="150"/>
      <c r="O19" s="150"/>
    </row>
    <row r="20" spans="1:15" s="18" customFormat="1" ht="11.25" thickBot="1">
      <c r="A20" s="220"/>
      <c r="B20" s="226"/>
      <c r="C20" s="35" t="s">
        <v>51</v>
      </c>
      <c r="D20" s="104">
        <v>770663</v>
      </c>
      <c r="E20" s="37">
        <v>808415.8</v>
      </c>
      <c r="F20" s="37">
        <v>793488.2</v>
      </c>
      <c r="G20" s="37">
        <v>791562.5</v>
      </c>
      <c r="H20" s="37">
        <v>974978.8</v>
      </c>
      <c r="I20" s="37"/>
      <c r="J20" s="147"/>
      <c r="K20" s="147"/>
      <c r="L20" s="147"/>
      <c r="M20" s="147"/>
      <c r="N20" s="147"/>
      <c r="O20" s="147"/>
    </row>
    <row r="21" spans="1:15" ht="13.5" thickBot="1">
      <c r="A21" s="220"/>
      <c r="B21" s="227"/>
      <c r="C21" s="35" t="s">
        <v>19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3.5" thickBot="1">
      <c r="A22" s="220"/>
      <c r="B22" s="228" t="s">
        <v>119</v>
      </c>
      <c r="C22" s="35" t="s">
        <v>52</v>
      </c>
      <c r="D22" s="30">
        <f>SUM(D23:D24)</f>
        <v>194107177.3</v>
      </c>
      <c r="E22" s="30">
        <f>SUM(E23:E24)</f>
        <v>195527928</v>
      </c>
      <c r="F22" s="30">
        <f>SUM(F23:F24)</f>
        <v>196188077.60000002</v>
      </c>
      <c r="G22" s="30">
        <f>SUM(G23:G24)</f>
        <v>197378454.9</v>
      </c>
      <c r="H22" s="30">
        <f>SUM(H23:H24)</f>
        <v>198693842.7</v>
      </c>
      <c r="I22" s="30"/>
      <c r="J22" s="150"/>
      <c r="K22" s="150"/>
      <c r="L22" s="150"/>
      <c r="M22" s="150"/>
      <c r="N22" s="150"/>
      <c r="O22" s="150"/>
    </row>
    <row r="23" spans="1:15" ht="12.75">
      <c r="A23" s="220"/>
      <c r="B23" s="229"/>
      <c r="C23" s="59" t="s">
        <v>53</v>
      </c>
      <c r="D23" s="100">
        <v>77008741.1</v>
      </c>
      <c r="E23" s="22">
        <v>77500441.7</v>
      </c>
      <c r="F23" s="22">
        <v>77202025.4</v>
      </c>
      <c r="G23" s="22">
        <v>77172721.5</v>
      </c>
      <c r="H23" s="22">
        <v>77113390.3</v>
      </c>
      <c r="I23" s="22"/>
      <c r="J23" s="167"/>
      <c r="K23" s="167"/>
      <c r="L23" s="167"/>
      <c r="M23" s="167"/>
      <c r="N23" s="167"/>
      <c r="O23" s="167"/>
    </row>
    <row r="24" spans="1:21" ht="13.5" thickBot="1">
      <c r="A24" s="220"/>
      <c r="B24" s="229"/>
      <c r="C24" s="60" t="s">
        <v>54</v>
      </c>
      <c r="D24" s="99">
        <v>117098436.2</v>
      </c>
      <c r="E24" s="29">
        <v>118027486.3</v>
      </c>
      <c r="F24" s="29">
        <v>118986052.2</v>
      </c>
      <c r="G24" s="29">
        <v>120205733.4</v>
      </c>
      <c r="H24" s="29">
        <v>121580452.4</v>
      </c>
      <c r="I24" s="29"/>
      <c r="J24" s="148"/>
      <c r="K24" s="148"/>
      <c r="L24" s="148"/>
      <c r="M24" s="148"/>
      <c r="N24" s="148"/>
      <c r="O24" s="148"/>
      <c r="P24" s="147"/>
      <c r="Q24" s="147"/>
      <c r="R24" s="147"/>
      <c r="S24" s="147"/>
      <c r="T24" s="147"/>
      <c r="U24" s="147"/>
    </row>
    <row r="25" spans="1:21" ht="13.5" thickBot="1">
      <c r="A25" s="220"/>
      <c r="B25" s="229"/>
      <c r="C25" s="35" t="s">
        <v>55</v>
      </c>
      <c r="D25" s="97"/>
      <c r="E25" s="27">
        <f>SUM(E26:E28)</f>
        <v>6102761.9</v>
      </c>
      <c r="F25" s="27">
        <f aca="true" t="shared" si="5" ref="F25:N25">SUM(F26:F28)</f>
        <v>6411540.6</v>
      </c>
      <c r="G25" s="27">
        <f t="shared" si="5"/>
        <v>6296560.199999999</v>
      </c>
      <c r="H25" s="27">
        <f t="shared" si="5"/>
        <v>6430188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>SUM(O26:O28)</f>
        <v>0</v>
      </c>
      <c r="P25" s="147"/>
      <c r="Q25" s="147"/>
      <c r="R25" s="147"/>
      <c r="S25" s="147"/>
      <c r="T25" s="147"/>
      <c r="U25" s="147"/>
    </row>
    <row r="26" spans="1:15" ht="12.75">
      <c r="A26" s="220"/>
      <c r="B26" s="229"/>
      <c r="C26" s="59" t="s">
        <v>43</v>
      </c>
      <c r="D26" s="98">
        <v>153829.6</v>
      </c>
      <c r="E26" s="28">
        <v>227653.9</v>
      </c>
      <c r="F26" s="28">
        <v>136318.3</v>
      </c>
      <c r="G26" s="28">
        <v>136450.9</v>
      </c>
      <c r="H26" s="28">
        <v>131902.3</v>
      </c>
      <c r="I26" s="28"/>
      <c r="J26" s="167"/>
      <c r="K26" s="167"/>
      <c r="L26" s="167"/>
      <c r="M26" s="167"/>
      <c r="N26" s="167"/>
      <c r="O26" s="167"/>
    </row>
    <row r="27" spans="1:15" ht="12.75">
      <c r="A27" s="220"/>
      <c r="B27" s="229"/>
      <c r="C27" s="61" t="s">
        <v>44</v>
      </c>
      <c r="D27" s="103">
        <v>3607356.6</v>
      </c>
      <c r="E27" s="31">
        <v>3771981.9</v>
      </c>
      <c r="F27" s="31">
        <v>4029502.1</v>
      </c>
      <c r="G27" s="31">
        <v>3865225.5</v>
      </c>
      <c r="H27" s="31">
        <v>4343510.1</v>
      </c>
      <c r="I27" s="31"/>
      <c r="J27" s="168"/>
      <c r="K27" s="168"/>
      <c r="L27" s="168"/>
      <c r="M27" s="168"/>
      <c r="N27" s="168"/>
      <c r="O27" s="168"/>
    </row>
    <row r="28" spans="1:21" ht="13.5" thickBot="1">
      <c r="A28" s="220"/>
      <c r="B28" s="229"/>
      <c r="C28" s="60" t="s">
        <v>45</v>
      </c>
      <c r="D28" s="99">
        <v>1948751.2</v>
      </c>
      <c r="E28" s="29">
        <v>2103126.1</v>
      </c>
      <c r="F28" s="29">
        <v>2245720.2</v>
      </c>
      <c r="G28" s="29">
        <v>2294883.8</v>
      </c>
      <c r="H28" s="29">
        <v>1954775.6</v>
      </c>
      <c r="I28" s="29"/>
      <c r="J28" s="148"/>
      <c r="K28" s="148"/>
      <c r="L28" s="148"/>
      <c r="M28" s="148"/>
      <c r="N28" s="148"/>
      <c r="O28" s="148"/>
      <c r="P28" s="147"/>
      <c r="Q28" s="147"/>
      <c r="R28" s="147"/>
      <c r="S28" s="147"/>
      <c r="T28" s="147"/>
      <c r="U28" s="147"/>
    </row>
    <row r="29" spans="1:21" ht="13.5" thickBot="1">
      <c r="A29" s="220"/>
      <c r="B29" s="229"/>
      <c r="C29" s="35" t="s">
        <v>27</v>
      </c>
      <c r="D29" s="97">
        <f>D30+D31</f>
        <v>0</v>
      </c>
      <c r="E29" s="27">
        <f aca="true" t="shared" si="6" ref="E29:N29">SUM(E30:E31)</f>
        <v>0</v>
      </c>
      <c r="F29" s="27">
        <f t="shared" si="6"/>
        <v>0</v>
      </c>
      <c r="G29" s="27">
        <f t="shared" si="6"/>
        <v>0</v>
      </c>
      <c r="H29" s="27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>SUM(O30:O31)</f>
        <v>0</v>
      </c>
      <c r="P29" s="147"/>
      <c r="Q29" s="147"/>
      <c r="R29" s="147"/>
      <c r="S29" s="147"/>
      <c r="T29" s="147"/>
      <c r="U29" s="147"/>
    </row>
    <row r="30" spans="1:15" ht="12.75">
      <c r="A30" s="220"/>
      <c r="B30" s="229"/>
      <c r="C30" s="59" t="s">
        <v>42</v>
      </c>
      <c r="D30" s="100"/>
      <c r="E30" s="22"/>
      <c r="F30" s="22"/>
      <c r="G30" s="22"/>
      <c r="H30" s="22"/>
      <c r="I30" s="22"/>
      <c r="J30" s="167"/>
      <c r="K30" s="167"/>
      <c r="L30" s="167"/>
      <c r="M30" s="167"/>
      <c r="N30" s="167"/>
      <c r="O30" s="167"/>
    </row>
    <row r="31" spans="1:21" ht="13.5" thickBot="1">
      <c r="A31" s="220"/>
      <c r="B31" s="229"/>
      <c r="C31" s="60" t="s">
        <v>41</v>
      </c>
      <c r="D31" s="99"/>
      <c r="E31" s="29"/>
      <c r="F31" s="29"/>
      <c r="G31" s="29"/>
      <c r="H31" s="29"/>
      <c r="I31" s="29"/>
      <c r="J31" s="171"/>
      <c r="K31" s="171"/>
      <c r="L31" s="171"/>
      <c r="M31" s="171"/>
      <c r="N31" s="171"/>
      <c r="O31" s="171"/>
      <c r="P31" s="147"/>
      <c r="Q31" s="147"/>
      <c r="R31" s="147"/>
      <c r="S31" s="147"/>
      <c r="T31" s="147"/>
      <c r="U31" s="147"/>
    </row>
    <row r="32" spans="1:21" ht="13.5" thickBot="1">
      <c r="A32" s="220"/>
      <c r="B32" s="229"/>
      <c r="C32" s="35" t="s">
        <v>40</v>
      </c>
      <c r="D32" s="105">
        <v>406103.1</v>
      </c>
      <c r="E32" s="30">
        <v>429966.5</v>
      </c>
      <c r="F32" s="30">
        <v>443222.7</v>
      </c>
      <c r="G32" s="30">
        <v>436794.8</v>
      </c>
      <c r="H32" s="30">
        <v>453593.8</v>
      </c>
      <c r="I32" s="30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15" ht="13.5" thickBot="1">
      <c r="A33" s="220"/>
      <c r="B33" s="229"/>
      <c r="C33" s="35" t="s">
        <v>29</v>
      </c>
      <c r="D33" s="97"/>
      <c r="E33" s="27">
        <f aca="true" t="shared" si="7" ref="E33:O33">SUM(E34:E35)</f>
        <v>28037426.2</v>
      </c>
      <c r="F33" s="27">
        <f t="shared" si="7"/>
        <v>27828531.2</v>
      </c>
      <c r="G33" s="27">
        <f t="shared" si="7"/>
        <v>28255213.8</v>
      </c>
      <c r="H33" s="27">
        <f t="shared" si="7"/>
        <v>28158812</v>
      </c>
      <c r="I33" s="27">
        <f t="shared" si="7"/>
        <v>0</v>
      </c>
      <c r="J33" s="27">
        <f t="shared" si="7"/>
        <v>0</v>
      </c>
      <c r="K33" s="27">
        <f t="shared" si="7"/>
        <v>0</v>
      </c>
      <c r="L33" s="27">
        <f t="shared" si="7"/>
        <v>0</v>
      </c>
      <c r="M33" s="27">
        <f t="shared" si="7"/>
        <v>0</v>
      </c>
      <c r="N33" s="27">
        <f t="shared" si="7"/>
        <v>0</v>
      </c>
      <c r="O33" s="27">
        <f t="shared" si="7"/>
        <v>0</v>
      </c>
    </row>
    <row r="34" spans="1:15" ht="12.75">
      <c r="A34" s="220"/>
      <c r="B34" s="229"/>
      <c r="C34" s="59" t="s">
        <v>6</v>
      </c>
      <c r="D34" s="98">
        <v>25690455.4</v>
      </c>
      <c r="E34" s="28">
        <v>26204746.5</v>
      </c>
      <c r="F34" s="28">
        <v>26003424.3</v>
      </c>
      <c r="G34" s="28">
        <v>26429132.6</v>
      </c>
      <c r="H34" s="28">
        <v>26332477.3</v>
      </c>
      <c r="I34" s="28"/>
      <c r="J34" s="167"/>
      <c r="K34" s="167"/>
      <c r="L34" s="167"/>
      <c r="M34" s="167"/>
      <c r="N34" s="167"/>
      <c r="O34" s="167"/>
    </row>
    <row r="35" spans="1:15" ht="13.5" thickBot="1">
      <c r="A35" s="220"/>
      <c r="B35" s="229"/>
      <c r="C35" s="60" t="s">
        <v>7</v>
      </c>
      <c r="D35" s="99">
        <v>1830711.9</v>
      </c>
      <c r="E35" s="29">
        <v>1832679.7</v>
      </c>
      <c r="F35" s="29">
        <v>1825106.9</v>
      </c>
      <c r="G35" s="29">
        <v>1826081.2</v>
      </c>
      <c r="H35" s="29">
        <v>1826334.7</v>
      </c>
      <c r="I35" s="29"/>
      <c r="J35" s="151"/>
      <c r="K35" s="151"/>
      <c r="L35" s="151"/>
      <c r="M35" s="148"/>
      <c r="N35" s="148"/>
      <c r="O35" s="148"/>
    </row>
    <row r="36" spans="1:21" ht="13.5" thickBot="1">
      <c r="A36" s="220"/>
      <c r="B36" s="229"/>
      <c r="C36" s="35" t="s">
        <v>30</v>
      </c>
      <c r="D36" s="105">
        <v>19490812.2</v>
      </c>
      <c r="E36" s="30">
        <v>17857317.6</v>
      </c>
      <c r="F36" s="30">
        <v>18058308.3</v>
      </c>
      <c r="G36" s="30">
        <v>16671812.9</v>
      </c>
      <c r="H36" s="30">
        <v>16577528</v>
      </c>
      <c r="I36" s="30"/>
      <c r="J36" s="150"/>
      <c r="K36" s="150"/>
      <c r="L36" s="150"/>
      <c r="M36" s="150"/>
      <c r="N36" s="150"/>
      <c r="O36" s="150"/>
      <c r="P36" s="147"/>
      <c r="Q36" s="147"/>
      <c r="R36" s="147"/>
      <c r="S36" s="147"/>
      <c r="T36" s="147"/>
      <c r="U36" s="147"/>
    </row>
    <row r="37" spans="1:17" ht="13.5" thickBot="1">
      <c r="A37" s="221"/>
      <c r="B37" s="230"/>
      <c r="C37" s="35" t="s">
        <v>13</v>
      </c>
      <c r="D37" s="104">
        <f aca="true" t="shared" si="8" ref="D37:N37">D22+D25+D29+D32+D33+D36</f>
        <v>214004092.6</v>
      </c>
      <c r="E37" s="104">
        <f t="shared" si="8"/>
        <v>247955400.2</v>
      </c>
      <c r="F37" s="104">
        <f t="shared" si="8"/>
        <v>248929680.4</v>
      </c>
      <c r="G37" s="104">
        <f t="shared" si="8"/>
        <v>249038836.60000002</v>
      </c>
      <c r="H37" s="104">
        <f t="shared" si="8"/>
        <v>250313964.5</v>
      </c>
      <c r="I37" s="104">
        <f t="shared" si="8"/>
        <v>0</v>
      </c>
      <c r="J37" s="104">
        <f t="shared" si="8"/>
        <v>0</v>
      </c>
      <c r="K37" s="104">
        <f t="shared" si="8"/>
        <v>0</v>
      </c>
      <c r="L37" s="104">
        <f t="shared" si="8"/>
        <v>0</v>
      </c>
      <c r="M37" s="104">
        <f t="shared" si="8"/>
        <v>0</v>
      </c>
      <c r="N37" s="104">
        <f t="shared" si="8"/>
        <v>0</v>
      </c>
      <c r="O37" s="104">
        <f>O22+O25+O29+O32+O33+O36</f>
        <v>0</v>
      </c>
      <c r="P37" s="33"/>
      <c r="Q37" s="33"/>
    </row>
    <row r="38" spans="1:21" ht="13.5" customHeight="1">
      <c r="A38" s="2" t="s">
        <v>32</v>
      </c>
      <c r="B38" s="4"/>
      <c r="C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147"/>
      <c r="Q38" s="147"/>
      <c r="R38" s="147"/>
      <c r="S38" s="147"/>
      <c r="T38" s="147"/>
      <c r="U38" s="147"/>
    </row>
    <row r="39" spans="16:21" ht="12.75">
      <c r="P39" s="147"/>
      <c r="Q39" s="147"/>
      <c r="R39" s="147"/>
      <c r="S39" s="147"/>
      <c r="T39" s="147"/>
      <c r="U39" s="147"/>
    </row>
    <row r="41" spans="16:21" ht="12.75">
      <c r="P41" s="147"/>
      <c r="Q41" s="147"/>
      <c r="R41" s="147"/>
      <c r="S41" s="147"/>
      <c r="T41" s="147"/>
      <c r="U41" s="147"/>
    </row>
    <row r="43" spans="16:21" ht="12.75">
      <c r="P43" s="147"/>
      <c r="Q43" s="147"/>
      <c r="R43" s="147"/>
      <c r="S43" s="147"/>
      <c r="T43" s="147"/>
      <c r="U43" s="147"/>
    </row>
    <row r="44" spans="8:9" ht="15">
      <c r="H44" s="75"/>
      <c r="I44" s="77"/>
    </row>
    <row r="45" ht="12.75">
      <c r="H45" s="76"/>
    </row>
    <row r="47" spans="16:21" ht="12.75">
      <c r="P47" s="147"/>
      <c r="Q47" s="147"/>
      <c r="R47" s="147"/>
      <c r="S47" s="147"/>
      <c r="T47" s="147"/>
      <c r="U47" s="147"/>
    </row>
    <row r="48" spans="16:21" ht="12.75">
      <c r="P48" s="147"/>
      <c r="Q48" s="147"/>
      <c r="R48" s="147"/>
      <c r="S48" s="147"/>
      <c r="T48" s="147"/>
      <c r="U48" s="147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I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2.57421875" style="12" customWidth="1"/>
    <col min="3" max="3" width="10.8515625" style="32" customWidth="1"/>
    <col min="4" max="4" width="11.140625" style="32" bestFit="1" customWidth="1"/>
    <col min="5" max="8" width="10.8515625" style="32" bestFit="1" customWidth="1"/>
    <col min="9" max="9" width="12.00390625" style="32" bestFit="1" customWidth="1"/>
    <col min="10" max="10" width="12.57421875" style="32" bestFit="1" customWidth="1"/>
    <col min="11" max="11" width="12.8515625" style="32" bestFit="1" customWidth="1"/>
    <col min="12" max="12" width="12.28125" style="32" bestFit="1" customWidth="1"/>
    <col min="13" max="14" width="12.57421875" style="32" bestFit="1" customWidth="1"/>
    <col min="15" max="18" width="14.8515625" style="32" bestFit="1" customWidth="1"/>
    <col min="19" max="19" width="13.8515625" style="2" bestFit="1" customWidth="1"/>
    <col min="20" max="20" width="19.7109375" style="2" customWidth="1"/>
    <col min="21" max="16384" width="9.140625" style="2" customWidth="1"/>
  </cols>
  <sheetData>
    <row r="1" ht="18.75">
      <c r="A1" s="3" t="s">
        <v>170</v>
      </c>
    </row>
    <row r="2" spans="1:20" s="8" customFormat="1" ht="6.75" customHeight="1" thickBot="1">
      <c r="A2" s="10"/>
      <c r="B2" s="10"/>
      <c r="C2" s="1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8" customFormat="1" ht="13.5" customHeight="1" thickBot="1">
      <c r="A3" s="10"/>
      <c r="B3" s="10"/>
      <c r="C3" s="218">
        <v>2017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3"/>
      <c r="P3" s="33"/>
      <c r="Q3" s="33"/>
      <c r="R3" s="33"/>
      <c r="S3" s="33"/>
      <c r="T3" s="33"/>
    </row>
    <row r="4" spans="1:20" s="8" customFormat="1" ht="13.5" customHeight="1" thickBot="1">
      <c r="A4" s="10"/>
      <c r="B4" s="10"/>
      <c r="C4" s="66" t="s">
        <v>111</v>
      </c>
      <c r="D4" s="66" t="s">
        <v>112</v>
      </c>
      <c r="E4" s="66" t="s">
        <v>1</v>
      </c>
      <c r="F4" s="66" t="s">
        <v>2</v>
      </c>
      <c r="G4" s="66" t="s">
        <v>3</v>
      </c>
      <c r="H4" s="66" t="s">
        <v>4</v>
      </c>
      <c r="I4" s="66" t="s">
        <v>5</v>
      </c>
      <c r="J4" s="66" t="s">
        <v>113</v>
      </c>
      <c r="K4" s="66" t="s">
        <v>114</v>
      </c>
      <c r="L4" s="66" t="s">
        <v>115</v>
      </c>
      <c r="M4" s="66" t="s">
        <v>116</v>
      </c>
      <c r="N4" s="66" t="s">
        <v>117</v>
      </c>
      <c r="O4" s="33"/>
      <c r="P4" s="33"/>
      <c r="Q4" s="33"/>
      <c r="R4" s="33"/>
      <c r="S4" s="33"/>
      <c r="T4" s="33"/>
    </row>
    <row r="5" spans="1:14" ht="16.5" customHeight="1" thickBot="1">
      <c r="A5" s="231" t="s">
        <v>130</v>
      </c>
      <c r="B5" s="38" t="s">
        <v>57</v>
      </c>
      <c r="C5" s="104">
        <f>SUM(C6:C7)</f>
        <v>9820745</v>
      </c>
      <c r="D5" s="37">
        <f aca="true" t="shared" si="0" ref="D5:N5">SUM(D6:D7)</f>
        <v>9860158</v>
      </c>
      <c r="E5" s="37">
        <f t="shared" si="0"/>
        <v>9652350</v>
      </c>
      <c r="F5" s="37">
        <f t="shared" si="0"/>
        <v>9899504</v>
      </c>
      <c r="G5" s="37">
        <f t="shared" si="0"/>
        <v>10030686</v>
      </c>
      <c r="H5" s="37">
        <f t="shared" si="0"/>
        <v>0</v>
      </c>
      <c r="I5" s="37">
        <f>SUM(I6:I7)</f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</row>
    <row r="6" spans="1:14" ht="16.5" customHeight="1">
      <c r="A6" s="232"/>
      <c r="B6" s="62" t="s">
        <v>58</v>
      </c>
      <c r="C6" s="100">
        <v>4220144</v>
      </c>
      <c r="D6" s="22">
        <v>4208709</v>
      </c>
      <c r="E6" s="22">
        <v>4273195</v>
      </c>
      <c r="F6" s="22">
        <v>4369554</v>
      </c>
      <c r="G6" s="22">
        <v>4375878</v>
      </c>
      <c r="H6" s="22"/>
      <c r="I6" s="22"/>
      <c r="J6" s="22"/>
      <c r="K6" s="22"/>
      <c r="L6" s="22"/>
      <c r="M6" s="22"/>
      <c r="N6" s="22"/>
    </row>
    <row r="7" spans="1:14" ht="16.5" customHeight="1" thickBot="1">
      <c r="A7" s="232"/>
      <c r="B7" s="63" t="s">
        <v>59</v>
      </c>
      <c r="C7" s="102">
        <v>5600601</v>
      </c>
      <c r="D7" s="24">
        <v>5651449</v>
      </c>
      <c r="E7" s="24">
        <v>5379155</v>
      </c>
      <c r="F7" s="24">
        <v>5529950</v>
      </c>
      <c r="G7" s="24">
        <v>5654808</v>
      </c>
      <c r="H7" s="24"/>
      <c r="I7" s="24"/>
      <c r="J7" s="24"/>
      <c r="K7" s="24"/>
      <c r="L7" s="24"/>
      <c r="M7" s="24"/>
      <c r="N7" s="24"/>
    </row>
    <row r="8" spans="1:14" ht="16.5" customHeight="1" thickBot="1">
      <c r="A8" s="232"/>
      <c r="B8" s="38" t="s">
        <v>60</v>
      </c>
      <c r="C8" s="104">
        <f>SUM(C9:C10)</f>
        <v>190226346</v>
      </c>
      <c r="D8" s="37">
        <f aca="true" t="shared" si="1" ref="D8:N8">SUM(D9:D10)</f>
        <v>191624575</v>
      </c>
      <c r="E8" s="37">
        <f t="shared" si="1"/>
        <v>192486727</v>
      </c>
      <c r="F8" s="37">
        <f t="shared" si="1"/>
        <v>193691946</v>
      </c>
      <c r="G8" s="37">
        <f t="shared" si="1"/>
        <v>194871534</v>
      </c>
      <c r="H8" s="37">
        <f t="shared" si="1"/>
        <v>0</v>
      </c>
      <c r="I8" s="37">
        <f>SUM(I9:I10)</f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</row>
    <row r="9" spans="1:20" ht="16.5" customHeight="1">
      <c r="A9" s="232"/>
      <c r="B9" s="62" t="s">
        <v>61</v>
      </c>
      <c r="C9" s="100">
        <v>72339604</v>
      </c>
      <c r="D9" s="22">
        <v>72984935</v>
      </c>
      <c r="E9" s="22">
        <v>72883695</v>
      </c>
      <c r="F9" s="22">
        <v>72699839</v>
      </c>
      <c r="G9" s="22">
        <v>72478065</v>
      </c>
      <c r="H9" s="22"/>
      <c r="I9" s="22"/>
      <c r="J9" s="22"/>
      <c r="K9" s="22"/>
      <c r="L9" s="22"/>
      <c r="M9" s="22"/>
      <c r="N9" s="22"/>
      <c r="O9" s="144"/>
      <c r="P9" s="144"/>
      <c r="Q9" s="144"/>
      <c r="R9" s="144"/>
      <c r="S9" s="144"/>
      <c r="T9" s="144"/>
    </row>
    <row r="10" spans="1:20" ht="16.5" customHeight="1" thickBot="1">
      <c r="A10" s="232"/>
      <c r="B10" s="63" t="s">
        <v>62</v>
      </c>
      <c r="C10" s="102">
        <v>117886742</v>
      </c>
      <c r="D10" s="24">
        <v>118639640</v>
      </c>
      <c r="E10" s="24">
        <v>119603032</v>
      </c>
      <c r="F10" s="24">
        <v>120992107</v>
      </c>
      <c r="G10" s="24">
        <v>122393469</v>
      </c>
      <c r="H10" s="24"/>
      <c r="I10" s="24"/>
      <c r="J10" s="24"/>
      <c r="K10" s="24"/>
      <c r="L10" s="24"/>
      <c r="M10" s="24"/>
      <c r="N10" s="24"/>
      <c r="O10" s="144"/>
      <c r="P10" s="144"/>
      <c r="Q10" s="144"/>
      <c r="R10" s="144"/>
      <c r="S10" s="144"/>
      <c r="T10" s="144"/>
    </row>
    <row r="11" spans="1:20" ht="16.5" customHeight="1" thickBot="1">
      <c r="A11" s="232"/>
      <c r="B11" s="38" t="s">
        <v>40</v>
      </c>
      <c r="C11" s="104">
        <v>263241</v>
      </c>
      <c r="D11" s="37">
        <v>270102</v>
      </c>
      <c r="E11" s="37">
        <v>279332</v>
      </c>
      <c r="F11" s="37">
        <v>277210</v>
      </c>
      <c r="G11" s="37">
        <v>284467</v>
      </c>
      <c r="H11" s="37"/>
      <c r="I11" s="156"/>
      <c r="J11" s="156"/>
      <c r="K11" s="156"/>
      <c r="L11" s="156"/>
      <c r="M11" s="156"/>
      <c r="N11" s="156"/>
      <c r="O11" s="144"/>
      <c r="P11" s="144"/>
      <c r="Q11" s="144"/>
      <c r="R11" s="144"/>
      <c r="S11" s="144"/>
      <c r="T11" s="144"/>
    </row>
    <row r="12" spans="1:14" ht="16.5" customHeight="1" thickBot="1">
      <c r="A12" s="232"/>
      <c r="B12" s="38" t="s">
        <v>63</v>
      </c>
      <c r="C12" s="104"/>
      <c r="D12" s="37"/>
      <c r="E12" s="37"/>
      <c r="F12" s="37"/>
      <c r="G12" s="37"/>
      <c r="H12" s="37"/>
      <c r="I12" s="157"/>
      <c r="J12" s="157"/>
      <c r="K12" s="157"/>
      <c r="L12" s="157"/>
      <c r="M12" s="157"/>
      <c r="N12" s="157"/>
    </row>
    <row r="13" spans="1:14" ht="16.5" customHeight="1" thickBot="1">
      <c r="A13" s="232"/>
      <c r="B13" s="38" t="s">
        <v>64</v>
      </c>
      <c r="C13" s="104">
        <v>9820746</v>
      </c>
      <c r="D13" s="37">
        <v>986158</v>
      </c>
      <c r="E13" s="37">
        <v>9652349</v>
      </c>
      <c r="F13" s="37">
        <v>9899505</v>
      </c>
      <c r="G13" s="37">
        <v>10030686</v>
      </c>
      <c r="H13" s="37"/>
      <c r="I13" s="157"/>
      <c r="J13" s="157"/>
      <c r="K13" s="157"/>
      <c r="L13" s="157"/>
      <c r="M13" s="157"/>
      <c r="N13" s="157"/>
    </row>
    <row r="14" spans="1:14" ht="16.5" customHeight="1" thickBot="1">
      <c r="A14" s="232"/>
      <c r="B14" s="38" t="s">
        <v>65</v>
      </c>
      <c r="C14" s="104">
        <v>82160349</v>
      </c>
      <c r="D14" s="37">
        <v>82845092</v>
      </c>
      <c r="E14" s="37">
        <v>82536044</v>
      </c>
      <c r="F14" s="37">
        <v>82599344</v>
      </c>
      <c r="G14" s="37">
        <v>82508751</v>
      </c>
      <c r="H14" s="37"/>
      <c r="I14" s="157"/>
      <c r="J14" s="157"/>
      <c r="K14" s="157"/>
      <c r="L14" s="157"/>
      <c r="M14" s="157"/>
      <c r="N14" s="157"/>
    </row>
    <row r="15" spans="1:14" ht="16.5" customHeight="1" thickBot="1">
      <c r="A15" s="232"/>
      <c r="B15" s="38" t="s">
        <v>66</v>
      </c>
      <c r="C15" s="104">
        <v>200310333</v>
      </c>
      <c r="D15" s="37">
        <v>201754835</v>
      </c>
      <c r="E15" s="37">
        <v>202418408</v>
      </c>
      <c r="F15" s="37">
        <v>203868661</v>
      </c>
      <c r="G15" s="37">
        <v>205186687</v>
      </c>
      <c r="H15" s="37"/>
      <c r="I15" s="157"/>
      <c r="J15" s="157"/>
      <c r="K15" s="157"/>
      <c r="L15" s="157"/>
      <c r="M15" s="157"/>
      <c r="N15" s="157"/>
    </row>
    <row r="16" spans="1:14" ht="16.5" customHeight="1" thickBot="1">
      <c r="A16" s="232"/>
      <c r="B16" s="38" t="s">
        <v>67</v>
      </c>
      <c r="C16" s="104">
        <v>210900333</v>
      </c>
      <c r="D16" s="37">
        <v>212673835</v>
      </c>
      <c r="E16" s="37">
        <v>213382408</v>
      </c>
      <c r="F16" s="37">
        <v>214624661</v>
      </c>
      <c r="G16" s="37">
        <v>215918687</v>
      </c>
      <c r="H16" s="37"/>
      <c r="I16" s="154"/>
      <c r="J16" s="154"/>
      <c r="K16" s="154"/>
      <c r="L16" s="154"/>
      <c r="M16" s="154"/>
      <c r="N16" s="154"/>
    </row>
    <row r="17" spans="1:20" ht="16.5" customHeight="1" thickBot="1">
      <c r="A17" s="232"/>
      <c r="B17" s="38" t="s">
        <v>68</v>
      </c>
      <c r="C17" s="104">
        <f>SUM(C18:C19)</f>
        <v>16746667</v>
      </c>
      <c r="D17" s="104">
        <f>SUM(D18:D19)</f>
        <v>17421792</v>
      </c>
      <c r="E17" s="37">
        <f aca="true" t="shared" si="2" ref="E17:N17">SUM(E18:E19)</f>
        <v>17283877</v>
      </c>
      <c r="F17" s="37">
        <f t="shared" si="2"/>
        <v>17615873</v>
      </c>
      <c r="G17" s="37">
        <f t="shared" si="2"/>
        <v>17580634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144"/>
      <c r="P17" s="144"/>
      <c r="Q17" s="144"/>
      <c r="R17" s="144"/>
      <c r="S17" s="144"/>
      <c r="T17" s="144"/>
    </row>
    <row r="18" spans="1:20" ht="16.5" customHeight="1">
      <c r="A18" s="232"/>
      <c r="B18" s="62" t="s">
        <v>9</v>
      </c>
      <c r="C18" s="100">
        <v>16746667</v>
      </c>
      <c r="D18" s="22">
        <v>17421792</v>
      </c>
      <c r="E18" s="22">
        <v>17283877</v>
      </c>
      <c r="F18" s="22">
        <v>17615873</v>
      </c>
      <c r="G18" s="22">
        <v>17580634</v>
      </c>
      <c r="H18" s="22"/>
      <c r="I18" s="172"/>
      <c r="J18" s="172"/>
      <c r="K18" s="172"/>
      <c r="L18" s="172"/>
      <c r="M18" s="172"/>
      <c r="N18" s="172"/>
      <c r="O18" s="144"/>
      <c r="P18" s="144"/>
      <c r="Q18" s="144"/>
      <c r="R18" s="144"/>
      <c r="S18" s="144"/>
      <c r="T18" s="144"/>
    </row>
    <row r="19" spans="1:20" ht="16.5" customHeight="1" thickBot="1">
      <c r="A19" s="232"/>
      <c r="B19" s="63" t="s">
        <v>69</v>
      </c>
      <c r="C19" s="102"/>
      <c r="D19" s="24"/>
      <c r="E19" s="24"/>
      <c r="F19" s="24"/>
      <c r="G19" s="24"/>
      <c r="H19" s="24"/>
      <c r="I19" s="152"/>
      <c r="J19" s="152"/>
      <c r="K19" s="152"/>
      <c r="L19" s="152"/>
      <c r="M19" s="152"/>
      <c r="N19" s="152"/>
      <c r="O19" s="144"/>
      <c r="P19" s="144"/>
      <c r="Q19" s="144"/>
      <c r="R19" s="144"/>
      <c r="S19" s="144"/>
      <c r="T19" s="144"/>
    </row>
    <row r="20" spans="1:20" s="4" customFormat="1" ht="16.5" customHeight="1" thickBot="1">
      <c r="A20" s="232"/>
      <c r="B20" s="38" t="s">
        <v>70</v>
      </c>
      <c r="C20" s="104">
        <f>C21+C22</f>
        <v>85036661</v>
      </c>
      <c r="D20" s="37">
        <f aca="true" t="shared" si="3" ref="D20:N20">D21+D22</f>
        <v>85795410</v>
      </c>
      <c r="E20" s="37">
        <f t="shared" si="3"/>
        <v>85318735</v>
      </c>
      <c r="F20" s="37">
        <f t="shared" si="3"/>
        <v>85642430</v>
      </c>
      <c r="G20" s="37">
        <f t="shared" si="3"/>
        <v>86042755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7">
        <f t="shared" si="3"/>
        <v>0</v>
      </c>
      <c r="M20" s="37">
        <f t="shared" si="3"/>
        <v>0</v>
      </c>
      <c r="N20" s="37">
        <f t="shared" si="3"/>
        <v>0</v>
      </c>
      <c r="O20" s="144"/>
      <c r="P20" s="144"/>
      <c r="Q20" s="144"/>
      <c r="R20" s="144"/>
      <c r="S20" s="144"/>
      <c r="T20" s="144"/>
    </row>
    <row r="21" spans="1:97" s="6" customFormat="1" ht="16.5" customHeight="1">
      <c r="A21" s="232"/>
      <c r="B21" s="62" t="s">
        <v>71</v>
      </c>
      <c r="C21" s="100">
        <v>76647691</v>
      </c>
      <c r="D21" s="22">
        <v>76775159</v>
      </c>
      <c r="E21" s="22">
        <v>76389672</v>
      </c>
      <c r="F21" s="22">
        <v>76289923</v>
      </c>
      <c r="G21" s="22">
        <v>76600994</v>
      </c>
      <c r="H21" s="22"/>
      <c r="I21" s="172"/>
      <c r="J21" s="172"/>
      <c r="K21" s="172"/>
      <c r="L21" s="172"/>
      <c r="M21" s="172"/>
      <c r="N21" s="172"/>
      <c r="O21" s="144"/>
      <c r="P21" s="144"/>
      <c r="Q21" s="144"/>
      <c r="R21" s="144"/>
      <c r="S21" s="144"/>
      <c r="T21" s="14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6" customFormat="1" ht="16.5" customHeight="1" thickBot="1">
      <c r="A22" s="232"/>
      <c r="B22" s="63" t="s">
        <v>72</v>
      </c>
      <c r="C22" s="99">
        <v>8388970</v>
      </c>
      <c r="D22" s="29">
        <v>9020251</v>
      </c>
      <c r="E22" s="29">
        <v>8929063</v>
      </c>
      <c r="F22" s="29">
        <v>9352507</v>
      </c>
      <c r="G22" s="29">
        <v>9441761</v>
      </c>
      <c r="H22" s="29"/>
      <c r="I22" s="155"/>
      <c r="J22" s="155"/>
      <c r="K22" s="155"/>
      <c r="L22" s="155"/>
      <c r="M22" s="155"/>
      <c r="N22" s="155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20" s="6" customFormat="1" ht="16.5" customHeight="1" thickBot="1">
      <c r="A23" s="232"/>
      <c r="B23" s="38" t="s">
        <v>11</v>
      </c>
      <c r="C23" s="104">
        <f>SUM(C24:C25)</f>
        <v>25109171</v>
      </c>
      <c r="D23" s="37">
        <f aca="true" t="shared" si="4" ref="D23:N23">SUM(D24:D25)</f>
        <v>25352067</v>
      </c>
      <c r="E23" s="37">
        <f t="shared" si="4"/>
        <v>25735849</v>
      </c>
      <c r="F23" s="37">
        <f t="shared" si="4"/>
        <v>26081144</v>
      </c>
      <c r="G23" s="37">
        <f>SUM(G24:G25)</f>
        <v>26510771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4"/>
        <v>0</v>
      </c>
      <c r="L23" s="37">
        <f t="shared" si="4"/>
        <v>0</v>
      </c>
      <c r="M23" s="37">
        <f t="shared" si="4"/>
        <v>0</v>
      </c>
      <c r="N23" s="37">
        <f t="shared" si="4"/>
        <v>0</v>
      </c>
      <c r="O23" s="144"/>
      <c r="P23" s="144"/>
      <c r="Q23" s="144"/>
      <c r="R23" s="144"/>
      <c r="S23" s="144"/>
      <c r="T23" s="144"/>
    </row>
    <row r="24" spans="1:14" s="6" customFormat="1" ht="16.5" customHeight="1">
      <c r="A24" s="232"/>
      <c r="B24" s="67" t="s">
        <v>37</v>
      </c>
      <c r="C24" s="106">
        <v>25109171</v>
      </c>
      <c r="D24" s="41">
        <v>25352067</v>
      </c>
      <c r="E24" s="41">
        <v>25735849</v>
      </c>
      <c r="F24" s="41">
        <v>26081144</v>
      </c>
      <c r="G24" s="41">
        <v>26510771</v>
      </c>
      <c r="H24" s="41"/>
      <c r="I24" s="172"/>
      <c r="J24" s="172"/>
      <c r="K24" s="172"/>
      <c r="L24" s="172"/>
      <c r="M24" s="172"/>
      <c r="N24" s="172"/>
    </row>
    <row r="25" spans="1:20" s="6" customFormat="1" ht="16.5" customHeight="1" thickBot="1">
      <c r="A25" s="232"/>
      <c r="B25" s="70" t="s">
        <v>38</v>
      </c>
      <c r="C25" s="107"/>
      <c r="D25" s="42"/>
      <c r="E25" s="42"/>
      <c r="F25" s="42"/>
      <c r="G25" s="42"/>
      <c r="H25" s="173"/>
      <c r="I25" s="158"/>
      <c r="J25" s="158"/>
      <c r="K25" s="158"/>
      <c r="L25" s="158"/>
      <c r="M25" s="158"/>
      <c r="N25" s="158"/>
      <c r="O25" s="144"/>
      <c r="P25" s="144"/>
      <c r="Q25" s="144"/>
      <c r="R25" s="144"/>
      <c r="S25" s="144"/>
      <c r="T25" s="144"/>
    </row>
    <row r="26" spans="1:20" s="6" customFormat="1" ht="16.5" customHeight="1" thickBot="1">
      <c r="A26" s="232"/>
      <c r="B26" s="39" t="s">
        <v>73</v>
      </c>
      <c r="C26" s="107">
        <v>1447466</v>
      </c>
      <c r="D26" s="42">
        <v>1901765</v>
      </c>
      <c r="E26" s="42">
        <v>2464110</v>
      </c>
      <c r="F26" s="42">
        <v>4004300</v>
      </c>
      <c r="G26" s="42">
        <v>4970120</v>
      </c>
      <c r="H26" s="78"/>
      <c r="I26" s="153"/>
      <c r="J26" s="153"/>
      <c r="K26" s="153"/>
      <c r="L26" s="153"/>
      <c r="M26" s="153"/>
      <c r="N26" s="153"/>
      <c r="O26" s="144"/>
      <c r="P26" s="144"/>
      <c r="Q26" s="144"/>
      <c r="R26" s="144"/>
      <c r="S26" s="144"/>
      <c r="T26" s="144"/>
    </row>
    <row r="27" spans="1:20" s="6" customFormat="1" ht="16.5" customHeight="1" thickBot="1">
      <c r="A27" s="233"/>
      <c r="B27" s="36" t="s">
        <v>74</v>
      </c>
      <c r="C27" s="108">
        <f aca="true" t="shared" si="5" ref="C27:N27">C17+C20+C23+C26</f>
        <v>128339965</v>
      </c>
      <c r="D27" s="40">
        <f t="shared" si="5"/>
        <v>130471034</v>
      </c>
      <c r="E27" s="40">
        <f t="shared" si="5"/>
        <v>130802571</v>
      </c>
      <c r="F27" s="40">
        <f t="shared" si="5"/>
        <v>133343747</v>
      </c>
      <c r="G27" s="40">
        <f t="shared" si="5"/>
        <v>135104280</v>
      </c>
      <c r="H27" s="40">
        <f t="shared" si="5"/>
        <v>0</v>
      </c>
      <c r="I27" s="40">
        <f>I17+I20+I23+I26</f>
        <v>0</v>
      </c>
      <c r="J27" s="40">
        <f t="shared" si="5"/>
        <v>0</v>
      </c>
      <c r="K27" s="40">
        <f t="shared" si="5"/>
        <v>0</v>
      </c>
      <c r="L27" s="40">
        <f t="shared" si="5"/>
        <v>0</v>
      </c>
      <c r="M27" s="40">
        <f t="shared" si="5"/>
        <v>0</v>
      </c>
      <c r="N27" s="40">
        <f t="shared" si="5"/>
        <v>0</v>
      </c>
      <c r="O27" s="144"/>
      <c r="P27" s="144"/>
      <c r="Q27" s="144"/>
      <c r="R27" s="144"/>
      <c r="S27" s="144"/>
      <c r="T27" s="144"/>
    </row>
    <row r="28" spans="1:5" ht="13.5" customHeight="1">
      <c r="A28" s="2" t="s">
        <v>56</v>
      </c>
      <c r="B28" s="7"/>
      <c r="C28" s="13"/>
      <c r="D28" s="2"/>
      <c r="E28" s="2"/>
    </row>
    <row r="29" spans="1:2" s="6" customFormat="1" ht="10.5">
      <c r="A29" s="19"/>
      <c r="B29" s="15"/>
    </row>
    <row r="30" spans="1:20" s="6" customFormat="1" ht="10.5">
      <c r="A30" s="19"/>
      <c r="B30" s="15"/>
      <c r="O30" s="144"/>
      <c r="P30" s="144"/>
      <c r="Q30" s="144"/>
      <c r="R30" s="144"/>
      <c r="S30" s="144"/>
      <c r="T30" s="144"/>
    </row>
    <row r="31" spans="1:20" s="6" customFormat="1" ht="10.5">
      <c r="A31" s="19"/>
      <c r="B31" s="15"/>
      <c r="O31" s="144"/>
      <c r="P31" s="144"/>
      <c r="Q31" s="144"/>
      <c r="R31" s="144"/>
      <c r="S31" s="144"/>
      <c r="T31" s="144"/>
    </row>
    <row r="32" spans="1:2" s="6" customFormat="1" ht="10.5">
      <c r="A32" s="11"/>
      <c r="B32" s="15"/>
    </row>
    <row r="33" spans="1:2" s="6" customFormat="1" ht="10.5">
      <c r="A33" s="11"/>
      <c r="B33" s="15"/>
    </row>
    <row r="34" spans="1:20" s="6" customFormat="1" ht="10.5">
      <c r="A34" s="11"/>
      <c r="B34" s="15"/>
      <c r="O34" s="144"/>
      <c r="P34" s="144"/>
      <c r="Q34" s="144"/>
      <c r="R34" s="144"/>
      <c r="S34" s="144"/>
      <c r="T34" s="144"/>
    </row>
    <row r="35" spans="15:20" ht="12.75">
      <c r="O35" s="144"/>
      <c r="P35" s="144"/>
      <c r="Q35" s="144"/>
      <c r="R35" s="144"/>
      <c r="S35" s="144"/>
      <c r="T35" s="144"/>
    </row>
    <row r="37" spans="15:20" ht="12.75">
      <c r="O37" s="144"/>
      <c r="P37" s="144"/>
      <c r="Q37" s="144"/>
      <c r="R37" s="144"/>
      <c r="S37" s="144"/>
      <c r="T37" s="144"/>
    </row>
    <row r="38" spans="15:20" ht="12.75">
      <c r="O38" s="144"/>
      <c r="P38" s="144"/>
      <c r="Q38" s="144"/>
      <c r="R38" s="144"/>
      <c r="S38" s="144"/>
      <c r="T38" s="144"/>
    </row>
    <row r="39" spans="15:20" ht="12.75">
      <c r="O39" s="144"/>
      <c r="P39" s="144"/>
      <c r="Q39" s="144"/>
      <c r="R39" s="144"/>
      <c r="S39" s="144"/>
      <c r="T39" s="144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D23 E23:G23 D8:H8 H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="118" zoomScaleNormal="118" zoomScalePageLayoutView="0" workbookViewId="0" topLeftCell="A1">
      <selection activeCell="A1" sqref="A1"/>
    </sheetView>
  </sheetViews>
  <sheetFormatPr defaultColWidth="9.140625" defaultRowHeight="12.75"/>
  <cols>
    <col min="1" max="1" width="25.421875" style="12" customWidth="1"/>
    <col min="2" max="13" width="8.421875" style="79" customWidth="1"/>
    <col min="14" max="14" width="8.421875" style="43" customWidth="1"/>
    <col min="15" max="16384" width="9.140625" style="79" customWidth="1"/>
  </cols>
  <sheetData>
    <row r="1" ht="19.5" customHeight="1">
      <c r="A1" s="3" t="s">
        <v>171</v>
      </c>
    </row>
    <row r="2" ht="6.75" customHeight="1" thickBot="1">
      <c r="A2" s="13"/>
    </row>
    <row r="3" spans="1:14" ht="13.5" customHeight="1" thickBot="1">
      <c r="A3" s="13"/>
      <c r="B3" s="236">
        <v>2017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3.5" customHeight="1" thickBot="1">
      <c r="A4" s="80"/>
      <c r="B4" s="66" t="s">
        <v>111</v>
      </c>
      <c r="C4" s="66" t="s">
        <v>112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113</v>
      </c>
      <c r="J4" s="66" t="s">
        <v>114</v>
      </c>
      <c r="K4" s="66" t="s">
        <v>115</v>
      </c>
      <c r="L4" s="66" t="s">
        <v>116</v>
      </c>
      <c r="M4" s="66" t="s">
        <v>117</v>
      </c>
      <c r="N4" s="39" t="s">
        <v>166</v>
      </c>
    </row>
    <row r="5" spans="1:18" ht="24.75" customHeight="1" thickBot="1">
      <c r="A5" s="237" t="s">
        <v>150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P5" s="134"/>
      <c r="Q5" s="134"/>
      <c r="R5" s="134"/>
    </row>
    <row r="6" spans="1:14" ht="16.5" customHeight="1" thickBot="1">
      <c r="A6" s="82" t="s">
        <v>151</v>
      </c>
      <c r="B6" s="83">
        <v>348.57</v>
      </c>
      <c r="C6" s="83">
        <v>333.82</v>
      </c>
      <c r="D6" s="83">
        <v>403.03</v>
      </c>
      <c r="E6" s="83">
        <v>351.08</v>
      </c>
      <c r="F6" s="184">
        <v>413.76</v>
      </c>
      <c r="G6" s="184"/>
      <c r="H6" s="186"/>
      <c r="I6" s="186"/>
      <c r="J6" s="186"/>
      <c r="K6" s="186"/>
      <c r="L6" s="186"/>
      <c r="M6" s="186"/>
      <c r="N6" s="174"/>
    </row>
    <row r="7" spans="1:15" s="4" customFormat="1" ht="16.5" customHeight="1" thickBot="1">
      <c r="A7" s="84" t="s">
        <v>125</v>
      </c>
      <c r="B7" s="83">
        <v>2611.72</v>
      </c>
      <c r="C7" s="83">
        <v>2525.28</v>
      </c>
      <c r="D7" s="83">
        <v>2986.48</v>
      </c>
      <c r="E7" s="83">
        <v>2476.88</v>
      </c>
      <c r="F7" s="184">
        <v>2665.73</v>
      </c>
      <c r="G7" s="185"/>
      <c r="H7" s="187"/>
      <c r="I7" s="187"/>
      <c r="J7" s="187"/>
      <c r="K7" s="187"/>
      <c r="L7" s="187"/>
      <c r="M7" s="187"/>
      <c r="N7" s="122"/>
      <c r="O7" s="79"/>
    </row>
    <row r="8" spans="1:21" ht="16.5" customHeight="1" thickBot="1">
      <c r="A8" s="235" t="s">
        <v>152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P8" s="129"/>
      <c r="Q8" s="129"/>
      <c r="R8" s="129"/>
      <c r="S8" s="129"/>
      <c r="T8" s="129"/>
      <c r="U8" s="129"/>
    </row>
    <row r="9" spans="1:21" ht="16.5" customHeight="1" thickBot="1">
      <c r="A9" s="234" t="s">
        <v>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P9" s="129"/>
      <c r="Q9" s="129"/>
      <c r="R9" s="129"/>
      <c r="S9" s="129"/>
      <c r="T9" s="129"/>
      <c r="U9" s="129"/>
    </row>
    <row r="10" spans="1:21" ht="16.5" customHeight="1">
      <c r="A10" s="175" t="s">
        <v>151</v>
      </c>
      <c r="B10" s="83">
        <v>631.91</v>
      </c>
      <c r="C10" s="83">
        <v>579.67</v>
      </c>
      <c r="D10" s="83">
        <v>684.45</v>
      </c>
      <c r="E10" s="83">
        <v>597.59</v>
      </c>
      <c r="F10" s="83">
        <v>663.5</v>
      </c>
      <c r="G10" s="83"/>
      <c r="H10" s="181"/>
      <c r="I10" s="181"/>
      <c r="J10" s="181"/>
      <c r="K10" s="181"/>
      <c r="L10" s="181"/>
      <c r="M10" s="181"/>
      <c r="N10" s="174"/>
      <c r="P10" s="129"/>
      <c r="Q10" s="129"/>
      <c r="R10" s="129"/>
      <c r="S10" s="129"/>
      <c r="T10" s="129"/>
      <c r="U10" s="129"/>
    </row>
    <row r="11" spans="1:14" ht="16.5" customHeight="1" thickBot="1">
      <c r="A11" s="176" t="s">
        <v>153</v>
      </c>
      <c r="B11" s="91">
        <v>3861.04</v>
      </c>
      <c r="C11" s="91">
        <v>3432.98</v>
      </c>
      <c r="D11" s="91">
        <v>4050.47</v>
      </c>
      <c r="E11" s="91">
        <v>3564.73</v>
      </c>
      <c r="F11" s="91">
        <v>3793.27</v>
      </c>
      <c r="G11" s="91"/>
      <c r="H11" s="177"/>
      <c r="I11" s="177"/>
      <c r="J11" s="177"/>
      <c r="K11" s="177"/>
      <c r="L11" s="177"/>
      <c r="M11" s="177"/>
      <c r="N11" s="180"/>
    </row>
    <row r="12" spans="1:14" ht="16.5" customHeight="1" thickBot="1">
      <c r="A12" s="238" t="s">
        <v>131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1:21" ht="16.5" customHeight="1">
      <c r="A13" s="175" t="s">
        <v>151</v>
      </c>
      <c r="B13" s="83">
        <v>8.13</v>
      </c>
      <c r="C13" s="83">
        <v>7.66</v>
      </c>
      <c r="D13" s="83">
        <v>8.77</v>
      </c>
      <c r="E13" s="83">
        <v>7.81</v>
      </c>
      <c r="F13" s="83">
        <v>8.66</v>
      </c>
      <c r="G13" s="83"/>
      <c r="H13" s="181"/>
      <c r="I13" s="181"/>
      <c r="J13" s="181"/>
      <c r="K13" s="181"/>
      <c r="L13" s="181"/>
      <c r="M13" s="181"/>
      <c r="N13" s="174"/>
      <c r="P13" s="130"/>
      <c r="Q13" s="130"/>
      <c r="R13" s="130"/>
      <c r="S13" s="130"/>
      <c r="T13" s="130"/>
      <c r="U13" s="130"/>
    </row>
    <row r="14" spans="1:14" ht="16.5" customHeight="1" thickBot="1">
      <c r="A14" s="176" t="s">
        <v>153</v>
      </c>
      <c r="B14" s="91">
        <v>106.4</v>
      </c>
      <c r="C14" s="91">
        <v>110.12</v>
      </c>
      <c r="D14" s="91">
        <v>140.86</v>
      </c>
      <c r="E14" s="91">
        <v>124.65</v>
      </c>
      <c r="F14" s="91">
        <v>108.33</v>
      </c>
      <c r="G14" s="91"/>
      <c r="H14" s="177"/>
      <c r="I14" s="177"/>
      <c r="J14" s="177"/>
      <c r="K14" s="177"/>
      <c r="L14" s="177"/>
      <c r="M14" s="177"/>
      <c r="N14" s="178"/>
    </row>
    <row r="15" spans="1:14" ht="16.5" customHeight="1" thickBot="1">
      <c r="A15" s="238" t="s">
        <v>177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</row>
    <row r="16" spans="1:21" ht="16.5" customHeight="1">
      <c r="A16" s="175" t="s">
        <v>151</v>
      </c>
      <c r="B16" s="83">
        <v>0.23</v>
      </c>
      <c r="C16" s="83">
        <v>0.19</v>
      </c>
      <c r="D16" s="83">
        <v>0.19</v>
      </c>
      <c r="E16" s="83">
        <v>0.21</v>
      </c>
      <c r="F16" s="83">
        <v>0.19</v>
      </c>
      <c r="G16" s="83"/>
      <c r="H16" s="183"/>
      <c r="I16" s="183"/>
      <c r="J16" s="183"/>
      <c r="K16" s="183"/>
      <c r="L16" s="183"/>
      <c r="M16" s="183"/>
      <c r="N16" s="49"/>
      <c r="P16" s="131"/>
      <c r="Q16" s="131"/>
      <c r="R16" s="131"/>
      <c r="S16" s="131"/>
      <c r="T16" s="131"/>
      <c r="U16" s="131"/>
    </row>
    <row r="17" spans="1:14" ht="16.5" customHeight="1" thickBot="1">
      <c r="A17" s="176" t="s">
        <v>153</v>
      </c>
      <c r="B17" s="51">
        <v>5.95</v>
      </c>
      <c r="C17" s="51">
        <v>3.72</v>
      </c>
      <c r="D17" s="51">
        <v>4.82</v>
      </c>
      <c r="E17" s="51">
        <v>3.83</v>
      </c>
      <c r="F17" s="51">
        <v>4.94</v>
      </c>
      <c r="G17" s="182"/>
      <c r="H17" s="179"/>
      <c r="I17" s="179"/>
      <c r="J17" s="179"/>
      <c r="K17" s="179"/>
      <c r="L17" s="179"/>
      <c r="M17" s="179"/>
      <c r="N17" s="182"/>
    </row>
    <row r="18" spans="1:14" ht="16.5" customHeight="1" thickBot="1">
      <c r="A18" s="234" t="s">
        <v>154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</row>
    <row r="19" spans="1:21" ht="16.5" customHeight="1">
      <c r="A19" s="85" t="s">
        <v>151</v>
      </c>
      <c r="B19" s="92">
        <v>640.27</v>
      </c>
      <c r="C19" s="92">
        <v>587.52</v>
      </c>
      <c r="D19" s="92">
        <v>693.4</v>
      </c>
      <c r="E19" s="92">
        <v>605.61</v>
      </c>
      <c r="F19" s="92">
        <v>672.36</v>
      </c>
      <c r="G19" s="92"/>
      <c r="H19" s="92"/>
      <c r="I19" s="92"/>
      <c r="J19" s="92"/>
      <c r="K19" s="92"/>
      <c r="L19" s="92"/>
      <c r="M19" s="92"/>
      <c r="N19" s="92"/>
      <c r="P19" s="131"/>
      <c r="Q19" s="131"/>
      <c r="R19" s="131"/>
      <c r="S19" s="131"/>
      <c r="T19" s="131"/>
      <c r="U19" s="131"/>
    </row>
    <row r="20" spans="1:21" ht="13.5" thickBot="1">
      <c r="A20" s="86" t="s">
        <v>153</v>
      </c>
      <c r="B20" s="93">
        <v>3973.02</v>
      </c>
      <c r="C20" s="93">
        <v>3546.82</v>
      </c>
      <c r="D20" s="93">
        <v>4196.15</v>
      </c>
      <c r="E20" s="93">
        <v>3693.21</v>
      </c>
      <c r="F20" s="93">
        <v>3906.53</v>
      </c>
      <c r="G20" s="93"/>
      <c r="H20" s="93"/>
      <c r="I20" s="93"/>
      <c r="J20" s="93"/>
      <c r="K20" s="93"/>
      <c r="L20" s="93"/>
      <c r="M20" s="93"/>
      <c r="N20" s="93"/>
      <c r="P20" s="132"/>
      <c r="Q20" s="132"/>
      <c r="R20" s="132"/>
      <c r="S20" s="132"/>
      <c r="T20" s="132"/>
      <c r="U20" s="132"/>
    </row>
    <row r="21" spans="1:21" ht="13.5" customHeight="1">
      <c r="A21" s="2" t="s">
        <v>56</v>
      </c>
      <c r="I21" s="2"/>
      <c r="P21" s="133"/>
      <c r="Q21" s="133"/>
      <c r="R21" s="133"/>
      <c r="S21" s="133"/>
      <c r="T21" s="133"/>
      <c r="U21" s="133"/>
    </row>
    <row r="22" spans="16:18" ht="12.75">
      <c r="P22" s="134"/>
      <c r="Q22" s="134"/>
      <c r="R22" s="134"/>
    </row>
    <row r="23" spans="16:18" ht="12.75">
      <c r="P23" s="134"/>
      <c r="Q23" s="134"/>
      <c r="R23" s="134"/>
    </row>
  </sheetData>
  <sheetProtection/>
  <mergeCells count="7">
    <mergeCell ref="A15:N15"/>
    <mergeCell ref="A18:N18"/>
    <mergeCell ref="B3:N3"/>
    <mergeCell ref="A5:N5"/>
    <mergeCell ref="A8:N8"/>
    <mergeCell ref="A9:N9"/>
    <mergeCell ref="A12:N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1"/>
  <sheetViews>
    <sheetView zoomScale="110" zoomScaleNormal="11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2" customWidth="1"/>
    <col min="2" max="2" width="4.00390625" style="2" customWidth="1"/>
    <col min="3" max="3" width="11.8515625" style="2" customWidth="1"/>
    <col min="4" max="4" width="16.8515625" style="14" customWidth="1"/>
    <col min="5" max="5" width="8.8515625" style="79" bestFit="1" customWidth="1"/>
    <col min="6" max="6" width="8.57421875" style="79" bestFit="1" customWidth="1"/>
    <col min="7" max="9" width="8.8515625" style="79" bestFit="1" customWidth="1"/>
    <col min="10" max="10" width="8.57421875" style="79" bestFit="1" customWidth="1"/>
    <col min="11" max="12" width="8.8515625" style="79" bestFit="1" customWidth="1"/>
    <col min="13" max="14" width="8.57421875" style="79" bestFit="1" customWidth="1"/>
    <col min="15" max="15" width="8.28125" style="79" bestFit="1" customWidth="1"/>
    <col min="16" max="16" width="8.57421875" style="79" bestFit="1" customWidth="1"/>
    <col min="17" max="16384" width="9.140625" style="2" customWidth="1"/>
  </cols>
  <sheetData>
    <row r="1" spans="1:4" ht="19.5" customHeight="1">
      <c r="A1" s="3" t="s">
        <v>172</v>
      </c>
      <c r="D1" s="12"/>
    </row>
    <row r="2" ht="6.75" customHeight="1" thickBot="1"/>
    <row r="3" spans="5:16" ht="13.5" customHeight="1" thickBot="1">
      <c r="E3" s="218">
        <v>2017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5:16" ht="13.5" customHeight="1" thickBot="1">
      <c r="E4" s="114" t="s">
        <v>111</v>
      </c>
      <c r="F4" s="66" t="s">
        <v>112</v>
      </c>
      <c r="G4" s="66" t="s">
        <v>1</v>
      </c>
      <c r="H4" s="66" t="s">
        <v>2</v>
      </c>
      <c r="I4" s="66" t="s">
        <v>3</v>
      </c>
      <c r="J4" s="66" t="s">
        <v>4</v>
      </c>
      <c r="K4" s="66" t="s">
        <v>5</v>
      </c>
      <c r="L4" s="66" t="s">
        <v>113</v>
      </c>
      <c r="M4" s="66" t="s">
        <v>114</v>
      </c>
      <c r="N4" s="66" t="s">
        <v>115</v>
      </c>
      <c r="O4" s="66" t="s">
        <v>116</v>
      </c>
      <c r="P4" s="66" t="s">
        <v>117</v>
      </c>
    </row>
    <row r="5" spans="1:16" ht="13.5" thickBot="1">
      <c r="A5" s="240" t="s">
        <v>120</v>
      </c>
      <c r="B5" s="241"/>
      <c r="C5" s="242"/>
      <c r="D5" s="71" t="s">
        <v>75</v>
      </c>
      <c r="E5" s="116">
        <f aca="true" t="shared" si="0" ref="E5:F7">E8+E11+E14+E17+E20</f>
        <v>3109</v>
      </c>
      <c r="F5" s="116">
        <f t="shared" si="0"/>
        <v>1670</v>
      </c>
      <c r="G5" s="116">
        <f aca="true" t="shared" si="1" ref="G5:P5">G8+G11+G14+G17+G20</f>
        <v>1964</v>
      </c>
      <c r="H5" s="116">
        <f t="shared" si="1"/>
        <v>916</v>
      </c>
      <c r="I5" s="116">
        <f t="shared" si="1"/>
        <v>1318</v>
      </c>
      <c r="J5" s="116">
        <f t="shared" si="1"/>
        <v>0</v>
      </c>
      <c r="K5" s="116">
        <f t="shared" si="1"/>
        <v>0</v>
      </c>
      <c r="L5" s="116">
        <f t="shared" si="1"/>
        <v>0</v>
      </c>
      <c r="M5" s="116">
        <f t="shared" si="1"/>
        <v>0</v>
      </c>
      <c r="N5" s="116">
        <f t="shared" si="1"/>
        <v>0</v>
      </c>
      <c r="O5" s="116">
        <f t="shared" si="1"/>
        <v>0</v>
      </c>
      <c r="P5" s="116">
        <f t="shared" si="1"/>
        <v>0</v>
      </c>
    </row>
    <row r="6" spans="1:16" ht="13.5" thickBot="1">
      <c r="A6" s="243"/>
      <c r="B6" s="244"/>
      <c r="C6" s="245"/>
      <c r="D6" s="68" t="s">
        <v>76</v>
      </c>
      <c r="E6" s="116">
        <f t="shared" si="0"/>
        <v>1422</v>
      </c>
      <c r="F6" s="116">
        <f t="shared" si="0"/>
        <v>1988</v>
      </c>
      <c r="G6" s="116">
        <f aca="true" t="shared" si="2" ref="G6:P6">G9+G12+G15+G18+G21</f>
        <v>2613</v>
      </c>
      <c r="H6" s="116">
        <f t="shared" si="2"/>
        <v>1378</v>
      </c>
      <c r="I6" s="116">
        <f t="shared" si="2"/>
        <v>1425</v>
      </c>
      <c r="J6" s="116">
        <f t="shared" si="2"/>
        <v>0</v>
      </c>
      <c r="K6" s="116">
        <f t="shared" si="2"/>
        <v>0</v>
      </c>
      <c r="L6" s="116">
        <f t="shared" si="2"/>
        <v>0</v>
      </c>
      <c r="M6" s="116">
        <f t="shared" si="2"/>
        <v>0</v>
      </c>
      <c r="N6" s="116">
        <f t="shared" si="2"/>
        <v>0</v>
      </c>
      <c r="O6" s="116">
        <f t="shared" si="2"/>
        <v>0</v>
      </c>
      <c r="P6" s="116">
        <f t="shared" si="2"/>
        <v>0</v>
      </c>
    </row>
    <row r="7" spans="1:16" s="5" customFormat="1" ht="23.25" thickBot="1">
      <c r="A7" s="246"/>
      <c r="B7" s="247"/>
      <c r="C7" s="248"/>
      <c r="D7" s="69" t="s">
        <v>77</v>
      </c>
      <c r="E7" s="116">
        <f t="shared" si="0"/>
        <v>71034</v>
      </c>
      <c r="F7" s="116">
        <f t="shared" si="0"/>
        <v>70716</v>
      </c>
      <c r="G7" s="116">
        <f aca="true" t="shared" si="3" ref="G7:P7">G10+G13+G16+G19+G22</f>
        <v>70067</v>
      </c>
      <c r="H7" s="116">
        <f t="shared" si="3"/>
        <v>69605</v>
      </c>
      <c r="I7" s="116">
        <f t="shared" si="3"/>
        <v>69498</v>
      </c>
      <c r="J7" s="116">
        <f t="shared" si="3"/>
        <v>0</v>
      </c>
      <c r="K7" s="116">
        <f>K10+K13+K16+K19+K22</f>
        <v>0</v>
      </c>
      <c r="L7" s="116">
        <f t="shared" si="3"/>
        <v>0</v>
      </c>
      <c r="M7" s="116">
        <f t="shared" si="3"/>
        <v>0</v>
      </c>
      <c r="N7" s="116">
        <f t="shared" si="3"/>
        <v>0</v>
      </c>
      <c r="O7" s="116">
        <f t="shared" si="3"/>
        <v>0</v>
      </c>
      <c r="P7" s="116">
        <f t="shared" si="3"/>
        <v>0</v>
      </c>
    </row>
    <row r="8" spans="1:16" s="6" customFormat="1" ht="11.25">
      <c r="A8" s="256" t="s">
        <v>124</v>
      </c>
      <c r="B8" s="259" t="s">
        <v>80</v>
      </c>
      <c r="C8" s="249" t="s">
        <v>78</v>
      </c>
      <c r="D8" s="71" t="s">
        <v>75</v>
      </c>
      <c r="E8" s="22">
        <v>81</v>
      </c>
      <c r="F8" s="22">
        <v>207</v>
      </c>
      <c r="G8" s="22">
        <v>101</v>
      </c>
      <c r="H8" s="22">
        <v>51</v>
      </c>
      <c r="I8" s="22">
        <v>101</v>
      </c>
      <c r="J8" s="22"/>
      <c r="K8" s="22"/>
      <c r="L8" s="22"/>
      <c r="M8" s="22"/>
      <c r="N8" s="22"/>
      <c r="O8" s="22"/>
      <c r="P8" s="22"/>
    </row>
    <row r="9" spans="1:16" s="6" customFormat="1" ht="11.25">
      <c r="A9" s="257"/>
      <c r="B9" s="260"/>
      <c r="C9" s="250"/>
      <c r="D9" s="68" t="s">
        <v>76</v>
      </c>
      <c r="E9" s="23">
        <v>76</v>
      </c>
      <c r="F9" s="23">
        <v>115</v>
      </c>
      <c r="G9" s="23">
        <v>75</v>
      </c>
      <c r="H9" s="23">
        <v>81</v>
      </c>
      <c r="I9" s="23">
        <v>207</v>
      </c>
      <c r="J9" s="23"/>
      <c r="K9" s="23"/>
      <c r="L9" s="23"/>
      <c r="M9" s="23"/>
      <c r="N9" s="23"/>
      <c r="O9" s="23"/>
      <c r="P9" s="23"/>
    </row>
    <row r="10" spans="1:16" s="6" customFormat="1" ht="23.25" thickBot="1">
      <c r="A10" s="257"/>
      <c r="B10" s="260"/>
      <c r="C10" s="251"/>
      <c r="D10" s="69" t="s">
        <v>77</v>
      </c>
      <c r="E10" s="110">
        <v>271</v>
      </c>
      <c r="F10" s="202">
        <v>363</v>
      </c>
      <c r="G10" s="202">
        <v>389</v>
      </c>
      <c r="H10" s="202">
        <v>359</v>
      </c>
      <c r="I10" s="202">
        <v>253</v>
      </c>
      <c r="J10" s="202"/>
      <c r="K10" s="202"/>
      <c r="L10" s="202"/>
      <c r="M10" s="202"/>
      <c r="N10" s="202"/>
      <c r="O10" s="202"/>
      <c r="P10" s="202"/>
    </row>
    <row r="11" spans="1:16" s="6" customFormat="1" ht="11.25">
      <c r="A11" s="257"/>
      <c r="B11" s="260"/>
      <c r="C11" s="249" t="s">
        <v>79</v>
      </c>
      <c r="D11" s="71" t="s">
        <v>75</v>
      </c>
      <c r="E11" s="109">
        <v>83</v>
      </c>
      <c r="F11" s="22">
        <v>118</v>
      </c>
      <c r="G11" s="22">
        <v>176</v>
      </c>
      <c r="H11" s="22">
        <v>52</v>
      </c>
      <c r="I11" s="22">
        <v>104</v>
      </c>
      <c r="J11" s="22"/>
      <c r="K11" s="22"/>
      <c r="L11" s="22"/>
      <c r="M11" s="22"/>
      <c r="N11" s="22"/>
      <c r="O11" s="22"/>
      <c r="P11" s="22"/>
    </row>
    <row r="12" spans="1:16" s="6" customFormat="1" ht="11.25">
      <c r="A12" s="257"/>
      <c r="B12" s="260"/>
      <c r="C12" s="250"/>
      <c r="D12" s="68" t="s">
        <v>76</v>
      </c>
      <c r="E12" s="23">
        <v>14</v>
      </c>
      <c r="F12" s="23">
        <v>58</v>
      </c>
      <c r="G12" s="23">
        <v>145</v>
      </c>
      <c r="H12" s="23">
        <v>76</v>
      </c>
      <c r="I12" s="23">
        <v>121</v>
      </c>
      <c r="J12" s="23"/>
      <c r="K12" s="23"/>
      <c r="L12" s="23"/>
      <c r="M12" s="23"/>
      <c r="N12" s="23"/>
      <c r="O12" s="23"/>
      <c r="P12" s="23"/>
    </row>
    <row r="13" spans="1:16" s="6" customFormat="1" ht="23.25" thickBot="1">
      <c r="A13" s="257"/>
      <c r="B13" s="260"/>
      <c r="C13" s="251"/>
      <c r="D13" s="69" t="s">
        <v>77</v>
      </c>
      <c r="E13" s="23">
        <v>510</v>
      </c>
      <c r="F13" s="23">
        <v>570</v>
      </c>
      <c r="G13" s="23">
        <v>601</v>
      </c>
      <c r="H13" s="23">
        <v>577</v>
      </c>
      <c r="I13" s="23">
        <v>560</v>
      </c>
      <c r="J13" s="203"/>
      <c r="K13" s="203"/>
      <c r="L13" s="203"/>
      <c r="M13" s="203"/>
      <c r="N13" s="203"/>
      <c r="O13" s="203"/>
      <c r="P13" s="203"/>
    </row>
    <row r="14" spans="1:16" s="6" customFormat="1" ht="11.25">
      <c r="A14" s="257"/>
      <c r="B14" s="260"/>
      <c r="C14" s="249" t="s">
        <v>81</v>
      </c>
      <c r="D14" s="71" t="s">
        <v>75</v>
      </c>
      <c r="E14" s="22">
        <v>85</v>
      </c>
      <c r="F14" s="22">
        <v>159</v>
      </c>
      <c r="G14" s="22">
        <v>106</v>
      </c>
      <c r="H14" s="22">
        <v>159</v>
      </c>
      <c r="I14" s="22">
        <v>106</v>
      </c>
      <c r="J14" s="22"/>
      <c r="K14" s="22"/>
      <c r="L14" s="22"/>
      <c r="M14" s="22"/>
      <c r="N14" s="22"/>
      <c r="O14" s="22"/>
      <c r="P14" s="22"/>
    </row>
    <row r="15" spans="1:16" s="6" customFormat="1" ht="11.25">
      <c r="A15" s="257"/>
      <c r="B15" s="260"/>
      <c r="C15" s="250"/>
      <c r="D15" s="68" t="s">
        <v>76</v>
      </c>
      <c r="E15" s="23">
        <v>400</v>
      </c>
      <c r="F15" s="23">
        <v>96</v>
      </c>
      <c r="G15" s="23">
        <v>444</v>
      </c>
      <c r="H15" s="23">
        <v>97</v>
      </c>
      <c r="I15" s="23">
        <v>316</v>
      </c>
      <c r="J15" s="23"/>
      <c r="K15" s="23"/>
      <c r="L15" s="23"/>
      <c r="M15" s="23"/>
      <c r="N15" s="23"/>
      <c r="O15" s="23"/>
      <c r="P15" s="23"/>
    </row>
    <row r="16" spans="1:16" s="6" customFormat="1" ht="23.25" thickBot="1">
      <c r="A16" s="257"/>
      <c r="B16" s="260"/>
      <c r="C16" s="251"/>
      <c r="D16" s="69" t="s">
        <v>77</v>
      </c>
      <c r="E16" s="23">
        <v>2078</v>
      </c>
      <c r="F16" s="23">
        <v>2141</v>
      </c>
      <c r="G16" s="23">
        <v>1803</v>
      </c>
      <c r="H16" s="23">
        <v>1865</v>
      </c>
      <c r="I16" s="23">
        <v>1655</v>
      </c>
      <c r="J16" s="203"/>
      <c r="K16" s="203"/>
      <c r="L16" s="203"/>
      <c r="M16" s="203"/>
      <c r="N16" s="203"/>
      <c r="O16" s="203"/>
      <c r="P16" s="203"/>
    </row>
    <row r="17" spans="1:16" s="6" customFormat="1" ht="11.25">
      <c r="A17" s="257"/>
      <c r="B17" s="260"/>
      <c r="C17" s="249" t="s">
        <v>82</v>
      </c>
      <c r="D17" s="71" t="s">
        <v>75</v>
      </c>
      <c r="E17" s="22">
        <v>201</v>
      </c>
      <c r="F17" s="22">
        <v>336</v>
      </c>
      <c r="G17" s="22">
        <v>400</v>
      </c>
      <c r="H17" s="22">
        <v>125</v>
      </c>
      <c r="I17" s="22">
        <v>177</v>
      </c>
      <c r="J17" s="22"/>
      <c r="K17" s="22"/>
      <c r="L17" s="22"/>
      <c r="M17" s="22"/>
      <c r="N17" s="22"/>
      <c r="O17" s="22"/>
      <c r="P17" s="22"/>
    </row>
    <row r="18" spans="1:16" s="6" customFormat="1" ht="11.25">
      <c r="A18" s="257"/>
      <c r="B18" s="260"/>
      <c r="C18" s="250"/>
      <c r="D18" s="68" t="s">
        <v>76</v>
      </c>
      <c r="E18" s="23">
        <v>49</v>
      </c>
      <c r="F18" s="23">
        <v>343</v>
      </c>
      <c r="G18" s="23">
        <v>43</v>
      </c>
      <c r="H18" s="23">
        <v>134</v>
      </c>
      <c r="I18" s="23">
        <v>154</v>
      </c>
      <c r="J18" s="23"/>
      <c r="K18" s="23"/>
      <c r="L18" s="23"/>
      <c r="M18" s="23"/>
      <c r="N18" s="23"/>
      <c r="O18" s="23"/>
      <c r="P18" s="23"/>
    </row>
    <row r="19" spans="1:16" s="6" customFormat="1" ht="23.25" thickBot="1">
      <c r="A19" s="257"/>
      <c r="B19" s="260"/>
      <c r="C19" s="251"/>
      <c r="D19" s="69" t="s">
        <v>77</v>
      </c>
      <c r="E19" s="23">
        <v>5361</v>
      </c>
      <c r="F19" s="23">
        <v>5354</v>
      </c>
      <c r="G19" s="23">
        <v>5711</v>
      </c>
      <c r="H19" s="23">
        <v>5702</v>
      </c>
      <c r="I19" s="23">
        <v>5725</v>
      </c>
      <c r="J19" s="203"/>
      <c r="K19" s="203"/>
      <c r="L19" s="203"/>
      <c r="M19" s="203"/>
      <c r="N19" s="203"/>
      <c r="O19" s="203"/>
      <c r="P19" s="203"/>
    </row>
    <row r="20" spans="1:16" s="6" customFormat="1" ht="11.25">
      <c r="A20" s="257"/>
      <c r="B20" s="260"/>
      <c r="C20" s="249" t="s">
        <v>83</v>
      </c>
      <c r="D20" s="71" t="s">
        <v>75</v>
      </c>
      <c r="E20" s="22">
        <v>2659</v>
      </c>
      <c r="F20" s="22">
        <v>850</v>
      </c>
      <c r="G20" s="22">
        <v>1181</v>
      </c>
      <c r="H20" s="22">
        <v>529</v>
      </c>
      <c r="I20" s="22">
        <v>830</v>
      </c>
      <c r="J20" s="22"/>
      <c r="K20" s="22"/>
      <c r="L20" s="22"/>
      <c r="M20" s="22"/>
      <c r="N20" s="22"/>
      <c r="O20" s="22"/>
      <c r="P20" s="22"/>
    </row>
    <row r="21" spans="1:16" s="6" customFormat="1" ht="11.25">
      <c r="A21" s="257"/>
      <c r="B21" s="260"/>
      <c r="C21" s="250"/>
      <c r="D21" s="68" t="s">
        <v>76</v>
      </c>
      <c r="E21" s="23">
        <v>883</v>
      </c>
      <c r="F21" s="23">
        <v>1376</v>
      </c>
      <c r="G21" s="23">
        <v>1906</v>
      </c>
      <c r="H21" s="23">
        <v>990</v>
      </c>
      <c r="I21" s="23">
        <v>627</v>
      </c>
      <c r="J21" s="23"/>
      <c r="K21" s="23"/>
      <c r="L21" s="23"/>
      <c r="M21" s="23"/>
      <c r="N21" s="23"/>
      <c r="O21" s="23"/>
      <c r="P21" s="23"/>
    </row>
    <row r="22" spans="1:16" s="6" customFormat="1" ht="23.25" thickBot="1">
      <c r="A22" s="257"/>
      <c r="B22" s="260"/>
      <c r="C22" s="251"/>
      <c r="D22" s="69" t="s">
        <v>77</v>
      </c>
      <c r="E22" s="23">
        <v>62814</v>
      </c>
      <c r="F22" s="23">
        <v>62288</v>
      </c>
      <c r="G22" s="23">
        <v>61563</v>
      </c>
      <c r="H22" s="23">
        <v>61102</v>
      </c>
      <c r="I22" s="23">
        <v>61305</v>
      </c>
      <c r="J22" s="203"/>
      <c r="K22" s="203"/>
      <c r="L22" s="203"/>
      <c r="M22" s="203"/>
      <c r="N22" s="203"/>
      <c r="O22" s="203"/>
      <c r="P22" s="203"/>
    </row>
    <row r="23" spans="1:17" s="6" customFormat="1" ht="11.25">
      <c r="A23" s="257"/>
      <c r="B23" s="256" t="s">
        <v>85</v>
      </c>
      <c r="C23" s="254" t="s">
        <v>84</v>
      </c>
      <c r="D23" s="71" t="s">
        <v>87</v>
      </c>
      <c r="E23" s="22">
        <v>29555</v>
      </c>
      <c r="F23" s="22">
        <v>28430</v>
      </c>
      <c r="G23" s="22">
        <v>27465</v>
      </c>
      <c r="H23" s="22">
        <v>27471</v>
      </c>
      <c r="I23" s="22">
        <v>27227</v>
      </c>
      <c r="J23" s="22"/>
      <c r="K23" s="162"/>
      <c r="L23" s="162"/>
      <c r="M23" s="162"/>
      <c r="N23" s="162"/>
      <c r="O23" s="162"/>
      <c r="P23" s="162"/>
      <c r="Q23" s="165"/>
    </row>
    <row r="24" spans="1:17" s="6" customFormat="1" ht="12" thickBot="1">
      <c r="A24" s="257"/>
      <c r="B24" s="257"/>
      <c r="C24" s="261"/>
      <c r="D24" s="69" t="s">
        <v>88</v>
      </c>
      <c r="E24" s="46">
        <v>41.6</v>
      </c>
      <c r="F24" s="46">
        <v>40.2</v>
      </c>
      <c r="G24" s="46">
        <v>39.2</v>
      </c>
      <c r="H24" s="46">
        <v>39.5</v>
      </c>
      <c r="I24" s="46">
        <v>39.2</v>
      </c>
      <c r="J24" s="164"/>
      <c r="K24" s="161"/>
      <c r="L24" s="161"/>
      <c r="M24" s="161"/>
      <c r="N24" s="161"/>
      <c r="O24" s="161"/>
      <c r="P24" s="161"/>
      <c r="Q24" s="165"/>
    </row>
    <row r="25" spans="1:16" s="6" customFormat="1" ht="11.25">
      <c r="A25" s="257"/>
      <c r="B25" s="257"/>
      <c r="C25" s="254" t="s">
        <v>86</v>
      </c>
      <c r="D25" s="71" t="s">
        <v>87</v>
      </c>
      <c r="E25" s="22">
        <v>31005</v>
      </c>
      <c r="F25" s="22">
        <v>31477</v>
      </c>
      <c r="G25" s="22">
        <v>31748</v>
      </c>
      <c r="H25" s="22">
        <v>31509</v>
      </c>
      <c r="I25" s="22">
        <v>31694</v>
      </c>
      <c r="J25" s="22"/>
      <c r="K25" s="41"/>
      <c r="L25" s="41"/>
      <c r="M25" s="41"/>
      <c r="N25" s="41"/>
      <c r="O25" s="41"/>
      <c r="P25" s="41"/>
    </row>
    <row r="26" spans="1:16" s="6" customFormat="1" ht="12" thickBot="1">
      <c r="A26" s="257"/>
      <c r="B26" s="257"/>
      <c r="C26" s="261"/>
      <c r="D26" s="69" t="s">
        <v>88</v>
      </c>
      <c r="E26" s="46">
        <v>43.6</v>
      </c>
      <c r="F26" s="46">
        <v>44.5</v>
      </c>
      <c r="G26" s="46">
        <v>45.3</v>
      </c>
      <c r="H26" s="46">
        <v>45.3</v>
      </c>
      <c r="I26" s="46">
        <v>45.6</v>
      </c>
      <c r="J26" s="46"/>
      <c r="K26" s="161"/>
      <c r="L26" s="161"/>
      <c r="M26" s="161"/>
      <c r="N26" s="161"/>
      <c r="O26" s="161"/>
      <c r="P26" s="161"/>
    </row>
    <row r="27" spans="1:16" s="6" customFormat="1" ht="11.25">
      <c r="A27" s="257"/>
      <c r="B27" s="257"/>
      <c r="C27" s="254" t="s">
        <v>89</v>
      </c>
      <c r="D27" s="71" t="s">
        <v>87</v>
      </c>
      <c r="E27" s="22">
        <v>537</v>
      </c>
      <c r="F27" s="22">
        <v>549</v>
      </c>
      <c r="G27" s="22">
        <v>541</v>
      </c>
      <c r="H27" s="22">
        <v>542</v>
      </c>
      <c r="I27" s="22">
        <v>538</v>
      </c>
      <c r="J27" s="22"/>
      <c r="K27" s="41"/>
      <c r="L27" s="41"/>
      <c r="M27" s="41"/>
      <c r="N27" s="41"/>
      <c r="O27" s="41"/>
      <c r="P27" s="41"/>
    </row>
    <row r="28" spans="1:16" s="6" customFormat="1" ht="12" thickBot="1">
      <c r="A28" s="257"/>
      <c r="B28" s="257"/>
      <c r="C28" s="261"/>
      <c r="D28" s="69" t="s">
        <v>88</v>
      </c>
      <c r="E28" s="46">
        <v>0.8</v>
      </c>
      <c r="F28" s="46">
        <v>0.8</v>
      </c>
      <c r="G28" s="46">
        <v>0.8</v>
      </c>
      <c r="H28" s="46">
        <v>0.8</v>
      </c>
      <c r="I28" s="46">
        <v>0.8</v>
      </c>
      <c r="J28" s="46"/>
      <c r="K28" s="161"/>
      <c r="L28" s="161"/>
      <c r="M28" s="161"/>
      <c r="N28" s="161"/>
      <c r="O28" s="161"/>
      <c r="P28" s="161"/>
    </row>
    <row r="29" spans="1:17" s="6" customFormat="1" ht="11.25">
      <c r="A29" s="257"/>
      <c r="B29" s="257"/>
      <c r="C29" s="252" t="s">
        <v>90</v>
      </c>
      <c r="D29" s="71" t="s">
        <v>87</v>
      </c>
      <c r="E29" s="22">
        <v>8478</v>
      </c>
      <c r="F29" s="22">
        <v>8702</v>
      </c>
      <c r="G29" s="22">
        <v>8746</v>
      </c>
      <c r="H29" s="22">
        <v>8527</v>
      </c>
      <c r="I29" s="22">
        <v>8542</v>
      </c>
      <c r="J29" s="22"/>
      <c r="K29" s="162"/>
      <c r="L29" s="162"/>
      <c r="M29" s="162"/>
      <c r="N29" s="162"/>
      <c r="O29" s="162"/>
      <c r="P29" s="162"/>
      <c r="Q29" s="165"/>
    </row>
    <row r="30" spans="1:17" s="6" customFormat="1" ht="12" thickBot="1">
      <c r="A30" s="257"/>
      <c r="B30" s="257"/>
      <c r="C30" s="253"/>
      <c r="D30" s="69" t="s">
        <v>88</v>
      </c>
      <c r="E30" s="46">
        <v>11.9</v>
      </c>
      <c r="F30" s="47">
        <v>12.3</v>
      </c>
      <c r="G30" s="47">
        <v>12.5</v>
      </c>
      <c r="H30" s="47">
        <v>12.3</v>
      </c>
      <c r="I30" s="47">
        <v>12.3</v>
      </c>
      <c r="J30" s="47"/>
      <c r="K30" s="163"/>
      <c r="L30" s="163"/>
      <c r="M30" s="163"/>
      <c r="N30" s="163"/>
      <c r="O30" s="163"/>
      <c r="P30" s="163"/>
      <c r="Q30" s="165"/>
    </row>
    <row r="31" spans="1:18" s="6" customFormat="1" ht="11.25">
      <c r="A31" s="257"/>
      <c r="B31" s="257"/>
      <c r="C31" s="254" t="s">
        <v>91</v>
      </c>
      <c r="D31" s="71" t="s">
        <v>87</v>
      </c>
      <c r="E31" s="22">
        <v>1459</v>
      </c>
      <c r="F31" s="22">
        <v>1558</v>
      </c>
      <c r="G31" s="22">
        <v>1567</v>
      </c>
      <c r="H31" s="22">
        <v>1556</v>
      </c>
      <c r="I31" s="22">
        <v>1497</v>
      </c>
      <c r="J31" s="22"/>
      <c r="K31" s="166"/>
      <c r="L31" s="162"/>
      <c r="M31" s="162"/>
      <c r="N31" s="162"/>
      <c r="O31" s="162"/>
      <c r="P31" s="162"/>
      <c r="Q31" s="165"/>
      <c r="R31" s="165"/>
    </row>
    <row r="32" spans="1:17" s="6" customFormat="1" ht="12" thickBot="1">
      <c r="A32" s="257"/>
      <c r="B32" s="257"/>
      <c r="C32" s="255"/>
      <c r="D32" s="69" t="s">
        <v>88</v>
      </c>
      <c r="E32" s="46">
        <v>2.1</v>
      </c>
      <c r="F32" s="46">
        <v>2.2</v>
      </c>
      <c r="G32" s="46">
        <v>2.2</v>
      </c>
      <c r="H32" s="46">
        <v>2.2</v>
      </c>
      <c r="I32" s="46">
        <v>2.2</v>
      </c>
      <c r="J32" s="46"/>
      <c r="K32" s="160"/>
      <c r="L32" s="160"/>
      <c r="M32" s="160"/>
      <c r="N32" s="160"/>
      <c r="O32" s="160"/>
      <c r="P32" s="160"/>
      <c r="Q32" s="165"/>
    </row>
    <row r="33" spans="1:23" s="6" customFormat="1" ht="12" thickBot="1">
      <c r="A33" s="258"/>
      <c r="B33" s="258"/>
      <c r="C33" s="262" t="s">
        <v>74</v>
      </c>
      <c r="D33" s="263"/>
      <c r="E33" s="37">
        <f>E23+E25+E27+E29+E31</f>
        <v>71034</v>
      </c>
      <c r="F33" s="37">
        <f aca="true" t="shared" si="4" ref="F33:P33">F23+F25+F27+F29+F31</f>
        <v>70716</v>
      </c>
      <c r="G33" s="37">
        <f t="shared" si="4"/>
        <v>70067</v>
      </c>
      <c r="H33" s="37">
        <f t="shared" si="4"/>
        <v>69605</v>
      </c>
      <c r="I33" s="37">
        <f t="shared" si="4"/>
        <v>69498</v>
      </c>
      <c r="J33" s="37">
        <f t="shared" si="4"/>
        <v>0</v>
      </c>
      <c r="K33" s="37">
        <f>K23+K25+K27+K29+K31</f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37">
        <f t="shared" si="4"/>
        <v>0</v>
      </c>
      <c r="R33" s="159"/>
      <c r="S33" s="159"/>
      <c r="T33" s="159"/>
      <c r="U33" s="159"/>
      <c r="V33" s="159"/>
      <c r="W33" s="159"/>
    </row>
    <row r="34" ht="13.5" customHeight="1">
      <c r="A34" s="2" t="s">
        <v>56</v>
      </c>
    </row>
    <row r="71" spans="4:15" ht="12.75">
      <c r="D71" s="2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</sheetData>
  <sheetProtection/>
  <mergeCells count="16">
    <mergeCell ref="B23:B33"/>
    <mergeCell ref="C33:D33"/>
    <mergeCell ref="C11:C13"/>
    <mergeCell ref="C14:C16"/>
    <mergeCell ref="C17:C19"/>
    <mergeCell ref="C20:C22"/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72" customWidth="1"/>
    <col min="2" max="2" width="13.00390625" style="72" customWidth="1"/>
    <col min="3" max="16384" width="9.140625" style="72" customWidth="1"/>
  </cols>
  <sheetData>
    <row r="1" spans="1:15" s="2" customFormat="1" ht="19.5" customHeight="1">
      <c r="A1" s="3" t="s">
        <v>173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s="2" customFormat="1" ht="6.75" customHeight="1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3:15" s="2" customFormat="1" ht="13.5" customHeight="1" thickBot="1">
      <c r="C3" s="218">
        <v>2017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2"/>
    </row>
    <row r="4" spans="3:15" s="2" customFormat="1" ht="13.5" customHeight="1" thickBot="1">
      <c r="C4" s="66" t="s">
        <v>111</v>
      </c>
      <c r="D4" s="66" t="s">
        <v>112</v>
      </c>
      <c r="E4" s="66" t="s">
        <v>1</v>
      </c>
      <c r="F4" s="66" t="s">
        <v>2</v>
      </c>
      <c r="G4" s="66" t="s">
        <v>3</v>
      </c>
      <c r="H4" s="66" t="s">
        <v>4</v>
      </c>
      <c r="I4" s="114" t="s">
        <v>5</v>
      </c>
      <c r="J4" s="114" t="s">
        <v>113</v>
      </c>
      <c r="K4" s="114" t="s">
        <v>114</v>
      </c>
      <c r="L4" s="114" t="s">
        <v>115</v>
      </c>
      <c r="M4" s="114" t="s">
        <v>116</v>
      </c>
      <c r="N4" s="114" t="s">
        <v>117</v>
      </c>
      <c r="O4" s="32"/>
    </row>
    <row r="5" spans="1:15" s="2" customFormat="1" ht="24.75" customHeight="1" thickBot="1">
      <c r="A5" s="266" t="s">
        <v>92</v>
      </c>
      <c r="B5" s="48" t="s">
        <v>94</v>
      </c>
      <c r="C5" s="212">
        <v>4.39</v>
      </c>
      <c r="D5" s="212">
        <v>4.39</v>
      </c>
      <c r="E5" s="212">
        <v>4.39</v>
      </c>
      <c r="F5" s="212">
        <v>4.39</v>
      </c>
      <c r="G5" s="212">
        <v>4.39</v>
      </c>
      <c r="H5" s="111"/>
      <c r="I5" s="139"/>
      <c r="J5" s="139"/>
      <c r="K5" s="139"/>
      <c r="L5" s="139"/>
      <c r="M5" s="139"/>
      <c r="N5" s="139"/>
      <c r="O5" s="32"/>
    </row>
    <row r="6" spans="1:15" s="2" customFormat="1" ht="24.75" customHeight="1" thickBot="1">
      <c r="A6" s="267"/>
      <c r="B6" s="50" t="s">
        <v>126</v>
      </c>
      <c r="C6" s="212">
        <v>4.44</v>
      </c>
      <c r="D6" s="212">
        <v>4.44</v>
      </c>
      <c r="E6" s="212">
        <v>4.44</v>
      </c>
      <c r="F6" s="212">
        <v>4.44</v>
      </c>
      <c r="G6" s="212">
        <v>4.44</v>
      </c>
      <c r="H6" s="112"/>
      <c r="I6" s="139"/>
      <c r="J6" s="140"/>
      <c r="K6" s="140"/>
      <c r="L6" s="140"/>
      <c r="M6" s="140"/>
      <c r="N6" s="140"/>
      <c r="O6" s="32"/>
    </row>
    <row r="7" spans="1:24" s="2" customFormat="1" ht="24.75" customHeight="1" thickBot="1">
      <c r="A7" s="266" t="s">
        <v>79</v>
      </c>
      <c r="B7" s="48" t="s">
        <v>94</v>
      </c>
      <c r="C7" s="212">
        <v>4.87</v>
      </c>
      <c r="D7" s="212">
        <v>4.87</v>
      </c>
      <c r="E7" s="212">
        <v>4.87</v>
      </c>
      <c r="F7" s="212">
        <v>4.87</v>
      </c>
      <c r="G7" s="212">
        <v>4.87</v>
      </c>
      <c r="H7" s="111"/>
      <c r="I7" s="141"/>
      <c r="J7" s="139"/>
      <c r="K7" s="139"/>
      <c r="L7" s="139"/>
      <c r="M7" s="139"/>
      <c r="N7" s="139"/>
      <c r="O7" s="32"/>
      <c r="S7" s="136"/>
      <c r="T7" s="136"/>
      <c r="U7" s="136"/>
      <c r="V7" s="136"/>
      <c r="W7" s="136"/>
      <c r="X7" s="136"/>
    </row>
    <row r="8" spans="1:15" s="2" customFormat="1" ht="24.75" customHeight="1" thickBot="1">
      <c r="A8" s="267"/>
      <c r="B8" s="50" t="s">
        <v>126</v>
      </c>
      <c r="C8" s="212">
        <v>4.99</v>
      </c>
      <c r="D8" s="212">
        <v>4.99</v>
      </c>
      <c r="E8" s="212">
        <v>4.99</v>
      </c>
      <c r="F8" s="212">
        <v>4.99</v>
      </c>
      <c r="G8" s="212">
        <v>4.99</v>
      </c>
      <c r="H8" s="112"/>
      <c r="I8" s="140"/>
      <c r="J8" s="140"/>
      <c r="K8" s="140"/>
      <c r="L8" s="140"/>
      <c r="M8" s="140"/>
      <c r="N8" s="140"/>
      <c r="O8" s="32"/>
    </row>
    <row r="9" spans="1:15" s="2" customFormat="1" ht="24.75" customHeight="1" thickBot="1">
      <c r="A9" s="266" t="s">
        <v>81</v>
      </c>
      <c r="B9" s="48" t="s">
        <v>94</v>
      </c>
      <c r="C9" s="212">
        <v>5.08</v>
      </c>
      <c r="D9" s="212">
        <v>5.08</v>
      </c>
      <c r="E9" s="212">
        <v>5.08</v>
      </c>
      <c r="F9" s="212">
        <v>5.08</v>
      </c>
      <c r="G9" s="212">
        <v>5.08</v>
      </c>
      <c r="H9" s="111"/>
      <c r="I9" s="139"/>
      <c r="J9" s="139"/>
      <c r="K9" s="139"/>
      <c r="L9" s="139"/>
      <c r="M9" s="139"/>
      <c r="N9" s="139"/>
      <c r="O9" s="32"/>
    </row>
    <row r="10" spans="1:24" s="2" customFormat="1" ht="24.75" customHeight="1" thickBot="1">
      <c r="A10" s="267"/>
      <c r="B10" s="50" t="s">
        <v>126</v>
      </c>
      <c r="C10" s="212">
        <v>5.35</v>
      </c>
      <c r="D10" s="212">
        <v>5.35</v>
      </c>
      <c r="E10" s="212">
        <v>5.35</v>
      </c>
      <c r="F10" s="212">
        <v>5.35</v>
      </c>
      <c r="G10" s="212">
        <v>5.35</v>
      </c>
      <c r="H10" s="112"/>
      <c r="I10" s="140"/>
      <c r="J10" s="140"/>
      <c r="K10" s="140"/>
      <c r="L10" s="140"/>
      <c r="M10" s="140"/>
      <c r="N10" s="140"/>
      <c r="O10" s="32"/>
      <c r="S10" s="136"/>
      <c r="T10" s="136"/>
      <c r="U10" s="136"/>
      <c r="V10" s="136"/>
      <c r="W10" s="136"/>
      <c r="X10" s="136"/>
    </row>
    <row r="11" spans="1:15" s="2" customFormat="1" ht="24.75" customHeight="1" thickBot="1">
      <c r="A11" s="45" t="s">
        <v>82</v>
      </c>
      <c r="B11" s="34" t="s">
        <v>95</v>
      </c>
      <c r="C11" s="212">
        <v>5.84</v>
      </c>
      <c r="D11" s="212">
        <v>5.84</v>
      </c>
      <c r="E11" s="212">
        <v>5.84</v>
      </c>
      <c r="F11" s="212">
        <v>5.84</v>
      </c>
      <c r="G11" s="212">
        <v>5.84</v>
      </c>
      <c r="H11" s="113"/>
      <c r="I11" s="142"/>
      <c r="J11" s="142"/>
      <c r="K11" s="142"/>
      <c r="L11" s="142"/>
      <c r="M11" s="142"/>
      <c r="N11" s="142"/>
      <c r="O11" s="32"/>
    </row>
    <row r="12" spans="1:15" s="2" customFormat="1" ht="24.75" customHeight="1" thickBot="1">
      <c r="A12" s="45" t="s">
        <v>96</v>
      </c>
      <c r="B12" s="34" t="s">
        <v>95</v>
      </c>
      <c r="C12" s="212">
        <v>6.5</v>
      </c>
      <c r="D12" s="212">
        <v>6.5</v>
      </c>
      <c r="E12" s="212">
        <v>6.5</v>
      </c>
      <c r="F12" s="212">
        <v>6.5</v>
      </c>
      <c r="G12" s="212">
        <v>6.5</v>
      </c>
      <c r="H12" s="113"/>
      <c r="I12" s="140"/>
      <c r="J12" s="140"/>
      <c r="K12" s="140"/>
      <c r="L12" s="140"/>
      <c r="M12" s="140"/>
      <c r="N12" s="140"/>
      <c r="O12" s="32"/>
    </row>
    <row r="13" spans="1:24" s="2" customFormat="1" ht="24.75" customHeight="1" thickBot="1">
      <c r="A13" s="45" t="s">
        <v>93</v>
      </c>
      <c r="B13" s="34" t="s">
        <v>95</v>
      </c>
      <c r="C13" s="212">
        <v>5</v>
      </c>
      <c r="D13" s="212">
        <v>6.74</v>
      </c>
      <c r="E13" s="212">
        <v>6.74</v>
      </c>
      <c r="F13" s="212">
        <v>6.74</v>
      </c>
      <c r="G13" s="212">
        <v>6.74</v>
      </c>
      <c r="H13" s="113"/>
      <c r="I13" s="142"/>
      <c r="J13" s="142"/>
      <c r="K13" s="142"/>
      <c r="L13" s="142"/>
      <c r="M13" s="142"/>
      <c r="N13" s="142"/>
      <c r="O13" s="32"/>
      <c r="S13" s="135"/>
      <c r="T13" s="135"/>
      <c r="U13" s="135"/>
      <c r="V13" s="135"/>
      <c r="W13" s="135"/>
      <c r="X13" s="135"/>
    </row>
    <row r="14" spans="1:15" s="2" customFormat="1" ht="24.75" customHeight="1" thickBot="1">
      <c r="A14" s="264" t="s">
        <v>97</v>
      </c>
      <c r="B14" s="265"/>
      <c r="C14" s="212">
        <v>10</v>
      </c>
      <c r="D14" s="212">
        <v>10</v>
      </c>
      <c r="E14" s="212">
        <v>10</v>
      </c>
      <c r="F14" s="212">
        <v>10</v>
      </c>
      <c r="G14" s="212">
        <v>10</v>
      </c>
      <c r="H14" s="113"/>
      <c r="I14" s="143"/>
      <c r="J14" s="143"/>
      <c r="K14" s="143"/>
      <c r="L14" s="143"/>
      <c r="M14" s="143"/>
      <c r="N14" s="143"/>
      <c r="O14" s="79"/>
    </row>
    <row r="15" spans="1:24" s="2" customFormat="1" ht="13.5" customHeight="1">
      <c r="A15" s="2" t="s">
        <v>56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S15" s="135"/>
      <c r="T15" s="135"/>
      <c r="U15" s="135"/>
      <c r="V15" s="135"/>
      <c r="W15" s="135"/>
      <c r="X15" s="135"/>
    </row>
    <row r="17" spans="19:24" ht="12.75">
      <c r="S17" s="136"/>
      <c r="T17" s="136"/>
      <c r="U17" s="136"/>
      <c r="V17" s="136"/>
      <c r="W17" s="136"/>
      <c r="X17" s="136"/>
    </row>
    <row r="18" spans="19:24" ht="12.75">
      <c r="S18" s="136"/>
      <c r="T18" s="136"/>
      <c r="U18" s="136"/>
      <c r="V18" s="136"/>
      <c r="W18" s="136"/>
      <c r="X18" s="136"/>
    </row>
    <row r="19" spans="19:24" ht="12.75">
      <c r="S19" s="136"/>
      <c r="T19" s="136"/>
      <c r="U19" s="136"/>
      <c r="V19" s="136"/>
      <c r="W19" s="136"/>
      <c r="X19" s="136"/>
    </row>
    <row r="21" spans="19:24" ht="12.75">
      <c r="S21" s="135"/>
      <c r="T21" s="135"/>
      <c r="U21" s="135"/>
      <c r="V21" s="135"/>
      <c r="W21" s="135"/>
      <c r="X21" s="135"/>
    </row>
    <row r="22" spans="19:24" ht="12.75">
      <c r="S22" s="138"/>
      <c r="T22" s="138"/>
      <c r="U22" s="138"/>
      <c r="V22" s="138"/>
      <c r="W22" s="138"/>
      <c r="X22" s="138"/>
    </row>
    <row r="23" spans="19:24" ht="12.75">
      <c r="S23" s="138"/>
      <c r="T23" s="138"/>
      <c r="U23" s="138"/>
      <c r="V23" s="138"/>
      <c r="W23" s="138"/>
      <c r="X23" s="138"/>
    </row>
    <row r="24" spans="19:24" ht="12.75">
      <c r="S24" s="138"/>
      <c r="T24" s="138"/>
      <c r="U24" s="138"/>
      <c r="V24" s="138"/>
      <c r="W24" s="138"/>
      <c r="X24" s="138"/>
    </row>
    <row r="25" spans="19:24" ht="12.75">
      <c r="S25" s="138"/>
      <c r="T25" s="138"/>
      <c r="U25" s="138"/>
      <c r="V25" s="138"/>
      <c r="W25" s="138"/>
      <c r="X25" s="138"/>
    </row>
    <row r="26" spans="19:24" ht="12.75">
      <c r="S26" s="138"/>
      <c r="T26" s="138"/>
      <c r="U26" s="138"/>
      <c r="V26" s="138"/>
      <c r="W26" s="138"/>
      <c r="X26" s="138"/>
    </row>
    <row r="27" spans="19:24" ht="12.75">
      <c r="S27" s="138"/>
      <c r="T27" s="138"/>
      <c r="U27" s="138"/>
      <c r="V27" s="138"/>
      <c r="W27" s="138"/>
      <c r="X27" s="138"/>
    </row>
    <row r="28" spans="19:24" ht="12.75">
      <c r="S28" s="137"/>
      <c r="T28" s="137"/>
      <c r="U28" s="137"/>
      <c r="V28" s="137"/>
      <c r="W28" s="137"/>
      <c r="X28" s="137"/>
    </row>
    <row r="29" spans="19:24" ht="12.75">
      <c r="S29" s="135"/>
      <c r="T29" s="135"/>
      <c r="U29" s="135"/>
      <c r="V29" s="135"/>
      <c r="W29" s="135"/>
      <c r="X29" s="135"/>
    </row>
  </sheetData>
  <sheetProtection/>
  <mergeCells count="5">
    <mergeCell ref="A14:B14"/>
    <mergeCell ref="A7:A8"/>
    <mergeCell ref="A5:A6"/>
    <mergeCell ref="C3:N3"/>
    <mergeCell ref="A9:A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="112" zoomScaleNormal="112" zoomScalePageLayoutView="0" workbookViewId="0" topLeftCell="A1">
      <selection activeCell="A1" sqref="A1"/>
    </sheetView>
  </sheetViews>
  <sheetFormatPr defaultColWidth="9.140625" defaultRowHeight="12.75"/>
  <cols>
    <col min="1" max="1" width="3.57421875" style="72" customWidth="1"/>
    <col min="2" max="2" width="19.28125" style="72" customWidth="1"/>
    <col min="3" max="8" width="9.57421875" style="72" customWidth="1"/>
    <col min="9" max="14" width="13.57421875" style="72" bestFit="1" customWidth="1"/>
    <col min="15" max="16384" width="9.140625" style="72" customWidth="1"/>
  </cols>
  <sheetData>
    <row r="1" spans="1:15" s="2" customFormat="1" ht="18.75">
      <c r="A1" s="3" t="s">
        <v>174</v>
      </c>
      <c r="B1" s="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3:15" s="2" customFormat="1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3:15" s="2" customFormat="1" ht="13.5" customHeight="1" thickBot="1">
      <c r="C3" s="218">
        <v>2017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2"/>
    </row>
    <row r="4" spans="3:15" s="2" customFormat="1" ht="12.75">
      <c r="C4" s="66" t="s">
        <v>111</v>
      </c>
      <c r="D4" s="66" t="s">
        <v>112</v>
      </c>
      <c r="E4" s="66" t="s">
        <v>1</v>
      </c>
      <c r="F4" s="66" t="s">
        <v>2</v>
      </c>
      <c r="G4" s="66" t="s">
        <v>3</v>
      </c>
      <c r="H4" s="66" t="s">
        <v>4</v>
      </c>
      <c r="I4" s="66" t="s">
        <v>5</v>
      </c>
      <c r="J4" s="66" t="s">
        <v>113</v>
      </c>
      <c r="K4" s="66" t="s">
        <v>114</v>
      </c>
      <c r="L4" s="66" t="s">
        <v>115</v>
      </c>
      <c r="M4" s="66" t="s">
        <v>116</v>
      </c>
      <c r="N4" s="66" t="s">
        <v>117</v>
      </c>
      <c r="O4" s="32"/>
    </row>
    <row r="5" spans="3:15" s="2" customFormat="1" ht="13.5" thickBot="1">
      <c r="C5" s="268" t="s">
        <v>121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0"/>
      <c r="O5" s="33"/>
    </row>
    <row r="6" spans="1:15" s="2" customFormat="1" ht="15" customHeight="1">
      <c r="A6" s="271" t="s">
        <v>122</v>
      </c>
      <c r="B6" s="73" t="s">
        <v>98</v>
      </c>
      <c r="C6" s="211">
        <v>1507.5</v>
      </c>
      <c r="D6" s="211">
        <v>1507.5</v>
      </c>
      <c r="E6" s="211">
        <v>1507.5</v>
      </c>
      <c r="F6" s="211">
        <v>1507.5</v>
      </c>
      <c r="G6" s="211">
        <v>1507.5</v>
      </c>
      <c r="H6" s="188"/>
      <c r="I6" s="123"/>
      <c r="J6" s="123"/>
      <c r="K6" s="123"/>
      <c r="L6" s="123"/>
      <c r="M6" s="125"/>
      <c r="N6" s="125"/>
      <c r="O6" s="32"/>
    </row>
    <row r="7" spans="1:15" s="2" customFormat="1" ht="15" customHeight="1">
      <c r="A7" s="272"/>
      <c r="B7" s="74" t="s">
        <v>131</v>
      </c>
      <c r="C7" s="211">
        <v>1602.47</v>
      </c>
      <c r="D7" s="211">
        <v>1604.1</v>
      </c>
      <c r="E7" s="211">
        <v>1503.770476</v>
      </c>
      <c r="F7" s="211">
        <v>1506.51</v>
      </c>
      <c r="G7" s="211">
        <v>1527.83</v>
      </c>
      <c r="H7" s="188"/>
      <c r="I7" s="123"/>
      <c r="J7" s="198"/>
      <c r="K7" s="198"/>
      <c r="L7" s="196"/>
      <c r="M7" s="194"/>
      <c r="N7" s="194"/>
      <c r="O7" s="32"/>
    </row>
    <row r="8" spans="1:15" s="2" customFormat="1" ht="15" customHeight="1">
      <c r="A8" s="272"/>
      <c r="B8" s="74" t="s">
        <v>155</v>
      </c>
      <c r="C8" s="211">
        <v>1858.3</v>
      </c>
      <c r="D8" s="211">
        <v>1882</v>
      </c>
      <c r="E8" s="211">
        <v>1857.965238</v>
      </c>
      <c r="F8" s="211">
        <v>1906</v>
      </c>
      <c r="G8" s="211">
        <v>1948.34</v>
      </c>
      <c r="H8" s="188"/>
      <c r="I8" s="123"/>
      <c r="J8" s="123"/>
      <c r="K8" s="123"/>
      <c r="L8" s="123"/>
      <c r="M8" s="125"/>
      <c r="N8" s="125"/>
      <c r="O8" s="33"/>
    </row>
    <row r="9" spans="1:15" s="2" customFormat="1" ht="15" customHeight="1">
      <c r="A9" s="272"/>
      <c r="B9" s="74" t="s">
        <v>100</v>
      </c>
      <c r="C9" s="211">
        <v>1495.52</v>
      </c>
      <c r="D9" s="211">
        <v>1504.75</v>
      </c>
      <c r="E9" s="211">
        <v>13.32619</v>
      </c>
      <c r="F9" s="211">
        <v>13.67</v>
      </c>
      <c r="G9" s="211">
        <v>13.43</v>
      </c>
      <c r="H9" s="188"/>
      <c r="I9" s="123"/>
      <c r="J9" s="123"/>
      <c r="K9" s="123"/>
      <c r="L9" s="198"/>
      <c r="M9" s="194"/>
      <c r="N9" s="125"/>
      <c r="O9" s="32"/>
    </row>
    <row r="10" spans="1:15" s="2" customFormat="1" ht="15" customHeight="1">
      <c r="A10" s="272"/>
      <c r="B10" s="74" t="s">
        <v>99</v>
      </c>
      <c r="C10" s="211">
        <v>1141.65</v>
      </c>
      <c r="D10" s="211">
        <v>1150.71</v>
      </c>
      <c r="E10" s="211">
        <v>1125.706667</v>
      </c>
      <c r="F10" s="211">
        <v>1122.3</v>
      </c>
      <c r="G10" s="211">
        <v>1107.7</v>
      </c>
      <c r="H10" s="188"/>
      <c r="I10" s="123"/>
      <c r="J10" s="198"/>
      <c r="K10" s="123"/>
      <c r="L10" s="123"/>
      <c r="M10" s="125"/>
      <c r="N10" s="194"/>
      <c r="O10" s="32"/>
    </row>
    <row r="11" spans="1:15" s="2" customFormat="1" ht="15" customHeight="1">
      <c r="A11" s="272"/>
      <c r="B11" s="74" t="s">
        <v>132</v>
      </c>
      <c r="C11" s="211">
        <v>13.12</v>
      </c>
      <c r="D11" s="211">
        <v>13.34</v>
      </c>
      <c r="E11" s="211">
        <v>13.32619</v>
      </c>
      <c r="F11" s="211">
        <v>13.67</v>
      </c>
      <c r="G11" s="211">
        <v>13.43</v>
      </c>
      <c r="H11" s="188"/>
      <c r="I11" s="123"/>
      <c r="J11" s="123"/>
      <c r="K11" s="123"/>
      <c r="L11" s="123"/>
      <c r="M11" s="125"/>
      <c r="N11" s="125"/>
      <c r="O11" s="32"/>
    </row>
    <row r="12" spans="1:15" s="2" customFormat="1" ht="15" customHeight="1">
      <c r="A12" s="272"/>
      <c r="B12" s="74" t="s">
        <v>133</v>
      </c>
      <c r="C12" s="211">
        <v>4935.35</v>
      </c>
      <c r="D12" s="211">
        <v>4937.95</v>
      </c>
      <c r="E12" s="211">
        <v>4938.856667</v>
      </c>
      <c r="F12" s="211">
        <v>4947.23</v>
      </c>
      <c r="G12" s="211">
        <v>4957.34</v>
      </c>
      <c r="H12" s="189"/>
      <c r="I12" s="123"/>
      <c r="J12" s="123"/>
      <c r="K12" s="123"/>
      <c r="L12" s="123"/>
      <c r="M12" s="125"/>
      <c r="N12" s="125"/>
      <c r="O12" s="32"/>
    </row>
    <row r="13" spans="1:15" s="2" customFormat="1" ht="15" customHeight="1">
      <c r="A13" s="272"/>
      <c r="B13" s="74" t="s">
        <v>134</v>
      </c>
      <c r="C13" s="211">
        <v>1.29</v>
      </c>
      <c r="D13" s="211">
        <v>1.28</v>
      </c>
      <c r="E13" s="211">
        <v>1.282857</v>
      </c>
      <c r="F13" s="211">
        <v>1.29</v>
      </c>
      <c r="G13" s="211">
        <v>1.29</v>
      </c>
      <c r="H13" s="188"/>
      <c r="I13" s="196"/>
      <c r="J13" s="196"/>
      <c r="K13" s="196"/>
      <c r="L13" s="196"/>
      <c r="M13" s="195"/>
      <c r="N13" s="195"/>
      <c r="O13" s="32"/>
    </row>
    <row r="14" spans="1:15" s="2" customFormat="1" ht="15" customHeight="1">
      <c r="A14" s="272"/>
      <c r="B14" s="74" t="s">
        <v>135</v>
      </c>
      <c r="C14" s="211">
        <v>3998.67</v>
      </c>
      <c r="D14" s="211">
        <v>3998.67</v>
      </c>
      <c r="E14" s="211">
        <v>3998.720476</v>
      </c>
      <c r="F14" s="211">
        <v>3998.67</v>
      </c>
      <c r="G14" s="211">
        <v>3998.57</v>
      </c>
      <c r="H14" s="188"/>
      <c r="I14" s="123"/>
      <c r="J14" s="123"/>
      <c r="K14" s="123"/>
      <c r="L14" s="123"/>
      <c r="M14" s="125"/>
      <c r="N14" s="125"/>
      <c r="O14" s="32"/>
    </row>
    <row r="15" spans="1:15" s="2" customFormat="1" ht="15" customHeight="1">
      <c r="A15" s="272"/>
      <c r="B15" s="74" t="s">
        <v>136</v>
      </c>
      <c r="C15" s="211">
        <v>3915.58</v>
      </c>
      <c r="D15" s="211">
        <v>3915.58</v>
      </c>
      <c r="E15" s="211">
        <v>3915.58</v>
      </c>
      <c r="F15" s="211">
        <v>3915.58</v>
      </c>
      <c r="G15" s="211">
        <v>3915.58</v>
      </c>
      <c r="H15" s="188"/>
      <c r="I15" s="123"/>
      <c r="J15" s="123"/>
      <c r="K15" s="123"/>
      <c r="L15" s="123"/>
      <c r="M15" s="125"/>
      <c r="N15" s="125"/>
      <c r="O15" s="32"/>
    </row>
    <row r="16" spans="1:15" s="2" customFormat="1" ht="15" customHeight="1">
      <c r="A16" s="272"/>
      <c r="B16" s="74" t="s">
        <v>137</v>
      </c>
      <c r="C16" s="211">
        <v>1053.21</v>
      </c>
      <c r="D16" s="211">
        <v>1056.83</v>
      </c>
      <c r="E16" s="211">
        <v>1056.248571</v>
      </c>
      <c r="F16" s="211">
        <v>1062.34</v>
      </c>
      <c r="G16" s="211">
        <v>1072.51</v>
      </c>
      <c r="H16" s="190"/>
      <c r="I16" s="123"/>
      <c r="J16" s="123"/>
      <c r="K16" s="123"/>
      <c r="L16" s="123"/>
      <c r="M16" s="125"/>
      <c r="N16" s="125"/>
      <c r="O16" s="32"/>
    </row>
    <row r="17" spans="1:15" s="2" customFormat="1" ht="15" customHeight="1">
      <c r="A17" s="272"/>
      <c r="B17" s="74" t="s">
        <v>138</v>
      </c>
      <c r="C17" s="211">
        <v>2124.9</v>
      </c>
      <c r="D17" s="211">
        <v>2125.29</v>
      </c>
      <c r="E17" s="211">
        <v>2125.025238</v>
      </c>
      <c r="F17" s="211">
        <v>2124.72</v>
      </c>
      <c r="G17" s="211">
        <v>2124.71</v>
      </c>
      <c r="H17" s="190"/>
      <c r="I17" s="123"/>
      <c r="J17" s="123"/>
      <c r="K17" s="123"/>
      <c r="L17" s="123"/>
      <c r="M17" s="125"/>
      <c r="N17" s="125"/>
      <c r="O17" s="32"/>
    </row>
    <row r="18" spans="1:14" s="2" customFormat="1" ht="15" customHeight="1">
      <c r="A18" s="272"/>
      <c r="B18" s="74" t="s">
        <v>139</v>
      </c>
      <c r="C18" s="211">
        <v>653.93</v>
      </c>
      <c r="D18" s="211">
        <v>658.85</v>
      </c>
      <c r="E18" s="211">
        <v>660.60619</v>
      </c>
      <c r="F18" s="211">
        <v>648.2</v>
      </c>
      <c r="G18" s="211">
        <v>622.78</v>
      </c>
      <c r="H18" s="191"/>
      <c r="I18" s="123"/>
      <c r="J18" s="123"/>
      <c r="K18" s="123"/>
      <c r="L18" s="123"/>
      <c r="M18" s="125"/>
      <c r="N18" s="125"/>
    </row>
    <row r="19" spans="1:14" ht="15" customHeight="1">
      <c r="A19" s="272"/>
      <c r="B19" s="74" t="s">
        <v>102</v>
      </c>
      <c r="C19" s="211">
        <v>80.72</v>
      </c>
      <c r="D19" s="211">
        <v>89.02</v>
      </c>
      <c r="E19" s="211">
        <v>85.338571</v>
      </c>
      <c r="F19" s="211">
        <v>83.21</v>
      </c>
      <c r="G19" s="211">
        <v>83.27</v>
      </c>
      <c r="H19" s="192"/>
      <c r="I19" s="123"/>
      <c r="J19" s="123"/>
      <c r="K19" s="123"/>
      <c r="L19" s="123"/>
      <c r="M19" s="125"/>
      <c r="N19" s="125"/>
    </row>
    <row r="20" spans="1:15" ht="15" customHeight="1">
      <c r="A20" s="272"/>
      <c r="B20" s="74" t="s">
        <v>140</v>
      </c>
      <c r="C20" s="211">
        <v>414.01</v>
      </c>
      <c r="D20" s="211">
        <v>414</v>
      </c>
      <c r="E20" s="211">
        <v>413.99619</v>
      </c>
      <c r="F20" s="211">
        <v>414.02</v>
      </c>
      <c r="G20" s="211">
        <v>413.99</v>
      </c>
      <c r="H20" s="192"/>
      <c r="I20" s="196"/>
      <c r="J20" s="196"/>
      <c r="K20" s="196"/>
      <c r="L20" s="196"/>
      <c r="M20" s="195"/>
      <c r="N20" s="195"/>
      <c r="O20" s="128"/>
    </row>
    <row r="21" spans="1:15" ht="15" customHeight="1">
      <c r="A21" s="272"/>
      <c r="B21" s="199" t="s">
        <v>141</v>
      </c>
      <c r="C21" s="211">
        <v>410.43</v>
      </c>
      <c r="D21" s="211">
        <v>410.43</v>
      </c>
      <c r="E21" s="211">
        <v>410.43619</v>
      </c>
      <c r="F21" s="211">
        <v>410.43</v>
      </c>
      <c r="G21" s="211">
        <v>410.43</v>
      </c>
      <c r="H21" s="191"/>
      <c r="I21" s="123"/>
      <c r="J21" s="123"/>
      <c r="K21" s="123"/>
      <c r="L21" s="123"/>
      <c r="M21" s="125"/>
      <c r="N21" s="124"/>
      <c r="O21" s="128"/>
    </row>
    <row r="22" spans="1:14" ht="15" customHeight="1">
      <c r="A22" s="272"/>
      <c r="B22" s="199" t="s">
        <v>101</v>
      </c>
      <c r="C22" s="211">
        <v>401.94</v>
      </c>
      <c r="D22" s="211">
        <v>401.96</v>
      </c>
      <c r="E22" s="211">
        <v>401.968095</v>
      </c>
      <c r="F22" s="211">
        <v>401.96</v>
      </c>
      <c r="G22" s="211">
        <v>401.96</v>
      </c>
      <c r="H22" s="192"/>
      <c r="I22" s="123"/>
      <c r="J22" s="123"/>
      <c r="K22" s="123"/>
      <c r="L22" s="123"/>
      <c r="M22" s="125"/>
      <c r="N22" s="124"/>
    </row>
    <row r="23" spans="1:14" ht="15" customHeight="1">
      <c r="A23" s="272"/>
      <c r="B23" s="199" t="s">
        <v>142</v>
      </c>
      <c r="C23" s="211">
        <v>149.22</v>
      </c>
      <c r="D23" s="211">
        <v>149.77</v>
      </c>
      <c r="E23" s="211">
        <v>150.112857</v>
      </c>
      <c r="F23" s="211">
        <v>150.44</v>
      </c>
      <c r="G23" s="211">
        <v>153.18</v>
      </c>
      <c r="H23" s="191"/>
      <c r="I23" s="123"/>
      <c r="J23" s="123"/>
      <c r="K23" s="123"/>
      <c r="L23" s="123"/>
      <c r="M23" s="125"/>
      <c r="N23" s="124"/>
    </row>
    <row r="24" spans="1:14" ht="15" customHeight="1">
      <c r="A24" s="272"/>
      <c r="B24" s="199" t="s">
        <v>143</v>
      </c>
      <c r="C24" s="211">
        <v>2.93</v>
      </c>
      <c r="D24" s="211">
        <v>2.93</v>
      </c>
      <c r="E24" s="211">
        <v>2.93</v>
      </c>
      <c r="F24" s="211">
        <v>2.93</v>
      </c>
      <c r="G24" s="211">
        <v>2.93</v>
      </c>
      <c r="H24" s="192"/>
      <c r="I24" s="123"/>
      <c r="J24" s="123"/>
      <c r="K24" s="123"/>
      <c r="L24" s="123"/>
      <c r="M24" s="125"/>
      <c r="N24" s="124"/>
    </row>
    <row r="25" spans="1:14" ht="15" customHeight="1">
      <c r="A25" s="272"/>
      <c r="B25" s="199" t="s">
        <v>144</v>
      </c>
      <c r="C25" s="211">
        <v>13.71</v>
      </c>
      <c r="D25" s="211">
        <v>13.72</v>
      </c>
      <c r="E25" s="211">
        <v>13.729524</v>
      </c>
      <c r="F25" s="211">
        <v>13.73</v>
      </c>
      <c r="G25" s="211">
        <v>13.85</v>
      </c>
      <c r="H25" s="192"/>
      <c r="I25" s="123"/>
      <c r="J25" s="123"/>
      <c r="K25" s="123"/>
      <c r="L25" s="123"/>
      <c r="M25" s="125"/>
      <c r="N25" s="124"/>
    </row>
    <row r="26" spans="1:14" ht="15" customHeight="1">
      <c r="A26" s="272"/>
      <c r="B26" s="199" t="s">
        <v>145</v>
      </c>
      <c r="C26" s="211">
        <v>6.02</v>
      </c>
      <c r="D26" s="211">
        <v>6.02</v>
      </c>
      <c r="E26" s="211">
        <v>6.022381</v>
      </c>
      <c r="F26" s="211">
        <v>6.02</v>
      </c>
      <c r="G26" s="211">
        <v>6.03</v>
      </c>
      <c r="H26" s="192"/>
      <c r="I26" s="123"/>
      <c r="J26" s="123"/>
      <c r="K26" s="123"/>
      <c r="L26" s="123"/>
      <c r="M26" s="125"/>
      <c r="N26" s="124"/>
    </row>
    <row r="27" spans="1:14" ht="15" customHeight="1">
      <c r="A27" s="272"/>
      <c r="B27" s="199" t="s">
        <v>146</v>
      </c>
      <c r="C27" s="211">
        <v>2036.98</v>
      </c>
      <c r="D27" s="211">
        <v>2043.5</v>
      </c>
      <c r="E27" s="211">
        <v>2041.290952</v>
      </c>
      <c r="F27" s="211">
        <v>2051.18</v>
      </c>
      <c r="G27" s="211">
        <v>2071.82</v>
      </c>
      <c r="H27" s="192"/>
      <c r="I27" s="123"/>
      <c r="J27" s="123"/>
      <c r="K27" s="123"/>
      <c r="L27" s="123"/>
      <c r="M27" s="125"/>
      <c r="N27" s="124"/>
    </row>
    <row r="28" spans="1:14" ht="15" customHeight="1">
      <c r="A28" s="272"/>
      <c r="B28" s="199" t="s">
        <v>147</v>
      </c>
      <c r="C28" s="211">
        <v>1800269.31</v>
      </c>
      <c r="D28" s="211">
        <v>1860088.34</v>
      </c>
      <c r="E28" s="211">
        <v>1853181.955714</v>
      </c>
      <c r="F28" s="211">
        <v>1910626.44</v>
      </c>
      <c r="G28" s="211">
        <v>1878297.62</v>
      </c>
      <c r="H28" s="192"/>
      <c r="I28" s="123"/>
      <c r="J28" s="123"/>
      <c r="K28" s="123"/>
      <c r="L28" s="123"/>
      <c r="M28" s="125"/>
      <c r="N28" s="124"/>
    </row>
    <row r="29" spans="1:14" ht="15" customHeight="1" thickBot="1">
      <c r="A29" s="273"/>
      <c r="B29" s="200" t="s">
        <v>148</v>
      </c>
      <c r="C29" s="211">
        <v>25375.75</v>
      </c>
      <c r="D29" s="211">
        <v>26975.12</v>
      </c>
      <c r="E29" s="211">
        <v>26469.978095</v>
      </c>
      <c r="F29" s="211">
        <v>27225.74</v>
      </c>
      <c r="G29" s="211">
        <v>25304.79</v>
      </c>
      <c r="H29" s="193"/>
      <c r="I29" s="197"/>
      <c r="J29" s="197"/>
      <c r="K29" s="197"/>
      <c r="L29" s="127"/>
      <c r="M29" s="197"/>
      <c r="N29" s="127"/>
    </row>
    <row r="30" spans="1:13" ht="12.75">
      <c r="A30" s="2" t="s">
        <v>56</v>
      </c>
      <c r="B30" s="2"/>
      <c r="G30" s="128"/>
      <c r="H30" s="126"/>
      <c r="I30" s="126"/>
      <c r="M30" s="126"/>
    </row>
  </sheetData>
  <sheetProtection/>
  <mergeCells count="3">
    <mergeCell ref="C3:N3"/>
    <mergeCell ref="C5:N5"/>
    <mergeCell ref="A6:A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zoomScale="136" zoomScaleNormal="136" zoomScalePageLayoutView="0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9.8515625" style="32" bestFit="1" customWidth="1"/>
    <col min="3" max="4" width="9.57421875" style="32" bestFit="1" customWidth="1"/>
    <col min="5" max="5" width="9.28125" style="32" bestFit="1" customWidth="1"/>
    <col min="6" max="6" width="9.57421875" style="32" bestFit="1" customWidth="1"/>
    <col min="7" max="7" width="9.8515625" style="32" bestFit="1" customWidth="1"/>
    <col min="8" max="8" width="9.57421875" style="32" bestFit="1" customWidth="1"/>
    <col min="9" max="9" width="9.57421875" style="32" customWidth="1"/>
    <col min="10" max="12" width="9.57421875" style="32" bestFit="1" customWidth="1"/>
    <col min="13" max="13" width="9.28125" style="32" bestFit="1" customWidth="1"/>
    <col min="14" max="16384" width="9.140625" style="2" customWidth="1"/>
  </cols>
  <sheetData>
    <row r="1" spans="1:13" ht="19.5" customHeight="1">
      <c r="A1" s="3" t="s">
        <v>175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6.75" customHeight="1" thickBot="1"/>
    <row r="3" spans="2:13" ht="13.5" customHeight="1" thickBot="1">
      <c r="B3" s="218">
        <v>2017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2:13" ht="13.5" customHeight="1" thickBot="1">
      <c r="B4" s="66" t="s">
        <v>111</v>
      </c>
      <c r="C4" s="66" t="s">
        <v>112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113</v>
      </c>
      <c r="J4" s="66" t="s">
        <v>114</v>
      </c>
      <c r="K4" s="66" t="s">
        <v>115</v>
      </c>
      <c r="L4" s="66" t="s">
        <v>116</v>
      </c>
      <c r="M4" s="66" t="s">
        <v>117</v>
      </c>
    </row>
    <row r="5" spans="1:13" ht="15.75" customHeight="1" thickBot="1">
      <c r="A5" s="39" t="s">
        <v>127</v>
      </c>
      <c r="B5" s="116">
        <f aca="true" t="shared" si="0" ref="B5:G5">SUM(B6:B7)</f>
        <v>0</v>
      </c>
      <c r="C5" s="116">
        <f t="shared" si="0"/>
        <v>0</v>
      </c>
      <c r="D5" s="37">
        <f t="shared" si="0"/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aca="true" t="shared" si="1" ref="H5:M5">SUM(H6:H7)</f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</row>
    <row r="6" spans="1:13" ht="15.75" customHeight="1">
      <c r="A6" s="64" t="s">
        <v>103</v>
      </c>
      <c r="B6" s="44"/>
      <c r="C6" s="44"/>
      <c r="D6" s="22"/>
      <c r="E6" s="22"/>
      <c r="F6" s="22"/>
      <c r="G6" s="22"/>
      <c r="H6" s="146"/>
      <c r="I6" s="146"/>
      <c r="J6" s="146"/>
      <c r="K6" s="146"/>
      <c r="L6" s="146"/>
      <c r="M6" s="146"/>
    </row>
    <row r="7" spans="1:13" s="5" customFormat="1" ht="15.75" customHeight="1" thickBot="1">
      <c r="A7" s="65" t="s">
        <v>104</v>
      </c>
      <c r="B7" s="117"/>
      <c r="C7" s="117"/>
      <c r="D7" s="29"/>
      <c r="E7" s="29"/>
      <c r="F7" s="29"/>
      <c r="G7" s="29"/>
      <c r="H7" s="146"/>
      <c r="I7" s="201"/>
      <c r="J7" s="201"/>
      <c r="K7" s="201"/>
      <c r="L7" s="201"/>
      <c r="M7" s="201"/>
    </row>
    <row r="8" spans="1:13" s="6" customFormat="1" ht="15.75" customHeight="1" thickBot="1">
      <c r="A8" s="39" t="s">
        <v>105</v>
      </c>
      <c r="B8" s="115">
        <f aca="true" t="shared" si="2" ref="B8:G8">SUM(B9:B10)</f>
        <v>0</v>
      </c>
      <c r="C8" s="115">
        <f t="shared" si="2"/>
        <v>0</v>
      </c>
      <c r="D8" s="115">
        <f t="shared" si="2"/>
        <v>0</v>
      </c>
      <c r="E8" s="115">
        <f t="shared" si="2"/>
        <v>0</v>
      </c>
      <c r="F8" s="115">
        <f t="shared" si="2"/>
        <v>0</v>
      </c>
      <c r="G8" s="115">
        <f t="shared" si="2"/>
        <v>0</v>
      </c>
      <c r="H8" s="37">
        <f aca="true" t="shared" si="3" ref="H8:M8">SUM(H9:H10)</f>
        <v>0</v>
      </c>
      <c r="I8" s="115">
        <f t="shared" si="3"/>
        <v>0</v>
      </c>
      <c r="J8" s="115">
        <f t="shared" si="3"/>
        <v>0</v>
      </c>
      <c r="K8" s="115">
        <f t="shared" si="3"/>
        <v>0</v>
      </c>
      <c r="L8" s="115">
        <f t="shared" si="3"/>
        <v>0</v>
      </c>
      <c r="M8" s="115">
        <f t="shared" si="3"/>
        <v>0</v>
      </c>
    </row>
    <row r="9" spans="1:13" s="6" customFormat="1" ht="15.75" customHeight="1">
      <c r="A9" s="64" t="s">
        <v>106</v>
      </c>
      <c r="B9" s="44"/>
      <c r="C9" s="44"/>
      <c r="D9" s="44"/>
      <c r="E9" s="44"/>
      <c r="F9" s="44"/>
      <c r="G9" s="44"/>
      <c r="H9" s="146"/>
      <c r="I9" s="146"/>
      <c r="J9" s="146"/>
      <c r="K9" s="146"/>
      <c r="L9" s="146"/>
      <c r="M9" s="146"/>
    </row>
    <row r="10" spans="1:13" s="6" customFormat="1" ht="15.75" customHeight="1" thickBot="1">
      <c r="A10" s="65" t="s">
        <v>107</v>
      </c>
      <c r="B10" s="52"/>
      <c r="C10" s="52"/>
      <c r="D10" s="52"/>
      <c r="E10" s="52"/>
      <c r="F10" s="52"/>
      <c r="G10" s="52"/>
      <c r="H10" s="146"/>
      <c r="I10" s="146"/>
      <c r="J10" s="146"/>
      <c r="K10" s="146"/>
      <c r="L10" s="146"/>
      <c r="M10" s="146"/>
    </row>
    <row r="11" spans="1:13" s="6" customFormat="1" ht="15.75" customHeight="1">
      <c r="A11" s="118" t="s">
        <v>108</v>
      </c>
      <c r="B11" s="22">
        <f aca="true" t="shared" si="4" ref="B11:M11">B6+B9</f>
        <v>0</v>
      </c>
      <c r="C11" s="22">
        <f t="shared" si="4"/>
        <v>0</v>
      </c>
      <c r="D11" s="22">
        <f t="shared" si="4"/>
        <v>0</v>
      </c>
      <c r="E11" s="22">
        <f t="shared" si="4"/>
        <v>0</v>
      </c>
      <c r="F11" s="22">
        <f t="shared" si="4"/>
        <v>0</v>
      </c>
      <c r="G11" s="22">
        <f t="shared" si="4"/>
        <v>0</v>
      </c>
      <c r="H11" s="22">
        <f>H6+H9</f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</row>
    <row r="12" spans="1:13" s="6" customFormat="1" ht="15.75" customHeight="1" thickBot="1">
      <c r="A12" s="119" t="s">
        <v>109</v>
      </c>
      <c r="B12" s="24">
        <f>B7+B10</f>
        <v>0</v>
      </c>
      <c r="C12" s="24">
        <f aca="true" t="shared" si="5" ref="C12:M12">C7+C10</f>
        <v>0</v>
      </c>
      <c r="D12" s="24">
        <f t="shared" si="5"/>
        <v>0</v>
      </c>
      <c r="E12" s="24">
        <f t="shared" si="5"/>
        <v>0</v>
      </c>
      <c r="F12" s="24">
        <f t="shared" si="5"/>
        <v>0</v>
      </c>
      <c r="G12" s="24">
        <f t="shared" si="5"/>
        <v>0</v>
      </c>
      <c r="H12" s="24">
        <f>H7+H10</f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</row>
    <row r="13" spans="1:13" s="6" customFormat="1" ht="15.75" customHeight="1" thickBot="1">
      <c r="A13" s="120" t="s">
        <v>74</v>
      </c>
      <c r="B13" s="37">
        <f>SUM(B11:B12)</f>
        <v>0</v>
      </c>
      <c r="C13" s="37">
        <f aca="true" t="shared" si="6" ref="C13:M13">SUM(C11:C12)</f>
        <v>0</v>
      </c>
      <c r="D13" s="37">
        <f t="shared" si="6"/>
        <v>0</v>
      </c>
      <c r="E13" s="37">
        <f t="shared" si="6"/>
        <v>0</v>
      </c>
      <c r="F13" s="37">
        <f t="shared" si="6"/>
        <v>0</v>
      </c>
      <c r="G13" s="37">
        <f t="shared" si="6"/>
        <v>0</v>
      </c>
      <c r="H13" s="37">
        <f>SUM(H11:H12)</f>
        <v>0</v>
      </c>
      <c r="I13" s="37">
        <f t="shared" si="6"/>
        <v>0</v>
      </c>
      <c r="J13" s="37">
        <f t="shared" si="6"/>
        <v>0</v>
      </c>
      <c r="K13" s="37">
        <f t="shared" si="6"/>
        <v>0</v>
      </c>
      <c r="L13" s="37">
        <f t="shared" si="6"/>
        <v>0</v>
      </c>
      <c r="M13" s="37">
        <f t="shared" si="6"/>
        <v>0</v>
      </c>
    </row>
    <row r="14" spans="1:13" ht="15.75" customHeight="1" thickBot="1">
      <c r="A14" s="39" t="s">
        <v>110</v>
      </c>
      <c r="B14" s="121" t="e">
        <f aca="true" t="shared" si="7" ref="B14:M14">B12*100/B13</f>
        <v>#DIV/0!</v>
      </c>
      <c r="C14" s="121" t="e">
        <f t="shared" si="7"/>
        <v>#DIV/0!</v>
      </c>
      <c r="D14" s="121" t="e">
        <f t="shared" si="7"/>
        <v>#DIV/0!</v>
      </c>
      <c r="E14" s="121" t="e">
        <f t="shared" si="7"/>
        <v>#DIV/0!</v>
      </c>
      <c r="F14" s="121" t="e">
        <f t="shared" si="7"/>
        <v>#DIV/0!</v>
      </c>
      <c r="G14" s="121" t="e">
        <f t="shared" si="7"/>
        <v>#DIV/0!</v>
      </c>
      <c r="H14" s="121" t="e">
        <f t="shared" si="7"/>
        <v>#DIV/0!</v>
      </c>
      <c r="I14" s="121" t="e">
        <f t="shared" si="7"/>
        <v>#DIV/0!</v>
      </c>
      <c r="J14" s="121" t="e">
        <f t="shared" si="7"/>
        <v>#DIV/0!</v>
      </c>
      <c r="K14" s="121" t="e">
        <f t="shared" si="7"/>
        <v>#DIV/0!</v>
      </c>
      <c r="L14" s="121" t="e">
        <f t="shared" si="7"/>
        <v>#DIV/0!</v>
      </c>
      <c r="M14" s="121" t="e">
        <f t="shared" si="7"/>
        <v>#DIV/0!</v>
      </c>
    </row>
    <row r="15" spans="1:9" ht="13.5" customHeight="1">
      <c r="A15" s="2" t="s">
        <v>56</v>
      </c>
      <c r="B15" s="2"/>
      <c r="I15" s="2"/>
    </row>
    <row r="16" spans="5:10" ht="12.75">
      <c r="E16" s="146"/>
      <c r="F16" s="146"/>
      <c r="G16" s="146"/>
      <c r="H16" s="146"/>
      <c r="I16" s="146"/>
      <c r="J16" s="146"/>
    </row>
    <row r="17" ht="12.75">
      <c r="A17" s="2" t="s">
        <v>149</v>
      </c>
    </row>
    <row r="18" spans="5:10" ht="12.75">
      <c r="E18" s="146"/>
      <c r="F18" s="146"/>
      <c r="G18" s="146"/>
      <c r="H18" s="146"/>
      <c r="I18" s="146"/>
      <c r="J18" s="146"/>
    </row>
    <row r="19" spans="5:10" ht="12.75">
      <c r="E19" s="146"/>
      <c r="F19" s="146"/>
      <c r="G19" s="146"/>
      <c r="H19" s="146"/>
      <c r="I19" s="146"/>
      <c r="J19" s="146"/>
    </row>
    <row r="21" spans="5:10" ht="12.75">
      <c r="E21" s="146"/>
      <c r="F21" s="146"/>
      <c r="G21" s="146"/>
      <c r="H21" s="146"/>
      <c r="I21" s="146"/>
      <c r="J21" s="146"/>
    </row>
    <row r="22" spans="5:10" ht="12.75">
      <c r="E22" s="146"/>
      <c r="F22" s="146"/>
      <c r="G22" s="146"/>
      <c r="H22" s="146"/>
      <c r="I22" s="146"/>
      <c r="J22" s="146"/>
    </row>
    <row r="23" spans="1:13" ht="12.75">
      <c r="A23" s="32"/>
      <c r="E23" s="146"/>
      <c r="F23" s="146"/>
      <c r="G23" s="146"/>
      <c r="H23" s="146"/>
      <c r="I23" s="146"/>
      <c r="J23" s="146"/>
      <c r="K23" s="2"/>
      <c r="L23" s="2"/>
      <c r="M23" s="2"/>
    </row>
    <row r="24" spans="1:13" ht="12.75">
      <c r="A24" s="32"/>
      <c r="E24" s="146"/>
      <c r="F24" s="146"/>
      <c r="G24" s="146"/>
      <c r="H24" s="146"/>
      <c r="I24" s="146"/>
      <c r="J24" s="146"/>
      <c r="K24" s="2"/>
      <c r="L24" s="2"/>
      <c r="M24" s="2"/>
    </row>
    <row r="25" spans="1:13" ht="12.75">
      <c r="A25" s="32"/>
      <c r="E25" s="146"/>
      <c r="F25" s="146"/>
      <c r="G25" s="146"/>
      <c r="H25" s="146"/>
      <c r="I25" s="146"/>
      <c r="J25" s="146"/>
      <c r="K25" s="2"/>
      <c r="L25" s="2"/>
      <c r="M25" s="2"/>
    </row>
    <row r="26" spans="5:10" ht="12.75">
      <c r="E26" s="146"/>
      <c r="F26" s="146"/>
      <c r="G26" s="146"/>
      <c r="H26" s="146"/>
      <c r="I26" s="146"/>
      <c r="J26" s="146"/>
    </row>
    <row r="27" spans="5:10" ht="12.75">
      <c r="E27" s="146"/>
      <c r="F27" s="146"/>
      <c r="G27" s="146"/>
      <c r="H27" s="146"/>
      <c r="I27" s="146"/>
      <c r="J27" s="146"/>
    </row>
    <row r="30" spans="5:10" ht="12.75">
      <c r="E30" s="146"/>
      <c r="F30" s="146"/>
      <c r="G30" s="146"/>
      <c r="H30" s="146"/>
      <c r="I30" s="146"/>
      <c r="J30" s="146"/>
    </row>
    <row r="31" spans="5:10" ht="12.75">
      <c r="E31" s="146"/>
      <c r="F31" s="146"/>
      <c r="G31" s="146"/>
      <c r="H31" s="146"/>
      <c r="I31" s="146"/>
      <c r="J31" s="146"/>
    </row>
    <row r="32" spans="5:10" ht="12.75">
      <c r="E32" s="146"/>
      <c r="F32" s="146"/>
      <c r="G32" s="146"/>
      <c r="H32" s="146"/>
      <c r="I32" s="146"/>
      <c r="J32" s="146"/>
    </row>
    <row r="33" spans="5:10" ht="12.75">
      <c r="E33" s="146"/>
      <c r="F33" s="146"/>
      <c r="G33" s="146"/>
      <c r="H33" s="146"/>
      <c r="I33" s="146"/>
      <c r="J33" s="146"/>
    </row>
    <row r="34" spans="5:10" ht="12.75">
      <c r="E34" s="146"/>
      <c r="F34" s="146"/>
      <c r="G34" s="146"/>
      <c r="H34" s="146"/>
      <c r="I34" s="146"/>
      <c r="J34" s="146"/>
    </row>
    <row r="35" spans="5:10" ht="12.75">
      <c r="E35" s="146"/>
      <c r="F35" s="146"/>
      <c r="G35" s="146"/>
      <c r="H35" s="146"/>
      <c r="I35" s="146"/>
      <c r="J35" s="146"/>
    </row>
    <row r="36" spans="5:10" ht="12.75">
      <c r="E36" s="146"/>
      <c r="F36" s="146"/>
      <c r="G36" s="146"/>
      <c r="H36" s="146"/>
      <c r="I36" s="146"/>
      <c r="J36" s="146"/>
    </row>
    <row r="37" spans="5:10" ht="12.75">
      <c r="E37" s="146"/>
      <c r="F37" s="146"/>
      <c r="G37" s="146"/>
      <c r="H37" s="146"/>
      <c r="I37" s="146"/>
      <c r="J37" s="146"/>
    </row>
    <row r="38" spans="5:10" ht="12.75">
      <c r="E38" s="146"/>
      <c r="F38" s="146"/>
      <c r="G38" s="146"/>
      <c r="H38" s="146"/>
      <c r="I38" s="146"/>
      <c r="J38" s="146"/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malzahab</cp:lastModifiedBy>
  <cp:lastPrinted>2016-04-19T08:15:20Z</cp:lastPrinted>
  <dcterms:created xsi:type="dcterms:W3CDTF">2006-02-24T09:38:25Z</dcterms:created>
  <dcterms:modified xsi:type="dcterms:W3CDTF">2017-10-03T10:27:00Z</dcterms:modified>
  <cp:category/>
  <cp:version/>
  <cp:contentType/>
  <cp:contentStatus/>
</cp:coreProperties>
</file>