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00" windowHeight="7785" tabRatio="803" activeTab="20"/>
  </bookViews>
  <sheets>
    <sheet name="Touris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-18" sheetId="18" r:id="rId18"/>
    <sheet name="19" sheetId="19" r:id="rId19"/>
    <sheet name="20-21" sheetId="20" r:id="rId20"/>
    <sheet name="Sheet1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<sst xmlns="http://schemas.openxmlformats.org/spreadsheetml/2006/main" count="2123" uniqueCount="903">
  <si>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</si>
  <si>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</si>
  <si>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</si>
  <si>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</si>
  <si>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</si>
  <si>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</si>
  <si>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</si>
  <si>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</si>
  <si>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</si>
  <si>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</si>
  <si>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</si>
  <si>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</si>
  <si>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 xml:space="preserve"> مجموع
Total</t>
  </si>
  <si>
    <t>سوريا
Syria</t>
  </si>
  <si>
    <t>لبنان
Lebanon</t>
  </si>
  <si>
    <t>مصر
Egypt</t>
  </si>
  <si>
    <t>الإمارات العربية المتحدة
United Arab Emirates</t>
  </si>
  <si>
    <t>تونس
Tunisia</t>
  </si>
  <si>
    <t>ليبيا
Lybia</t>
  </si>
  <si>
    <t>اليمن
Yemen</t>
  </si>
  <si>
    <t>الجزائر
Algeria</t>
  </si>
  <si>
    <t>قطر
Qatar</t>
  </si>
  <si>
    <t>نيجيريا
Nigeria</t>
  </si>
  <si>
    <t>بوتسوانا
Botswana</t>
  </si>
  <si>
    <t>البرازيل
Brazil</t>
  </si>
  <si>
    <t>فنزويلا
Venezuela</t>
  </si>
  <si>
    <t>كولومبيا
Colombia</t>
  </si>
  <si>
    <t>الهند
India</t>
  </si>
  <si>
    <t>باكستان
Pakistan</t>
  </si>
  <si>
    <t>ماليزيا
Malaysia</t>
  </si>
  <si>
    <t>كرواتيا
Croatia</t>
  </si>
  <si>
    <t>السويد
Sweden</t>
  </si>
  <si>
    <t>ليتوانيا
Lituania</t>
  </si>
  <si>
    <t>فرنسا
France</t>
  </si>
  <si>
    <t>بريطانيا
Great-Britain</t>
  </si>
  <si>
    <t>إيطاليا
Italy</t>
  </si>
  <si>
    <t>صربيا
Serbia</t>
  </si>
  <si>
    <t>كوريا
Korea</t>
  </si>
  <si>
    <t>بلجيكا
Belgium</t>
  </si>
  <si>
    <t>اليابان
Japan</t>
  </si>
  <si>
    <t>روسيا
Russia</t>
  </si>
  <si>
    <t>السياحة 
TOURISM</t>
  </si>
  <si>
    <t>صفحة 2</t>
  </si>
  <si>
    <t xml:space="preserve">Sheet  2 </t>
  </si>
  <si>
    <t xml:space="preserve">صفحة 3   </t>
  </si>
  <si>
    <t xml:space="preserve">Sheet  3 </t>
  </si>
  <si>
    <t xml:space="preserve">صفحة 4    </t>
  </si>
  <si>
    <t>Sheet  4</t>
  </si>
  <si>
    <t xml:space="preserve">صفحة 5    </t>
  </si>
  <si>
    <t>Sheet  5</t>
  </si>
  <si>
    <t xml:space="preserve">صفحة 6    </t>
  </si>
  <si>
    <t xml:space="preserve">صفحة 7    </t>
  </si>
  <si>
    <t>Sheet 7</t>
  </si>
  <si>
    <t xml:space="preserve">صفحة 8    </t>
  </si>
  <si>
    <t>Sheet 8</t>
  </si>
  <si>
    <t>Sheet 9</t>
  </si>
  <si>
    <t xml:space="preserve">صفحة 10 </t>
  </si>
  <si>
    <t>Sheet 10</t>
  </si>
  <si>
    <t xml:space="preserve">صفحة 11 </t>
  </si>
  <si>
    <t>Sheet 11</t>
  </si>
  <si>
    <t xml:space="preserve">صفحة 12 </t>
  </si>
  <si>
    <t>Sheet 12</t>
  </si>
  <si>
    <t>Sheet6</t>
  </si>
  <si>
    <t xml:space="preserve">صفحة 9 </t>
  </si>
  <si>
    <t xml:space="preserve"> جدول  1 - الحركة الشهرية لللقادمون  بموجب الجنسية خلال عام 2016
 </t>
  </si>
  <si>
    <t xml:space="preserve">Table 1 - Monthly Arrivals by nationality during  2016 </t>
  </si>
  <si>
    <t xml:space="preserve"> جدول رقم 2 - المغادرون بموجب الجنسية خلال عام 2016
</t>
  </si>
  <si>
    <t>Table 2 - Departures according to nationality during 2016</t>
  </si>
  <si>
    <r>
      <rPr>
        <b/>
        <sz val="11"/>
        <color indexed="8"/>
        <rFont val="Arial"/>
        <family val="2"/>
      </rPr>
      <t>جدول رقم 3 - ملخص بحركة القادمين والمغادرين بموجب المجموعة الجغرافية خلال عام 2016</t>
    </r>
    <r>
      <rPr>
        <sz val="11"/>
        <color theme="1"/>
        <rFont val="Calibri"/>
        <family val="2"/>
      </rPr>
      <t xml:space="preserve">
</t>
    </r>
  </si>
  <si>
    <t>Table 3 - Summary of visitor's movement according to geographic group during  2016</t>
  </si>
  <si>
    <t xml:space="preserve"> جدول 4 - زوار موقع بعلبك السياحي حسب الجنسية خلال عام 2016 
</t>
  </si>
  <si>
    <t>Table 4 - Visitors of Baalbeck tourist site by nationality during  2016</t>
  </si>
  <si>
    <t>جدول 5 - زوار موقع بيت الدين السياحي بحسب الجنسية خلال عام 2016</t>
  </si>
  <si>
    <t>Table 5 - Visitors of Beiteddine tourist site according to nationality during year 2016</t>
  </si>
  <si>
    <t xml:space="preserve">دول 6: زوار موقع صيدا الوطني السياحي خلال عام 2016
</t>
  </si>
  <si>
    <t>Table:6 Visitors of Saida tourist site according to nationality during  2016</t>
  </si>
  <si>
    <t xml:space="preserve">جدول 7- زوار موقع صور السياحي بحسب الجنسية خلال عام 2016
</t>
  </si>
  <si>
    <t>Table 7 - Visitors of Tyr tourist site according to nationality during year 2016</t>
  </si>
  <si>
    <t>جدول 8- زوار موقع فقرا السياحي بحسب الجنسية خلال عام 2016</t>
  </si>
  <si>
    <t>Table 8- Visitors of Faqra tourist site according to nationality during year 2016</t>
  </si>
  <si>
    <t xml:space="preserve">جدول 9 - زوار موقع طرابلس السياحي بحسب الجنسية خلال عام 2016
</t>
  </si>
  <si>
    <t>Table 9- Visitors of Tripoli tourist site according to nationality during year 2016</t>
  </si>
  <si>
    <t xml:space="preserve">جدول 10 - زوار موقع نيحا السياحي بحسب الجنسية خلال عام 2016
</t>
  </si>
  <si>
    <t>Table 10 - Visitors of Niha tourist site according to nationality during year 2016</t>
  </si>
  <si>
    <t xml:space="preserve">جدول 11 - زوار المتحف الوطني بحسب الجنسية خلال عام 2016
</t>
  </si>
  <si>
    <t>Table 11 - Visitors of National Musuem according to nationality during year 2016</t>
  </si>
  <si>
    <t>السودان
Sudan</t>
  </si>
  <si>
    <t>جدول 12 - زوار متحف بعلبك الأثري بحسب الجنسية خلال عام 2016</t>
  </si>
  <si>
    <t>Table 12 - Visitors of Baalebek Musuem according to nationality during year 2016</t>
  </si>
  <si>
    <t>صفحة 1</t>
  </si>
  <si>
    <t xml:space="preserve">Sheet  1 </t>
  </si>
  <si>
    <t>تايوان
Taiwan</t>
  </si>
  <si>
    <t>الشهر                                          
Month                                        
 النوع
Type</t>
  </si>
  <si>
    <t>بالغين
Adults</t>
  </si>
  <si>
    <t xml:space="preserve">أطفال
Children </t>
  </si>
  <si>
    <t>المجموع
Total</t>
  </si>
  <si>
    <t>المصدر: وزارة السياحة</t>
  </si>
  <si>
    <t>Source: Ministry of Tourism</t>
  </si>
  <si>
    <t xml:space="preserve">الوحدة: ليرة لبنانية </t>
  </si>
  <si>
    <t>Units: Lbp</t>
  </si>
  <si>
    <t>الموقع السياحي
Tourist site</t>
  </si>
  <si>
    <t>التعرفة للأجانب
Foreigner's tariff</t>
  </si>
  <si>
    <t>التعرفة للعرب
Arab's Tariff</t>
  </si>
  <si>
    <t>التعرفة للبنانيين
Lebanese's tariff</t>
  </si>
  <si>
    <t>التعرفة للطلاب
Student's tariff</t>
  </si>
  <si>
    <t>المتحف الوطني
National Museum</t>
  </si>
  <si>
    <t>قصر موسى
Moussa Palace</t>
  </si>
  <si>
    <t>قلعة بعلبك
Baalbeck Citadelle</t>
  </si>
  <si>
    <t>قصر بيت الدين
Beiteddine Palace</t>
  </si>
  <si>
    <t>قلعة جبيل
Byblos Citadelle</t>
  </si>
  <si>
    <t>مغارة جعيتا
Jeita Grotto</t>
  </si>
  <si>
    <t>قلعة صيدا
Saida Citadelle</t>
  </si>
  <si>
    <t>قلعة صور
Tyr Ruins</t>
  </si>
  <si>
    <t>مغارة فقرة
Faqra Grotto</t>
  </si>
  <si>
    <t>قلعة طرابلس
Tripoli Citadelle</t>
  </si>
  <si>
    <t>قلعة نيحا
Niha Citadelle</t>
  </si>
  <si>
    <t>مغارة كفرحيم
Kfarhim Grotto</t>
  </si>
  <si>
    <t>مغارة عين و زين
Ain wa Zayn Grotto</t>
  </si>
  <si>
    <t>مغارة قاديشا
Kadisha Grotto</t>
  </si>
  <si>
    <t>عنجر
Aanjar</t>
  </si>
  <si>
    <t>قلعة راشيا
Rashaya Citadelle</t>
  </si>
  <si>
    <t>مجدل عنجر
Majdal Aanjar</t>
  </si>
  <si>
    <t>تبنين
Tebnine</t>
  </si>
  <si>
    <t>التصنيف
classification</t>
  </si>
  <si>
    <t>المنطقة
Region</t>
  </si>
  <si>
    <t xml:space="preserve">المعدل
Average </t>
  </si>
  <si>
    <t>دولي
International</t>
  </si>
  <si>
    <t>بيروت
Beirut</t>
  </si>
  <si>
    <t>المتن الشمالي
North Metn</t>
  </si>
  <si>
    <t>البقاع
Bekaa</t>
  </si>
  <si>
    <t>كسروان
Kessrouan</t>
  </si>
  <si>
    <t>أربعة نجوم أ
4Stars A</t>
  </si>
  <si>
    <t>جبيل
Jbeil</t>
  </si>
  <si>
    <t>شمال لبنان
North Lebanon</t>
  </si>
  <si>
    <t>جنوب لبنان
South Lebanon</t>
  </si>
  <si>
    <t>أربعة نجوم ب
 4Stars B</t>
  </si>
  <si>
    <t>ثلاث نجوم أ
3Stars A</t>
  </si>
  <si>
    <t>ثلاث نجوم ب
3Stars B</t>
  </si>
  <si>
    <t>نجمتان أ
2Stars A</t>
  </si>
  <si>
    <t>نجمتان ب
2Stars B</t>
  </si>
  <si>
    <t xml:space="preserve"> أول
Class 1</t>
  </si>
  <si>
    <t xml:space="preserve"> ثاني
Class 2</t>
  </si>
  <si>
    <t>جبل لبنان 
Mount- Lebanon</t>
  </si>
  <si>
    <t>جدول 19 : عدد الليالي ومدة الإقامة في المسكن خلال عام 2015
Table 19: Nights and length of stay in accommodations during year 2015</t>
  </si>
  <si>
    <t xml:space="preserve">البلد
Country
</t>
  </si>
  <si>
    <t>مجموع الزبائن
Total number of clients</t>
  </si>
  <si>
    <t>مجموع الليالي
Total number of nights</t>
  </si>
  <si>
    <t>مجموع الليالي بحسب الزبائن
Average nights per client</t>
  </si>
  <si>
    <t xml:space="preserve">المجموع العام
Grand total
</t>
  </si>
  <si>
    <t>العراق
Irak</t>
  </si>
  <si>
    <t>الأردن
Jordan</t>
  </si>
  <si>
    <t>الولايات المتحدة الأميركية
United States</t>
  </si>
  <si>
    <t>ألمانيا
Germany</t>
  </si>
  <si>
    <t>كندا
Canada</t>
  </si>
  <si>
    <t>السعودية
Saudi Arabia</t>
  </si>
  <si>
    <t>كويت
Kuwait</t>
  </si>
  <si>
    <t>أوستراليا
Australia</t>
  </si>
  <si>
    <t>تركيا
Turkey</t>
  </si>
  <si>
    <t>إيران
Iran</t>
  </si>
  <si>
    <t>سويسرا
Switzerland</t>
  </si>
  <si>
    <t>إسبانيا
Spain</t>
  </si>
  <si>
    <t>بحرين
Bahrain</t>
  </si>
  <si>
    <t>يونان
Greece</t>
  </si>
  <si>
    <t>قبرص
Cyprus</t>
  </si>
  <si>
    <t>هولندا
Netherlands</t>
  </si>
  <si>
    <t>أوكرانيا
Ukraine</t>
  </si>
  <si>
    <t>مغرب
Morocco</t>
  </si>
  <si>
    <t>دينيمارك
Denmark</t>
  </si>
  <si>
    <t>النمسا 
Austria</t>
  </si>
  <si>
    <t>إيرلندا
Ireland</t>
  </si>
  <si>
    <t>فلسطين
Palestine</t>
  </si>
  <si>
    <t>الصين
China</t>
  </si>
  <si>
    <t>فنلندا
Finland</t>
  </si>
  <si>
    <t>نروج
Norway</t>
  </si>
  <si>
    <t>رومانيا
Romania</t>
  </si>
  <si>
    <t>عمان
Oman</t>
  </si>
  <si>
    <t>بلاروسيا 
Belarusia</t>
  </si>
  <si>
    <t>بولندا
Poland</t>
  </si>
  <si>
    <t>شيكيا
Czech Republic</t>
  </si>
  <si>
    <t>ميكرونيسيا
WMMicronesia</t>
  </si>
  <si>
    <t>بلغاريا
Bulgaria</t>
  </si>
  <si>
    <t>افريقيا
Africa</t>
  </si>
  <si>
    <t>إندونيسيا
Indonesia</t>
  </si>
  <si>
    <t>هنغاريا
Hungary</t>
  </si>
  <si>
    <t>جنوب أفريقيا (دولة)
South Africa</t>
  </si>
  <si>
    <t>جنوب كوريا
South Korea</t>
  </si>
  <si>
    <t>أرجنتين
Argentina</t>
  </si>
  <si>
    <t>مكسيك
Mexico</t>
  </si>
  <si>
    <t>سيريلنكا
Sri Lanka</t>
  </si>
  <si>
    <t>بورتوغال
Portugal</t>
  </si>
  <si>
    <t>فيليبين
Philippines</t>
  </si>
  <si>
    <t>أرمينيا
Armenia</t>
  </si>
  <si>
    <t>نيوزيلاند
New Zealand</t>
  </si>
  <si>
    <t>غانا
Ghana</t>
  </si>
  <si>
    <t>سينيغال
Senegal</t>
  </si>
  <si>
    <t>مولدافيا
Moldavia</t>
  </si>
  <si>
    <t>سينغافور
Singapur</t>
  </si>
  <si>
    <t>بانغلادش
Bangladesh</t>
  </si>
  <si>
    <t>بنما
Panama</t>
  </si>
  <si>
    <t>البانيا
Albania</t>
  </si>
  <si>
    <t>أفغانستان
Afghanistan</t>
  </si>
  <si>
    <t>هونغ كونغ
Hong Kong</t>
  </si>
  <si>
    <t>سلوفاكيا
Slovakia</t>
  </si>
  <si>
    <t>أنغولا
Angola</t>
  </si>
  <si>
    <t>أثيوبيا
Ethiopia</t>
  </si>
  <si>
    <t>كازاغستان
Kazakhistan</t>
  </si>
  <si>
    <t>اوغندا
Uganda</t>
  </si>
  <si>
    <t>كينيا
Kenya</t>
  </si>
  <si>
    <t>تايلند
Thailand</t>
  </si>
  <si>
    <t>أوزباكستان
Uzbekistan</t>
  </si>
  <si>
    <t>ماكاو
Macaw</t>
  </si>
  <si>
    <t>تانزانيا
Tanzania</t>
  </si>
  <si>
    <t>بيليز
Belize</t>
  </si>
  <si>
    <t>غامبيا
Gambia</t>
  </si>
  <si>
    <t>سيرّا ليون
Sierra Leone</t>
  </si>
  <si>
    <t>كونغو
Congo</t>
  </si>
  <si>
    <t>بهوتان
Bhutan</t>
  </si>
  <si>
    <t>أندورّا
Andorra</t>
  </si>
  <si>
    <t>موناكو
Monaco</t>
  </si>
  <si>
    <t>جزر القمر
Comoros</t>
  </si>
  <si>
    <t>سويسرا
Swaziland</t>
  </si>
  <si>
    <t>ليبيريا
Liberia</t>
  </si>
  <si>
    <t>زمبابواي
Zimbabwe</t>
  </si>
  <si>
    <t>جورجيا
Georgia</t>
  </si>
  <si>
    <t>يوغوسلوفاكيا
Yugoslavia</t>
  </si>
  <si>
    <t>كاميرون
Cameroon</t>
  </si>
  <si>
    <t>كوبا
Cuba</t>
  </si>
  <si>
    <t>أنتارتيكا
Antartica</t>
  </si>
  <si>
    <t>مالي
Mali</t>
  </si>
  <si>
    <t>أزربيجيان
Azarbeijan</t>
  </si>
  <si>
    <t>ايفوري كوست
Ivory Coast</t>
  </si>
  <si>
    <t>دومينيكا
Dominica</t>
  </si>
  <si>
    <t>لوكسامبورغ
Luxembourg</t>
  </si>
  <si>
    <t>سلوفانيا
Slovenia</t>
  </si>
  <si>
    <t>موزامبيق
Mozambique</t>
  </si>
  <si>
    <t>صوماليا
Somalia</t>
  </si>
  <si>
    <t>أنتيغو و باربادوس
Antigua and barbedos</t>
  </si>
  <si>
    <t>تشاد
Tchad</t>
  </si>
  <si>
    <t>مالطا
Malta</t>
  </si>
  <si>
    <t>موريتانيا
Mauritania</t>
  </si>
  <si>
    <t>بوسنا
Bosnia</t>
  </si>
  <si>
    <t>بوركينا فاسو
Borkina Fasso</t>
  </si>
  <si>
    <t>أستونيا
Estonia</t>
  </si>
  <si>
    <t>بيرو
Peru</t>
  </si>
  <si>
    <t>اورغواي
Urugway</t>
  </si>
  <si>
    <t>بوليفيا
Bolivia</t>
  </si>
  <si>
    <t>غابون
Gabon</t>
  </si>
  <si>
    <t>نيبال
Nepal</t>
  </si>
  <si>
    <t>أيسلندا
Iceland</t>
  </si>
  <si>
    <t>باراغواي
Paraguay</t>
  </si>
  <si>
    <t>كوريا الشمالية
North Korea</t>
  </si>
  <si>
    <t>بروناي 
Brunai</t>
  </si>
  <si>
    <t>لاتفيا
Latvia</t>
  </si>
  <si>
    <t>توكيلان
Tokelan</t>
  </si>
  <si>
    <t>زامبيا
Zambia</t>
  </si>
  <si>
    <t>غينيا
Guinea</t>
  </si>
  <si>
    <t>تادجيكستان
Tadjikistan</t>
  </si>
  <si>
    <t>مكدونيا
Macedonia</t>
  </si>
  <si>
    <t>كيرجيجستان
Kirjisistan</t>
  </si>
  <si>
    <t>جامايكا
Jamaica</t>
  </si>
  <si>
    <t>تركمانستان
Turkmenistan</t>
  </si>
  <si>
    <t>بينين
Benin</t>
  </si>
  <si>
    <t>ليتشينشتين
Lichenshtein</t>
  </si>
  <si>
    <t>دجيبوتي
Djibouti</t>
  </si>
  <si>
    <t>سان كيتس و نيفس
Saint Keits and Neifs</t>
  </si>
  <si>
    <t>اروبا
Aruba</t>
  </si>
  <si>
    <t>المحافظة
Mohafaza</t>
  </si>
  <si>
    <t>التصنيف
Classification</t>
  </si>
  <si>
    <t xml:space="preserve">5 نجوم
5 stars </t>
  </si>
  <si>
    <t>جبل لبنان
Mount Lebanon</t>
  </si>
  <si>
    <t>الجنوب
South Lebanon</t>
  </si>
  <si>
    <t xml:space="preserve">صفحة 13 </t>
  </si>
  <si>
    <t>Sheet 13</t>
  </si>
  <si>
    <t xml:space="preserve">صفحة 14 </t>
  </si>
  <si>
    <t>Sheet 14</t>
  </si>
  <si>
    <t xml:space="preserve">صفحة 15 </t>
  </si>
  <si>
    <t>Table 14:Tourist sites tariffs during year 201</t>
  </si>
  <si>
    <t>Sheet 15</t>
  </si>
  <si>
    <t xml:space="preserve">صفحة 16 </t>
  </si>
  <si>
    <t>Sheet 16</t>
  </si>
  <si>
    <t xml:space="preserve">صفحة 17 </t>
  </si>
  <si>
    <t>Sheet 17</t>
  </si>
  <si>
    <t xml:space="preserve">صفحة 18 </t>
  </si>
  <si>
    <t>Sheet 18</t>
  </si>
  <si>
    <t xml:space="preserve">صفحة 20 </t>
  </si>
  <si>
    <t>Sheet20</t>
  </si>
  <si>
    <t xml:space="preserve">صفحة 21 </t>
  </si>
  <si>
    <t>Sheet 21</t>
  </si>
  <si>
    <t>جدول 13 : زوار مغارة جعيتا  خلال عام 2016</t>
  </si>
  <si>
    <t>Table 13 : Visitors of Jeita during year 2016</t>
  </si>
  <si>
    <t>جدول 14: التعرفة للموقع السياحي خلال عام 2016</t>
  </si>
  <si>
    <t>جدول 15: نسبة (%) إشغال غرف الفندق شهريا بحسب المناطق والتصنيف خلال عام 2016</t>
  </si>
  <si>
    <t>Table 15: Monthly rate (%) of Hotel room occupancy by region and classification during year 2016</t>
  </si>
  <si>
    <t>جدول 16:  نسبة (%) إشغال الأسرّة في الفنادق شهريا بحسب المناطق والتصنيف خلال عام 2016</t>
  </si>
  <si>
    <t>Table 16: Monthly rate (%) of Hotels bed occupancy by region and classification during year 2016</t>
  </si>
  <si>
    <t>جدول17 : نسبة (%) إشغال الغرف المفروشة  شهريا بحسب المناطق والتصنيف خلال عام 2016</t>
  </si>
  <si>
    <t>Table 17 : Monthly rate (%) of Furnished  room occupancy by region and classification during year 2016</t>
  </si>
  <si>
    <t>جدول 18: نسبة (%) إشغال الأسرّة بالغرف المفروشة شهريا بحسب المناطق والتصنيف خلال عام 2016</t>
  </si>
  <si>
    <t>Table 18: Monthly rate (%) of Furnished apartments bed occupancy by region and classification during year 2016</t>
  </si>
  <si>
    <t>جدول 19 : عدد الليالي ومدة الإقامة في المسكن خلال عام 2016</t>
  </si>
  <si>
    <t>Table 19: Nights and length of stay in accommodations during year 2016</t>
  </si>
  <si>
    <t>جدول20: الفنادق المرخصة في لبنان بموجب المحافظة والتصنيف للعام 2016</t>
  </si>
  <si>
    <t>Table 20: Licensed hotels in Lebanon by Mohafaza and classification for 2016</t>
  </si>
  <si>
    <t>جدول21: الأماكن السياحية المرخصة في لبنان  بموجب المحافظة والتصنيف للعام 2016</t>
  </si>
  <si>
    <t>Table 21: Licensed tourist places in Lebanon by Mohafaza and classification for 2016</t>
  </si>
  <si>
    <t>جدول 22: عدد المطاعم المرخصة في لبنان  حسب الفئة والمحافظة للعام 2016</t>
  </si>
  <si>
    <t>Table 22: The number of licensed restaurants in Lebanon by classification and Mohafaza for 2016</t>
  </si>
  <si>
    <t>جدول 13 : زوار مغارة جعيتا  خلال عام 2016
Table 13 : Visitors of Jeita during year 2016</t>
  </si>
  <si>
    <t xml:space="preserve"> جدول 14: التعرفة للموقع السياحي خلال عام 2016
Table 14:Tourist sites tariffs during year 2016</t>
  </si>
  <si>
    <t>شيلي
Chile</t>
  </si>
  <si>
    <t>ميمار
Mimar</t>
  </si>
  <si>
    <t>لاوس 
Laos</t>
  </si>
  <si>
    <t xml:space="preserve"> جدول 15: نسبة (%) إشغال غرف الفندق بحسب المناطق والتصنيف خلال عام 2016
Table 15: rate (%) of Hotel room occupancy by region and classification during year 2016
</t>
  </si>
  <si>
    <t>جدول 16:  نسبة (%) إشغال الأسرّة في الفنادق بحسب المناطق والتصنيف خلال عام 2016
Table 16: rate (%) of Hotels bed occupancy by region and classification during year 2016</t>
  </si>
  <si>
    <t>جدول17 : نسبة (%) إشغال الغرف المفروشة  بحسب المناطق والتصنيف خلال عام 2016
Table 17 :  rate (%) of Furnished  room occupancy by region and classification during year 2016</t>
  </si>
  <si>
    <t>جدول 18: نسبة (%) إشغال الأسرّة بالغرف المفروشة بحسب المناطق والتصنيف خلال عام 2015
Table 18: rate (%) of Furnished apartments bed occupancy by region and classification during year 2015</t>
  </si>
  <si>
    <t>_</t>
  </si>
  <si>
    <t xml:space="preserve"> نجمة أ 
star A  </t>
  </si>
  <si>
    <t xml:space="preserve"> نجمة ب 
star B  </t>
  </si>
  <si>
    <r>
      <t>الشمال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North</t>
    </r>
  </si>
  <si>
    <t>درجة أولى 
First Class</t>
  </si>
  <si>
    <t>درجة ثانية 
Second Class</t>
  </si>
  <si>
    <t>درجة ثالثة
Third Class</t>
  </si>
  <si>
    <t>جدول 20: الفنادق المرخصة في لبنان بموجب المحافظة والتصنيف للعام 2016
Table 20: Licensed hotels in Lebanon by Mohafaza and classification for 2016</t>
  </si>
  <si>
    <t xml:space="preserve"> جدول  1 - الحركة الشهرية للقادمون  بموجب الجنسية خلال عام 2016 
 Table 1 - Monthly Arrivals according to nationality during year 2016 
</t>
  </si>
  <si>
    <t>الجنسية
Nationality</t>
  </si>
  <si>
    <t xml:space="preserve"> المجموع العام
Grand total</t>
  </si>
  <si>
    <t xml:space="preserve"> كل العرب
All Arabs</t>
  </si>
  <si>
    <t xml:space="preserve">  عرب
Arabs</t>
  </si>
  <si>
    <t xml:space="preserve"> لبنان
 Lebanon</t>
  </si>
  <si>
    <t xml:space="preserve">  سوريا
Syria</t>
  </si>
  <si>
    <t xml:space="preserve"> مصر
Egypt</t>
  </si>
  <si>
    <t xml:space="preserve"> العراق
Iraq </t>
  </si>
  <si>
    <t xml:space="preserve"> الأردن
 Jordan</t>
  </si>
  <si>
    <t>-</t>
  </si>
  <si>
    <t xml:space="preserve"> حضرموت
Hadramout</t>
  </si>
  <si>
    <t xml:space="preserve"> المملكة العربية السعودية
 Saudi Arabia</t>
  </si>
  <si>
    <t xml:space="preserve"> اليمن
Yemen</t>
  </si>
  <si>
    <t xml:space="preserve"> جيبوتي
 Djibouti</t>
  </si>
  <si>
    <t xml:space="preserve">  الصومال
Somalia </t>
  </si>
  <si>
    <t xml:space="preserve">  إرتريا
Eritria</t>
  </si>
  <si>
    <t xml:space="preserve"> السودان
 Sudan</t>
  </si>
  <si>
    <t xml:space="preserve">  البحرين
Bahrain</t>
  </si>
  <si>
    <t xml:space="preserve">  الكويت
Kuwait</t>
  </si>
  <si>
    <t xml:space="preserve"> سلطنة عمان
Oman</t>
  </si>
  <si>
    <t xml:space="preserve"> قطر
Qatar</t>
  </si>
  <si>
    <t xml:space="preserve"> الإمارات العربية المتحدة
United Arab Emirates</t>
  </si>
  <si>
    <t xml:space="preserve"> الجزائر
 Algeria </t>
  </si>
  <si>
    <t xml:space="preserve"> ليبيا
Lybia</t>
  </si>
  <si>
    <t xml:space="preserve"> موريتانيا
 Mauritania </t>
  </si>
  <si>
    <t xml:space="preserve"> المغرب
 Morocco</t>
  </si>
  <si>
    <t xml:space="preserve">  تونس
Tunisia</t>
  </si>
  <si>
    <t xml:space="preserve"> فئات خاصة
 Special categories</t>
  </si>
  <si>
    <t xml:space="preserve"> فلسطيني لاجىء في لبنان
 Palestinian refugee in Lebanon</t>
  </si>
  <si>
    <t xml:space="preserve">  فلسطيني أجنبي
Foreign Palestinian</t>
  </si>
  <si>
    <t xml:space="preserve">  قيد الدرس
 Under study</t>
  </si>
  <si>
    <t>جواز مرور
 Pass Passport</t>
  </si>
  <si>
    <t xml:space="preserve"> إفريقيا باستثناء البلدان العربية 
Africa without arab countries</t>
  </si>
  <si>
    <t xml:space="preserve"> إفريقيا الوسطى
Central Africa
</t>
  </si>
  <si>
    <t xml:space="preserve"> أنغولا
Angola</t>
  </si>
  <si>
    <t xml:space="preserve">  كاميرون
 Cameroun</t>
  </si>
  <si>
    <t xml:space="preserve">إفريقيا الوسطى
Central Africa  </t>
  </si>
  <si>
    <t xml:space="preserve"> تشاد
Tchad </t>
  </si>
  <si>
    <t xml:space="preserve"> كونغو
Congo</t>
  </si>
  <si>
    <t xml:space="preserve">  غينيا الاستوائية
 Euqtorial Guinee</t>
  </si>
  <si>
    <t xml:space="preserve"> غابون
Gabon</t>
  </si>
  <si>
    <t>ساوتومي وبرنسب
Saw Tomey &amp; Priceps</t>
  </si>
  <si>
    <t xml:space="preserve">  زائير
Zaire </t>
  </si>
  <si>
    <t xml:space="preserve">  إفريقيا الشرقية
 East Africa</t>
  </si>
  <si>
    <t xml:space="preserve"> بوروندي
Burundi</t>
  </si>
  <si>
    <t xml:space="preserve"> جزر القمر
Comoros</t>
  </si>
  <si>
    <t xml:space="preserve">  أثيوبيا
 Ethiopia</t>
  </si>
  <si>
    <t xml:space="preserve"> كينيا
Kenya</t>
  </si>
  <si>
    <t xml:space="preserve"> مدغشقر
Madagascar </t>
  </si>
  <si>
    <t xml:space="preserve">  مالاوي
Malawi</t>
  </si>
  <si>
    <t xml:space="preserve">جزر الموريس
 Muaritiaus </t>
  </si>
  <si>
    <t xml:space="preserve"> رواندا
Rwanda</t>
  </si>
  <si>
    <t xml:space="preserve"> جزر السيشل
Seyschells</t>
  </si>
  <si>
    <t xml:space="preserve"> Tanzania</t>
  </si>
  <si>
    <t xml:space="preserve"> أوغندا 
Uganda</t>
  </si>
  <si>
    <t xml:space="preserve">   زامبيا
Zambia</t>
  </si>
  <si>
    <t xml:space="preserve">  إفريقيا الجنوبية
South Africa</t>
  </si>
  <si>
    <t xml:space="preserve"> ليسوتو
Lesotho</t>
  </si>
  <si>
    <t xml:space="preserve">  موزامبيق
Mozambique</t>
  </si>
  <si>
    <t xml:space="preserve">  ناميبيا
 Namibia</t>
  </si>
  <si>
    <t xml:space="preserve">   إفريقيا الجنوبية
South Africa</t>
  </si>
  <si>
    <t xml:space="preserve">  سوازيلاند
Swaziland</t>
  </si>
  <si>
    <t xml:space="preserve">  زمبابواي
Zimbabwe</t>
  </si>
  <si>
    <t xml:space="preserve">  بنين
Benin</t>
  </si>
  <si>
    <t xml:space="preserve">  بوركينا فاسو
 Borkina Fasso</t>
  </si>
  <si>
    <t xml:space="preserve"> الرأس الأخضر
Cap Verde </t>
  </si>
  <si>
    <t xml:space="preserve">  غامبيا
Gambia</t>
  </si>
  <si>
    <t xml:space="preserve"> غانا
Ghana</t>
  </si>
  <si>
    <t xml:space="preserve">  غينيا
 Guinea</t>
  </si>
  <si>
    <t xml:space="preserve"> غينيا بيساو</t>
  </si>
  <si>
    <t xml:space="preserve">  ساحل العاج
Ivory Caost</t>
  </si>
  <si>
    <t xml:space="preserve"> ليبيريا
 Liberia</t>
  </si>
  <si>
    <t xml:space="preserve"> مالي
Mali </t>
  </si>
  <si>
    <t xml:space="preserve"> النيجير
Niger</t>
  </si>
  <si>
    <t xml:space="preserve"> نيجيريا
Nigeria </t>
  </si>
  <si>
    <t xml:space="preserve"> السنغال
 Senegal</t>
  </si>
  <si>
    <t xml:space="preserve"> سيراليون
Sierra Leone</t>
  </si>
  <si>
    <t xml:space="preserve"> توغو
Togo</t>
  </si>
  <si>
    <t xml:space="preserve">  القارة الأميركية
America</t>
  </si>
  <si>
    <t xml:space="preserve">  جزر الكاراييب
 Caribbeans</t>
  </si>
  <si>
    <t xml:space="preserve"> أنتغوا وبرمودا
 Antegua and Bermuda</t>
  </si>
  <si>
    <t xml:space="preserve"> جزر الباهاماس
 Bahamas</t>
  </si>
  <si>
    <t xml:space="preserve">  بربادوس
 Barbedos</t>
  </si>
  <si>
    <t xml:space="preserve"> كوبا
Cuba</t>
  </si>
  <si>
    <t xml:space="preserve"> دومينكا
 Dominca</t>
  </si>
  <si>
    <t>جمهورية الدومينيك 
 Dominica</t>
  </si>
  <si>
    <t xml:space="preserve">  غرينادا
 Granada</t>
  </si>
  <si>
    <t xml:space="preserve"> هايتي
 Haiti</t>
  </si>
  <si>
    <t xml:space="preserve">جاميكا
Jamaica </t>
  </si>
  <si>
    <t xml:space="preserve">   بورتو ريكو
Porto-Rico</t>
  </si>
  <si>
    <t xml:space="preserve"> سان كيتس- نيفس
Saint Kits&amp; Nefts </t>
  </si>
  <si>
    <t xml:space="preserve">سان لوشيا 
Santa Luccia </t>
  </si>
  <si>
    <t xml:space="preserve">سان فانسان غرونادين
Saint-Vincent Grenadine </t>
  </si>
  <si>
    <t xml:space="preserve">  أميركا الوسطى
 Central America</t>
  </si>
  <si>
    <t xml:space="preserve"> بليز
 Belize </t>
  </si>
  <si>
    <t xml:space="preserve"> كوستاريكا
Costarica </t>
  </si>
  <si>
    <t xml:space="preserve"> سلفادور
Salvadore</t>
  </si>
  <si>
    <t xml:space="preserve">غواتيمالا
 Guatemala </t>
  </si>
  <si>
    <t xml:space="preserve">  هندوراس
 Honduras</t>
  </si>
  <si>
    <t xml:space="preserve"> نيكاراغوا
Nicaragua</t>
  </si>
  <si>
    <t xml:space="preserve">باناما
 Panama </t>
  </si>
  <si>
    <t xml:space="preserve"> اميركا الشمالية
North American</t>
  </si>
  <si>
    <t xml:space="preserve">   كندا
Canada</t>
  </si>
  <si>
    <t xml:space="preserve">  المكسيك
 Mexico</t>
  </si>
  <si>
    <t xml:space="preserve">  الولايات المتحدة
United States</t>
  </si>
  <si>
    <t xml:space="preserve"> اميركا الجنوبية
South America</t>
  </si>
  <si>
    <t xml:space="preserve">  الأرجنتين
Argentina</t>
  </si>
  <si>
    <t xml:space="preserve">  بوليفيا
 Bolivia</t>
  </si>
  <si>
    <t xml:space="preserve"> شيلي
Chile</t>
  </si>
  <si>
    <t xml:space="preserve"> كولومبيا
 Colombia</t>
  </si>
  <si>
    <t xml:space="preserve">  البيرو
Peru</t>
  </si>
  <si>
    <t xml:space="preserve">  سورينام
Surinam</t>
  </si>
  <si>
    <t xml:space="preserve">  ترينيداد وتوباغو
 Trinidad and Tobago</t>
  </si>
  <si>
    <t xml:space="preserve">  أورغواي
Urgway</t>
  </si>
  <si>
    <t xml:space="preserve">  فنزويلا
Venezuela</t>
  </si>
  <si>
    <t xml:space="preserve"> إكوادور
Equador </t>
  </si>
  <si>
    <t xml:space="preserve"> باراغواي
Paraguay</t>
  </si>
  <si>
    <t xml:space="preserve">آسيا  باستثناء البلدان العربية 
  Asia without arab countries </t>
  </si>
  <si>
    <t xml:space="preserve">  الشرق الأقصى
Far East</t>
  </si>
  <si>
    <t xml:space="preserve">  الصين الشعبية
China</t>
  </si>
  <si>
    <t xml:space="preserve"> هونغ كونغ
Hong Kong </t>
  </si>
  <si>
    <t xml:space="preserve"> اليابان
 Japan </t>
  </si>
  <si>
    <t xml:space="preserve">ماكاو
  Macaw
</t>
  </si>
  <si>
    <t xml:space="preserve">  منغوليا
Mongolia</t>
  </si>
  <si>
    <t xml:space="preserve"> كوريا الشمالية
 North Corea</t>
  </si>
  <si>
    <t xml:space="preserve">  كوريا الجنوبية
 South Corea</t>
  </si>
  <si>
    <t xml:space="preserve"> تايوان
 Taiwan</t>
  </si>
  <si>
    <t xml:space="preserve">  آسيا الجنوبية
 South Asia</t>
  </si>
  <si>
    <t xml:space="preserve">  أفغانستان
 Afghanistan</t>
  </si>
  <si>
    <t xml:space="preserve"> بنغلاديش
 Bangladesh</t>
  </si>
  <si>
    <t xml:space="preserve"> بوتان
Bhutan </t>
  </si>
  <si>
    <t xml:space="preserve"> الهند
India</t>
  </si>
  <si>
    <t xml:space="preserve"> إيران
Iran</t>
  </si>
  <si>
    <t xml:space="preserve"> كازاخستان
Kazakhistan</t>
  </si>
  <si>
    <t xml:space="preserve">  كيرجيزيا
Kirjistan</t>
  </si>
  <si>
    <t xml:space="preserve">  جزر المالديف
Maldive Islands</t>
  </si>
  <si>
    <t xml:space="preserve">  نيبال
Nepal</t>
  </si>
  <si>
    <t xml:space="preserve"> باكستان
Pakistan</t>
  </si>
  <si>
    <t xml:space="preserve">  سريلانكا
Sri Lanka</t>
  </si>
  <si>
    <t xml:space="preserve"> / طادجكستان
Tadjikistan</t>
  </si>
  <si>
    <t xml:space="preserve"> تركمانستان
 Turkmenistan</t>
  </si>
  <si>
    <t xml:space="preserve">   أوزباكستان
Uzbekistan</t>
  </si>
  <si>
    <t xml:space="preserve">  جنوب شرق آسيا
 South East Asia</t>
  </si>
  <si>
    <t xml:space="preserve"> بروناي
 Brunei </t>
  </si>
  <si>
    <t xml:space="preserve"> ميانمار
Myanmar</t>
  </si>
  <si>
    <t xml:space="preserve"> كمبوديا
 Cambodia </t>
  </si>
  <si>
    <t xml:space="preserve">  أندونيسيا
 Indonesia</t>
  </si>
  <si>
    <t xml:space="preserve"> لاووس
Laos</t>
  </si>
  <si>
    <t xml:space="preserve"> ماليزيا
 Malaysia </t>
  </si>
  <si>
    <t xml:space="preserve">  فيتنام
Vietnam</t>
  </si>
  <si>
    <t xml:space="preserve">  سنغافورة
 Singapur</t>
  </si>
  <si>
    <t xml:space="preserve">  تايلاند
Thailand</t>
  </si>
  <si>
    <t xml:space="preserve">  الفيليبين
Philippines</t>
  </si>
  <si>
    <t xml:space="preserve"> اوروبا
Europe</t>
  </si>
  <si>
    <t xml:space="preserve">  الكوكاز
 Caucasia</t>
  </si>
  <si>
    <t xml:space="preserve">  ارمينيا
Armenia </t>
  </si>
  <si>
    <t xml:space="preserve"> اذربيجان
Azarbeijan </t>
  </si>
  <si>
    <t xml:space="preserve"> جورجيا
 Georgia </t>
  </si>
  <si>
    <t xml:space="preserve"> أوروبا الشرقية
 East Europe </t>
  </si>
  <si>
    <t xml:space="preserve"> ألبانيا
Albania</t>
  </si>
  <si>
    <t xml:space="preserve"> بيلوروسيا
Belarusia</t>
  </si>
  <si>
    <t xml:space="preserve"> البوسنة والهرسك
Bosnia </t>
  </si>
  <si>
    <t xml:space="preserve"> بلغاريا
 Bulgaria</t>
  </si>
  <si>
    <t xml:space="preserve">  كرواتيا
Croatia</t>
  </si>
  <si>
    <t xml:space="preserve">  الجمهورية التشيكية
 Czech Republic</t>
  </si>
  <si>
    <t xml:space="preserve">  هنغاريا
Hungary</t>
  </si>
  <si>
    <t xml:space="preserve"> مقدونيا 
Macedonia</t>
  </si>
  <si>
    <t xml:space="preserve">  مولدافيا
Moldavia</t>
  </si>
  <si>
    <t xml:space="preserve">  بولندا
Poland</t>
  </si>
  <si>
    <t xml:space="preserve">  رومانيا
 Romania</t>
  </si>
  <si>
    <t xml:space="preserve">  الاتحاد الروسي
 Russia</t>
  </si>
  <si>
    <t xml:space="preserve">  سلوفاكيا
Slovakia
</t>
  </si>
  <si>
    <t xml:space="preserve">سلوفانيا
 Slovenia </t>
  </si>
  <si>
    <t xml:space="preserve">  أوكرانيا
Ukraine
</t>
  </si>
  <si>
    <t xml:space="preserve"> يوغوسلافيا
Yougoslavia</t>
  </si>
  <si>
    <t xml:space="preserve">  أوروبا الشرق أوسطية
 Middle Eastern Europe</t>
  </si>
  <si>
    <t xml:space="preserve">   قبرص
Cyprus</t>
  </si>
  <si>
    <t xml:space="preserve"> اليونان 
Greece </t>
  </si>
  <si>
    <t xml:space="preserve">  تركيا
 Turkey</t>
  </si>
  <si>
    <t xml:space="preserve"> اوروبا الشمالية
North Europe</t>
  </si>
  <si>
    <t xml:space="preserve">  دانمارك
Denmark
</t>
  </si>
  <si>
    <t xml:space="preserve">  إستونيا
Estonia</t>
  </si>
  <si>
    <t xml:space="preserve">  فنلندا
 Finland</t>
  </si>
  <si>
    <t xml:space="preserve"> إيسلاند
 Iceland </t>
  </si>
  <si>
    <t xml:space="preserve">  لاتفيا
 Latvia</t>
  </si>
  <si>
    <t xml:space="preserve">   السويد
Sweden</t>
  </si>
  <si>
    <t xml:space="preserve"> ليتوانيا
 Lituania</t>
  </si>
  <si>
    <t xml:space="preserve">  النروج
 Norway</t>
  </si>
  <si>
    <t xml:space="preserve">  أوروبا الغربية
West Europe</t>
  </si>
  <si>
    <t xml:space="preserve"> إندورا
Andorra</t>
  </si>
  <si>
    <t xml:space="preserve"> النمسا
 Austria</t>
  </si>
  <si>
    <t xml:space="preserve">  بلجيكا
Belgium </t>
  </si>
  <si>
    <t xml:space="preserve">  فرنسا
France</t>
  </si>
  <si>
    <t xml:space="preserve"> ألمانيا
 Germany/</t>
  </si>
  <si>
    <t xml:space="preserve">  أيرلاندا
 Irland</t>
  </si>
  <si>
    <t xml:space="preserve">  إيطاليا
Italy </t>
  </si>
  <si>
    <t xml:space="preserve"> ليشتنشتين
Lichenshtein</t>
  </si>
  <si>
    <t xml:space="preserve"> اللوكسمبورغ
Luxembourg</t>
  </si>
  <si>
    <t xml:space="preserve">  مالطا
Malta</t>
  </si>
  <si>
    <t xml:space="preserve"> موناكو
Monaco </t>
  </si>
  <si>
    <t xml:space="preserve">  هولندا
Netherlands</t>
  </si>
  <si>
    <t xml:space="preserve"> البرتغال
Portugal </t>
  </si>
  <si>
    <t xml:space="preserve"> سان مارينو
San Marino </t>
  </si>
  <si>
    <t xml:space="preserve">   إسبانيا
Spain</t>
  </si>
  <si>
    <t xml:space="preserve">  سويسرا
 Switzerland</t>
  </si>
  <si>
    <t xml:space="preserve">  بريطانيا
Great-Britain</t>
  </si>
  <si>
    <t xml:space="preserve">  فاتيكان
Vatican</t>
  </si>
  <si>
    <t xml:space="preserve">صربيا
 Serbia </t>
  </si>
  <si>
    <t xml:space="preserve">  أوقيانا
 Oceania</t>
  </si>
  <si>
    <t xml:space="preserve">  أوسترلازيا
 Austerlasia</t>
  </si>
  <si>
    <t xml:space="preserve">  أوستراليا
Australia</t>
  </si>
  <si>
    <t xml:space="preserve">  نيوزيلاند
 New Zealand</t>
  </si>
  <si>
    <t xml:space="preserve"> ميلانيزيا
 Milanasia</t>
  </si>
  <si>
    <t xml:space="preserve"> جزر الفيجي
Fidgi </t>
  </si>
  <si>
    <t xml:space="preserve"> كاليدونيا
 Kaledonia</t>
  </si>
  <si>
    <t xml:space="preserve">  جزر سليمان
Solomon Islands</t>
  </si>
  <si>
    <t xml:space="preserve"> فاواتو
Vawato</t>
  </si>
  <si>
    <t xml:space="preserve">  ميكرونيزيا
Micronesia</t>
  </si>
  <si>
    <t xml:space="preserve"> و.م. ميكرونيزيا
 WMMicronesia</t>
  </si>
  <si>
    <t xml:space="preserve"> جزر المارشال
Marshall Islands </t>
  </si>
  <si>
    <t xml:space="preserve">  ناوروNauru</t>
  </si>
  <si>
    <t xml:space="preserve"> بولينيزيا
 Polynesia</t>
  </si>
  <si>
    <t xml:space="preserve">  كيريباتي
Kiribati</t>
  </si>
  <si>
    <t xml:space="preserve"> تونغا
Tonga</t>
  </si>
  <si>
    <t xml:space="preserve"> توفالو
Toffalo </t>
  </si>
  <si>
    <t xml:space="preserve"> جزر الساموا الشمالية
 North Samoa Islands </t>
  </si>
  <si>
    <t xml:space="preserve">  الدول الإضافية
 Extra States</t>
  </si>
  <si>
    <t xml:space="preserve">  المنظمات الدولية
International Organizations</t>
  </si>
  <si>
    <t xml:space="preserve">  الصليب الاحمر
 Red Cross</t>
  </si>
  <si>
    <t xml:space="preserve">  الامم المتحدة
 United Nations</t>
  </si>
  <si>
    <t xml:space="preserve">جنسيات أخرى
 Other Nationalities </t>
  </si>
  <si>
    <t xml:space="preserve">  غير معينة
 Non-defined</t>
  </si>
  <si>
    <t xml:space="preserve"> غير لبنانية
Other Lebanese</t>
  </si>
  <si>
    <t xml:space="preserve">  غير كويتية
Other Kuwait</t>
  </si>
  <si>
    <t xml:space="preserve"> المصدر : المديرية العامة للأمن العام
Source: General Directorate of General Security</t>
  </si>
  <si>
    <t xml:space="preserve"> جدول رقم 2 - المغادرون بموجب الجنسية خلال عام 2016
Table 2 - Departures according to nationality during year 2016</t>
  </si>
  <si>
    <t xml:space="preserve">  كل العرب
All Arabs </t>
  </si>
  <si>
    <t xml:space="preserve">  عرب
 Arabs</t>
  </si>
  <si>
    <t xml:space="preserve"> لبنان
 Lebanon </t>
  </si>
  <si>
    <t xml:space="preserve">  سوريا
 Syria</t>
  </si>
  <si>
    <t xml:space="preserve"> مصر
 Egypt</t>
  </si>
  <si>
    <t xml:space="preserve"> العراق
 Irak</t>
  </si>
  <si>
    <t xml:space="preserve">الأردن
 Jordan </t>
  </si>
  <si>
    <t xml:space="preserve">  حضرموت
Hadramout</t>
  </si>
  <si>
    <t xml:space="preserve"> المملكة العربية السعودية
 Saudi Arabia </t>
  </si>
  <si>
    <t xml:space="preserve">  اليمن
Yemen</t>
  </si>
  <si>
    <t xml:space="preserve">  الصومال
Somalia</t>
  </si>
  <si>
    <t>إرتريا
Eritria</t>
  </si>
  <si>
    <t xml:space="preserve"> السودان
Sudan </t>
  </si>
  <si>
    <t xml:space="preserve"> البحرين
Bahrain</t>
  </si>
  <si>
    <t xml:space="preserve">  الكويت
 Kuwait</t>
  </si>
  <si>
    <t xml:space="preserve">  قطر
Qatar</t>
  </si>
  <si>
    <t xml:space="preserve">الإمارات العربية المتحدة
United Arab Emirates </t>
  </si>
  <si>
    <t xml:space="preserve"> الجزائر
Algeria</t>
  </si>
  <si>
    <t xml:space="preserve"> ليبيا
 Lybia</t>
  </si>
  <si>
    <t xml:space="preserve"> موريتانيا
Mauritania </t>
  </si>
  <si>
    <t>تونس
 Tunisia</t>
  </si>
  <si>
    <t xml:space="preserve"> فئات خاصة
Special categories</t>
  </si>
  <si>
    <t>فلسطيني أجنبي
Foreign Palestinian</t>
  </si>
  <si>
    <t xml:space="preserve"> جواز مرور
 Pass Passport</t>
  </si>
  <si>
    <t xml:space="preserve"> إفريقيا باستثناء البلدان العربية  
Africa without arab countries</t>
  </si>
  <si>
    <t xml:space="preserve">  إفريقيا الوسطى
Central Africa</t>
  </si>
  <si>
    <t xml:space="preserve">  أنغولا
AngolaAngola</t>
  </si>
  <si>
    <t xml:space="preserve"> إفريقيا الوسطى
 Central Africa</t>
  </si>
  <si>
    <t xml:space="preserve">  كونغو
Congo</t>
  </si>
  <si>
    <t xml:space="preserve"> غينيا الاستوائية
 Euqtorial Guinee </t>
  </si>
  <si>
    <t xml:space="preserve"> غابون
Gabon </t>
  </si>
  <si>
    <t xml:space="preserve"> ساوتومي وبرنسب</t>
  </si>
  <si>
    <t xml:space="preserve">  زائير
Zaire</t>
  </si>
  <si>
    <t xml:space="preserve"> إفريقيا الشرقية
 East Africa</t>
  </si>
  <si>
    <t xml:space="preserve"> بوروندي
Burundi </t>
  </si>
  <si>
    <t xml:space="preserve">  جزر القمر
Comoros</t>
  </si>
  <si>
    <t xml:space="preserve">أثيوبيا
 Ethiopia  </t>
  </si>
  <si>
    <t xml:space="preserve">  كينيا
Kenya</t>
  </si>
  <si>
    <t xml:space="preserve">مدغشقر
Madagascar  </t>
  </si>
  <si>
    <t xml:space="preserve"> مالاوي
Malawi</t>
  </si>
  <si>
    <t xml:space="preserve"> جزر الموريس
 Muaritiaus </t>
  </si>
  <si>
    <t xml:space="preserve"> رواندا
Rwanda/</t>
  </si>
  <si>
    <t xml:space="preserve">  جزر السيشل
Seyschells</t>
  </si>
  <si>
    <t>Tanzania</t>
  </si>
  <si>
    <t xml:space="preserve"> أوغندا
 Uganda/</t>
  </si>
  <si>
    <t xml:space="preserve">زامبيا
 Zambia </t>
  </si>
  <si>
    <t xml:space="preserve"> بوتسوانا
Botswana</t>
  </si>
  <si>
    <t xml:space="preserve">  ليسوتو
Lesotho</t>
  </si>
  <si>
    <t xml:space="preserve"> ناميبيا
Namibia</t>
  </si>
  <si>
    <t xml:space="preserve"> إفريقيا الجنوبية
 South Africa </t>
  </si>
  <si>
    <t xml:space="preserve"> زمبابواي
Zimbabwe</t>
  </si>
  <si>
    <t xml:space="preserve"> غامبيا
 Gambia</t>
  </si>
  <si>
    <t xml:space="preserve">  غانا
Ghana</t>
  </si>
  <si>
    <t xml:space="preserve">   غينيا
Guinea</t>
  </si>
  <si>
    <t xml:space="preserve">  غينيا بيساو
Guinee Bissaw</t>
  </si>
  <si>
    <t xml:space="preserve"> ساحل العاج
 Ivory Caost</t>
  </si>
  <si>
    <t xml:space="preserve">  ليبيريا
 Liberia</t>
  </si>
  <si>
    <t xml:space="preserve">  مالي
Mali</t>
  </si>
  <si>
    <t>النيجير
Niger</t>
  </si>
  <si>
    <t xml:space="preserve"> نيجيريا
Nigeria</t>
  </si>
  <si>
    <t xml:space="preserve"> سيراليون
Sierra Leone </t>
  </si>
  <si>
    <t xml:space="preserve"> توغو
Togo </t>
  </si>
  <si>
    <t xml:space="preserve"> القارة الأميركية
 America</t>
  </si>
  <si>
    <t xml:space="preserve">  جزر الكاراييب
Caribbeans </t>
  </si>
  <si>
    <t>أنتغوا وبرمودا
Antegua and Bermuda</t>
  </si>
  <si>
    <t xml:space="preserve"> كوبا
 Cuba </t>
  </si>
  <si>
    <t xml:space="preserve">  دومينكا
 Dominca</t>
  </si>
  <si>
    <t xml:space="preserve"> جمهورية الدومينيك 
Dominica</t>
  </si>
  <si>
    <t xml:space="preserve"> غرينادا
Granada </t>
  </si>
  <si>
    <t xml:space="preserve">  بورتو ريكو
Puerto-rico / Porto-Rico</t>
  </si>
  <si>
    <t xml:space="preserve"> سان كيتس- نيفس
Saint Kits&amp; Nefts</t>
  </si>
  <si>
    <t>سان لوشيا 
 Santa Luccia</t>
  </si>
  <si>
    <t xml:space="preserve">  سان فانسان غرونادين
 Saint-Vincent Grenadine</t>
  </si>
  <si>
    <t xml:space="preserve"> أميركا الوسطى
Central America </t>
  </si>
  <si>
    <t xml:space="preserve"> بليز
 Belize</t>
  </si>
  <si>
    <t xml:space="preserve"> كوستاريكا
Costarica</t>
  </si>
  <si>
    <t xml:space="preserve">   سلفادور
Salvadore</t>
  </si>
  <si>
    <t xml:space="preserve"> غواتيمالا
Guatemala </t>
  </si>
  <si>
    <t xml:space="preserve"> هندوراس
 Honduras</t>
  </si>
  <si>
    <t xml:space="preserve">  نيكاراغوا
Nicaragua </t>
  </si>
  <si>
    <t xml:space="preserve"> باناما
 Panama/</t>
  </si>
  <si>
    <t xml:space="preserve">  اميركا الشمالية
 North American</t>
  </si>
  <si>
    <t xml:space="preserve"> المكسيك
Mexico </t>
  </si>
  <si>
    <t xml:space="preserve"> اميركا الجنوبية
South America </t>
  </si>
  <si>
    <t xml:space="preserve"> الأرجنتين
 Argentina</t>
  </si>
  <si>
    <t xml:space="preserve">  بوليفيا
 Bolivia
</t>
  </si>
  <si>
    <t xml:space="preserve">  البرازيل
 Brazil</t>
  </si>
  <si>
    <t xml:space="preserve">   شيلي
Chile</t>
  </si>
  <si>
    <t>/ كولومبيا
Colombia</t>
  </si>
  <si>
    <t xml:space="preserve"> البيرو
Peru</t>
  </si>
  <si>
    <t xml:space="preserve">  أورغواي
 Urgway</t>
  </si>
  <si>
    <t xml:space="preserve"> فنزويلا
 Venezuela </t>
  </si>
  <si>
    <t xml:space="preserve">  إكوادور
Equador</t>
  </si>
  <si>
    <t xml:space="preserve">باراغواي
 Paraguay </t>
  </si>
  <si>
    <t xml:space="preserve"> الشرق الأقصى
 Far East </t>
  </si>
  <si>
    <t xml:space="preserve">  هونغ كونغ
Hong Kong</t>
  </si>
  <si>
    <t>ماكاو 
Macaw</t>
  </si>
  <si>
    <t xml:space="preserve"> منغوليا
 Mongolia </t>
  </si>
  <si>
    <t xml:space="preserve">  كوريا الشمالية
North Corea</t>
  </si>
  <si>
    <t xml:space="preserve">  آسيا الجنوبية
South Asia</t>
  </si>
  <si>
    <t xml:space="preserve"> بنغلاديش
Bangladesh
 </t>
  </si>
  <si>
    <t xml:space="preserve"> بوتان
Bhutan</t>
  </si>
  <si>
    <t xml:space="preserve"> الهند
India </t>
  </si>
  <si>
    <t xml:space="preserve">  إيران
Iran</t>
  </si>
  <si>
    <t xml:space="preserve"> كازاخستان
Kazakhistan </t>
  </si>
  <si>
    <t xml:space="preserve">   نيبال
Nepal</t>
  </si>
  <si>
    <t xml:space="preserve">  طادجكستان
Tadjikistan</t>
  </si>
  <si>
    <t xml:space="preserve">  تركمانستان
 Turkmenistan</t>
  </si>
  <si>
    <t xml:space="preserve">  أوزباكستان
Uzbekistan</t>
  </si>
  <si>
    <t xml:space="preserve">  جنوب شرق آسيا
South East Asia</t>
  </si>
  <si>
    <t xml:space="preserve"> بروناي
Brunei </t>
  </si>
  <si>
    <t>أندونيسيا
Indonesia</t>
  </si>
  <si>
    <t xml:space="preserve">  لاووس
LaosLaosLaosLaos</t>
  </si>
  <si>
    <t xml:space="preserve"> فيتنام
Vietnam</t>
  </si>
  <si>
    <t xml:space="preserve">  تايلاند
Thailand </t>
  </si>
  <si>
    <t xml:space="preserve"> اوروبا
Europe </t>
  </si>
  <si>
    <t xml:space="preserve">  الكوكاز
 Cocasia</t>
  </si>
  <si>
    <t xml:space="preserve"> ارمينيا
 Armenia/</t>
  </si>
  <si>
    <t xml:space="preserve"> اذربيجان
Azarbeijan</t>
  </si>
  <si>
    <t xml:space="preserve"> أوروبا الشرقية
East Europe</t>
  </si>
  <si>
    <t xml:space="preserve">  ألبانيا
Albania</t>
  </si>
  <si>
    <t xml:space="preserve"> بيلوروسيا
 Belarusia</t>
  </si>
  <si>
    <t>البوسنة والهرسك
 Bosnia</t>
  </si>
  <si>
    <t xml:space="preserve">  بلغاريا
 Bulgaria</t>
  </si>
  <si>
    <t xml:space="preserve">  كرواتيا
 Croatia</t>
  </si>
  <si>
    <t xml:space="preserve"> الجمهورية التشيكية
Czech Republic </t>
  </si>
  <si>
    <t xml:space="preserve">   هنغاريا
Hungary</t>
  </si>
  <si>
    <t xml:space="preserve"> مولدافيا
 Moldavia</t>
  </si>
  <si>
    <t xml:space="preserve">  الاتحاد الروسي
Russia</t>
  </si>
  <si>
    <t xml:space="preserve">  سلوفاكيا
 Slovakia</t>
  </si>
  <si>
    <t xml:space="preserve">  سلوفانيا
 Slovenia</t>
  </si>
  <si>
    <t xml:space="preserve">  أوكرانيا
Ukraine</t>
  </si>
  <si>
    <t xml:space="preserve"> يوغوسلافيا
 Yougoslavia</t>
  </si>
  <si>
    <t xml:space="preserve"> أوروبا الشرق أوسطية
Middle Eastern Europe </t>
  </si>
  <si>
    <t xml:space="preserve">  قبرص
Cyprus</t>
  </si>
  <si>
    <t xml:space="preserve">اليونان
 Greece </t>
  </si>
  <si>
    <t xml:space="preserve">  تركيا
Turkey</t>
  </si>
  <si>
    <t xml:space="preserve">  اوروبا الشمالية
 North Europe</t>
  </si>
  <si>
    <t xml:space="preserve">  دانمارك
 Denmark</t>
  </si>
  <si>
    <t xml:space="preserve">إستونيا
 Estonia </t>
  </si>
  <si>
    <t xml:space="preserve">  إيسلاند
 Iceland</t>
  </si>
  <si>
    <t xml:space="preserve">  لاتفيا
Latvia</t>
  </si>
  <si>
    <t xml:space="preserve"> السويد
Sweden </t>
  </si>
  <si>
    <t xml:space="preserve"> ليتوانيا
Lituania</t>
  </si>
  <si>
    <t xml:space="preserve">أوروبا الغربية
West Europe </t>
  </si>
  <si>
    <t xml:space="preserve"> إندورا
 Andorra</t>
  </si>
  <si>
    <t xml:space="preserve">  النمسا
 Austria</t>
  </si>
  <si>
    <t xml:space="preserve"> بلجيكا
 Belgium</t>
  </si>
  <si>
    <t xml:space="preserve">  ألمانيا
Germany </t>
  </si>
  <si>
    <t xml:space="preserve"> أيرلاندا
 Irland </t>
  </si>
  <si>
    <t xml:space="preserve"> إيطاليا
 Italy</t>
  </si>
  <si>
    <t xml:space="preserve">   مالطا
Malta</t>
  </si>
  <si>
    <t xml:space="preserve"> موناكو
Monaco</t>
  </si>
  <si>
    <t xml:space="preserve"> هولندا
Netherlands </t>
  </si>
  <si>
    <t xml:space="preserve"> سان مارينو
San Marino</t>
  </si>
  <si>
    <t xml:space="preserve">  إسبانيا
 Spain</t>
  </si>
  <si>
    <t xml:space="preserve"> سويسرا
 Switzerland</t>
  </si>
  <si>
    <t xml:space="preserve">  بريطانيا
 Great-Britain</t>
  </si>
  <si>
    <t xml:space="preserve"> صربيا
 Serbia </t>
  </si>
  <si>
    <t xml:space="preserve"> أوسترلازيا
 Austerlasia </t>
  </si>
  <si>
    <t xml:space="preserve">  أوستراليا
 Australia</t>
  </si>
  <si>
    <t xml:space="preserve"> نيوزيلاند
 New Zealand </t>
  </si>
  <si>
    <t xml:space="preserve">  جزر الفيجي
Fidgi</t>
  </si>
  <si>
    <t xml:space="preserve"> كاليدونيا
Kaledonia</t>
  </si>
  <si>
    <t xml:space="preserve"> غينيا
 Guinea</t>
  </si>
  <si>
    <t xml:space="preserve">جزر سليمان
Solomon Islands </t>
  </si>
  <si>
    <t xml:space="preserve">  فاواتو
Vawato</t>
  </si>
  <si>
    <t xml:space="preserve"> ميكرونيزيا
 Micronesia </t>
  </si>
  <si>
    <t xml:space="preserve">  جزر المارشال
Marshall Islands</t>
  </si>
  <si>
    <t xml:space="preserve">  ناورو
Nauru</t>
  </si>
  <si>
    <t xml:space="preserve"> بولينيزيا 
Polynesia</t>
  </si>
  <si>
    <t xml:space="preserve">  توفالو
Toffalo</t>
  </si>
  <si>
    <t xml:space="preserve">  جزر الساموا الشمالية
 North Samoa Islands</t>
  </si>
  <si>
    <t xml:space="preserve"> الدول الإضافية
Extra States</t>
  </si>
  <si>
    <t xml:space="preserve">  المنظمات الدولية
 International Organizations</t>
  </si>
  <si>
    <t xml:space="preserve"> الامم المتحدة
 United Nations</t>
  </si>
  <si>
    <t xml:space="preserve">   جنسيات أخرى
Other Nationalities</t>
  </si>
  <si>
    <t xml:space="preserve">  غير معينة
Non-defined</t>
  </si>
  <si>
    <t xml:space="preserve">  غير لبنانية
Other Lebanese</t>
  </si>
  <si>
    <t xml:space="preserve">  غير كويتية
 Other Kuwait</t>
  </si>
  <si>
    <t>جدول رقم 3 - ملخص بحركة القادمين والمغادرين بموجب المجموعة الجغرافية خلال عام 2016
Table 3 - Summary of visitor's movement according to geographic group during year 2016</t>
  </si>
  <si>
    <t>Incomings / القادمون</t>
  </si>
  <si>
    <t xml:space="preserve">مجموع القادمين
Total incomings  </t>
  </si>
  <si>
    <t xml:space="preserve">  الدول العربية
Arab countries</t>
  </si>
  <si>
    <t xml:space="preserve">الدول الافريقية باستثناء البلدان العربية 
  African countries without arab countries </t>
  </si>
  <si>
    <t xml:space="preserve">  الدول الأميركية
 American countries</t>
  </si>
  <si>
    <t>الدول الآسيوية  باستثناء البلدان العربية 
Asiatic countries without arab countries</t>
  </si>
  <si>
    <t xml:space="preserve"> الدول الأوروبية
European countries</t>
  </si>
  <si>
    <t xml:space="preserve">  أوسيانيا
 Oceania</t>
  </si>
  <si>
    <t>Outgoings / المغادرون</t>
  </si>
  <si>
    <t xml:space="preserve"> مجموع المغادرين
 Total outgoings </t>
  </si>
  <si>
    <t xml:space="preserve"> أوسيانيا
Oceania</t>
  </si>
  <si>
    <t xml:space="preserve">  الدول الإضافية
Extra States</t>
  </si>
  <si>
    <t xml:space="preserve"> المصدر : المديرية العامة للأمن العام
Source: General Directorate of General Seurity</t>
  </si>
  <si>
    <t xml:space="preserve"> جدول 4 - زوار موقع بعلبك السياحي حسب الجنسية خلال عام 2016 
Table 4 - Visitors of Baalbeck tourist site according to nationality during year 2016</t>
  </si>
  <si>
    <t>الشهر                                     
Month                                  
الجنسية
Nationality</t>
  </si>
  <si>
    <t>المجموع بدون الطلاب
Total non-students</t>
  </si>
  <si>
    <t>الدول العربية
Arab countries</t>
  </si>
  <si>
    <t>عرب
 Arabs</t>
  </si>
  <si>
    <t>اميركا
 America</t>
  </si>
  <si>
    <t xml:space="preserve"> الولايات المتحدة
United States</t>
  </si>
  <si>
    <t>المكسيك
Mexico</t>
  </si>
  <si>
    <t xml:space="preserve"> كندا
Canada</t>
  </si>
  <si>
    <t xml:space="preserve"> الأرجنتين
Argentina</t>
  </si>
  <si>
    <t>أفريقيا بدون الدول العربية
Africa excluding Arab Countries</t>
  </si>
  <si>
    <t>آسيا بدون الدول العربية
Asia excluding Arab countries</t>
  </si>
  <si>
    <t xml:space="preserve"> الفيليبين
Philippines</t>
  </si>
  <si>
    <t xml:space="preserve"> اليابان
Japan</t>
  </si>
  <si>
    <t>الصين الشعبية
China</t>
  </si>
  <si>
    <t>أوروبا
Europe</t>
  </si>
  <si>
    <t xml:space="preserve"> ألمانيا
Germany</t>
  </si>
  <si>
    <t xml:space="preserve"> إسبانيا
Spain</t>
  </si>
  <si>
    <t xml:space="preserve"> تركيا
Turkey</t>
  </si>
  <si>
    <t xml:space="preserve"> هنغاريا
Hungary</t>
  </si>
  <si>
    <t xml:space="preserve"> دانمارك
Denmark</t>
  </si>
  <si>
    <t>النروج
Norway</t>
  </si>
  <si>
    <t xml:space="preserve"> سويسرا
Switzerland</t>
  </si>
  <si>
    <t>الجمهورية التشيكية
Czech Republic</t>
  </si>
  <si>
    <t xml:space="preserve"> هولندا
Netherlands</t>
  </si>
  <si>
    <t xml:space="preserve"> اليونان
Greece</t>
  </si>
  <si>
    <t xml:space="preserve"> سلوفاكيا
Slovakia</t>
  </si>
  <si>
    <t xml:space="preserve"> الاتحاد الروسي
Russia</t>
  </si>
  <si>
    <t>أوكيانيا
Oceania</t>
  </si>
  <si>
    <t>أستراليا
Australia</t>
  </si>
  <si>
    <t>طلاب
Students</t>
  </si>
  <si>
    <t>المصدر: وزارة الثقافة</t>
  </si>
  <si>
    <t>Source: Ministry of Culture</t>
  </si>
  <si>
    <t>جدول 5 - زوار موقع بيت الدين السياحي بحسب الجنسية خلال عام 2016 
Table 5 - Visitors of Beiteddine tourist site according to nationality during year 2016</t>
  </si>
  <si>
    <t>الشهر                                       
Month                                      
الجنسية
Nationality</t>
  </si>
  <si>
    <t>العراق
Iraq</t>
  </si>
  <si>
    <t>المملكة العربية السعودية
Saudi Arabia</t>
  </si>
  <si>
    <t>فلسطين
Palestin</t>
  </si>
  <si>
    <t>الكويت
Kuwait</t>
  </si>
  <si>
    <t>سلطنة عمان
Oman</t>
  </si>
  <si>
    <t>المغرب
Morocco</t>
  </si>
  <si>
    <t>الأردن
 Jordan</t>
  </si>
  <si>
    <t>البحرين
Bahrain</t>
  </si>
  <si>
    <t xml:space="preserve"> إكوادور
Equador</t>
  </si>
  <si>
    <t>افغانستان
Afganistan</t>
  </si>
  <si>
    <t xml:space="preserve"> قبرص
Cyprus</t>
  </si>
  <si>
    <t xml:space="preserve"> البرتغال
Portugal</t>
  </si>
  <si>
    <t>أيرلاندا
Irland</t>
  </si>
  <si>
    <t xml:space="preserve"> جورجيا
Georgia</t>
  </si>
  <si>
    <t xml:space="preserve"> بلغاريا
Bulgaria</t>
  </si>
  <si>
    <t xml:space="preserve"> فنلندا
Finland</t>
  </si>
  <si>
    <t xml:space="preserve"> أوكرانيا
Ukraine</t>
  </si>
  <si>
    <t xml:space="preserve"> نيوزيلاند
New Zealand</t>
  </si>
  <si>
    <t>رومانيا
 Romania</t>
  </si>
  <si>
    <t>ارمينيا
Armenia</t>
  </si>
  <si>
    <t xml:space="preserve"> بلجيكا
Belgium</t>
  </si>
  <si>
    <t xml:space="preserve"> بولندا
Poland</t>
  </si>
  <si>
    <t>أفريقيا الجنوبية
South Africa</t>
  </si>
  <si>
    <t xml:space="preserve"> أستراليا
Australia</t>
  </si>
  <si>
    <t>الأمم المتحدة
United nations</t>
  </si>
  <si>
    <t>جدول 6: زوار موقع صيدا الوطني السياحي خلال عام 2016
Table: 6  Visitors of Saida tourist site according to nationality during year 2016</t>
  </si>
  <si>
    <t>الشهر                                  
Month                               
الجنسية
Nationality</t>
  </si>
  <si>
    <t>عرب
Arab</t>
  </si>
  <si>
    <t xml:space="preserve">الفليبين 
Philippine </t>
  </si>
  <si>
    <t>الشيشان</t>
  </si>
  <si>
    <t xml:space="preserve"> </t>
  </si>
  <si>
    <t xml:space="preserve"> أوستراليا
Australia</t>
  </si>
  <si>
    <t>others
مختلف</t>
  </si>
  <si>
    <t>أجانب
Foreigners</t>
  </si>
  <si>
    <t xml:space="preserve">                  الطلاب            Students</t>
  </si>
  <si>
    <t>جدول 7 - زوار موقع صور السياحي بحسب الجنسية خلال عام 2016
Table 7 - Visitors of Tyr tourist site according to nationality during year 2016</t>
  </si>
  <si>
    <t>الشهر                                
Month                               
الجنسية
Nationality</t>
  </si>
  <si>
    <t>جزر الفيجي
Fidgi</t>
  </si>
  <si>
    <t>تايلندا
Tailand</t>
  </si>
  <si>
    <t>فيجي
Fidji</t>
  </si>
  <si>
    <t>اوروبا
Europe</t>
  </si>
  <si>
    <t>جدول 8 - زوار موقع فقرا السياحي بحسب الجنسية خلال عام 2016
Table 8 - Visitors of Faqra tourist site according to nationality during year 2016</t>
  </si>
  <si>
    <t>الشهر                                  
Month                                
الجنسية
Nationality</t>
  </si>
  <si>
    <t xml:space="preserve"> أثيوبيا
Ethiopia</t>
  </si>
  <si>
    <t>اندونيسيا
Indonisia</t>
  </si>
  <si>
    <t>سريلانكا
Sri Lanka</t>
  </si>
  <si>
    <t>مجاناً
Free</t>
  </si>
  <si>
    <t>جدول 9 - زوار موقع طرابلس السياحي بحسب الجنسية خلال عام 2016
Table 9 - Visitors of Tripoli tourist site by nationality during year 2016</t>
  </si>
  <si>
    <t>الشهر                                
Month                             
الجنسية
Nationality</t>
  </si>
  <si>
    <t>.</t>
  </si>
  <si>
    <t xml:space="preserve">  </t>
  </si>
  <si>
    <t xml:space="preserve">فلسطين
Palestine </t>
  </si>
  <si>
    <t>جنوب أفريقيا
South Africa</t>
  </si>
  <si>
    <t xml:space="preserve"> أورغواي
Urgway</t>
  </si>
  <si>
    <t>كوستاريكا
CostaRica</t>
  </si>
  <si>
    <t xml:space="preserve"> سنغافورة
Singapur</t>
  </si>
  <si>
    <t xml:space="preserve"> تايوان
Taiwan</t>
  </si>
  <si>
    <t>تايلاند
Thailand</t>
  </si>
  <si>
    <t xml:space="preserve">مالطا
Malta </t>
  </si>
  <si>
    <t>بولنيا 
Polonia</t>
  </si>
  <si>
    <t>سلوفاكيا 
Slovakia</t>
  </si>
  <si>
    <t>قبرص
Chyprus</t>
  </si>
  <si>
    <t>إسكتلاندا
Scotland</t>
  </si>
  <si>
    <t>إيرلاندا
Ireland</t>
  </si>
  <si>
    <t>مختلف
Others</t>
  </si>
  <si>
    <t>جدول 10 - زوار موقع نيحا السياحي بحسب الجنسية خلال عام 2016
Table 10 - Visitors of Niha tourist site by nationality during year 2016</t>
  </si>
  <si>
    <t>الشهر                            
Month                          
الجنسية
Nationality</t>
  </si>
  <si>
    <t>جدول 11 - زوار المتحف الوطني بحسب الجنسية خلال عام 2016
Table 11 - Visitors of National Musuem according to nationality during year 2016</t>
  </si>
  <si>
    <t>الشهر                               
Month                             
الجنسية
Nationality</t>
  </si>
  <si>
    <t>الخليج العربي
Arab Gulf</t>
  </si>
  <si>
    <t>شمال افريقيا
Nourth Africa</t>
  </si>
  <si>
    <t>اميركا اللاتينية
Latine america</t>
  </si>
  <si>
    <t>الشرق الأقصى
Far east</t>
  </si>
  <si>
    <t>الشرق الأوسط
Middle east</t>
  </si>
  <si>
    <t>المانيا
Germany</t>
  </si>
  <si>
    <t>دول أوروبية
European countries</t>
  </si>
  <si>
    <t>استراليا و نيوزيلندا
Australia &amp; Nuzilanda</t>
  </si>
  <si>
    <t>جدول 12 - زوار متحف بعلبك الأثري بحسب الجنسية خلال عام 2016
Table 12 - Visitors of Baalebek Musuem according to nationality during year 2016</t>
  </si>
  <si>
    <t xml:space="preserve">عرب
Arab </t>
  </si>
  <si>
    <t>البرازيل 
Brazil</t>
  </si>
  <si>
    <t xml:space="preserve">استراليا
Australia </t>
  </si>
  <si>
    <t xml:space="preserve">جدول 21: عدد الشقق المفروشة المرخصة في لبنان  حسب الدرجة والمحافظة للعام 2016
Table 21: The number of Furnished Appartment in Lebanon by Class and Mohafaza for 2016 </t>
  </si>
  <si>
    <t>عدد الفنادق 
  number of hotels</t>
  </si>
  <si>
    <t>عدد الغرف 
number of rooms</t>
  </si>
  <si>
    <t xml:space="preserve">عدد الاسرة 
number of beds </t>
  </si>
  <si>
    <t xml:space="preserve">4 نجوم
4 stars </t>
  </si>
  <si>
    <t>نجوم  4 أ 
4A stars</t>
  </si>
  <si>
    <t>نجوم  4 ب 
4B stars</t>
  </si>
  <si>
    <t>نجوم  3  
3 stars</t>
  </si>
  <si>
    <t>نجوم  3 أ 
3A stars</t>
  </si>
  <si>
    <t>نجوم  3 ب 
3B stars</t>
  </si>
  <si>
    <t>نجوم  2 أ 
2A stars</t>
  </si>
  <si>
    <t>نجوم  2 ب 
2B stars</t>
  </si>
  <si>
    <t>نجوم  2 
2 stars</t>
  </si>
  <si>
    <t>نسبة الغرف 
Average of rooms</t>
  </si>
  <si>
    <t xml:space="preserve">نسبة الاسرة 
Average of beds </t>
  </si>
  <si>
    <t>القضاء
Qadaa</t>
  </si>
  <si>
    <t>جدول 22: الفنادق المرخصة في لبنان بموجب القضاء والتصنيف لشهر كانون الثاني من العام 2016
Table 20: Licensed hotels in Lebanon by Qadaa and classification for january 2016</t>
  </si>
  <si>
    <t>المتن الشمالي 
N_Mten</t>
  </si>
  <si>
    <t>كسروان
Kesrwan</t>
  </si>
  <si>
    <t>جبيل 
Jbeil</t>
  </si>
  <si>
    <t>جدول 23: الفنادق المرخصة في لبنان بموجب القضاء والتصنيف لشهر شباط من العام 2016
Table 23: Licensed hotels in Lebanon by Qadaa and classification for February 2016</t>
  </si>
  <si>
    <t>33.43.%</t>
  </si>
  <si>
    <t>جدول 24: الفنادق المرخصة في لبنان بموجب القضاء والتصنيف لشهر آذار من العام 2016
Table 24: Licensed hotels in Lebanon by Qadaa and classification for March 2016</t>
  </si>
  <si>
    <t>جدول 25: الفنادق المرخصة في لبنان بموجب القضاء والتصنيف لشهر نيسان من العام 2016
Table 25: Licensed hotels in Lebanon by Qadaa and classification for April 2016</t>
  </si>
  <si>
    <t>جدول 26: الفنادق المرخصة في لبنان بموجب القضاء والتصنيف لشهر ايار من العام 2016
Table 26: Licensed hotels in Lebanon by Qadaa and classification for May 2016</t>
  </si>
  <si>
    <t>جدول 27: الفنادق المرخصة في لبنان بموجب القضاء والتصنيف لشهر حزيران من العام 2016
Table 27: Licensed hotels in Lebanon by Qadaa and classification for June 2016</t>
  </si>
  <si>
    <t>جدول 28: الفنادق المرخصة في لبنان بموجب القضاء والتصنيف لشهر تموز من العام 2016
Table 28: Licensed hotels in Lebanon by Qadaa and classification for Jully 2016</t>
  </si>
  <si>
    <t>جدول 29: الفنادق المرخصة في لبنان بموجب القضاء والتصنيف لشهر آب من العام 2016
Table 29: Licensed hotels in Lebanon by Qadaa and classification for August 2016</t>
  </si>
  <si>
    <t>جدول 30: الفنادق المرخصة في لبنان بموجب القضاء والتصنيف لشهر ايلول من العام 2016
Table 30: Licensed hotels in Lebanon by Qadaa and classification for September 2016</t>
  </si>
  <si>
    <t>جدول 31: الفنادق المرخصة في لبنان بموجب القضاء والتصنيف لشهر تشرين الأول من العام 2016
Table 31: Licensed hotels in Lebanon by Qadaa and classification for october 2016</t>
  </si>
  <si>
    <t>جدول 32: الفنادق المرخصة في لبنان بموجب القضاء والتصنيف لشهر تشرين الثاني من العام 2016
Table 32: Licensed hotels in Lebanon by Qadaa and classification for November 2016</t>
  </si>
  <si>
    <t>جدول 33: الفنادق المرخصة في لبنان بموجب القضاء والتصنيف لشهر كانون الأول من العام 2016
Table 33: Licensed hotels in Lebanon by Qadaa and classification for December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</si>
</sst>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  <numFmt numFmtId="184" formatCode="[$-409]h:mm:ss\ AM/PM"/>
    <numFmt numFmtId="18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 readingOrder="1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 wrapText="1" readingOrder="1"/>
    </xf>
    <xf numFmtId="0" fontId="4" fillId="0" borderId="0" xfId="0" applyFont="1" applyFill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readingOrder="1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readingOrder="1"/>
    </xf>
    <xf numFmtId="0" fontId="4" fillId="0" borderId="11" xfId="0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 wrapText="1" readingOrder="1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readingOrder="1"/>
    </xf>
    <xf numFmtId="0" fontId="5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 wrapText="1" readingOrder="1"/>
    </xf>
    <xf numFmtId="0" fontId="4" fillId="0" borderId="10" xfId="55" applyFont="1" applyFill="1" applyBorder="1" applyAlignment="1">
      <alignment horizontal="center" vertical="center" wrapText="1" readingOrder="1"/>
      <protection/>
    </xf>
    <xf numFmtId="181" fontId="7" fillId="0" borderId="10" xfId="42" applyNumberFormat="1" applyFont="1" applyFill="1" applyBorder="1" applyAlignment="1">
      <alignment horizontal="center" vertical="center" wrapText="1" readingOrder="1"/>
    </xf>
    <xf numFmtId="181" fontId="7" fillId="0" borderId="10" xfId="42" applyNumberFormat="1" applyFont="1" applyFill="1" applyBorder="1" applyAlignment="1">
      <alignment horizontal="center" vertical="center" readingOrder="1"/>
    </xf>
    <xf numFmtId="0" fontId="50" fillId="0" borderId="10" xfId="55" applyFont="1" applyFill="1" applyBorder="1" applyAlignment="1">
      <alignment horizontal="center" vertical="center" wrapText="1" readingOrder="1"/>
      <protection/>
    </xf>
    <xf numFmtId="37" fontId="7" fillId="0" borderId="10" xfId="42" applyNumberFormat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textRotation="90" wrapText="1" readingOrder="1"/>
    </xf>
    <xf numFmtId="0" fontId="7" fillId="0" borderId="0" xfId="55" applyFont="1" applyFill="1" applyBorder="1" applyAlignment="1">
      <alignment horizontal="left" vertical="center" wrapText="1" readingOrder="1"/>
      <protection/>
    </xf>
    <xf numFmtId="37" fontId="7" fillId="0" borderId="0" xfId="42" applyNumberFormat="1" applyFont="1" applyFill="1" applyBorder="1" applyAlignment="1">
      <alignment vertical="center" readingOrder="1"/>
    </xf>
    <xf numFmtId="37" fontId="7" fillId="0" borderId="0" xfId="42" applyNumberFormat="1" applyFont="1" applyFill="1" applyBorder="1" applyAlignment="1">
      <alignment horizontal="right" vertical="center" readingOrder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180" fontId="50" fillId="0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/>
    </xf>
    <xf numFmtId="0" fontId="50" fillId="0" borderId="0" xfId="0" applyFont="1" applyFill="1" applyBorder="1" applyAlignment="1">
      <alignment horizontal="right" vertical="center" wrapText="1" readingOrder="1"/>
    </xf>
    <xf numFmtId="0" fontId="50" fillId="0" borderId="0" xfId="0" applyFont="1" applyFill="1" applyBorder="1" applyAlignment="1">
      <alignment horizontal="right" vertical="center" readingOrder="1"/>
    </xf>
    <xf numFmtId="0" fontId="50" fillId="0" borderId="0" xfId="0" applyFont="1" applyFill="1" applyBorder="1" applyAlignment="1">
      <alignment horizontal="center" vertical="center" wrapText="1" readingOrder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4" fillId="0" borderId="10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readingOrder="1"/>
    </xf>
    <xf numFmtId="0" fontId="50" fillId="0" borderId="10" xfId="0" applyFont="1" applyFill="1" applyBorder="1" applyAlignment="1">
      <alignment vertical="center" wrapText="1" readingOrder="1"/>
    </xf>
    <xf numFmtId="4" fontId="50" fillId="0" borderId="10" xfId="0" applyNumberFormat="1" applyFont="1" applyFill="1" applyBorder="1" applyAlignment="1">
      <alignment vertical="center" readingOrder="1"/>
    </xf>
    <xf numFmtId="181" fontId="51" fillId="0" borderId="10" xfId="42" applyNumberFormat="1" applyFont="1" applyFill="1" applyBorder="1" applyAlignment="1">
      <alignment vertical="center" readingOrder="1"/>
    </xf>
    <xf numFmtId="4" fontId="51" fillId="0" borderId="10" xfId="0" applyNumberFormat="1" applyFont="1" applyFill="1" applyBorder="1" applyAlignment="1">
      <alignment vertical="center" readingOrder="1"/>
    </xf>
    <xf numFmtId="0" fontId="50" fillId="0" borderId="10" xfId="0" applyFont="1" applyFill="1" applyBorder="1" applyAlignment="1">
      <alignment vertical="center" wrapText="1"/>
    </xf>
    <xf numFmtId="181" fontId="51" fillId="0" borderId="10" xfId="42" applyNumberFormat="1" applyFont="1" applyFill="1" applyBorder="1" applyAlignment="1">
      <alignment vertical="center"/>
    </xf>
    <xf numFmtId="181" fontId="7" fillId="0" borderId="10" xfId="42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1" fillId="0" borderId="0" xfId="0" applyNumberFormat="1" applyFont="1" applyFill="1" applyAlignment="1">
      <alignment vertical="center"/>
    </xf>
    <xf numFmtId="3" fontId="51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0" fontId="50" fillId="0" borderId="10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10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readingOrder="1"/>
    </xf>
    <xf numFmtId="0" fontId="4" fillId="0" borderId="11" xfId="0" applyFont="1" applyFill="1" applyBorder="1" applyAlignment="1">
      <alignment horizontal="right" vertical="center" wrapText="1" readingOrder="2"/>
    </xf>
    <xf numFmtId="0" fontId="13" fillId="34" borderId="10" xfId="0" applyFont="1" applyFill="1" applyBorder="1" applyAlignment="1">
      <alignment horizontal="center" vertical="center" wrapText="1" readingOrder="1"/>
    </xf>
    <xf numFmtId="0" fontId="13" fillId="34" borderId="10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1"/>
    </xf>
    <xf numFmtId="3" fontId="13" fillId="0" borderId="1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Alignment="1">
      <alignment vertical="center" readingOrder="1"/>
    </xf>
    <xf numFmtId="3" fontId="13" fillId="34" borderId="10" xfId="0" applyNumberFormat="1" applyFont="1" applyFill="1" applyBorder="1" applyAlignment="1">
      <alignment horizontal="center" vertical="center" readingOrder="1"/>
    </xf>
    <xf numFmtId="3" fontId="13" fillId="0" borderId="10" xfId="0" applyNumberFormat="1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horizontal="center" vertical="center" readingOrder="1"/>
    </xf>
    <xf numFmtId="180" fontId="12" fillId="0" borderId="0" xfId="0" applyNumberFormat="1" applyFont="1" applyFill="1" applyAlignment="1">
      <alignment vertical="center" readingOrder="1"/>
    </xf>
    <xf numFmtId="3" fontId="12" fillId="0" borderId="10" xfId="4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readingOrder="1"/>
    </xf>
    <xf numFmtId="0" fontId="13" fillId="0" borderId="10" xfId="0" applyFont="1" applyFill="1" applyBorder="1" applyAlignment="1">
      <alignment horizontal="center" vertical="top" wrapText="1" readingOrder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52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 wrapText="1" readingOrder="1"/>
    </xf>
    <xf numFmtId="0" fontId="56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5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readingOrder="2"/>
    </xf>
    <xf numFmtId="3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horizontal="right" vertical="center" readingOrder="1"/>
    </xf>
    <xf numFmtId="0" fontId="14" fillId="0" borderId="0" xfId="0" applyFont="1" applyFill="1" applyAlignment="1">
      <alignment horizontal="right" vertical="center"/>
    </xf>
    <xf numFmtId="0" fontId="13" fillId="0" borderId="25" xfId="0" applyFont="1" applyFill="1" applyBorder="1" applyAlignment="1">
      <alignment horizontal="right" vertical="center" wrapText="1" readingOrder="1"/>
    </xf>
    <xf numFmtId="0" fontId="14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 wrapText="1" readingOrder="1"/>
    </xf>
    <xf numFmtId="3" fontId="54" fillId="0" borderId="26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 readingOrder="1"/>
    </xf>
    <xf numFmtId="0" fontId="13" fillId="34" borderId="10" xfId="0" applyFont="1" applyFill="1" applyBorder="1" applyAlignment="1">
      <alignment horizontal="center" vertical="center" wrapText="1" shrinkToFit="1"/>
    </xf>
    <xf numFmtId="3" fontId="14" fillId="3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54" fillId="0" borderId="10" xfId="0" applyNumberFormat="1" applyFont="1" applyFill="1" applyBorder="1" applyAlignment="1">
      <alignment horizontal="center" vertical="center" wrapText="1" readingOrder="1"/>
    </xf>
    <xf numFmtId="3" fontId="1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right"/>
    </xf>
    <xf numFmtId="3" fontId="13" fillId="0" borderId="10" xfId="0" applyNumberFormat="1" applyFont="1" applyFill="1" applyBorder="1" applyAlignment="1">
      <alignment horizontal="center" wrapText="1" readingOrder="1"/>
    </xf>
    <xf numFmtId="3" fontId="54" fillId="0" borderId="10" xfId="0" applyNumberFormat="1" applyFont="1" applyFill="1" applyBorder="1" applyAlignment="1">
      <alignment horizontal="center" wrapText="1" readingOrder="1"/>
    </xf>
    <xf numFmtId="3" fontId="15" fillId="34" borderId="10" xfId="0" applyNumberFormat="1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wrapText="1"/>
    </xf>
    <xf numFmtId="3" fontId="12" fillId="34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3" fontId="13" fillId="33" borderId="10" xfId="0" applyNumberFormat="1" applyFont="1" applyFill="1" applyBorder="1" applyAlignment="1">
      <alignment horizontal="center" vertical="center" wrapText="1" readingOrder="1"/>
    </xf>
    <xf numFmtId="3" fontId="12" fillId="0" borderId="0" xfId="0" applyNumberFormat="1" applyFont="1" applyFill="1" applyAlignment="1">
      <alignment vertical="center"/>
    </xf>
    <xf numFmtId="3" fontId="54" fillId="34" borderId="10" xfId="0" applyNumberFormat="1" applyFont="1" applyFill="1" applyBorder="1" applyAlignment="1">
      <alignment horizontal="center" vertical="center" wrapText="1" readingOrder="1"/>
    </xf>
    <xf numFmtId="0" fontId="13" fillId="34" borderId="1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3" fontId="12" fillId="0" borderId="10" xfId="42" applyNumberFormat="1" applyFont="1" applyFill="1" applyBorder="1" applyAlignment="1">
      <alignment horizontal="center" vertical="center" wrapText="1"/>
    </xf>
    <xf numFmtId="3" fontId="14" fillId="0" borderId="10" xfId="42" applyNumberFormat="1" applyFont="1" applyFill="1" applyBorder="1" applyAlignment="1">
      <alignment horizontal="center" vertical="center" wrapText="1"/>
    </xf>
    <xf numFmtId="3" fontId="15" fillId="34" borderId="10" xfId="42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50" fillId="0" borderId="10" xfId="0" applyNumberFormat="1" applyFont="1" applyFill="1" applyBorder="1" applyAlignment="1">
      <alignment horizontal="center" vertical="center" wrapText="1" readingOrder="1"/>
    </xf>
    <xf numFmtId="0" fontId="53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0" fontId="52" fillId="0" borderId="14" xfId="0" applyNumberFormat="1" applyFont="1" applyBorder="1" applyAlignment="1">
      <alignment horizontal="center" vertical="center"/>
    </xf>
    <xf numFmtId="10" fontId="52" fillId="0" borderId="15" xfId="0" applyNumberFormat="1" applyFont="1" applyBorder="1" applyAlignment="1">
      <alignment horizontal="center" vertical="center"/>
    </xf>
    <xf numFmtId="10" fontId="52" fillId="0" borderId="10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10" fontId="52" fillId="0" borderId="17" xfId="0" applyNumberFormat="1" applyFont="1" applyBorder="1" applyAlignment="1">
      <alignment horizontal="center" vertical="center"/>
    </xf>
    <xf numFmtId="10" fontId="52" fillId="0" borderId="18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10" fontId="52" fillId="0" borderId="26" xfId="0" applyNumberFormat="1" applyFont="1" applyBorder="1" applyAlignment="1">
      <alignment horizontal="center" vertical="center"/>
    </xf>
    <xf numFmtId="10" fontId="52" fillId="0" borderId="34" xfId="0" applyNumberFormat="1" applyFont="1" applyBorder="1" applyAlignment="1">
      <alignment horizontal="center" vertical="center"/>
    </xf>
    <xf numFmtId="10" fontId="52" fillId="0" borderId="33" xfId="0" applyNumberFormat="1" applyFont="1" applyBorder="1" applyAlignment="1">
      <alignment horizontal="center" vertical="center"/>
    </xf>
    <xf numFmtId="10" fontId="52" fillId="0" borderId="35" xfId="0" applyNumberFormat="1" applyFont="1" applyBorder="1" applyAlignment="1">
      <alignment horizontal="center" vertical="center"/>
    </xf>
    <xf numFmtId="10" fontId="52" fillId="0" borderId="13" xfId="0" applyNumberFormat="1" applyFont="1" applyBorder="1" applyAlignment="1">
      <alignment horizontal="center" vertical="center"/>
    </xf>
    <xf numFmtId="10" fontId="52" fillId="0" borderId="36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10" fontId="52" fillId="0" borderId="22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10" fontId="52" fillId="0" borderId="21" xfId="0" applyNumberFormat="1" applyFont="1" applyBorder="1" applyAlignment="1">
      <alignment horizontal="center" vertical="center"/>
    </xf>
    <xf numFmtId="10" fontId="52" fillId="0" borderId="37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0" fontId="52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4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right" vertical="center" wrapText="1" readingOrder="2"/>
    </xf>
    <xf numFmtId="0" fontId="4" fillId="0" borderId="0" xfId="0" applyFont="1" applyFill="1" applyBorder="1" applyAlignment="1">
      <alignment horizontal="right" vertical="center" wrapText="1" readingOrder="1"/>
    </xf>
    <xf numFmtId="0" fontId="4" fillId="0" borderId="0" xfId="0" applyFont="1" applyFill="1" applyAlignment="1">
      <alignment horizontal="right" vertical="center" wrapText="1" readingOrder="1"/>
    </xf>
    <xf numFmtId="0" fontId="13" fillId="0" borderId="38" xfId="0" applyFont="1" applyFill="1" applyBorder="1" applyAlignment="1">
      <alignment horizontal="center" vertical="center" textRotation="90"/>
    </xf>
    <xf numFmtId="0" fontId="13" fillId="0" borderId="39" xfId="0" applyFont="1" applyFill="1" applyBorder="1" applyAlignment="1">
      <alignment horizontal="center" vertical="center" textRotation="90"/>
    </xf>
    <xf numFmtId="0" fontId="13" fillId="0" borderId="4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right" vertical="center" readingOrder="1"/>
    </xf>
    <xf numFmtId="0" fontId="55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 readingOrder="1"/>
    </xf>
    <xf numFmtId="0" fontId="6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/>
    </xf>
    <xf numFmtId="0" fontId="55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readingOrder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 readingOrder="1"/>
    </xf>
    <xf numFmtId="0" fontId="50" fillId="0" borderId="0" xfId="0" applyFont="1" applyFill="1" applyBorder="1" applyAlignment="1">
      <alignment horizontal="right" vertical="center" readingOrder="1"/>
    </xf>
    <xf numFmtId="0" fontId="50" fillId="0" borderId="13" xfId="0" applyFont="1" applyFill="1" applyBorder="1" applyAlignment="1">
      <alignment horizontal="center" vertical="center" wrapText="1" readingOrder="1"/>
    </xf>
    <xf numFmtId="0" fontId="50" fillId="0" borderId="26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vertical="top" wrapText="1"/>
    </xf>
    <xf numFmtId="0" fontId="53" fillId="0" borderId="0" xfId="0" applyFont="1" applyAlignment="1">
      <alignment horizontal="right" vertical="top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top" wrapText="1"/>
    </xf>
    <xf numFmtId="0" fontId="53" fillId="0" borderId="0" xfId="0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ge_8_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ism%20201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ublish_pending_2016\publish%2030-2016\Touris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ris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">
        <row r="5">
          <cell r="B5">
            <v>391454</v>
          </cell>
          <cell r="C5">
            <v>356669</v>
          </cell>
          <cell r="D5">
            <v>430222</v>
          </cell>
          <cell r="E5">
            <v>429643</v>
          </cell>
          <cell r="F5">
            <v>511302</v>
          </cell>
          <cell r="G5">
            <v>442324</v>
          </cell>
          <cell r="H5">
            <v>75126</v>
          </cell>
          <cell r="I5">
            <v>65949</v>
          </cell>
          <cell r="J5">
            <v>593592</v>
          </cell>
          <cell r="K5">
            <v>454758</v>
          </cell>
          <cell r="L5">
            <v>463974</v>
          </cell>
          <cell r="M5">
            <v>438643</v>
          </cell>
          <cell r="N5">
            <v>4727080</v>
          </cell>
        </row>
        <row r="34">
          <cell r="B34">
            <v>6113</v>
          </cell>
          <cell r="C34">
            <v>6923</v>
          </cell>
          <cell r="D34">
            <v>8140</v>
          </cell>
          <cell r="E34">
            <v>7240</v>
          </cell>
          <cell r="F34">
            <v>9073</v>
          </cell>
          <cell r="G34">
            <v>11251</v>
          </cell>
          <cell r="H34">
            <v>10823</v>
          </cell>
          <cell r="I34">
            <v>9686</v>
          </cell>
          <cell r="J34">
            <v>9347</v>
          </cell>
          <cell r="K34">
            <v>8760</v>
          </cell>
          <cell r="L34">
            <v>7699</v>
          </cell>
          <cell r="M34">
            <v>8138</v>
          </cell>
          <cell r="N34">
            <v>103193</v>
          </cell>
        </row>
        <row r="81">
          <cell r="B81">
            <v>14472</v>
          </cell>
          <cell r="C81">
            <v>12784</v>
          </cell>
          <cell r="D81">
            <v>18095</v>
          </cell>
          <cell r="E81">
            <v>17879</v>
          </cell>
          <cell r="F81">
            <v>26242</v>
          </cell>
          <cell r="G81">
            <v>40079</v>
          </cell>
          <cell r="H81">
            <v>50173</v>
          </cell>
          <cell r="I81">
            <v>33110</v>
          </cell>
          <cell r="J81">
            <v>26275</v>
          </cell>
          <cell r="K81">
            <v>16803</v>
          </cell>
          <cell r="L81">
            <v>15537</v>
          </cell>
          <cell r="M81">
            <v>25382</v>
          </cell>
          <cell r="N81">
            <v>296831</v>
          </cell>
        </row>
        <row r="121">
          <cell r="B121">
            <v>9534</v>
          </cell>
          <cell r="C121">
            <v>8231</v>
          </cell>
          <cell r="D121">
            <v>10442</v>
          </cell>
          <cell r="E121">
            <v>9691</v>
          </cell>
          <cell r="F121">
            <v>11075</v>
          </cell>
          <cell r="G121">
            <v>11115</v>
          </cell>
          <cell r="H121">
            <v>12475</v>
          </cell>
          <cell r="I121">
            <v>11301</v>
          </cell>
          <cell r="J121">
            <v>10979</v>
          </cell>
          <cell r="K121">
            <v>9172</v>
          </cell>
          <cell r="L121">
            <v>9434</v>
          </cell>
          <cell r="M121">
            <v>11969</v>
          </cell>
          <cell r="N121">
            <v>125418</v>
          </cell>
        </row>
        <row r="157">
          <cell r="B157">
            <v>28778</v>
          </cell>
          <cell r="C157">
            <v>31660</v>
          </cell>
          <cell r="D157">
            <v>39707</v>
          </cell>
          <cell r="E157">
            <v>43058</v>
          </cell>
          <cell r="F157">
            <v>45973</v>
          </cell>
          <cell r="G157">
            <v>49169</v>
          </cell>
          <cell r="H157">
            <v>86452</v>
          </cell>
          <cell r="I157">
            <v>61831</v>
          </cell>
          <cell r="J157">
            <v>49229</v>
          </cell>
          <cell r="K157">
            <v>45766</v>
          </cell>
          <cell r="L157">
            <v>36469</v>
          </cell>
          <cell r="M157">
            <v>46407</v>
          </cell>
          <cell r="N157">
            <v>564499</v>
          </cell>
        </row>
        <row r="212">
          <cell r="B212">
            <v>2864</v>
          </cell>
          <cell r="C212">
            <v>2209</v>
          </cell>
          <cell r="D212">
            <v>4872</v>
          </cell>
          <cell r="E212">
            <v>5842</v>
          </cell>
          <cell r="F212">
            <v>5884</v>
          </cell>
          <cell r="G212">
            <v>6085</v>
          </cell>
          <cell r="H212">
            <v>10944</v>
          </cell>
          <cell r="I212">
            <v>9428</v>
          </cell>
          <cell r="J212">
            <v>10064</v>
          </cell>
          <cell r="K212">
            <v>4562</v>
          </cell>
          <cell r="L212">
            <v>4783</v>
          </cell>
          <cell r="M212">
            <v>7379</v>
          </cell>
          <cell r="N212">
            <v>74916</v>
          </cell>
        </row>
        <row r="235">
          <cell r="B235">
            <v>26</v>
          </cell>
          <cell r="C235">
            <v>30</v>
          </cell>
          <cell r="D235">
            <v>24</v>
          </cell>
          <cell r="E235">
            <v>26</v>
          </cell>
          <cell r="F235">
            <v>34</v>
          </cell>
          <cell r="G235">
            <v>53</v>
          </cell>
          <cell r="H235">
            <v>77</v>
          </cell>
          <cell r="I235">
            <v>71</v>
          </cell>
          <cell r="J235">
            <v>80</v>
          </cell>
          <cell r="K235">
            <v>56</v>
          </cell>
          <cell r="L235">
            <v>29</v>
          </cell>
          <cell r="M235">
            <v>72</v>
          </cell>
          <cell r="N235">
            <v>578</v>
          </cell>
        </row>
      </sheetData>
      <sheetData sheetId="2">
        <row r="5">
          <cell r="L5">
            <v>467548</v>
          </cell>
          <cell r="M5">
            <v>430400</v>
          </cell>
          <cell r="N5">
            <v>4618332</v>
          </cell>
        </row>
        <row r="34">
          <cell r="L34">
            <v>4650</v>
          </cell>
          <cell r="M34">
            <v>5843</v>
          </cell>
          <cell r="N34">
            <v>70402</v>
          </cell>
        </row>
        <row r="81">
          <cell r="L81">
            <v>16825</v>
          </cell>
          <cell r="M81">
            <v>18853</v>
          </cell>
          <cell r="N81">
            <v>296936</v>
          </cell>
        </row>
        <row r="121">
          <cell r="L121">
            <v>9250</v>
          </cell>
          <cell r="M121">
            <v>11463</v>
          </cell>
          <cell r="N121">
            <v>125438</v>
          </cell>
        </row>
        <row r="157">
          <cell r="L157">
            <v>39776</v>
          </cell>
          <cell r="M157">
            <v>38616</v>
          </cell>
          <cell r="N157">
            <v>564627</v>
          </cell>
        </row>
        <row r="212">
          <cell r="L212">
            <v>5392</v>
          </cell>
          <cell r="M212">
            <v>4484</v>
          </cell>
          <cell r="N212">
            <v>73532</v>
          </cell>
        </row>
        <row r="231">
          <cell r="L231">
            <v>2467</v>
          </cell>
          <cell r="M231">
            <v>2283</v>
          </cell>
          <cell r="N231">
            <v>28740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rism"/>
      <sheetName val="1"/>
      <sheetName val="2"/>
      <sheetName val="3"/>
      <sheetName val="Sheet1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2">
        <row r="4">
          <cell r="C4">
            <v>405548</v>
          </cell>
          <cell r="D4">
            <v>348181</v>
          </cell>
          <cell r="E4">
            <v>418254</v>
          </cell>
          <cell r="F4">
            <v>443317</v>
          </cell>
          <cell r="G4">
            <v>466495</v>
          </cell>
          <cell r="H4">
            <v>404925</v>
          </cell>
          <cell r="I4">
            <v>62397</v>
          </cell>
          <cell r="J4">
            <v>72289</v>
          </cell>
          <cell r="K4">
            <v>629346</v>
          </cell>
          <cell r="L4">
            <v>469632</v>
          </cell>
        </row>
        <row r="33">
          <cell r="C33">
            <v>6048</v>
          </cell>
          <cell r="D33">
            <v>4226</v>
          </cell>
          <cell r="E33">
            <v>4977</v>
          </cell>
          <cell r="F33">
            <v>5826</v>
          </cell>
          <cell r="G33">
            <v>5017</v>
          </cell>
          <cell r="H33">
            <v>5687</v>
          </cell>
          <cell r="I33">
            <v>5796</v>
          </cell>
          <cell r="J33">
            <v>8500</v>
          </cell>
          <cell r="K33">
            <v>8231</v>
          </cell>
          <cell r="L33">
            <v>5601</v>
          </cell>
        </row>
        <row r="80">
          <cell r="C80">
            <v>19662</v>
          </cell>
          <cell r="D80">
            <v>12687</v>
          </cell>
          <cell r="E80">
            <v>16287</v>
          </cell>
          <cell r="F80">
            <v>18094</v>
          </cell>
          <cell r="G80">
            <v>21268</v>
          </cell>
          <cell r="H80">
            <v>22077</v>
          </cell>
          <cell r="I80">
            <v>40937</v>
          </cell>
          <cell r="J80">
            <v>54019</v>
          </cell>
          <cell r="K80">
            <v>35041</v>
          </cell>
          <cell r="L80">
            <v>21186</v>
          </cell>
        </row>
        <row r="120">
          <cell r="C120">
            <v>10784</v>
          </cell>
          <cell r="D120">
            <v>7621</v>
          </cell>
          <cell r="E120">
            <v>9924</v>
          </cell>
          <cell r="F120">
            <v>9897</v>
          </cell>
          <cell r="G120">
            <v>9658</v>
          </cell>
          <cell r="H120">
            <v>8401</v>
          </cell>
          <cell r="I120">
            <v>10646</v>
          </cell>
          <cell r="J120">
            <v>14519</v>
          </cell>
          <cell r="K120">
            <v>13724</v>
          </cell>
          <cell r="L120">
            <v>9551</v>
          </cell>
        </row>
        <row r="156">
          <cell r="C156">
            <v>35661</v>
          </cell>
          <cell r="D156">
            <v>29753</v>
          </cell>
          <cell r="E156">
            <v>35733</v>
          </cell>
          <cell r="F156">
            <v>45040</v>
          </cell>
          <cell r="G156">
            <v>45735</v>
          </cell>
          <cell r="H156">
            <v>38988</v>
          </cell>
          <cell r="I156">
            <v>59372</v>
          </cell>
          <cell r="J156">
            <v>90447</v>
          </cell>
          <cell r="K156">
            <v>58705</v>
          </cell>
          <cell r="L156">
            <v>46801</v>
          </cell>
        </row>
        <row r="211">
          <cell r="C211">
            <v>5558</v>
          </cell>
          <cell r="D211">
            <v>3145</v>
          </cell>
          <cell r="E211">
            <v>2556</v>
          </cell>
          <cell r="F211">
            <v>4435</v>
          </cell>
          <cell r="G211">
            <v>6202</v>
          </cell>
          <cell r="H211">
            <v>4827</v>
          </cell>
          <cell r="I211">
            <v>6914</v>
          </cell>
          <cell r="J211">
            <v>10190</v>
          </cell>
          <cell r="K211">
            <v>9472</v>
          </cell>
          <cell r="L211">
            <v>10357</v>
          </cell>
        </row>
        <row r="230">
          <cell r="C230">
            <v>4747</v>
          </cell>
          <cell r="D230">
            <v>6397</v>
          </cell>
          <cell r="E230">
            <v>673</v>
          </cell>
          <cell r="F230">
            <v>1217</v>
          </cell>
          <cell r="G230">
            <v>1605</v>
          </cell>
          <cell r="H230">
            <v>1739</v>
          </cell>
          <cell r="I230">
            <v>1318</v>
          </cell>
          <cell r="J230">
            <v>1707</v>
          </cell>
          <cell r="K230">
            <v>2466</v>
          </cell>
          <cell r="L230">
            <v>2121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rightToLeft="1" zoomScalePageLayoutView="0" workbookViewId="0" topLeftCell="A1">
      <selection activeCell="V49" sqref="V49"/>
    </sheetView>
  </sheetViews>
  <sheetFormatPr defaultColWidth="9.140625" defaultRowHeight="15"/>
  <cols>
    <col min="9" max="9" width="22.8515625" style="0" customWidth="1"/>
    <col min="11" max="11" width="9.00390625" style="3" customWidth="1"/>
  </cols>
  <sheetData>
    <row r="1" spans="2:11" ht="68.25" customHeight="1">
      <c r="B1" s="275" t="s">
        <v>41</v>
      </c>
      <c r="C1" s="275"/>
      <c r="D1" s="275"/>
      <c r="E1" s="275"/>
      <c r="F1" s="275"/>
      <c r="G1" s="275"/>
      <c r="H1" s="275"/>
      <c r="I1" s="275"/>
      <c r="J1" s="275"/>
      <c r="K1" s="275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customHeight="1">
      <c r="B3" s="276" t="s">
        <v>64</v>
      </c>
      <c r="C3" s="276"/>
      <c r="D3" s="276"/>
      <c r="E3" s="276"/>
      <c r="F3" s="276"/>
      <c r="G3" s="276"/>
      <c r="H3" s="276"/>
      <c r="I3" s="276"/>
      <c r="J3" s="7"/>
      <c r="K3" s="2" t="s">
        <v>89</v>
      </c>
    </row>
    <row r="4" spans="2:11" ht="15">
      <c r="B4" s="272" t="s">
        <v>65</v>
      </c>
      <c r="C4" s="272"/>
      <c r="D4" s="272"/>
      <c r="E4" s="272"/>
      <c r="F4" s="272"/>
      <c r="G4" s="272"/>
      <c r="H4" s="272"/>
      <c r="I4" s="272"/>
      <c r="J4" s="4"/>
      <c r="K4" s="2" t="s">
        <v>90</v>
      </c>
    </row>
    <row r="6" spans="2:11" ht="15" customHeight="1">
      <c r="B6" s="273" t="s">
        <v>66</v>
      </c>
      <c r="C6" s="273"/>
      <c r="D6" s="273"/>
      <c r="E6" s="273"/>
      <c r="F6" s="273"/>
      <c r="G6" s="273"/>
      <c r="H6" s="273"/>
      <c r="I6" s="273"/>
      <c r="J6" s="5"/>
      <c r="K6" s="2" t="s">
        <v>42</v>
      </c>
    </row>
    <row r="7" spans="2:11" ht="15">
      <c r="B7" s="272" t="s">
        <v>67</v>
      </c>
      <c r="C7" s="272"/>
      <c r="D7" s="272"/>
      <c r="E7" s="272"/>
      <c r="F7" s="272"/>
      <c r="G7" s="272"/>
      <c r="H7" s="272"/>
      <c r="I7" s="272"/>
      <c r="J7" s="4"/>
      <c r="K7" s="2" t="s">
        <v>43</v>
      </c>
    </row>
    <row r="9" spans="2:11" ht="15" customHeight="1">
      <c r="B9" s="277" t="s">
        <v>68</v>
      </c>
      <c r="C9" s="277"/>
      <c r="D9" s="277"/>
      <c r="E9" s="277"/>
      <c r="F9" s="277"/>
      <c r="G9" s="277"/>
      <c r="H9" s="277"/>
      <c r="I9" s="277"/>
      <c r="J9" s="6"/>
      <c r="K9" s="2" t="s">
        <v>44</v>
      </c>
    </row>
    <row r="10" spans="2:11" ht="15">
      <c r="B10" s="272" t="s">
        <v>69</v>
      </c>
      <c r="C10" s="272"/>
      <c r="D10" s="272"/>
      <c r="E10" s="272"/>
      <c r="F10" s="272"/>
      <c r="G10" s="272"/>
      <c r="H10" s="272"/>
      <c r="I10" s="272"/>
      <c r="J10" s="4"/>
      <c r="K10" s="2" t="s">
        <v>45</v>
      </c>
    </row>
    <row r="12" spans="2:11" ht="15" customHeight="1">
      <c r="B12" s="273" t="s">
        <v>70</v>
      </c>
      <c r="C12" s="273"/>
      <c r="D12" s="273"/>
      <c r="E12" s="273"/>
      <c r="F12" s="273"/>
      <c r="G12" s="273"/>
      <c r="H12" s="273"/>
      <c r="I12" s="273"/>
      <c r="J12" s="5"/>
      <c r="K12" s="2" t="s">
        <v>46</v>
      </c>
    </row>
    <row r="13" spans="2:11" ht="15">
      <c r="B13" s="272" t="s">
        <v>71</v>
      </c>
      <c r="C13" s="272"/>
      <c r="D13" s="272"/>
      <c r="E13" s="272"/>
      <c r="F13" s="272"/>
      <c r="G13" s="272"/>
      <c r="H13" s="272"/>
      <c r="I13" s="272"/>
      <c r="J13" s="4"/>
      <c r="K13" s="2" t="s">
        <v>47</v>
      </c>
    </row>
    <row r="15" spans="2:11" ht="15">
      <c r="B15" s="272" t="s">
        <v>72</v>
      </c>
      <c r="C15" s="272"/>
      <c r="D15" s="272"/>
      <c r="E15" s="272"/>
      <c r="F15" s="272"/>
      <c r="G15" s="272"/>
      <c r="H15" s="272"/>
      <c r="I15" s="272"/>
      <c r="K15" s="2" t="s">
        <v>48</v>
      </c>
    </row>
    <row r="16" spans="2:11" ht="15">
      <c r="B16" s="272" t="s">
        <v>73</v>
      </c>
      <c r="C16" s="272"/>
      <c r="D16" s="272"/>
      <c r="E16" s="272"/>
      <c r="F16" s="272"/>
      <c r="G16" s="272"/>
      <c r="H16" s="272"/>
      <c r="I16" s="272"/>
      <c r="K16" s="2" t="s">
        <v>49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2:11" ht="15" customHeight="1">
      <c r="B18" s="273" t="s">
        <v>74</v>
      </c>
      <c r="C18" s="273"/>
      <c r="D18" s="273"/>
      <c r="E18" s="273"/>
      <c r="F18" s="273"/>
      <c r="G18" s="273"/>
      <c r="H18" s="273"/>
      <c r="I18" s="273"/>
      <c r="J18" s="5"/>
      <c r="K18" s="2" t="s">
        <v>50</v>
      </c>
    </row>
    <row r="19" spans="2:11" ht="15">
      <c r="B19" s="272" t="s">
        <v>75</v>
      </c>
      <c r="C19" s="272"/>
      <c r="D19" s="272"/>
      <c r="E19" s="272"/>
      <c r="F19" s="272"/>
      <c r="G19" s="272"/>
      <c r="H19" s="272"/>
      <c r="I19" s="272"/>
      <c r="J19" s="4"/>
      <c r="K19" s="2" t="s">
        <v>62</v>
      </c>
    </row>
    <row r="21" spans="2:11" ht="15" customHeight="1">
      <c r="B21" s="273" t="s">
        <v>76</v>
      </c>
      <c r="C21" s="273"/>
      <c r="D21" s="273"/>
      <c r="E21" s="273"/>
      <c r="F21" s="273"/>
      <c r="G21" s="273"/>
      <c r="H21" s="273"/>
      <c r="I21" s="273"/>
      <c r="J21" s="5"/>
      <c r="K21" s="2" t="s">
        <v>51</v>
      </c>
    </row>
    <row r="22" spans="2:11" ht="15">
      <c r="B22" s="272" t="s">
        <v>77</v>
      </c>
      <c r="C22" s="272"/>
      <c r="D22" s="272"/>
      <c r="E22" s="272"/>
      <c r="F22" s="272"/>
      <c r="G22" s="272"/>
      <c r="H22" s="272"/>
      <c r="I22" s="272"/>
      <c r="J22" s="4"/>
      <c r="K22" s="2" t="s">
        <v>52</v>
      </c>
    </row>
    <row r="24" spans="2:11" ht="15" customHeight="1">
      <c r="B24" s="273" t="s">
        <v>78</v>
      </c>
      <c r="C24" s="273"/>
      <c r="D24" s="273"/>
      <c r="E24" s="273"/>
      <c r="F24" s="273"/>
      <c r="G24" s="273"/>
      <c r="H24" s="273"/>
      <c r="I24" s="273"/>
      <c r="J24" s="5"/>
      <c r="K24" s="2" t="s">
        <v>53</v>
      </c>
    </row>
    <row r="25" spans="2:11" ht="15">
      <c r="B25" s="272" t="s">
        <v>79</v>
      </c>
      <c r="C25" s="272"/>
      <c r="D25" s="272"/>
      <c r="E25" s="272"/>
      <c r="F25" s="272"/>
      <c r="G25" s="272"/>
      <c r="H25" s="272"/>
      <c r="I25" s="272"/>
      <c r="J25" s="4"/>
      <c r="K25" s="2" t="s">
        <v>54</v>
      </c>
    </row>
    <row r="27" spans="2:11" ht="15" customHeight="1">
      <c r="B27" s="273" t="s">
        <v>80</v>
      </c>
      <c r="C27" s="273"/>
      <c r="D27" s="273"/>
      <c r="E27" s="273"/>
      <c r="F27" s="273"/>
      <c r="G27" s="273"/>
      <c r="H27" s="273"/>
      <c r="I27" s="273"/>
      <c r="J27" s="5"/>
      <c r="K27" s="2" t="s">
        <v>63</v>
      </c>
    </row>
    <row r="28" spans="2:11" ht="15">
      <c r="B28" s="272" t="s">
        <v>81</v>
      </c>
      <c r="C28" s="272"/>
      <c r="D28" s="272"/>
      <c r="E28" s="272"/>
      <c r="F28" s="272"/>
      <c r="G28" s="272"/>
      <c r="H28" s="272"/>
      <c r="I28" s="272"/>
      <c r="J28" s="4"/>
      <c r="K28" s="2" t="s">
        <v>55</v>
      </c>
    </row>
    <row r="30" spans="2:11" ht="15" customHeight="1">
      <c r="B30" s="273" t="s">
        <v>82</v>
      </c>
      <c r="C30" s="273"/>
      <c r="D30" s="273"/>
      <c r="E30" s="273"/>
      <c r="F30" s="273"/>
      <c r="G30" s="273"/>
      <c r="H30" s="273"/>
      <c r="I30" s="273"/>
      <c r="J30" s="5"/>
      <c r="K30" s="2" t="s">
        <v>56</v>
      </c>
    </row>
    <row r="31" spans="2:11" ht="15">
      <c r="B31" s="272" t="s">
        <v>83</v>
      </c>
      <c r="C31" s="272"/>
      <c r="D31" s="272"/>
      <c r="E31" s="272"/>
      <c r="F31" s="272"/>
      <c r="G31" s="272"/>
      <c r="H31" s="272"/>
      <c r="I31" s="272"/>
      <c r="J31" s="4"/>
      <c r="K31" s="2" t="s">
        <v>57</v>
      </c>
    </row>
    <row r="33" spans="2:11" ht="15" customHeight="1">
      <c r="B33" s="273" t="s">
        <v>84</v>
      </c>
      <c r="C33" s="273"/>
      <c r="D33" s="273"/>
      <c r="E33" s="273"/>
      <c r="F33" s="273"/>
      <c r="G33" s="273"/>
      <c r="H33" s="273"/>
      <c r="I33" s="273"/>
      <c r="J33" s="5"/>
      <c r="K33" s="2" t="s">
        <v>58</v>
      </c>
    </row>
    <row r="34" spans="2:11" ht="15">
      <c r="B34" s="272" t="s">
        <v>85</v>
      </c>
      <c r="C34" s="272"/>
      <c r="D34" s="272"/>
      <c r="E34" s="272"/>
      <c r="F34" s="272"/>
      <c r="G34" s="272"/>
      <c r="H34" s="272"/>
      <c r="I34" s="272"/>
      <c r="J34" s="4"/>
      <c r="K34" s="2" t="s">
        <v>59</v>
      </c>
    </row>
    <row r="35" spans="2:10" ht="15">
      <c r="B35" s="9"/>
      <c r="C35" s="9"/>
      <c r="D35" s="9"/>
      <c r="E35" s="9"/>
      <c r="F35" s="9"/>
      <c r="G35" s="9"/>
      <c r="H35" s="9"/>
      <c r="I35" s="9"/>
      <c r="J35" s="9"/>
    </row>
    <row r="36" spans="2:14" s="13" customFormat="1" ht="15.75">
      <c r="B36" s="274" t="s">
        <v>87</v>
      </c>
      <c r="C36" s="274"/>
      <c r="D36" s="274"/>
      <c r="E36" s="274"/>
      <c r="F36" s="274"/>
      <c r="G36" s="274"/>
      <c r="H36" s="274"/>
      <c r="I36" s="274"/>
      <c r="J36" s="14"/>
      <c r="K36" s="2" t="s">
        <v>60</v>
      </c>
      <c r="L36" s="14"/>
      <c r="M36" s="14"/>
      <c r="N36" s="14"/>
    </row>
    <row r="37" spans="2:11" ht="15">
      <c r="B37" s="272" t="s">
        <v>88</v>
      </c>
      <c r="C37" s="272"/>
      <c r="D37" s="272"/>
      <c r="E37" s="272"/>
      <c r="F37" s="272"/>
      <c r="G37" s="272"/>
      <c r="H37" s="272"/>
      <c r="I37" s="272"/>
      <c r="K37" s="2" t="s">
        <v>61</v>
      </c>
    </row>
    <row r="39" spans="1:11" ht="15">
      <c r="A39" s="78"/>
      <c r="B39" s="278" t="s">
        <v>288</v>
      </c>
      <c r="C39" s="278"/>
      <c r="D39" s="278"/>
      <c r="E39" s="278"/>
      <c r="F39" s="278"/>
      <c r="G39" s="278"/>
      <c r="H39" s="278"/>
      <c r="I39" s="278"/>
      <c r="J39" s="78"/>
      <c r="K39" s="79" t="s">
        <v>271</v>
      </c>
    </row>
    <row r="40" spans="1:11" ht="15">
      <c r="A40" s="78"/>
      <c r="B40" s="278" t="s">
        <v>289</v>
      </c>
      <c r="C40" s="278"/>
      <c r="D40" s="278"/>
      <c r="E40" s="278"/>
      <c r="F40" s="278"/>
      <c r="G40" s="278"/>
      <c r="H40" s="278"/>
      <c r="I40" s="278"/>
      <c r="J40" s="78"/>
      <c r="K40" s="79" t="s">
        <v>272</v>
      </c>
    </row>
    <row r="41" spans="1:11" ht="1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80"/>
    </row>
    <row r="42" spans="1:11" ht="15">
      <c r="A42" s="78"/>
      <c r="B42" s="278" t="s">
        <v>290</v>
      </c>
      <c r="C42" s="278"/>
      <c r="D42" s="278"/>
      <c r="E42" s="278"/>
      <c r="F42" s="278"/>
      <c r="G42" s="278"/>
      <c r="H42" s="278"/>
      <c r="I42" s="278"/>
      <c r="J42" s="78"/>
      <c r="K42" s="79" t="s">
        <v>273</v>
      </c>
    </row>
    <row r="43" spans="1:11" ht="15">
      <c r="A43" s="78"/>
      <c r="B43" s="278" t="s">
        <v>276</v>
      </c>
      <c r="C43" s="278"/>
      <c r="D43" s="278"/>
      <c r="E43" s="278"/>
      <c r="F43" s="278"/>
      <c r="G43" s="278"/>
      <c r="H43" s="278"/>
      <c r="I43" s="278"/>
      <c r="J43" s="78"/>
      <c r="K43" s="79" t="s">
        <v>274</v>
      </c>
    </row>
    <row r="44" spans="1:11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80"/>
    </row>
    <row r="45" spans="1:11" ht="15">
      <c r="A45" s="78"/>
      <c r="B45" s="278" t="s">
        <v>291</v>
      </c>
      <c r="C45" s="278"/>
      <c r="D45" s="278"/>
      <c r="E45" s="278"/>
      <c r="F45" s="278"/>
      <c r="G45" s="278"/>
      <c r="H45" s="278"/>
      <c r="I45" s="278"/>
      <c r="J45" s="78"/>
      <c r="K45" s="79" t="s">
        <v>275</v>
      </c>
    </row>
    <row r="46" spans="1:11" ht="15">
      <c r="A46" s="78"/>
      <c r="B46" s="278" t="s">
        <v>292</v>
      </c>
      <c r="C46" s="278"/>
      <c r="D46" s="278"/>
      <c r="E46" s="278"/>
      <c r="F46" s="278"/>
      <c r="G46" s="278"/>
      <c r="H46" s="278"/>
      <c r="I46" s="278"/>
      <c r="J46" s="78"/>
      <c r="K46" s="79" t="s">
        <v>277</v>
      </c>
    </row>
    <row r="47" spans="1:11" ht="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80"/>
    </row>
    <row r="48" spans="1:11" ht="15">
      <c r="A48" s="78"/>
      <c r="B48" s="278" t="s">
        <v>293</v>
      </c>
      <c r="C48" s="278"/>
      <c r="D48" s="278"/>
      <c r="E48" s="278"/>
      <c r="F48" s="278"/>
      <c r="G48" s="278"/>
      <c r="H48" s="278"/>
      <c r="I48" s="278"/>
      <c r="J48" s="78"/>
      <c r="K48" s="79" t="s">
        <v>278</v>
      </c>
    </row>
    <row r="49" spans="1:11" ht="15">
      <c r="A49" s="78"/>
      <c r="B49" s="278" t="s">
        <v>294</v>
      </c>
      <c r="C49" s="278"/>
      <c r="D49" s="278"/>
      <c r="E49" s="278"/>
      <c r="F49" s="278"/>
      <c r="G49" s="278"/>
      <c r="H49" s="278"/>
      <c r="I49" s="278"/>
      <c r="J49" s="78"/>
      <c r="K49" s="79" t="s">
        <v>279</v>
      </c>
    </row>
    <row r="50" spans="1:11" ht="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80"/>
    </row>
    <row r="51" spans="1:11" ht="15">
      <c r="A51" s="78"/>
      <c r="B51" s="278" t="s">
        <v>295</v>
      </c>
      <c r="C51" s="278"/>
      <c r="D51" s="278"/>
      <c r="E51" s="278"/>
      <c r="F51" s="278"/>
      <c r="G51" s="278"/>
      <c r="H51" s="278"/>
      <c r="I51" s="278"/>
      <c r="J51" s="78"/>
      <c r="K51" s="79" t="s">
        <v>280</v>
      </c>
    </row>
    <row r="52" spans="1:11" ht="15">
      <c r="A52" s="78"/>
      <c r="B52" s="278" t="s">
        <v>296</v>
      </c>
      <c r="C52" s="278"/>
      <c r="D52" s="278"/>
      <c r="E52" s="278"/>
      <c r="F52" s="278"/>
      <c r="G52" s="278"/>
      <c r="H52" s="278"/>
      <c r="I52" s="278"/>
      <c r="J52" s="78"/>
      <c r="K52" s="79" t="s">
        <v>281</v>
      </c>
    </row>
    <row r="53" spans="1:11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80"/>
    </row>
    <row r="54" spans="1:11" ht="15">
      <c r="A54" s="78"/>
      <c r="B54" s="278" t="s">
        <v>297</v>
      </c>
      <c r="C54" s="278"/>
      <c r="D54" s="278"/>
      <c r="E54" s="278"/>
      <c r="F54" s="278"/>
      <c r="G54" s="278"/>
      <c r="H54" s="278"/>
      <c r="I54" s="278"/>
      <c r="J54" s="78"/>
      <c r="K54" s="79" t="s">
        <v>282</v>
      </c>
    </row>
    <row r="55" spans="1:11" ht="15">
      <c r="A55" s="78"/>
      <c r="B55" s="280" t="s">
        <v>298</v>
      </c>
      <c r="C55" s="280"/>
      <c r="D55" s="280"/>
      <c r="E55" s="280"/>
      <c r="F55" s="280"/>
      <c r="G55" s="280"/>
      <c r="H55" s="280"/>
      <c r="I55" s="280"/>
      <c r="J55" s="78"/>
      <c r="K55" s="79" t="s">
        <v>283</v>
      </c>
    </row>
    <row r="56" spans="1:11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80"/>
    </row>
    <row r="57" spans="1:11" ht="15">
      <c r="A57" s="78"/>
      <c r="B57" s="278" t="s">
        <v>299</v>
      </c>
      <c r="C57" s="278"/>
      <c r="D57" s="278"/>
      <c r="E57" s="278"/>
      <c r="F57" s="278"/>
      <c r="G57" s="278"/>
      <c r="H57" s="278"/>
      <c r="I57" s="278"/>
      <c r="J57" s="78"/>
      <c r="K57" s="79" t="s">
        <v>282</v>
      </c>
    </row>
    <row r="58" spans="1:11" ht="15">
      <c r="A58" s="78"/>
      <c r="B58" s="279" t="s">
        <v>300</v>
      </c>
      <c r="C58" s="279"/>
      <c r="D58" s="279"/>
      <c r="E58" s="279"/>
      <c r="F58" s="279"/>
      <c r="G58" s="279"/>
      <c r="H58" s="279"/>
      <c r="I58" s="279"/>
      <c r="J58" s="78"/>
      <c r="K58" s="79" t="s">
        <v>283</v>
      </c>
    </row>
    <row r="59" spans="1:11" ht="1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80"/>
    </row>
    <row r="60" spans="1:11" ht="15">
      <c r="A60" s="78"/>
      <c r="B60" s="278" t="s">
        <v>301</v>
      </c>
      <c r="C60" s="278"/>
      <c r="D60" s="278"/>
      <c r="E60" s="278"/>
      <c r="F60" s="278"/>
      <c r="G60" s="278"/>
      <c r="H60" s="278"/>
      <c r="I60" s="278"/>
      <c r="J60" s="78"/>
      <c r="K60" s="79" t="s">
        <v>284</v>
      </c>
    </row>
    <row r="61" spans="1:11" ht="15">
      <c r="A61" s="78"/>
      <c r="B61" s="279" t="s">
        <v>302</v>
      </c>
      <c r="C61" s="279"/>
      <c r="D61" s="279"/>
      <c r="E61" s="279"/>
      <c r="F61" s="279"/>
      <c r="G61" s="279"/>
      <c r="H61" s="279"/>
      <c r="I61" s="279"/>
      <c r="J61" s="78"/>
      <c r="K61" s="79" t="s">
        <v>285</v>
      </c>
    </row>
    <row r="62" spans="1:11" ht="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80"/>
    </row>
    <row r="63" spans="1:11" ht="15">
      <c r="A63" s="78"/>
      <c r="B63" s="81" t="s">
        <v>303</v>
      </c>
      <c r="C63" s="81"/>
      <c r="D63" s="81"/>
      <c r="E63" s="81"/>
      <c r="F63" s="81"/>
      <c r="G63" s="81"/>
      <c r="H63" s="81"/>
      <c r="I63" s="81"/>
      <c r="J63" s="78"/>
      <c r="K63" s="79" t="s">
        <v>286</v>
      </c>
    </row>
    <row r="64" spans="1:11" ht="15">
      <c r="A64" s="78"/>
      <c r="B64" s="278" t="s">
        <v>304</v>
      </c>
      <c r="C64" s="278"/>
      <c r="D64" s="278"/>
      <c r="E64" s="278"/>
      <c r="F64" s="278"/>
      <c r="G64" s="278"/>
      <c r="H64" s="278"/>
      <c r="I64" s="278"/>
      <c r="J64" s="78"/>
      <c r="K64" s="79" t="s">
        <v>287</v>
      </c>
    </row>
    <row r="65" spans="1:11" ht="15">
      <c r="A65" s="78"/>
      <c r="B65" s="82"/>
      <c r="C65" s="82"/>
      <c r="D65" s="82"/>
      <c r="E65" s="82"/>
      <c r="F65" s="82"/>
      <c r="G65" s="82"/>
      <c r="H65" s="82"/>
      <c r="I65" s="82"/>
      <c r="J65" s="78"/>
      <c r="K65" s="80"/>
    </row>
    <row r="66" spans="1:11" ht="15">
      <c r="A66" s="78"/>
      <c r="B66" s="278" t="s">
        <v>305</v>
      </c>
      <c r="C66" s="278"/>
      <c r="D66" s="278"/>
      <c r="E66" s="278"/>
      <c r="F66" s="278"/>
      <c r="G66" s="278"/>
      <c r="H66" s="278"/>
      <c r="I66" s="278"/>
      <c r="J66" s="78"/>
      <c r="K66" s="79" t="s">
        <v>286</v>
      </c>
    </row>
    <row r="67" spans="1:11" ht="15">
      <c r="A67" s="78"/>
      <c r="B67" s="278" t="s">
        <v>306</v>
      </c>
      <c r="C67" s="278"/>
      <c r="D67" s="278"/>
      <c r="E67" s="278"/>
      <c r="F67" s="278"/>
      <c r="G67" s="278"/>
      <c r="H67" s="278"/>
      <c r="I67" s="278"/>
      <c r="J67" s="78"/>
      <c r="K67" s="79" t="s">
        <v>287</v>
      </c>
    </row>
  </sheetData>
  <sheetProtection/>
  <mergeCells count="44">
    <mergeCell ref="B64:I64"/>
    <mergeCell ref="B66:I66"/>
    <mergeCell ref="B67:I67"/>
    <mergeCell ref="B52:I52"/>
    <mergeCell ref="B54:I54"/>
    <mergeCell ref="B55:I55"/>
    <mergeCell ref="B57:I57"/>
    <mergeCell ref="B58:I58"/>
    <mergeCell ref="B60:I60"/>
    <mergeCell ref="B39:I39"/>
    <mergeCell ref="B40:I40"/>
    <mergeCell ref="B42:I42"/>
    <mergeCell ref="B43:I43"/>
    <mergeCell ref="B45:I45"/>
    <mergeCell ref="B61:I61"/>
    <mergeCell ref="B46:I46"/>
    <mergeCell ref="B48:I48"/>
    <mergeCell ref="B49:I49"/>
    <mergeCell ref="B51:I51"/>
    <mergeCell ref="B1:K1"/>
    <mergeCell ref="B3:I3"/>
    <mergeCell ref="B6:I6"/>
    <mergeCell ref="B9:I9"/>
    <mergeCell ref="B12:I12"/>
    <mergeCell ref="B4:I4"/>
    <mergeCell ref="B19:I19"/>
    <mergeCell ref="B22:I22"/>
    <mergeCell ref="B25:I25"/>
    <mergeCell ref="B28:I28"/>
    <mergeCell ref="B24:I24"/>
    <mergeCell ref="B37:I37"/>
    <mergeCell ref="B31:I31"/>
    <mergeCell ref="B34:I34"/>
    <mergeCell ref="B33:I33"/>
    <mergeCell ref="B16:I16"/>
    <mergeCell ref="B7:I7"/>
    <mergeCell ref="B10:I10"/>
    <mergeCell ref="B13:I13"/>
    <mergeCell ref="B18:I18"/>
    <mergeCell ref="B36:I36"/>
    <mergeCell ref="B21:I21"/>
    <mergeCell ref="B15:I15"/>
    <mergeCell ref="B27:I27"/>
    <mergeCell ref="B30:I30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7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6.7109375" style="112" customWidth="1"/>
    <col min="2" max="9" width="8.7109375" style="112" customWidth="1"/>
    <col min="10" max="10" width="12.140625" style="112" customWidth="1"/>
    <col min="11" max="13" width="8.7109375" style="112" customWidth="1"/>
    <col min="14" max="14" width="8.7109375" style="229" customWidth="1"/>
    <col min="15" max="16384" width="9.28125" style="112" customWidth="1"/>
  </cols>
  <sheetData>
    <row r="1" spans="1:14" s="205" customFormat="1" ht="39.75" customHeight="1">
      <c r="A1" s="283" t="s">
        <v>837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162" customFormat="1" ht="39.7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61.5" customHeight="1">
      <c r="A3" s="166" t="s">
        <v>838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9" ht="30" customHeight="1">
      <c r="A4" s="101" t="s">
        <v>326</v>
      </c>
      <c r="B4" s="102">
        <f>B5+B82</f>
        <v>77</v>
      </c>
      <c r="C4" s="102">
        <f aca="true" t="shared" si="0" ref="C4:M4">C5+C82</f>
        <v>203</v>
      </c>
      <c r="D4" s="102">
        <f t="shared" si="0"/>
        <v>93</v>
      </c>
      <c r="E4" s="102">
        <f t="shared" si="0"/>
        <v>261</v>
      </c>
      <c r="F4" s="102">
        <f t="shared" si="0"/>
        <v>174</v>
      </c>
      <c r="G4" s="102">
        <f t="shared" si="0"/>
        <v>69</v>
      </c>
      <c r="H4" s="102">
        <f t="shared" si="0"/>
        <v>208</v>
      </c>
      <c r="I4" s="102">
        <f t="shared" si="0"/>
        <v>292</v>
      </c>
      <c r="J4" s="102">
        <f t="shared" si="0"/>
        <v>179</v>
      </c>
      <c r="K4" s="102">
        <f t="shared" si="0"/>
        <v>343</v>
      </c>
      <c r="L4" s="102">
        <f t="shared" si="0"/>
        <v>213</v>
      </c>
      <c r="M4" s="102">
        <f t="shared" si="0"/>
        <v>212</v>
      </c>
      <c r="N4" s="188">
        <f>SUM(B4:M4)</f>
        <v>2324</v>
      </c>
      <c r="S4" s="112" t="s">
        <v>839</v>
      </c>
    </row>
    <row r="5" spans="1:15" ht="30" customHeight="1">
      <c r="A5" s="101" t="s">
        <v>757</v>
      </c>
      <c r="B5" s="223">
        <f>B6+B17+B20+B30+B44+B78+B81</f>
        <v>57</v>
      </c>
      <c r="C5" s="223">
        <f aca="true" t="shared" si="1" ref="C5:M5">C6+C17+C20+C30+C44+C78+C81</f>
        <v>155</v>
      </c>
      <c r="D5" s="223">
        <f t="shared" si="1"/>
        <v>76</v>
      </c>
      <c r="E5" s="223">
        <f t="shared" si="1"/>
        <v>240</v>
      </c>
      <c r="F5" s="223">
        <f t="shared" si="1"/>
        <v>170</v>
      </c>
      <c r="G5" s="223">
        <f t="shared" si="1"/>
        <v>65</v>
      </c>
      <c r="H5" s="223">
        <f t="shared" si="1"/>
        <v>188</v>
      </c>
      <c r="I5" s="223">
        <f t="shared" si="1"/>
        <v>283</v>
      </c>
      <c r="J5" s="223">
        <f t="shared" si="1"/>
        <v>170</v>
      </c>
      <c r="K5" s="223">
        <f t="shared" si="1"/>
        <v>292</v>
      </c>
      <c r="L5" s="223">
        <f t="shared" si="1"/>
        <v>200</v>
      </c>
      <c r="M5" s="223">
        <f t="shared" si="1"/>
        <v>193</v>
      </c>
      <c r="N5" s="188">
        <f>SUM(B5:M5)</f>
        <v>2089</v>
      </c>
      <c r="O5" s="224"/>
    </row>
    <row r="6" spans="1:17" ht="30" customHeight="1">
      <c r="A6" s="118" t="s">
        <v>758</v>
      </c>
      <c r="B6" s="171">
        <f>SUM(B7:B16)</f>
        <v>16</v>
      </c>
      <c r="C6" s="171">
        <f aca="true" t="shared" si="2" ref="C6:M6">SUM(C7:C16)</f>
        <v>62</v>
      </c>
      <c r="D6" s="171">
        <f t="shared" si="2"/>
        <v>31</v>
      </c>
      <c r="E6" s="171">
        <f t="shared" si="2"/>
        <v>92</v>
      </c>
      <c r="F6" s="171">
        <f t="shared" si="2"/>
        <v>64</v>
      </c>
      <c r="G6" s="171">
        <f t="shared" si="2"/>
        <v>20</v>
      </c>
      <c r="H6" s="171">
        <f t="shared" si="2"/>
        <v>153</v>
      </c>
      <c r="I6" s="171">
        <f t="shared" si="2"/>
        <v>197</v>
      </c>
      <c r="J6" s="171">
        <f t="shared" si="2"/>
        <v>105</v>
      </c>
      <c r="K6" s="171">
        <f t="shared" si="2"/>
        <v>155</v>
      </c>
      <c r="L6" s="171">
        <f t="shared" si="2"/>
        <v>97</v>
      </c>
      <c r="M6" s="171">
        <f t="shared" si="2"/>
        <v>83</v>
      </c>
      <c r="N6" s="225">
        <f aca="true" t="shared" si="3" ref="N6:N69">SUM(B6:M6)</f>
        <v>1075</v>
      </c>
      <c r="Q6" s="112" t="s">
        <v>840</v>
      </c>
    </row>
    <row r="7" spans="1:14" ht="30" customHeight="1">
      <c r="A7" s="101" t="s">
        <v>14</v>
      </c>
      <c r="B7" s="172">
        <v>15</v>
      </c>
      <c r="C7" s="172">
        <v>50</v>
      </c>
      <c r="D7" s="172">
        <v>30</v>
      </c>
      <c r="E7" s="172">
        <v>90</v>
      </c>
      <c r="F7" s="172">
        <v>46</v>
      </c>
      <c r="G7" s="172">
        <v>16</v>
      </c>
      <c r="H7" s="172">
        <v>142</v>
      </c>
      <c r="I7" s="172">
        <v>181</v>
      </c>
      <c r="J7" s="172">
        <v>101</v>
      </c>
      <c r="K7" s="172">
        <v>147</v>
      </c>
      <c r="L7" s="172">
        <v>94</v>
      </c>
      <c r="M7" s="172">
        <v>83</v>
      </c>
      <c r="N7" s="188">
        <f t="shared" si="3"/>
        <v>995</v>
      </c>
    </row>
    <row r="8" spans="1:14" ht="30" customHeight="1">
      <c r="A8" s="101" t="s">
        <v>790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2</v>
      </c>
      <c r="I8" s="172">
        <v>10</v>
      </c>
      <c r="J8" s="172">
        <v>3</v>
      </c>
      <c r="K8" s="172">
        <v>2</v>
      </c>
      <c r="L8" s="172">
        <v>0</v>
      </c>
      <c r="M8" s="172">
        <v>0</v>
      </c>
      <c r="N8" s="188">
        <f t="shared" si="3"/>
        <v>17</v>
      </c>
    </row>
    <row r="9" spans="1:14" ht="30" customHeight="1">
      <c r="A9" s="101" t="s">
        <v>17</v>
      </c>
      <c r="B9" s="172">
        <v>0</v>
      </c>
      <c r="C9" s="172">
        <v>0</v>
      </c>
      <c r="D9" s="172">
        <v>0</v>
      </c>
      <c r="E9" s="172">
        <v>0</v>
      </c>
      <c r="F9" s="172">
        <v>7</v>
      </c>
      <c r="G9" s="172">
        <v>4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88">
        <f t="shared" si="3"/>
        <v>11</v>
      </c>
    </row>
    <row r="10" spans="1:14" ht="30" customHeight="1">
      <c r="A10" s="101" t="s">
        <v>796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3</v>
      </c>
      <c r="I10" s="172">
        <v>0</v>
      </c>
      <c r="J10" s="172">
        <v>0</v>
      </c>
      <c r="K10" s="172">
        <v>1</v>
      </c>
      <c r="L10" s="172">
        <v>0</v>
      </c>
      <c r="M10" s="172">
        <v>0</v>
      </c>
      <c r="N10" s="188">
        <f t="shared" si="3"/>
        <v>4</v>
      </c>
    </row>
    <row r="11" spans="1:14" ht="30" customHeight="1">
      <c r="A11" s="101" t="s">
        <v>795</v>
      </c>
      <c r="B11" s="172">
        <v>0</v>
      </c>
      <c r="C11" s="172">
        <v>2</v>
      </c>
      <c r="D11" s="172">
        <v>0</v>
      </c>
      <c r="E11" s="172">
        <v>0</v>
      </c>
      <c r="F11" s="172">
        <v>2</v>
      </c>
      <c r="G11" s="172">
        <v>0</v>
      </c>
      <c r="H11" s="172">
        <v>1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88">
        <f t="shared" si="3"/>
        <v>5</v>
      </c>
    </row>
    <row r="12" spans="1:14" ht="30" customHeight="1">
      <c r="A12" s="113" t="s">
        <v>841</v>
      </c>
      <c r="B12" s="172">
        <v>0</v>
      </c>
      <c r="C12" s="172">
        <v>2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2</v>
      </c>
      <c r="J12" s="172">
        <v>0</v>
      </c>
      <c r="K12" s="172">
        <v>0</v>
      </c>
      <c r="L12" s="172">
        <v>3</v>
      </c>
      <c r="M12" s="172">
        <v>0</v>
      </c>
      <c r="N12" s="188">
        <f t="shared" si="3"/>
        <v>7</v>
      </c>
    </row>
    <row r="13" spans="1:14" ht="30" customHeight="1">
      <c r="A13" s="101" t="s">
        <v>20</v>
      </c>
      <c r="B13" s="172">
        <v>0</v>
      </c>
      <c r="C13" s="172">
        <v>3</v>
      </c>
      <c r="D13" s="172">
        <v>0</v>
      </c>
      <c r="E13" s="172">
        <v>1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88">
        <f t="shared" si="3"/>
        <v>4</v>
      </c>
    </row>
    <row r="14" spans="1:14" ht="30" customHeight="1">
      <c r="A14" s="101" t="s">
        <v>793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88">
        <f t="shared" si="3"/>
        <v>0</v>
      </c>
    </row>
    <row r="15" spans="1:14" ht="30" customHeight="1">
      <c r="A15" s="101" t="s">
        <v>15</v>
      </c>
      <c r="B15" s="172">
        <v>0</v>
      </c>
      <c r="C15" s="172">
        <v>5</v>
      </c>
      <c r="D15" s="172">
        <v>1</v>
      </c>
      <c r="E15" s="172">
        <v>0</v>
      </c>
      <c r="F15" s="172">
        <v>6</v>
      </c>
      <c r="G15" s="172">
        <v>0</v>
      </c>
      <c r="H15" s="172">
        <v>2</v>
      </c>
      <c r="I15" s="172">
        <v>4</v>
      </c>
      <c r="J15" s="172">
        <v>1</v>
      </c>
      <c r="K15" s="172">
        <v>5</v>
      </c>
      <c r="L15" s="172">
        <v>0</v>
      </c>
      <c r="M15" s="172">
        <v>0</v>
      </c>
      <c r="N15" s="188">
        <f t="shared" si="3"/>
        <v>24</v>
      </c>
    </row>
    <row r="16" spans="1:14" ht="30" customHeight="1">
      <c r="A16" s="101" t="s">
        <v>13</v>
      </c>
      <c r="B16" s="172">
        <v>1</v>
      </c>
      <c r="C16" s="172">
        <v>0</v>
      </c>
      <c r="D16" s="172">
        <v>0</v>
      </c>
      <c r="E16" s="172">
        <v>1</v>
      </c>
      <c r="F16" s="172">
        <v>3</v>
      </c>
      <c r="G16" s="172">
        <v>0</v>
      </c>
      <c r="H16" s="172">
        <v>3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88">
        <f t="shared" si="3"/>
        <v>8</v>
      </c>
    </row>
    <row r="17" spans="1:14" ht="30" customHeight="1">
      <c r="A17" s="118" t="s">
        <v>765</v>
      </c>
      <c r="B17" s="171">
        <f>SUM(B18:B19)</f>
        <v>0</v>
      </c>
      <c r="C17" s="171">
        <f aca="true" t="shared" si="4" ref="C17:M17">SUM(C18:C19)</f>
        <v>0</v>
      </c>
      <c r="D17" s="171">
        <f t="shared" si="4"/>
        <v>0</v>
      </c>
      <c r="E17" s="171">
        <f t="shared" si="4"/>
        <v>0</v>
      </c>
      <c r="F17" s="171">
        <f t="shared" si="4"/>
        <v>0</v>
      </c>
      <c r="G17" s="171">
        <f t="shared" si="4"/>
        <v>0</v>
      </c>
      <c r="H17" s="171">
        <f t="shared" si="4"/>
        <v>0</v>
      </c>
      <c r="I17" s="171">
        <f t="shared" si="4"/>
        <v>0</v>
      </c>
      <c r="J17" s="171">
        <f t="shared" si="4"/>
        <v>7</v>
      </c>
      <c r="K17" s="171">
        <f t="shared" si="4"/>
        <v>0</v>
      </c>
      <c r="L17" s="171">
        <f t="shared" si="4"/>
        <v>2</v>
      </c>
      <c r="M17" s="171">
        <f t="shared" si="4"/>
        <v>0</v>
      </c>
      <c r="N17" s="225">
        <f t="shared" si="3"/>
        <v>9</v>
      </c>
    </row>
    <row r="18" spans="1:14" ht="30" customHeight="1">
      <c r="A18" s="101" t="s">
        <v>22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7</v>
      </c>
      <c r="K18" s="189">
        <v>0</v>
      </c>
      <c r="L18" s="189">
        <v>0</v>
      </c>
      <c r="M18" s="189">
        <v>0</v>
      </c>
      <c r="N18" s="188">
        <f t="shared" si="3"/>
        <v>7</v>
      </c>
    </row>
    <row r="19" spans="1:14" ht="30" customHeight="1">
      <c r="A19" s="113" t="s">
        <v>842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2</v>
      </c>
      <c r="M19" s="172">
        <v>0</v>
      </c>
      <c r="N19" s="188">
        <f t="shared" si="3"/>
        <v>2</v>
      </c>
    </row>
    <row r="20" spans="1:14" ht="30" customHeight="1">
      <c r="A20" s="118" t="s">
        <v>760</v>
      </c>
      <c r="B20" s="171">
        <f>SUM(B21:B29)</f>
        <v>3</v>
      </c>
      <c r="C20" s="171">
        <f aca="true" t="shared" si="5" ref="C20:M20">SUM(C21:C29)</f>
        <v>14</v>
      </c>
      <c r="D20" s="171">
        <f t="shared" si="5"/>
        <v>4</v>
      </c>
      <c r="E20" s="171">
        <f t="shared" si="5"/>
        <v>4</v>
      </c>
      <c r="F20" s="171">
        <f t="shared" si="5"/>
        <v>4</v>
      </c>
      <c r="G20" s="171">
        <f t="shared" si="5"/>
        <v>6</v>
      </c>
      <c r="H20" s="171">
        <f t="shared" si="5"/>
        <v>4</v>
      </c>
      <c r="I20" s="171">
        <f t="shared" si="5"/>
        <v>2</v>
      </c>
      <c r="J20" s="171">
        <f t="shared" si="5"/>
        <v>13</v>
      </c>
      <c r="K20" s="171">
        <f t="shared" si="5"/>
        <v>7</v>
      </c>
      <c r="L20" s="171">
        <f t="shared" si="5"/>
        <v>2</v>
      </c>
      <c r="M20" s="171">
        <f t="shared" si="5"/>
        <v>3</v>
      </c>
      <c r="N20" s="225">
        <f t="shared" si="3"/>
        <v>66</v>
      </c>
    </row>
    <row r="21" spans="1:14" ht="30" customHeight="1">
      <c r="A21" s="113" t="s">
        <v>761</v>
      </c>
      <c r="B21" s="172">
        <v>2</v>
      </c>
      <c r="C21" s="172">
        <v>6</v>
      </c>
      <c r="D21" s="172">
        <v>1</v>
      </c>
      <c r="E21" s="172">
        <v>2</v>
      </c>
      <c r="F21" s="172">
        <v>4</v>
      </c>
      <c r="G21" s="172">
        <v>6</v>
      </c>
      <c r="H21" s="172">
        <v>4</v>
      </c>
      <c r="I21" s="172">
        <v>2</v>
      </c>
      <c r="J21" s="172">
        <v>7</v>
      </c>
      <c r="K21" s="172">
        <v>3</v>
      </c>
      <c r="L21" s="172">
        <v>2</v>
      </c>
      <c r="M21" s="172">
        <v>3</v>
      </c>
      <c r="N21" s="188">
        <f t="shared" si="3"/>
        <v>42</v>
      </c>
    </row>
    <row r="22" spans="1:14" ht="30" customHeight="1">
      <c r="A22" s="113" t="s">
        <v>24</v>
      </c>
      <c r="B22" s="172">
        <v>0</v>
      </c>
      <c r="C22" s="172">
        <v>6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3</v>
      </c>
      <c r="K22" s="172">
        <v>3</v>
      </c>
      <c r="L22" s="172">
        <v>0</v>
      </c>
      <c r="M22" s="172">
        <v>0</v>
      </c>
      <c r="N22" s="188">
        <f t="shared" si="3"/>
        <v>12</v>
      </c>
    </row>
    <row r="23" spans="1:14" ht="30" customHeight="1">
      <c r="A23" s="113" t="s">
        <v>25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88">
        <f t="shared" si="3"/>
        <v>0</v>
      </c>
    </row>
    <row r="24" spans="1:14" ht="30" customHeight="1">
      <c r="A24" s="113" t="s">
        <v>843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88">
        <f t="shared" si="3"/>
        <v>0</v>
      </c>
    </row>
    <row r="25" spans="1:14" ht="30" customHeight="1">
      <c r="A25" s="113" t="s">
        <v>26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88">
        <f t="shared" si="3"/>
        <v>0</v>
      </c>
    </row>
    <row r="26" spans="1:14" ht="30" customHeight="1">
      <c r="A26" s="113" t="s">
        <v>762</v>
      </c>
      <c r="B26" s="172">
        <v>0</v>
      </c>
      <c r="C26" s="172">
        <v>0</v>
      </c>
      <c r="D26" s="172">
        <v>3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88">
        <f t="shared" si="3"/>
        <v>3</v>
      </c>
    </row>
    <row r="27" spans="1:14" ht="30" customHeight="1">
      <c r="A27" s="113" t="s">
        <v>763</v>
      </c>
      <c r="B27" s="172">
        <v>1</v>
      </c>
      <c r="C27" s="172">
        <v>2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3</v>
      </c>
      <c r="K27" s="172">
        <v>0</v>
      </c>
      <c r="L27" s="172">
        <v>0</v>
      </c>
      <c r="M27" s="172">
        <v>0</v>
      </c>
      <c r="N27" s="188">
        <f t="shared" si="3"/>
        <v>6</v>
      </c>
    </row>
    <row r="28" spans="1:14" ht="30" customHeight="1">
      <c r="A28" s="113" t="s">
        <v>844</v>
      </c>
      <c r="B28" s="172">
        <v>0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1</v>
      </c>
      <c r="L28" s="172">
        <v>0</v>
      </c>
      <c r="M28" s="172">
        <v>0</v>
      </c>
      <c r="N28" s="188">
        <f t="shared" si="3"/>
        <v>1</v>
      </c>
    </row>
    <row r="29" spans="1:14" ht="30" customHeight="1">
      <c r="A29" s="113" t="s">
        <v>764</v>
      </c>
      <c r="B29" s="172">
        <v>0</v>
      </c>
      <c r="C29" s="172">
        <v>0</v>
      </c>
      <c r="D29" s="172">
        <v>0</v>
      </c>
      <c r="E29" s="172">
        <v>2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88">
        <f t="shared" si="3"/>
        <v>2</v>
      </c>
    </row>
    <row r="30" spans="1:14" ht="30" customHeight="1">
      <c r="A30" s="176" t="s">
        <v>766</v>
      </c>
      <c r="B30" s="171">
        <f>SUM(B31:B43)</f>
        <v>9</v>
      </c>
      <c r="C30" s="171">
        <f aca="true" t="shared" si="6" ref="C30:M30">SUM(C31:C43)</f>
        <v>12</v>
      </c>
      <c r="D30" s="171">
        <f t="shared" si="6"/>
        <v>0</v>
      </c>
      <c r="E30" s="171">
        <f>SUM(E31:E43)</f>
        <v>15</v>
      </c>
      <c r="F30" s="171">
        <f t="shared" si="6"/>
        <v>4</v>
      </c>
      <c r="G30" s="171">
        <f t="shared" si="6"/>
        <v>3</v>
      </c>
      <c r="H30" s="171">
        <f t="shared" si="6"/>
        <v>0</v>
      </c>
      <c r="I30" s="171">
        <f t="shared" si="6"/>
        <v>2</v>
      </c>
      <c r="J30" s="171">
        <f t="shared" si="6"/>
        <v>1</v>
      </c>
      <c r="K30" s="171">
        <f t="shared" si="6"/>
        <v>2</v>
      </c>
      <c r="L30" s="171">
        <f t="shared" si="6"/>
        <v>4</v>
      </c>
      <c r="M30" s="171">
        <f t="shared" si="6"/>
        <v>21</v>
      </c>
      <c r="N30" s="225">
        <f t="shared" si="3"/>
        <v>73</v>
      </c>
    </row>
    <row r="31" spans="1:14" ht="30" customHeight="1">
      <c r="A31" s="113" t="s">
        <v>769</v>
      </c>
      <c r="B31" s="172">
        <v>2</v>
      </c>
      <c r="C31" s="172">
        <v>6</v>
      </c>
      <c r="D31" s="172">
        <v>0</v>
      </c>
      <c r="E31" s="172">
        <v>15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2</v>
      </c>
      <c r="L31" s="172">
        <v>4</v>
      </c>
      <c r="M31" s="172">
        <v>0</v>
      </c>
      <c r="N31" s="188">
        <f t="shared" si="3"/>
        <v>29</v>
      </c>
    </row>
    <row r="32" spans="1:14" ht="30" customHeight="1">
      <c r="A32" s="113" t="s">
        <v>835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G32" s="172">
        <v>3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88">
        <f t="shared" si="3"/>
        <v>3</v>
      </c>
    </row>
    <row r="33" spans="1:14" ht="30" customHeight="1">
      <c r="A33" s="113" t="s">
        <v>674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88">
        <f t="shared" si="3"/>
        <v>0</v>
      </c>
    </row>
    <row r="34" spans="1:14" ht="30" customHeight="1">
      <c r="A34" s="113" t="s">
        <v>457</v>
      </c>
      <c r="B34" s="172">
        <v>0</v>
      </c>
      <c r="C34" s="172">
        <v>0</v>
      </c>
      <c r="D34" s="172">
        <v>0</v>
      </c>
      <c r="E34" s="172">
        <v>0</v>
      </c>
      <c r="F34" s="172">
        <v>1</v>
      </c>
      <c r="G34" s="172">
        <v>0</v>
      </c>
      <c r="H34" s="172">
        <v>0</v>
      </c>
      <c r="I34" s="172">
        <v>1</v>
      </c>
      <c r="J34" s="172">
        <v>0</v>
      </c>
      <c r="K34" s="172">
        <v>0</v>
      </c>
      <c r="L34" s="172">
        <v>0</v>
      </c>
      <c r="M34" s="172">
        <v>20</v>
      </c>
      <c r="N34" s="188">
        <f t="shared" si="3"/>
        <v>22</v>
      </c>
    </row>
    <row r="35" spans="1:14" ht="30" customHeight="1">
      <c r="A35" s="113" t="s">
        <v>845</v>
      </c>
      <c r="B35" s="172">
        <v>0</v>
      </c>
      <c r="C35" s="172">
        <v>0</v>
      </c>
      <c r="D35" s="172">
        <v>0</v>
      </c>
      <c r="E35" s="172">
        <v>0</v>
      </c>
      <c r="F35" s="172">
        <v>1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1</v>
      </c>
      <c r="N35" s="188">
        <f t="shared" si="3"/>
        <v>2</v>
      </c>
    </row>
    <row r="36" spans="1:14" ht="30" customHeight="1">
      <c r="A36" s="113" t="s">
        <v>767</v>
      </c>
      <c r="B36" s="172">
        <v>0</v>
      </c>
      <c r="C36" s="172">
        <v>6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1</v>
      </c>
      <c r="K36" s="172">
        <v>0</v>
      </c>
      <c r="L36" s="172">
        <v>0</v>
      </c>
      <c r="M36" s="172">
        <v>0</v>
      </c>
      <c r="N36" s="188">
        <f t="shared" si="3"/>
        <v>7</v>
      </c>
    </row>
    <row r="37" spans="1:14" ht="30" customHeight="1">
      <c r="A37" s="113" t="s">
        <v>768</v>
      </c>
      <c r="B37" s="172">
        <v>3</v>
      </c>
      <c r="C37" s="172">
        <v>0</v>
      </c>
      <c r="D37" s="172">
        <v>0</v>
      </c>
      <c r="E37" s="172">
        <v>0</v>
      </c>
      <c r="F37" s="172">
        <v>2</v>
      </c>
      <c r="G37" s="172">
        <v>0</v>
      </c>
      <c r="H37" s="172">
        <v>0</v>
      </c>
      <c r="I37" s="172">
        <v>1</v>
      </c>
      <c r="J37" s="172">
        <v>0</v>
      </c>
      <c r="K37" s="172">
        <v>0</v>
      </c>
      <c r="L37" s="172">
        <v>0</v>
      </c>
      <c r="M37" s="172">
        <v>0</v>
      </c>
      <c r="N37" s="188">
        <f t="shared" si="3"/>
        <v>6</v>
      </c>
    </row>
    <row r="38" spans="1:14" ht="30" customHeight="1">
      <c r="A38" s="113" t="s">
        <v>27</v>
      </c>
      <c r="B38" s="172">
        <v>0</v>
      </c>
      <c r="C38" s="172">
        <v>0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88">
        <f t="shared" si="3"/>
        <v>0</v>
      </c>
    </row>
    <row r="39" spans="1:14" ht="30" customHeight="1">
      <c r="A39" s="113" t="s">
        <v>846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88">
        <f t="shared" si="3"/>
        <v>0</v>
      </c>
    </row>
    <row r="40" spans="1:14" ht="30" customHeight="1">
      <c r="A40" s="113" t="s">
        <v>37</v>
      </c>
      <c r="B40" s="172">
        <v>4</v>
      </c>
      <c r="C40" s="172"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88">
        <f t="shared" si="3"/>
        <v>4</v>
      </c>
    </row>
    <row r="41" spans="1:14" ht="30" customHeight="1">
      <c r="A41" s="113" t="s">
        <v>458</v>
      </c>
      <c r="B41" s="172">
        <v>0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88">
        <f t="shared" si="3"/>
        <v>0</v>
      </c>
    </row>
    <row r="42" spans="1:14" ht="30" customHeight="1">
      <c r="A42" s="113" t="s">
        <v>847</v>
      </c>
      <c r="B42" s="172">
        <v>0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88">
        <f t="shared" si="3"/>
        <v>0</v>
      </c>
    </row>
    <row r="43" spans="1:14" ht="30" customHeight="1">
      <c r="A43" s="113" t="s">
        <v>29</v>
      </c>
      <c r="B43" s="172">
        <v>0</v>
      </c>
      <c r="C43" s="172">
        <v>0</v>
      </c>
      <c r="D43" s="172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88">
        <f t="shared" si="3"/>
        <v>0</v>
      </c>
    </row>
    <row r="44" spans="1:14" ht="30" customHeight="1">
      <c r="A44" s="118" t="s">
        <v>770</v>
      </c>
      <c r="B44" s="171">
        <f>SUM(B45:B77)</f>
        <v>29</v>
      </c>
      <c r="C44" s="171">
        <f aca="true" t="shared" si="7" ref="C44:M44">SUM(C45:C77)</f>
        <v>67</v>
      </c>
      <c r="D44" s="171">
        <f t="shared" si="7"/>
        <v>39</v>
      </c>
      <c r="E44" s="171">
        <f t="shared" si="7"/>
        <v>128</v>
      </c>
      <c r="F44" s="171">
        <f t="shared" si="7"/>
        <v>97</v>
      </c>
      <c r="G44" s="171">
        <f t="shared" si="7"/>
        <v>36</v>
      </c>
      <c r="H44" s="171">
        <f t="shared" si="7"/>
        <v>30</v>
      </c>
      <c r="I44" s="171">
        <f t="shared" si="7"/>
        <v>78</v>
      </c>
      <c r="J44" s="171">
        <f t="shared" si="7"/>
        <v>40</v>
      </c>
      <c r="K44" s="171">
        <f t="shared" si="7"/>
        <v>128</v>
      </c>
      <c r="L44" s="171">
        <f t="shared" si="7"/>
        <v>95</v>
      </c>
      <c r="M44" s="171">
        <f t="shared" si="7"/>
        <v>84</v>
      </c>
      <c r="N44" s="225">
        <f t="shared" si="3"/>
        <v>851</v>
      </c>
    </row>
    <row r="45" spans="1:14" ht="30" customHeight="1">
      <c r="A45" s="113" t="s">
        <v>33</v>
      </c>
      <c r="B45" s="172">
        <v>9</v>
      </c>
      <c r="C45" s="172">
        <v>33</v>
      </c>
      <c r="D45" s="172">
        <v>31</v>
      </c>
      <c r="E45" s="172">
        <v>84</v>
      </c>
      <c r="F45" s="172">
        <v>38</v>
      </c>
      <c r="G45" s="172">
        <v>21</v>
      </c>
      <c r="H45" s="172">
        <v>14</v>
      </c>
      <c r="I45" s="172">
        <v>54</v>
      </c>
      <c r="J45" s="172">
        <v>26</v>
      </c>
      <c r="K45" s="172">
        <v>73</v>
      </c>
      <c r="L45" s="172">
        <v>21</v>
      </c>
      <c r="M45" s="172">
        <v>22</v>
      </c>
      <c r="N45" s="188">
        <f t="shared" si="3"/>
        <v>426</v>
      </c>
    </row>
    <row r="46" spans="1:14" ht="30" customHeight="1">
      <c r="A46" s="113" t="s">
        <v>35</v>
      </c>
      <c r="B46" s="172">
        <v>4</v>
      </c>
      <c r="C46" s="172">
        <v>0</v>
      </c>
      <c r="D46" s="172">
        <v>2</v>
      </c>
      <c r="E46" s="172">
        <v>3</v>
      </c>
      <c r="F46" s="172">
        <v>1</v>
      </c>
      <c r="G46" s="172">
        <v>0</v>
      </c>
      <c r="H46" s="172">
        <v>0</v>
      </c>
      <c r="I46" s="172">
        <v>5</v>
      </c>
      <c r="J46" s="172">
        <v>2</v>
      </c>
      <c r="K46" s="172">
        <v>1</v>
      </c>
      <c r="L46" s="172">
        <v>2</v>
      </c>
      <c r="M46" s="172">
        <v>5</v>
      </c>
      <c r="N46" s="188">
        <f t="shared" si="3"/>
        <v>25</v>
      </c>
    </row>
    <row r="47" spans="1:14" ht="30" customHeight="1">
      <c r="A47" s="113" t="s">
        <v>848</v>
      </c>
      <c r="B47" s="172">
        <v>0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3</v>
      </c>
      <c r="M47" s="172">
        <v>0</v>
      </c>
      <c r="N47" s="188">
        <f t="shared" si="3"/>
        <v>3</v>
      </c>
    </row>
    <row r="48" spans="1:14" ht="30" customHeight="1">
      <c r="A48" s="113" t="s">
        <v>771</v>
      </c>
      <c r="B48" s="172">
        <v>0</v>
      </c>
      <c r="C48" s="172">
        <v>8</v>
      </c>
      <c r="D48" s="172">
        <v>0</v>
      </c>
      <c r="E48" s="172">
        <v>22</v>
      </c>
      <c r="F48" s="172">
        <v>0</v>
      </c>
      <c r="G48" s="172">
        <v>0</v>
      </c>
      <c r="H48" s="172">
        <v>4</v>
      </c>
      <c r="I48" s="172">
        <v>3</v>
      </c>
      <c r="J48" s="172">
        <v>0</v>
      </c>
      <c r="K48" s="172">
        <v>11</v>
      </c>
      <c r="L48" s="172">
        <v>7</v>
      </c>
      <c r="M48" s="172">
        <v>0</v>
      </c>
      <c r="N48" s="188">
        <f t="shared" si="3"/>
        <v>55</v>
      </c>
    </row>
    <row r="49" spans="1:14" ht="30" customHeight="1">
      <c r="A49" s="113" t="s">
        <v>34</v>
      </c>
      <c r="B49" s="172">
        <v>0</v>
      </c>
      <c r="C49" s="172">
        <v>12</v>
      </c>
      <c r="D49" s="172">
        <v>5</v>
      </c>
      <c r="E49" s="172">
        <v>5</v>
      </c>
      <c r="F49" s="172">
        <v>4</v>
      </c>
      <c r="G49" s="172">
        <v>1</v>
      </c>
      <c r="H49" s="172">
        <v>4</v>
      </c>
      <c r="I49" s="172">
        <v>6</v>
      </c>
      <c r="J49" s="172">
        <v>1</v>
      </c>
      <c r="K49" s="172">
        <v>4</v>
      </c>
      <c r="L49" s="172">
        <v>20</v>
      </c>
      <c r="M49" s="172">
        <v>9</v>
      </c>
      <c r="N49" s="188">
        <f t="shared" si="3"/>
        <v>71</v>
      </c>
    </row>
    <row r="50" spans="1:14" ht="30" customHeight="1">
      <c r="A50" s="113" t="s">
        <v>772</v>
      </c>
      <c r="B50" s="172">
        <v>5</v>
      </c>
      <c r="C50" s="172">
        <v>0</v>
      </c>
      <c r="D50" s="172">
        <v>0</v>
      </c>
      <c r="E50" s="172">
        <v>0</v>
      </c>
      <c r="F50" s="172">
        <v>0</v>
      </c>
      <c r="G50" s="172">
        <v>0</v>
      </c>
      <c r="H50" s="172">
        <v>2</v>
      </c>
      <c r="I50" s="172">
        <v>2</v>
      </c>
      <c r="J50" s="172">
        <v>0</v>
      </c>
      <c r="K50" s="172">
        <v>14</v>
      </c>
      <c r="L50" s="172">
        <v>7</v>
      </c>
      <c r="M50" s="172">
        <v>36</v>
      </c>
      <c r="N50" s="188">
        <f t="shared" si="3"/>
        <v>66</v>
      </c>
    </row>
    <row r="51" spans="1:14" ht="30" customHeight="1">
      <c r="A51" s="113" t="s">
        <v>780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88">
        <f t="shared" si="3"/>
        <v>0</v>
      </c>
    </row>
    <row r="52" spans="1:14" ht="30" customHeight="1">
      <c r="A52" s="113" t="s">
        <v>777</v>
      </c>
      <c r="B52" s="172">
        <v>2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1</v>
      </c>
      <c r="L52" s="172">
        <v>7</v>
      </c>
      <c r="M52" s="172">
        <v>0</v>
      </c>
      <c r="N52" s="188">
        <f t="shared" si="3"/>
        <v>10</v>
      </c>
    </row>
    <row r="53" spans="1:14" ht="25.5">
      <c r="A53" s="113" t="s">
        <v>782</v>
      </c>
      <c r="B53" s="172">
        <v>0</v>
      </c>
      <c r="C53" s="172">
        <v>1</v>
      </c>
      <c r="D53" s="172">
        <v>0</v>
      </c>
      <c r="E53" s="172">
        <v>0</v>
      </c>
      <c r="F53" s="172">
        <v>1</v>
      </c>
      <c r="G53" s="172">
        <v>2</v>
      </c>
      <c r="H53" s="172">
        <v>0</v>
      </c>
      <c r="I53" s="172">
        <v>1</v>
      </c>
      <c r="J53" s="172">
        <v>1</v>
      </c>
      <c r="K53" s="172">
        <v>3</v>
      </c>
      <c r="L53" s="172">
        <v>2</v>
      </c>
      <c r="M53" s="172">
        <v>0</v>
      </c>
      <c r="N53" s="188">
        <f t="shared" si="3"/>
        <v>11</v>
      </c>
    </row>
    <row r="54" spans="1:14" s="170" customFormat="1" ht="25.5">
      <c r="A54" s="113" t="s">
        <v>810</v>
      </c>
      <c r="B54" s="172">
        <v>0</v>
      </c>
      <c r="C54" s="172">
        <v>0</v>
      </c>
      <c r="D54" s="172">
        <v>0</v>
      </c>
      <c r="E54" s="172">
        <v>2</v>
      </c>
      <c r="F54" s="172">
        <v>0</v>
      </c>
      <c r="G54" s="172">
        <v>0</v>
      </c>
      <c r="H54" s="172">
        <v>0</v>
      </c>
      <c r="I54" s="172">
        <v>0</v>
      </c>
      <c r="J54" s="172">
        <v>1</v>
      </c>
      <c r="K54" s="172">
        <v>1</v>
      </c>
      <c r="L54" s="172">
        <v>3</v>
      </c>
      <c r="M54" s="172">
        <v>0</v>
      </c>
      <c r="N54" s="188">
        <f t="shared" si="3"/>
        <v>7</v>
      </c>
    </row>
    <row r="55" spans="1:14" s="170" customFormat="1" ht="25.5">
      <c r="A55" s="113" t="s">
        <v>805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1</v>
      </c>
      <c r="L55" s="172">
        <v>0</v>
      </c>
      <c r="M55" s="172">
        <v>0</v>
      </c>
      <c r="N55" s="188">
        <f t="shared" si="3"/>
        <v>1</v>
      </c>
    </row>
    <row r="56" spans="1:14" ht="25.5">
      <c r="A56" s="113" t="s">
        <v>31</v>
      </c>
      <c r="B56" s="172">
        <v>0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88">
        <f t="shared" si="3"/>
        <v>0</v>
      </c>
    </row>
    <row r="57" spans="1:14" ht="25.5">
      <c r="A57" s="113" t="s">
        <v>849</v>
      </c>
      <c r="B57" s="172">
        <v>0</v>
      </c>
      <c r="C57" s="172">
        <v>0</v>
      </c>
      <c r="D57" s="172">
        <v>0</v>
      </c>
      <c r="E57" s="172">
        <v>2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3</v>
      </c>
      <c r="M57" s="172">
        <v>0</v>
      </c>
      <c r="N57" s="188">
        <f t="shared" si="3"/>
        <v>5</v>
      </c>
    </row>
    <row r="58" spans="1:14" ht="25.5">
      <c r="A58" s="113" t="s">
        <v>808</v>
      </c>
      <c r="B58" s="172">
        <v>0</v>
      </c>
      <c r="C58" s="172">
        <v>0</v>
      </c>
      <c r="D58" s="172">
        <v>0</v>
      </c>
      <c r="E58" s="172">
        <v>2</v>
      </c>
      <c r="F58" s="172">
        <v>2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88">
        <f t="shared" si="3"/>
        <v>4</v>
      </c>
    </row>
    <row r="59" spans="1:14" ht="25.5">
      <c r="A59" s="113" t="s">
        <v>801</v>
      </c>
      <c r="B59" s="172">
        <v>0</v>
      </c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88">
        <f t="shared" si="3"/>
        <v>0</v>
      </c>
    </row>
    <row r="60" spans="1:14" ht="25.5">
      <c r="A60" s="113" t="s">
        <v>775</v>
      </c>
      <c r="B60" s="172">
        <v>0</v>
      </c>
      <c r="C60" s="172">
        <v>0</v>
      </c>
      <c r="D60" s="172">
        <v>0</v>
      </c>
      <c r="E60" s="172">
        <v>0</v>
      </c>
      <c r="F60" s="172">
        <v>0</v>
      </c>
      <c r="G60" s="172">
        <v>0</v>
      </c>
      <c r="H60" s="172">
        <v>2</v>
      </c>
      <c r="I60" s="172">
        <v>1</v>
      </c>
      <c r="J60" s="172">
        <v>0</v>
      </c>
      <c r="K60" s="172">
        <v>3</v>
      </c>
      <c r="L60" s="172">
        <v>0</v>
      </c>
      <c r="M60" s="172">
        <v>5</v>
      </c>
      <c r="N60" s="188">
        <f t="shared" si="3"/>
        <v>11</v>
      </c>
    </row>
    <row r="61" spans="1:14" ht="25.5">
      <c r="A61" s="113" t="s">
        <v>811</v>
      </c>
      <c r="B61" s="172">
        <v>0</v>
      </c>
      <c r="C61" s="172">
        <v>0</v>
      </c>
      <c r="D61" s="172">
        <v>0</v>
      </c>
      <c r="E61" s="172">
        <v>6</v>
      </c>
      <c r="F61" s="172">
        <v>7</v>
      </c>
      <c r="G61" s="172">
        <v>5</v>
      </c>
      <c r="H61" s="172">
        <v>2</v>
      </c>
      <c r="I61" s="172">
        <v>2</v>
      </c>
      <c r="J61" s="172">
        <v>0</v>
      </c>
      <c r="K61" s="172">
        <v>2</v>
      </c>
      <c r="L61" s="172">
        <v>0</v>
      </c>
      <c r="M61" s="172">
        <v>0</v>
      </c>
      <c r="N61" s="188">
        <f t="shared" si="3"/>
        <v>24</v>
      </c>
    </row>
    <row r="62" spans="1:14" ht="25.5">
      <c r="A62" s="113" t="s">
        <v>804</v>
      </c>
      <c r="B62" s="172">
        <v>0</v>
      </c>
      <c r="C62" s="172">
        <v>1</v>
      </c>
      <c r="D62" s="172">
        <v>0</v>
      </c>
      <c r="E62" s="172">
        <v>0</v>
      </c>
      <c r="F62" s="172">
        <v>0</v>
      </c>
      <c r="G62" s="172">
        <v>1</v>
      </c>
      <c r="H62" s="172">
        <v>0</v>
      </c>
      <c r="I62" s="172">
        <v>0</v>
      </c>
      <c r="J62" s="172">
        <v>0</v>
      </c>
      <c r="K62" s="172">
        <v>0</v>
      </c>
      <c r="L62" s="172">
        <v>0</v>
      </c>
      <c r="M62" s="172">
        <v>0</v>
      </c>
      <c r="N62" s="188">
        <f t="shared" si="3"/>
        <v>2</v>
      </c>
    </row>
    <row r="63" spans="1:14" ht="25.5">
      <c r="A63" s="113" t="s">
        <v>515</v>
      </c>
      <c r="B63" s="172">
        <v>0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1</v>
      </c>
      <c r="J63" s="172">
        <v>1</v>
      </c>
      <c r="K63" s="172">
        <v>0</v>
      </c>
      <c r="L63" s="172">
        <v>0</v>
      </c>
      <c r="M63" s="172">
        <v>0</v>
      </c>
      <c r="N63" s="188">
        <f t="shared" si="3"/>
        <v>2</v>
      </c>
    </row>
    <row r="64" spans="1:14" ht="25.5">
      <c r="A64" s="113" t="s">
        <v>850</v>
      </c>
      <c r="B64" s="172">
        <v>0</v>
      </c>
      <c r="C64" s="172">
        <v>0</v>
      </c>
      <c r="D64" s="172">
        <v>0</v>
      </c>
      <c r="E64" s="172">
        <v>0</v>
      </c>
      <c r="F64" s="172">
        <v>0</v>
      </c>
      <c r="G64" s="172">
        <v>2</v>
      </c>
      <c r="H64" s="172">
        <v>0</v>
      </c>
      <c r="I64" s="172">
        <v>0</v>
      </c>
      <c r="J64" s="172">
        <v>2</v>
      </c>
      <c r="K64" s="172">
        <v>2</v>
      </c>
      <c r="L64" s="172">
        <v>0</v>
      </c>
      <c r="M64" s="172">
        <v>0</v>
      </c>
      <c r="N64" s="188">
        <f t="shared" si="3"/>
        <v>6</v>
      </c>
    </row>
    <row r="65" spans="1:14" ht="25.5">
      <c r="A65" s="113" t="s">
        <v>777</v>
      </c>
      <c r="B65" s="172">
        <v>0</v>
      </c>
      <c r="C65" s="172">
        <v>0</v>
      </c>
      <c r="D65" s="172">
        <v>0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1</v>
      </c>
      <c r="K65" s="172">
        <v>1</v>
      </c>
      <c r="L65" s="172">
        <v>0</v>
      </c>
      <c r="M65" s="172">
        <v>3</v>
      </c>
      <c r="N65" s="188">
        <f t="shared" si="3"/>
        <v>5</v>
      </c>
    </row>
    <row r="66" spans="1:14" ht="25.5">
      <c r="A66" s="113" t="s">
        <v>851</v>
      </c>
      <c r="B66" s="172">
        <v>0</v>
      </c>
      <c r="C66" s="172">
        <v>0</v>
      </c>
      <c r="D66" s="172">
        <v>0</v>
      </c>
      <c r="E66" s="172">
        <v>0</v>
      </c>
      <c r="F66" s="172">
        <v>0</v>
      </c>
      <c r="G66" s="172">
        <v>0</v>
      </c>
      <c r="H66" s="172">
        <v>1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88">
        <f t="shared" si="3"/>
        <v>1</v>
      </c>
    </row>
    <row r="67" spans="1:14" ht="25.5">
      <c r="A67" s="113" t="s">
        <v>32</v>
      </c>
      <c r="B67" s="172">
        <v>0</v>
      </c>
      <c r="C67" s="172">
        <v>0</v>
      </c>
      <c r="D67" s="172">
        <v>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88">
        <f t="shared" si="3"/>
        <v>0</v>
      </c>
    </row>
    <row r="68" spans="1:14" ht="25.5">
      <c r="A68" s="113" t="s">
        <v>30</v>
      </c>
      <c r="B68" s="172">
        <v>3</v>
      </c>
      <c r="C68" s="172">
        <v>0</v>
      </c>
      <c r="D68" s="172">
        <v>0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2">
        <v>0</v>
      </c>
      <c r="M68" s="172">
        <v>0</v>
      </c>
      <c r="N68" s="188">
        <f t="shared" si="3"/>
        <v>3</v>
      </c>
    </row>
    <row r="69" spans="1:14" ht="25.5">
      <c r="A69" s="113" t="s">
        <v>779</v>
      </c>
      <c r="B69" s="172">
        <v>0</v>
      </c>
      <c r="C69" s="172">
        <v>2</v>
      </c>
      <c r="D69" s="172">
        <v>0</v>
      </c>
      <c r="E69" s="172">
        <v>1</v>
      </c>
      <c r="F69" s="172">
        <v>0</v>
      </c>
      <c r="G69" s="172">
        <v>1</v>
      </c>
      <c r="H69" s="172">
        <v>0</v>
      </c>
      <c r="I69" s="172">
        <v>3</v>
      </c>
      <c r="J69" s="172">
        <v>1</v>
      </c>
      <c r="K69" s="172">
        <v>2</v>
      </c>
      <c r="L69" s="172">
        <v>11</v>
      </c>
      <c r="M69" s="172">
        <v>0</v>
      </c>
      <c r="N69" s="188">
        <f t="shared" si="3"/>
        <v>21</v>
      </c>
    </row>
    <row r="70" spans="1:14" ht="25.5">
      <c r="A70" s="113" t="s">
        <v>778</v>
      </c>
      <c r="B70" s="172">
        <v>0</v>
      </c>
      <c r="C70" s="172">
        <v>0</v>
      </c>
      <c r="D70" s="172">
        <v>0</v>
      </c>
      <c r="E70" s="172">
        <v>0</v>
      </c>
      <c r="F70" s="172">
        <v>0</v>
      </c>
      <c r="G70" s="172">
        <v>2</v>
      </c>
      <c r="H70" s="172">
        <v>1</v>
      </c>
      <c r="I70" s="172">
        <v>0</v>
      </c>
      <c r="J70" s="172">
        <v>0</v>
      </c>
      <c r="K70" s="172">
        <v>2</v>
      </c>
      <c r="L70" s="172">
        <v>2</v>
      </c>
      <c r="M70" s="172">
        <v>2</v>
      </c>
      <c r="N70" s="188">
        <f aca="true" t="shared" si="8" ref="N70:N81">SUM(B70:M70)</f>
        <v>9</v>
      </c>
    </row>
    <row r="71" spans="1:14" ht="25.5">
      <c r="A71" s="113" t="s">
        <v>773</v>
      </c>
      <c r="B71" s="172">
        <v>3</v>
      </c>
      <c r="C71" s="172">
        <v>2</v>
      </c>
      <c r="D71" s="172">
        <v>0</v>
      </c>
      <c r="E71" s="172">
        <v>0</v>
      </c>
      <c r="F71" s="172">
        <v>44</v>
      </c>
      <c r="G71" s="172">
        <v>0</v>
      </c>
      <c r="H71" s="172">
        <v>0</v>
      </c>
      <c r="I71" s="172">
        <v>0</v>
      </c>
      <c r="J71" s="172">
        <v>0</v>
      </c>
      <c r="K71" s="172">
        <v>0</v>
      </c>
      <c r="L71" s="172">
        <v>0</v>
      </c>
      <c r="M71" s="172">
        <v>1</v>
      </c>
      <c r="N71" s="188">
        <f t="shared" si="8"/>
        <v>50</v>
      </c>
    </row>
    <row r="72" spans="1:14" ht="25.5">
      <c r="A72" s="113" t="s">
        <v>774</v>
      </c>
      <c r="B72" s="172">
        <v>0</v>
      </c>
      <c r="C72" s="172">
        <v>0</v>
      </c>
      <c r="D72" s="172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2">
        <v>0</v>
      </c>
      <c r="M72" s="172">
        <v>0</v>
      </c>
      <c r="N72" s="188">
        <f t="shared" si="8"/>
        <v>0</v>
      </c>
    </row>
    <row r="73" spans="1:14" ht="25.5">
      <c r="A73" s="113" t="s">
        <v>776</v>
      </c>
      <c r="B73" s="172">
        <v>2</v>
      </c>
      <c r="C73" s="172">
        <v>2</v>
      </c>
      <c r="D73" s="172">
        <v>1</v>
      </c>
      <c r="E73" s="172">
        <v>0</v>
      </c>
      <c r="F73" s="172">
        <v>0</v>
      </c>
      <c r="G73" s="172">
        <v>0</v>
      </c>
      <c r="H73" s="172">
        <v>0</v>
      </c>
      <c r="I73" s="172">
        <v>0</v>
      </c>
      <c r="J73" s="172">
        <v>4</v>
      </c>
      <c r="K73" s="172">
        <v>5</v>
      </c>
      <c r="L73" s="172">
        <v>4</v>
      </c>
      <c r="M73" s="172">
        <v>1</v>
      </c>
      <c r="N73" s="188">
        <f t="shared" si="8"/>
        <v>19</v>
      </c>
    </row>
    <row r="74" spans="1:14" ht="25.5">
      <c r="A74" s="113" t="s">
        <v>852</v>
      </c>
      <c r="B74" s="172">
        <v>0</v>
      </c>
      <c r="C74" s="172">
        <v>0</v>
      </c>
      <c r="D74" s="172">
        <v>0</v>
      </c>
      <c r="E74" s="172">
        <v>0</v>
      </c>
      <c r="F74" s="172">
        <v>0</v>
      </c>
      <c r="G74" s="172">
        <v>1</v>
      </c>
      <c r="H74" s="172">
        <v>0</v>
      </c>
      <c r="I74" s="172">
        <v>0</v>
      </c>
      <c r="J74" s="172">
        <v>0</v>
      </c>
      <c r="K74" s="172">
        <v>0</v>
      </c>
      <c r="L74" s="172">
        <v>0</v>
      </c>
      <c r="M74" s="172">
        <v>0</v>
      </c>
      <c r="N74" s="188">
        <f t="shared" si="8"/>
        <v>1</v>
      </c>
    </row>
    <row r="75" spans="1:14" ht="25.5">
      <c r="A75" s="113" t="s">
        <v>36</v>
      </c>
      <c r="B75" s="172">
        <v>0</v>
      </c>
      <c r="C75" s="172">
        <v>6</v>
      </c>
      <c r="D75" s="172">
        <v>0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1</v>
      </c>
      <c r="M75" s="172">
        <v>0</v>
      </c>
      <c r="N75" s="188">
        <f t="shared" si="8"/>
        <v>7</v>
      </c>
    </row>
    <row r="76" spans="1:14" ht="25.5">
      <c r="A76" s="113" t="s">
        <v>806</v>
      </c>
      <c r="B76" s="172">
        <v>1</v>
      </c>
      <c r="C76" s="172">
        <v>0</v>
      </c>
      <c r="D76" s="172">
        <v>0</v>
      </c>
      <c r="E76" s="172">
        <v>1</v>
      </c>
      <c r="F76" s="172">
        <v>0</v>
      </c>
      <c r="G76" s="172">
        <v>0</v>
      </c>
      <c r="H76" s="172">
        <v>0</v>
      </c>
      <c r="I76" s="172">
        <v>0</v>
      </c>
      <c r="J76" s="172">
        <v>0</v>
      </c>
      <c r="K76" s="172">
        <v>2</v>
      </c>
      <c r="L76" s="172">
        <v>0</v>
      </c>
      <c r="M76" s="172">
        <v>0</v>
      </c>
      <c r="N76" s="188">
        <f t="shared" si="8"/>
        <v>4</v>
      </c>
    </row>
    <row r="77" spans="1:14" ht="25.5">
      <c r="A77" s="113" t="s">
        <v>853</v>
      </c>
      <c r="B77" s="172">
        <v>0</v>
      </c>
      <c r="C77" s="172">
        <v>0</v>
      </c>
      <c r="D77" s="172">
        <v>0</v>
      </c>
      <c r="E77" s="172">
        <v>0</v>
      </c>
      <c r="F77" s="172">
        <v>0</v>
      </c>
      <c r="G77" s="172">
        <v>0</v>
      </c>
      <c r="H77" s="172">
        <v>0</v>
      </c>
      <c r="I77" s="172">
        <v>0</v>
      </c>
      <c r="J77" s="172">
        <v>0</v>
      </c>
      <c r="K77" s="172">
        <v>0</v>
      </c>
      <c r="L77" s="172">
        <v>2</v>
      </c>
      <c r="M77" s="172">
        <v>0</v>
      </c>
      <c r="N77" s="188">
        <f t="shared" si="8"/>
        <v>2</v>
      </c>
    </row>
    <row r="78" spans="1:14" ht="25.5">
      <c r="A78" s="118" t="s">
        <v>783</v>
      </c>
      <c r="B78" s="171">
        <f>SUM(B79:B80)</f>
        <v>0</v>
      </c>
      <c r="C78" s="171">
        <f aca="true" t="shared" si="9" ref="C78:M78">SUM(C79:C80)</f>
        <v>0</v>
      </c>
      <c r="D78" s="171">
        <f t="shared" si="9"/>
        <v>2</v>
      </c>
      <c r="E78" s="171">
        <f t="shared" si="9"/>
        <v>1</v>
      </c>
      <c r="F78" s="171">
        <f t="shared" si="9"/>
        <v>1</v>
      </c>
      <c r="G78" s="171">
        <f t="shared" si="9"/>
        <v>0</v>
      </c>
      <c r="H78" s="171">
        <f t="shared" si="9"/>
        <v>1</v>
      </c>
      <c r="I78" s="171">
        <f t="shared" si="9"/>
        <v>4</v>
      </c>
      <c r="J78" s="171">
        <f t="shared" si="9"/>
        <v>4</v>
      </c>
      <c r="K78" s="171">
        <f t="shared" si="9"/>
        <v>0</v>
      </c>
      <c r="L78" s="171">
        <f t="shared" si="9"/>
        <v>0</v>
      </c>
      <c r="M78" s="171">
        <f t="shared" si="9"/>
        <v>2</v>
      </c>
      <c r="N78" s="225">
        <f t="shared" si="8"/>
        <v>15</v>
      </c>
    </row>
    <row r="79" spans="1:14" ht="25.5">
      <c r="A79" s="113" t="s">
        <v>807</v>
      </c>
      <c r="B79" s="189">
        <v>0</v>
      </c>
      <c r="C79" s="189">
        <v>0</v>
      </c>
      <c r="D79" s="189">
        <v>0</v>
      </c>
      <c r="E79" s="189">
        <v>0</v>
      </c>
      <c r="F79" s="189">
        <v>0</v>
      </c>
      <c r="G79" s="189">
        <v>0</v>
      </c>
      <c r="H79" s="189">
        <v>0</v>
      </c>
      <c r="I79" s="189">
        <v>3</v>
      </c>
      <c r="J79" s="189">
        <v>1</v>
      </c>
      <c r="K79" s="189">
        <v>0</v>
      </c>
      <c r="L79" s="189">
        <v>0</v>
      </c>
      <c r="M79" s="189">
        <v>0</v>
      </c>
      <c r="N79" s="188">
        <f t="shared" si="8"/>
        <v>4</v>
      </c>
    </row>
    <row r="80" spans="1:14" ht="25.5">
      <c r="A80" s="113" t="s">
        <v>821</v>
      </c>
      <c r="B80" s="172">
        <v>0</v>
      </c>
      <c r="C80" s="172">
        <v>0</v>
      </c>
      <c r="D80" s="172">
        <v>2</v>
      </c>
      <c r="E80" s="172">
        <v>1</v>
      </c>
      <c r="F80" s="172">
        <v>1</v>
      </c>
      <c r="G80" s="172">
        <v>0</v>
      </c>
      <c r="H80" s="172">
        <v>1</v>
      </c>
      <c r="I80" s="172">
        <v>1</v>
      </c>
      <c r="J80" s="172">
        <v>3</v>
      </c>
      <c r="K80" s="172">
        <v>0</v>
      </c>
      <c r="L80" s="172">
        <v>0</v>
      </c>
      <c r="M80" s="172">
        <v>2</v>
      </c>
      <c r="N80" s="188">
        <f t="shared" si="8"/>
        <v>11</v>
      </c>
    </row>
    <row r="81" spans="1:14" ht="25.5">
      <c r="A81" s="118" t="s">
        <v>854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226">
        <v>0</v>
      </c>
      <c r="I81" s="226">
        <v>0</v>
      </c>
      <c r="J81" s="226">
        <v>0</v>
      </c>
      <c r="K81" s="226">
        <v>0</v>
      </c>
      <c r="L81" s="226">
        <v>0</v>
      </c>
      <c r="M81" s="226">
        <v>0</v>
      </c>
      <c r="N81" s="225">
        <f t="shared" si="8"/>
        <v>0</v>
      </c>
    </row>
    <row r="82" spans="1:14" ht="25.5">
      <c r="A82" s="113" t="s">
        <v>785</v>
      </c>
      <c r="B82" s="180">
        <v>20</v>
      </c>
      <c r="C82" s="180">
        <v>48</v>
      </c>
      <c r="D82" s="180">
        <v>17</v>
      </c>
      <c r="E82" s="180">
        <v>21</v>
      </c>
      <c r="F82" s="180">
        <v>4</v>
      </c>
      <c r="G82" s="180">
        <v>4</v>
      </c>
      <c r="H82" s="180">
        <v>20</v>
      </c>
      <c r="I82" s="180">
        <v>9</v>
      </c>
      <c r="J82" s="180">
        <v>9</v>
      </c>
      <c r="K82" s="180">
        <v>51</v>
      </c>
      <c r="L82" s="180">
        <v>13</v>
      </c>
      <c r="M82" s="180">
        <v>19</v>
      </c>
      <c r="N82" s="188">
        <f>SUM(B82:M82)</f>
        <v>235</v>
      </c>
    </row>
    <row r="83" spans="1:14" ht="12.75">
      <c r="A83" s="13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7"/>
    </row>
    <row r="84" spans="1:14" s="135" customFormat="1" ht="12.75">
      <c r="A84" s="182" t="s">
        <v>786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5"/>
    </row>
    <row r="85" spans="1:14" s="135" customFormat="1" ht="12.75">
      <c r="A85" s="290" t="s">
        <v>787</v>
      </c>
      <c r="B85" s="290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1:14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228"/>
    </row>
    <row r="87" spans="1:14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228"/>
    </row>
  </sheetData>
  <sheetProtection/>
  <mergeCells count="2">
    <mergeCell ref="A1:N1"/>
    <mergeCell ref="A85:B8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7.7109375" style="196" customWidth="1"/>
    <col min="2" max="9" width="8.7109375" style="196" customWidth="1"/>
    <col min="10" max="10" width="10.57421875" style="196" customWidth="1"/>
    <col min="11" max="11" width="8.7109375" style="112" customWidth="1"/>
    <col min="12" max="13" width="8.7109375" style="196" customWidth="1"/>
    <col min="14" max="14" width="8.7109375" style="237" customWidth="1"/>
    <col min="15" max="16384" width="9.28125" style="196" customWidth="1"/>
  </cols>
  <sheetData>
    <row r="1" spans="1:14" s="193" customFormat="1" ht="39.75" customHeight="1">
      <c r="A1" s="283" t="s">
        <v>855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230" customFormat="1" ht="39.7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12" customFormat="1" ht="66" customHeight="1">
      <c r="A3" s="166" t="s">
        <v>856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ht="30" customHeight="1">
      <c r="A4" s="101" t="s">
        <v>326</v>
      </c>
      <c r="B4" s="102">
        <f>B5+B21</f>
        <v>14</v>
      </c>
      <c r="C4" s="102">
        <f aca="true" t="shared" si="0" ref="C4:M4">C5+C21</f>
        <v>59</v>
      </c>
      <c r="D4" s="102">
        <f t="shared" si="0"/>
        <v>56</v>
      </c>
      <c r="E4" s="102">
        <f t="shared" si="0"/>
        <v>69</v>
      </c>
      <c r="F4" s="102">
        <f t="shared" si="0"/>
        <v>16</v>
      </c>
      <c r="G4" s="102">
        <f t="shared" si="0"/>
        <v>0</v>
      </c>
      <c r="H4" s="102">
        <f t="shared" si="0"/>
        <v>58</v>
      </c>
      <c r="I4" s="102">
        <f t="shared" si="0"/>
        <v>112</v>
      </c>
      <c r="J4" s="102">
        <f t="shared" si="0"/>
        <v>46</v>
      </c>
      <c r="K4" s="102">
        <f t="shared" si="0"/>
        <v>18</v>
      </c>
      <c r="L4" s="102">
        <f t="shared" si="0"/>
        <v>44</v>
      </c>
      <c r="M4" s="102">
        <f t="shared" si="0"/>
        <v>18</v>
      </c>
      <c r="N4" s="188">
        <f>SUM(B4:M4)</f>
        <v>510</v>
      </c>
    </row>
    <row r="5" spans="1:14" ht="30" customHeight="1">
      <c r="A5" s="101" t="s">
        <v>757</v>
      </c>
      <c r="B5" s="102">
        <f>B6+B9+B10+B11+B18+B20</f>
        <v>14</v>
      </c>
      <c r="C5" s="102">
        <f aca="true" t="shared" si="1" ref="C5:M5">C6+C9+C10+C11+C18+C20</f>
        <v>59</v>
      </c>
      <c r="D5" s="102">
        <f t="shared" si="1"/>
        <v>56</v>
      </c>
      <c r="E5" s="102">
        <f t="shared" si="1"/>
        <v>69</v>
      </c>
      <c r="F5" s="102">
        <f t="shared" si="1"/>
        <v>16</v>
      </c>
      <c r="G5" s="102">
        <f t="shared" si="1"/>
        <v>0</v>
      </c>
      <c r="H5" s="102">
        <f t="shared" si="1"/>
        <v>58</v>
      </c>
      <c r="I5" s="102">
        <f t="shared" si="1"/>
        <v>112</v>
      </c>
      <c r="J5" s="102">
        <f t="shared" si="1"/>
        <v>46</v>
      </c>
      <c r="K5" s="102">
        <f t="shared" si="1"/>
        <v>18</v>
      </c>
      <c r="L5" s="102">
        <f t="shared" si="1"/>
        <v>44</v>
      </c>
      <c r="M5" s="102">
        <f t="shared" si="1"/>
        <v>18</v>
      </c>
      <c r="N5" s="188">
        <f>SUM(B5:M5)</f>
        <v>510</v>
      </c>
    </row>
    <row r="6" spans="1:14" ht="30" customHeight="1">
      <c r="A6" s="118" t="s">
        <v>758</v>
      </c>
      <c r="B6" s="175">
        <f>SUM(B7:B8)</f>
        <v>7</v>
      </c>
      <c r="C6" s="175">
        <f aca="true" t="shared" si="2" ref="C6:M6">SUM(C7:C8)</f>
        <v>25</v>
      </c>
      <c r="D6" s="175">
        <f t="shared" si="2"/>
        <v>13</v>
      </c>
      <c r="E6" s="175">
        <f t="shared" si="2"/>
        <v>22</v>
      </c>
      <c r="F6" s="175">
        <f t="shared" si="2"/>
        <v>4</v>
      </c>
      <c r="G6" s="175">
        <f t="shared" si="2"/>
        <v>0</v>
      </c>
      <c r="H6" s="175">
        <f t="shared" si="2"/>
        <v>29</v>
      </c>
      <c r="I6" s="175">
        <f t="shared" si="2"/>
        <v>34</v>
      </c>
      <c r="J6" s="175">
        <f t="shared" si="2"/>
        <v>13</v>
      </c>
      <c r="K6" s="175">
        <f t="shared" si="2"/>
        <v>0</v>
      </c>
      <c r="L6" s="175">
        <f t="shared" si="2"/>
        <v>16</v>
      </c>
      <c r="M6" s="175">
        <f t="shared" si="2"/>
        <v>0</v>
      </c>
      <c r="N6" s="225">
        <f aca="true" t="shared" si="3" ref="N6:N21">SUM(B6:M6)</f>
        <v>163</v>
      </c>
    </row>
    <row r="7" spans="1:14" ht="30" customHeight="1">
      <c r="A7" s="113" t="s">
        <v>14</v>
      </c>
      <c r="B7" s="231">
        <v>7</v>
      </c>
      <c r="C7" s="231">
        <v>13</v>
      </c>
      <c r="D7" s="231">
        <v>13</v>
      </c>
      <c r="E7" s="231">
        <v>16</v>
      </c>
      <c r="F7" s="231">
        <v>4</v>
      </c>
      <c r="G7" s="231">
        <v>0</v>
      </c>
      <c r="H7" s="231">
        <v>18</v>
      </c>
      <c r="I7" s="231">
        <v>20</v>
      </c>
      <c r="J7" s="231">
        <v>13</v>
      </c>
      <c r="K7" s="231">
        <v>0</v>
      </c>
      <c r="L7" s="231">
        <v>16</v>
      </c>
      <c r="M7" s="231">
        <v>0</v>
      </c>
      <c r="N7" s="188">
        <f t="shared" si="3"/>
        <v>120</v>
      </c>
    </row>
    <row r="8" spans="1:14" ht="30" customHeight="1">
      <c r="A8" s="101" t="s">
        <v>13</v>
      </c>
      <c r="B8" s="232">
        <v>0</v>
      </c>
      <c r="C8" s="232">
        <v>12</v>
      </c>
      <c r="D8" s="232">
        <v>0</v>
      </c>
      <c r="E8" s="232">
        <v>6</v>
      </c>
      <c r="F8" s="232">
        <v>0</v>
      </c>
      <c r="G8" s="232">
        <v>0</v>
      </c>
      <c r="H8" s="232">
        <v>11</v>
      </c>
      <c r="I8" s="232">
        <v>14</v>
      </c>
      <c r="J8" s="232">
        <v>0</v>
      </c>
      <c r="K8" s="232">
        <v>0</v>
      </c>
      <c r="L8" s="232">
        <v>0</v>
      </c>
      <c r="M8" s="232">
        <v>0</v>
      </c>
      <c r="N8" s="188">
        <f t="shared" si="3"/>
        <v>43</v>
      </c>
    </row>
    <row r="9" spans="1:14" ht="30" customHeight="1">
      <c r="A9" s="176" t="s">
        <v>766</v>
      </c>
      <c r="B9" s="233">
        <v>0</v>
      </c>
      <c r="C9" s="233">
        <v>0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25">
        <f t="shared" si="3"/>
        <v>0</v>
      </c>
    </row>
    <row r="10" spans="1:14" ht="30" customHeight="1">
      <c r="A10" s="118" t="s">
        <v>765</v>
      </c>
      <c r="B10" s="233">
        <v>0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25">
        <f t="shared" si="3"/>
        <v>0</v>
      </c>
    </row>
    <row r="11" spans="1:14" ht="30" customHeight="1">
      <c r="A11" s="118" t="s">
        <v>770</v>
      </c>
      <c r="B11" s="233">
        <f>SUM(B12:B17)</f>
        <v>7</v>
      </c>
      <c r="C11" s="233">
        <f aca="true" t="shared" si="4" ref="C11:M11">SUM(C12:C17)</f>
        <v>34</v>
      </c>
      <c r="D11" s="233">
        <f t="shared" si="4"/>
        <v>43</v>
      </c>
      <c r="E11" s="233">
        <f t="shared" si="4"/>
        <v>47</v>
      </c>
      <c r="F11" s="233">
        <f t="shared" si="4"/>
        <v>12</v>
      </c>
      <c r="G11" s="233">
        <f t="shared" si="4"/>
        <v>0</v>
      </c>
      <c r="H11" s="233">
        <f t="shared" si="4"/>
        <v>29</v>
      </c>
      <c r="I11" s="233">
        <f t="shared" si="4"/>
        <v>78</v>
      </c>
      <c r="J11" s="233">
        <f t="shared" si="4"/>
        <v>33</v>
      </c>
      <c r="K11" s="233">
        <f t="shared" si="4"/>
        <v>0</v>
      </c>
      <c r="L11" s="233">
        <f t="shared" si="4"/>
        <v>28</v>
      </c>
      <c r="M11" s="233">
        <f t="shared" si="4"/>
        <v>18</v>
      </c>
      <c r="N11" s="225">
        <f t="shared" si="3"/>
        <v>329</v>
      </c>
    </row>
    <row r="12" spans="1:14" ht="30" customHeight="1">
      <c r="A12" s="113" t="s">
        <v>33</v>
      </c>
      <c r="B12" s="231">
        <v>4</v>
      </c>
      <c r="C12" s="231">
        <v>17</v>
      </c>
      <c r="D12" s="231">
        <v>10</v>
      </c>
      <c r="E12" s="231">
        <v>17</v>
      </c>
      <c r="F12" s="231">
        <v>7</v>
      </c>
      <c r="G12" s="231">
        <v>0</v>
      </c>
      <c r="H12" s="231">
        <v>16</v>
      </c>
      <c r="I12" s="231">
        <v>15</v>
      </c>
      <c r="J12" s="231">
        <v>12</v>
      </c>
      <c r="K12" s="231">
        <v>0</v>
      </c>
      <c r="L12" s="231">
        <v>15</v>
      </c>
      <c r="M12" s="231">
        <v>9</v>
      </c>
      <c r="N12" s="188">
        <f t="shared" si="3"/>
        <v>122</v>
      </c>
    </row>
    <row r="13" spans="1:14" ht="30" customHeight="1">
      <c r="A13" s="113" t="s">
        <v>782</v>
      </c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188">
        <f t="shared" si="3"/>
        <v>0</v>
      </c>
    </row>
    <row r="14" spans="1:14" ht="30" customHeight="1">
      <c r="A14" s="113" t="s">
        <v>771</v>
      </c>
      <c r="B14" s="231">
        <v>0</v>
      </c>
      <c r="C14" s="231">
        <v>0</v>
      </c>
      <c r="D14" s="231">
        <v>19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188">
        <f t="shared" si="3"/>
        <v>19</v>
      </c>
    </row>
    <row r="15" spans="1:14" ht="30" customHeight="1">
      <c r="A15" s="113" t="s">
        <v>777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188">
        <f t="shared" si="3"/>
        <v>0</v>
      </c>
    </row>
    <row r="16" spans="1:14" ht="30" customHeight="1">
      <c r="A16" s="113" t="s">
        <v>34</v>
      </c>
      <c r="B16" s="231">
        <v>3</v>
      </c>
      <c r="C16" s="231">
        <v>17</v>
      </c>
      <c r="D16" s="231">
        <v>0</v>
      </c>
      <c r="E16" s="231">
        <v>12</v>
      </c>
      <c r="F16" s="231">
        <v>5</v>
      </c>
      <c r="G16" s="231">
        <v>0</v>
      </c>
      <c r="H16" s="231">
        <v>0</v>
      </c>
      <c r="I16" s="231">
        <v>26</v>
      </c>
      <c r="J16" s="231">
        <v>12</v>
      </c>
      <c r="K16" s="231">
        <v>0</v>
      </c>
      <c r="L16" s="231">
        <v>0</v>
      </c>
      <c r="M16" s="231">
        <v>0</v>
      </c>
      <c r="N16" s="188">
        <f t="shared" si="3"/>
        <v>75</v>
      </c>
    </row>
    <row r="17" spans="1:14" ht="30" customHeight="1">
      <c r="A17" s="113" t="s">
        <v>35</v>
      </c>
      <c r="B17" s="231">
        <v>0</v>
      </c>
      <c r="C17" s="231">
        <v>0</v>
      </c>
      <c r="D17" s="231">
        <v>14</v>
      </c>
      <c r="E17" s="231">
        <v>18</v>
      </c>
      <c r="F17" s="231">
        <v>0</v>
      </c>
      <c r="G17" s="231">
        <v>0</v>
      </c>
      <c r="H17" s="231">
        <v>13</v>
      </c>
      <c r="I17" s="231">
        <v>37</v>
      </c>
      <c r="J17" s="231">
        <v>9</v>
      </c>
      <c r="K17" s="231">
        <v>0</v>
      </c>
      <c r="L17" s="231">
        <v>13</v>
      </c>
      <c r="M17" s="231">
        <v>9</v>
      </c>
      <c r="N17" s="188">
        <f t="shared" si="3"/>
        <v>113</v>
      </c>
    </row>
    <row r="18" spans="1:14" ht="30" customHeight="1">
      <c r="A18" s="118" t="s">
        <v>760</v>
      </c>
      <c r="B18" s="226">
        <f>B19</f>
        <v>0</v>
      </c>
      <c r="C18" s="226">
        <f aca="true" t="shared" si="5" ref="C18:N18">C19</f>
        <v>0</v>
      </c>
      <c r="D18" s="226">
        <f t="shared" si="5"/>
        <v>0</v>
      </c>
      <c r="E18" s="226">
        <f t="shared" si="5"/>
        <v>0</v>
      </c>
      <c r="F18" s="226">
        <f t="shared" si="5"/>
        <v>0</v>
      </c>
      <c r="G18" s="226">
        <f t="shared" si="5"/>
        <v>0</v>
      </c>
      <c r="H18" s="226">
        <f t="shared" si="5"/>
        <v>0</v>
      </c>
      <c r="I18" s="226">
        <f t="shared" si="5"/>
        <v>0</v>
      </c>
      <c r="J18" s="226">
        <f t="shared" si="5"/>
        <v>0</v>
      </c>
      <c r="K18" s="226">
        <f t="shared" si="5"/>
        <v>0</v>
      </c>
      <c r="L18" s="226">
        <f t="shared" si="5"/>
        <v>0</v>
      </c>
      <c r="M18" s="226">
        <f t="shared" si="5"/>
        <v>0</v>
      </c>
      <c r="N18" s="226">
        <f t="shared" si="5"/>
        <v>0</v>
      </c>
    </row>
    <row r="19" spans="1:14" s="187" customFormat="1" ht="30" customHeight="1">
      <c r="A19" s="113" t="s">
        <v>761</v>
      </c>
      <c r="B19" s="128">
        <v>0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88">
        <f t="shared" si="3"/>
        <v>0</v>
      </c>
    </row>
    <row r="20" spans="1:14" ht="25.5">
      <c r="A20" s="234" t="s">
        <v>854</v>
      </c>
      <c r="B20" s="235">
        <v>0</v>
      </c>
      <c r="C20" s="235">
        <v>0</v>
      </c>
      <c r="D20" s="235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18</v>
      </c>
      <c r="L20" s="235">
        <v>0</v>
      </c>
      <c r="M20" s="235">
        <v>0</v>
      </c>
      <c r="N20" s="225">
        <f t="shared" si="3"/>
        <v>18</v>
      </c>
    </row>
    <row r="21" spans="1:14" s="170" customFormat="1" ht="25.5">
      <c r="A21" s="113" t="s">
        <v>785</v>
      </c>
      <c r="B21" s="180">
        <v>0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8">
        <f t="shared" si="3"/>
        <v>0</v>
      </c>
    </row>
    <row r="22" spans="1:14" s="170" customFormat="1" ht="12.75">
      <c r="A22" s="190"/>
      <c r="B22" s="202"/>
      <c r="C22" s="202"/>
      <c r="D22" s="202"/>
      <c r="E22" s="202"/>
      <c r="F22" s="202"/>
      <c r="G22" s="202"/>
      <c r="H22" s="202"/>
      <c r="I22" s="202"/>
      <c r="J22" s="117"/>
      <c r="K22" s="117"/>
      <c r="L22" s="202"/>
      <c r="M22" s="202"/>
      <c r="N22" s="236"/>
    </row>
    <row r="23" spans="1:14" s="170" customFormat="1" ht="12.75">
      <c r="A23" s="182" t="s">
        <v>786</v>
      </c>
      <c r="B23" s="183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01"/>
    </row>
    <row r="24" spans="1:14" ht="12.75">
      <c r="A24" s="290" t="s">
        <v>787</v>
      </c>
      <c r="B24" s="290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1:14" ht="12.75">
      <c r="A25" s="202"/>
      <c r="B25" s="202"/>
      <c r="C25" s="202"/>
      <c r="D25" s="202"/>
      <c r="E25" s="202"/>
      <c r="F25" s="202"/>
      <c r="G25" s="202"/>
      <c r="H25" s="202"/>
      <c r="I25" s="202"/>
      <c r="J25" s="117"/>
      <c r="K25" s="117"/>
      <c r="L25" s="202"/>
      <c r="M25" s="202"/>
      <c r="N25" s="236"/>
    </row>
  </sheetData>
  <sheetProtection/>
  <mergeCells count="2">
    <mergeCell ref="A1:N1"/>
    <mergeCell ref="A24:B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7.57421875" style="112" customWidth="1"/>
    <col min="2" max="9" width="8.7109375" style="112" customWidth="1"/>
    <col min="10" max="10" width="10.421875" style="112" customWidth="1"/>
    <col min="11" max="14" width="8.7109375" style="112" customWidth="1"/>
    <col min="15" max="16384" width="9.28125" style="112" customWidth="1"/>
  </cols>
  <sheetData>
    <row r="1" spans="1:14" s="13" customFormat="1" ht="39.75" customHeight="1">
      <c r="A1" s="283" t="s">
        <v>857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238" customFormat="1" ht="39.7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69.75" customHeight="1">
      <c r="A3" s="166" t="s">
        <v>858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ht="30" customHeight="1">
      <c r="A4" s="101" t="s">
        <v>326</v>
      </c>
      <c r="B4" s="102">
        <f>B5+B8+B10+B14+B18+B28+B29</f>
        <v>1951</v>
      </c>
      <c r="C4" s="102">
        <f aca="true" t="shared" si="0" ref="C4:M4">C5+C8+C10+C14+C18+C28+C29</f>
        <v>2487</v>
      </c>
      <c r="D4" s="102">
        <f t="shared" si="0"/>
        <v>3461</v>
      </c>
      <c r="E4" s="102">
        <f t="shared" si="0"/>
        <v>4374</v>
      </c>
      <c r="F4" s="102">
        <f t="shared" si="0"/>
        <v>3186</v>
      </c>
      <c r="G4" s="102">
        <f t="shared" si="0"/>
        <v>2207</v>
      </c>
      <c r="H4" s="102">
        <f t="shared" si="0"/>
        <v>4880</v>
      </c>
      <c r="I4" s="102">
        <f t="shared" si="0"/>
        <v>5081</v>
      </c>
      <c r="J4" s="102">
        <f t="shared" si="0"/>
        <v>4395</v>
      </c>
      <c r="K4" s="102">
        <f t="shared" si="0"/>
        <v>6449</v>
      </c>
      <c r="L4" s="102">
        <f t="shared" si="0"/>
        <v>5676</v>
      </c>
      <c r="M4" s="102">
        <f t="shared" si="0"/>
        <v>4294</v>
      </c>
      <c r="N4" s="188">
        <f>SUM(B4:M4)</f>
        <v>48441</v>
      </c>
    </row>
    <row r="5" spans="1:14" ht="30" customHeight="1">
      <c r="A5" s="118" t="s">
        <v>758</v>
      </c>
      <c r="B5" s="171">
        <f>SUM(B6:B7)</f>
        <v>1040</v>
      </c>
      <c r="C5" s="171">
        <f aca="true" t="shared" si="1" ref="C5:M5">SUM(C6:C7)</f>
        <v>1632</v>
      </c>
      <c r="D5" s="171">
        <f t="shared" si="1"/>
        <v>2530</v>
      </c>
      <c r="E5" s="171">
        <f t="shared" si="1"/>
        <v>3067</v>
      </c>
      <c r="F5" s="171">
        <f t="shared" si="1"/>
        <v>1778</v>
      </c>
      <c r="G5" s="171">
        <f t="shared" si="1"/>
        <v>1222</v>
      </c>
      <c r="H5" s="171">
        <f>SUM(H6:H19)</f>
        <v>3535</v>
      </c>
      <c r="I5" s="171">
        <f>SUM(I6:I19)</f>
        <v>3508</v>
      </c>
      <c r="J5" s="171">
        <f>SUM(J6:J19)</f>
        <v>2917</v>
      </c>
      <c r="K5" s="171">
        <f>SUM(K6:K19)</f>
        <v>4845</v>
      </c>
      <c r="L5" s="171">
        <f t="shared" si="1"/>
        <v>4089</v>
      </c>
      <c r="M5" s="171">
        <f t="shared" si="1"/>
        <v>2259</v>
      </c>
      <c r="N5" s="225">
        <f aca="true" t="shared" si="2" ref="N5:N29">SUM(B5:M5)</f>
        <v>32422</v>
      </c>
    </row>
    <row r="6" spans="1:14" ht="30" customHeight="1">
      <c r="A6" s="101" t="s">
        <v>14</v>
      </c>
      <c r="B6" s="172">
        <v>1016</v>
      </c>
      <c r="C6" s="172">
        <v>1613</v>
      </c>
      <c r="D6" s="172">
        <v>2513</v>
      </c>
      <c r="E6" s="172">
        <v>3055</v>
      </c>
      <c r="F6" s="172">
        <v>1751</v>
      </c>
      <c r="G6" s="172">
        <v>1206</v>
      </c>
      <c r="H6" s="172">
        <v>1333</v>
      </c>
      <c r="I6" s="172">
        <v>1026</v>
      </c>
      <c r="J6" s="172">
        <v>559</v>
      </c>
      <c r="K6" s="172">
        <v>2412</v>
      </c>
      <c r="L6" s="172">
        <v>4055</v>
      </c>
      <c r="M6" s="172">
        <v>2238</v>
      </c>
      <c r="N6" s="188">
        <f t="shared" si="2"/>
        <v>22777</v>
      </c>
    </row>
    <row r="7" spans="1:14" ht="30" customHeight="1">
      <c r="A7" s="113" t="s">
        <v>859</v>
      </c>
      <c r="B7" s="172">
        <v>24</v>
      </c>
      <c r="C7" s="172">
        <v>19</v>
      </c>
      <c r="D7" s="172">
        <v>17</v>
      </c>
      <c r="E7" s="172">
        <v>12</v>
      </c>
      <c r="F7" s="172">
        <v>27</v>
      </c>
      <c r="G7" s="172">
        <v>16</v>
      </c>
      <c r="H7" s="128">
        <v>30</v>
      </c>
      <c r="I7" s="128">
        <v>29</v>
      </c>
      <c r="J7" s="128">
        <v>52</v>
      </c>
      <c r="K7" s="128">
        <v>10</v>
      </c>
      <c r="L7" s="172">
        <v>34</v>
      </c>
      <c r="M7" s="172">
        <v>21</v>
      </c>
      <c r="N7" s="188">
        <f t="shared" si="2"/>
        <v>291</v>
      </c>
    </row>
    <row r="8" spans="1:14" ht="30" customHeight="1">
      <c r="A8" s="118" t="s">
        <v>765</v>
      </c>
      <c r="B8" s="171">
        <f>B9</f>
        <v>39</v>
      </c>
      <c r="C8" s="171">
        <f aca="true" t="shared" si="3" ref="C8:M8">C9</f>
        <v>75</v>
      </c>
      <c r="D8" s="171">
        <f t="shared" si="3"/>
        <v>70</v>
      </c>
      <c r="E8" s="171">
        <f t="shared" si="3"/>
        <v>63</v>
      </c>
      <c r="F8" s="171">
        <f t="shared" si="3"/>
        <v>92</v>
      </c>
      <c r="G8" s="171">
        <f t="shared" si="3"/>
        <v>26</v>
      </c>
      <c r="H8" s="171">
        <f t="shared" si="3"/>
        <v>92</v>
      </c>
      <c r="I8" s="171">
        <f t="shared" si="3"/>
        <v>89</v>
      </c>
      <c r="J8" s="171">
        <f t="shared" si="3"/>
        <v>88</v>
      </c>
      <c r="K8" s="171">
        <f t="shared" si="3"/>
        <v>36</v>
      </c>
      <c r="L8" s="171">
        <f t="shared" si="3"/>
        <v>36</v>
      </c>
      <c r="M8" s="171">
        <f t="shared" si="3"/>
        <v>49</v>
      </c>
      <c r="N8" s="225">
        <f t="shared" si="2"/>
        <v>755</v>
      </c>
    </row>
    <row r="9" spans="1:14" ht="30" customHeight="1">
      <c r="A9" s="113" t="s">
        <v>860</v>
      </c>
      <c r="B9" s="178">
        <v>39</v>
      </c>
      <c r="C9" s="178">
        <v>75</v>
      </c>
      <c r="D9" s="178">
        <v>70</v>
      </c>
      <c r="E9" s="178">
        <v>63</v>
      </c>
      <c r="F9" s="178">
        <v>92</v>
      </c>
      <c r="G9" s="178">
        <v>26</v>
      </c>
      <c r="H9" s="178">
        <v>92</v>
      </c>
      <c r="I9" s="178">
        <v>89</v>
      </c>
      <c r="J9" s="178">
        <v>88</v>
      </c>
      <c r="K9" s="178">
        <v>36</v>
      </c>
      <c r="L9" s="178">
        <v>36</v>
      </c>
      <c r="M9" s="178">
        <v>49</v>
      </c>
      <c r="N9" s="188">
        <f t="shared" si="2"/>
        <v>755</v>
      </c>
    </row>
    <row r="10" spans="1:14" ht="30" customHeight="1">
      <c r="A10" s="118" t="s">
        <v>760</v>
      </c>
      <c r="B10" s="171">
        <f>SUM(B11:B13)</f>
        <v>157</v>
      </c>
      <c r="C10" s="171">
        <f aca="true" t="shared" si="4" ref="C10:M10">SUM(C11:C13)</f>
        <v>120</v>
      </c>
      <c r="D10" s="171">
        <f t="shared" si="4"/>
        <v>122</v>
      </c>
      <c r="E10" s="171">
        <f t="shared" si="4"/>
        <v>146</v>
      </c>
      <c r="F10" s="171">
        <f t="shared" si="4"/>
        <v>237</v>
      </c>
      <c r="G10" s="171">
        <f t="shared" si="4"/>
        <v>231</v>
      </c>
      <c r="H10" s="171">
        <f t="shared" si="4"/>
        <v>276</v>
      </c>
      <c r="I10" s="171">
        <f t="shared" si="4"/>
        <v>256</v>
      </c>
      <c r="J10" s="171">
        <f t="shared" si="4"/>
        <v>230</v>
      </c>
      <c r="K10" s="171">
        <f t="shared" si="4"/>
        <v>221</v>
      </c>
      <c r="L10" s="171">
        <f t="shared" si="4"/>
        <v>180</v>
      </c>
      <c r="M10" s="171">
        <f t="shared" si="4"/>
        <v>197</v>
      </c>
      <c r="N10" s="225">
        <f t="shared" si="2"/>
        <v>2373</v>
      </c>
    </row>
    <row r="11" spans="1:14" ht="30" customHeight="1">
      <c r="A11" s="113" t="s">
        <v>761</v>
      </c>
      <c r="B11" s="172">
        <v>84</v>
      </c>
      <c r="C11" s="172">
        <v>69</v>
      </c>
      <c r="D11" s="172">
        <v>53</v>
      </c>
      <c r="E11" s="172">
        <v>84</v>
      </c>
      <c r="F11" s="172">
        <v>105</v>
      </c>
      <c r="G11" s="172">
        <v>149</v>
      </c>
      <c r="H11" s="172">
        <v>135</v>
      </c>
      <c r="I11" s="172">
        <v>109</v>
      </c>
      <c r="J11" s="172">
        <v>83</v>
      </c>
      <c r="K11" s="172">
        <v>146</v>
      </c>
      <c r="L11" s="172">
        <v>120</v>
      </c>
      <c r="M11" s="172">
        <v>84</v>
      </c>
      <c r="N11" s="188">
        <f t="shared" si="2"/>
        <v>1221</v>
      </c>
    </row>
    <row r="12" spans="1:14" ht="30" customHeight="1">
      <c r="A12" s="113" t="s">
        <v>861</v>
      </c>
      <c r="B12" s="172">
        <v>43</v>
      </c>
      <c r="C12" s="172">
        <v>21</v>
      </c>
      <c r="D12" s="172">
        <v>30</v>
      </c>
      <c r="E12" s="172">
        <v>39</v>
      </c>
      <c r="F12" s="172">
        <v>86</v>
      </c>
      <c r="G12" s="172">
        <v>58</v>
      </c>
      <c r="H12" s="172">
        <v>118</v>
      </c>
      <c r="I12" s="172">
        <v>108</v>
      </c>
      <c r="J12" s="172">
        <v>110</v>
      </c>
      <c r="K12" s="172">
        <v>57</v>
      </c>
      <c r="L12" s="172">
        <v>45</v>
      </c>
      <c r="M12" s="172">
        <v>76</v>
      </c>
      <c r="N12" s="188">
        <f t="shared" si="2"/>
        <v>791</v>
      </c>
    </row>
    <row r="13" spans="1:14" ht="30" customHeight="1">
      <c r="A13" s="113" t="s">
        <v>763</v>
      </c>
      <c r="B13" s="172">
        <v>30</v>
      </c>
      <c r="C13" s="172">
        <v>30</v>
      </c>
      <c r="D13" s="172">
        <v>39</v>
      </c>
      <c r="E13" s="172">
        <v>23</v>
      </c>
      <c r="F13" s="172">
        <v>46</v>
      </c>
      <c r="G13" s="172">
        <v>24</v>
      </c>
      <c r="H13" s="172">
        <v>23</v>
      </c>
      <c r="I13" s="172">
        <v>39</v>
      </c>
      <c r="J13" s="172">
        <v>37</v>
      </c>
      <c r="K13" s="172">
        <v>18</v>
      </c>
      <c r="L13" s="172">
        <v>15</v>
      </c>
      <c r="M13" s="172">
        <v>37</v>
      </c>
      <c r="N13" s="188">
        <f t="shared" si="2"/>
        <v>361</v>
      </c>
    </row>
    <row r="14" spans="1:14" ht="30" customHeight="1">
      <c r="A14" s="176" t="s">
        <v>766</v>
      </c>
      <c r="B14" s="171">
        <f>SUM(B15:B17)</f>
        <v>163</v>
      </c>
      <c r="C14" s="171">
        <f aca="true" t="shared" si="5" ref="C14:M14">SUM(C15:C17)</f>
        <v>150</v>
      </c>
      <c r="D14" s="171">
        <f t="shared" si="5"/>
        <v>146</v>
      </c>
      <c r="E14" s="171">
        <f t="shared" si="5"/>
        <v>164</v>
      </c>
      <c r="F14" s="171">
        <f t="shared" si="5"/>
        <v>166</v>
      </c>
      <c r="G14" s="171">
        <f t="shared" si="5"/>
        <v>108</v>
      </c>
      <c r="H14" s="171">
        <f t="shared" si="5"/>
        <v>191</v>
      </c>
      <c r="I14" s="171">
        <f t="shared" si="5"/>
        <v>305</v>
      </c>
      <c r="J14" s="171">
        <f t="shared" si="5"/>
        <v>253</v>
      </c>
      <c r="K14" s="171">
        <f t="shared" si="5"/>
        <v>199</v>
      </c>
      <c r="L14" s="171">
        <f t="shared" si="5"/>
        <v>310</v>
      </c>
      <c r="M14" s="171">
        <f t="shared" si="5"/>
        <v>353</v>
      </c>
      <c r="N14" s="225">
        <f t="shared" si="2"/>
        <v>2508</v>
      </c>
    </row>
    <row r="15" spans="1:14" ht="30" customHeight="1">
      <c r="A15" s="113" t="s">
        <v>39</v>
      </c>
      <c r="B15" s="172">
        <v>14</v>
      </c>
      <c r="C15" s="172">
        <v>6</v>
      </c>
      <c r="D15" s="172">
        <v>21</v>
      </c>
      <c r="E15" s="172">
        <v>36</v>
      </c>
      <c r="F15" s="172">
        <v>38</v>
      </c>
      <c r="G15" s="172">
        <v>13</v>
      </c>
      <c r="H15" s="172">
        <v>163</v>
      </c>
      <c r="I15" s="172">
        <v>214</v>
      </c>
      <c r="J15" s="172">
        <v>159</v>
      </c>
      <c r="K15" s="172">
        <v>18</v>
      </c>
      <c r="L15" s="172">
        <v>10</v>
      </c>
      <c r="M15" s="172">
        <v>6</v>
      </c>
      <c r="N15" s="188">
        <f t="shared" si="2"/>
        <v>698</v>
      </c>
    </row>
    <row r="16" spans="1:14" ht="30" customHeight="1">
      <c r="A16" s="113" t="s">
        <v>862</v>
      </c>
      <c r="B16" s="172">
        <v>50</v>
      </c>
      <c r="C16" s="172">
        <v>42</v>
      </c>
      <c r="D16" s="172">
        <v>34</v>
      </c>
      <c r="E16" s="172">
        <v>33</v>
      </c>
      <c r="F16" s="172">
        <v>18</v>
      </c>
      <c r="G16" s="172">
        <v>13</v>
      </c>
      <c r="H16" s="172">
        <v>17</v>
      </c>
      <c r="I16" s="172">
        <v>51</v>
      </c>
      <c r="J16" s="172">
        <v>55</v>
      </c>
      <c r="K16" s="172">
        <v>44</v>
      </c>
      <c r="L16" s="172">
        <v>109</v>
      </c>
      <c r="M16" s="172">
        <v>90</v>
      </c>
      <c r="N16" s="188">
        <f t="shared" si="2"/>
        <v>556</v>
      </c>
    </row>
    <row r="17" spans="1:14" ht="30" customHeight="1">
      <c r="A17" s="113" t="s">
        <v>863</v>
      </c>
      <c r="B17" s="172">
        <v>99</v>
      </c>
      <c r="C17" s="172">
        <v>102</v>
      </c>
      <c r="D17" s="172">
        <v>91</v>
      </c>
      <c r="E17" s="172">
        <v>95</v>
      </c>
      <c r="F17" s="172">
        <v>110</v>
      </c>
      <c r="G17" s="172">
        <v>82</v>
      </c>
      <c r="H17" s="172">
        <v>11</v>
      </c>
      <c r="I17" s="172">
        <v>40</v>
      </c>
      <c r="J17" s="172">
        <v>39</v>
      </c>
      <c r="K17" s="172">
        <v>137</v>
      </c>
      <c r="L17" s="172">
        <v>191</v>
      </c>
      <c r="M17" s="172">
        <v>257</v>
      </c>
      <c r="N17" s="188">
        <f t="shared" si="2"/>
        <v>1254</v>
      </c>
    </row>
    <row r="18" spans="1:14" ht="30" customHeight="1">
      <c r="A18" s="118" t="s">
        <v>770</v>
      </c>
      <c r="B18" s="171">
        <f>SUM(B19:B27)</f>
        <v>483</v>
      </c>
      <c r="C18" s="171">
        <f aca="true" t="shared" si="6" ref="C18:M18">SUM(C19:C27)</f>
        <v>471</v>
      </c>
      <c r="D18" s="171">
        <f t="shared" si="6"/>
        <v>581</v>
      </c>
      <c r="E18" s="171">
        <f t="shared" si="6"/>
        <v>891</v>
      </c>
      <c r="F18" s="171">
        <f t="shared" si="6"/>
        <v>834</v>
      </c>
      <c r="G18" s="171">
        <f t="shared" si="6"/>
        <v>598</v>
      </c>
      <c r="H18" s="171">
        <f>SUM(H19:H27)</f>
        <v>758</v>
      </c>
      <c r="I18" s="171">
        <f>SUM(I19:I27)</f>
        <v>799</v>
      </c>
      <c r="J18" s="171">
        <f>SUM(J19:J27)</f>
        <v>850</v>
      </c>
      <c r="K18" s="171">
        <f>SUM(K19:K27)</f>
        <v>1090</v>
      </c>
      <c r="L18" s="171">
        <f t="shared" si="6"/>
        <v>984</v>
      </c>
      <c r="M18" s="171">
        <f t="shared" si="6"/>
        <v>1180</v>
      </c>
      <c r="N18" s="225">
        <f t="shared" si="2"/>
        <v>9519</v>
      </c>
    </row>
    <row r="19" spans="1:14" ht="30" customHeight="1">
      <c r="A19" s="113" t="s">
        <v>33</v>
      </c>
      <c r="B19" s="172">
        <v>162</v>
      </c>
      <c r="C19" s="172">
        <v>210</v>
      </c>
      <c r="D19" s="172">
        <v>175</v>
      </c>
      <c r="E19" s="172">
        <v>422</v>
      </c>
      <c r="F19" s="172">
        <v>285</v>
      </c>
      <c r="G19" s="172">
        <v>165</v>
      </c>
      <c r="H19" s="172">
        <v>296</v>
      </c>
      <c r="I19" s="172">
        <v>354</v>
      </c>
      <c r="J19" s="172">
        <v>314</v>
      </c>
      <c r="K19" s="172">
        <v>421</v>
      </c>
      <c r="L19" s="172">
        <v>366</v>
      </c>
      <c r="M19" s="172">
        <v>395</v>
      </c>
      <c r="N19" s="188">
        <f t="shared" si="2"/>
        <v>3565</v>
      </c>
    </row>
    <row r="20" spans="1:14" ht="30" customHeight="1">
      <c r="A20" s="113" t="s">
        <v>34</v>
      </c>
      <c r="B20" s="172">
        <v>55</v>
      </c>
      <c r="C20" s="172">
        <v>61</v>
      </c>
      <c r="D20" s="172">
        <v>81</v>
      </c>
      <c r="E20" s="172">
        <v>86</v>
      </c>
      <c r="F20" s="172">
        <v>71</v>
      </c>
      <c r="G20" s="172">
        <v>86</v>
      </c>
      <c r="H20" s="172">
        <v>66</v>
      </c>
      <c r="I20" s="172">
        <v>58</v>
      </c>
      <c r="J20" s="172">
        <v>75</v>
      </c>
      <c r="K20" s="172">
        <v>96</v>
      </c>
      <c r="L20" s="172">
        <v>127</v>
      </c>
      <c r="M20" s="172">
        <v>146</v>
      </c>
      <c r="N20" s="188">
        <f t="shared" si="2"/>
        <v>1008</v>
      </c>
    </row>
    <row r="21" spans="1:14" ht="30" customHeight="1">
      <c r="A21" s="113" t="s">
        <v>864</v>
      </c>
      <c r="B21" s="172">
        <v>24</v>
      </c>
      <c r="C21" s="172">
        <v>39</v>
      </c>
      <c r="D21" s="172">
        <v>81</v>
      </c>
      <c r="E21" s="172">
        <v>70</v>
      </c>
      <c r="F21" s="172">
        <v>120</v>
      </c>
      <c r="G21" s="172">
        <v>45</v>
      </c>
      <c r="H21" s="172">
        <v>46</v>
      </c>
      <c r="I21" s="172">
        <v>59</v>
      </c>
      <c r="J21" s="172">
        <v>74</v>
      </c>
      <c r="K21" s="172">
        <v>107</v>
      </c>
      <c r="L21" s="172">
        <v>80</v>
      </c>
      <c r="M21" s="172">
        <v>108</v>
      </c>
      <c r="N21" s="188">
        <f t="shared" si="2"/>
        <v>853</v>
      </c>
    </row>
    <row r="22" spans="1:14" ht="30" customHeight="1">
      <c r="A22" s="113" t="s">
        <v>865</v>
      </c>
      <c r="B22" s="172">
        <v>129</v>
      </c>
      <c r="C22" s="172">
        <v>76</v>
      </c>
      <c r="D22" s="172">
        <v>93</v>
      </c>
      <c r="E22" s="172">
        <v>182</v>
      </c>
      <c r="F22" s="172">
        <v>239</v>
      </c>
      <c r="G22" s="172">
        <v>170</v>
      </c>
      <c r="H22" s="172">
        <v>219</v>
      </c>
      <c r="I22" s="172">
        <v>176</v>
      </c>
      <c r="J22" s="172">
        <v>221</v>
      </c>
      <c r="K22" s="172">
        <v>284</v>
      </c>
      <c r="L22" s="172">
        <v>228</v>
      </c>
      <c r="M22" s="172">
        <v>307</v>
      </c>
      <c r="N22" s="188">
        <f t="shared" si="2"/>
        <v>2324</v>
      </c>
    </row>
    <row r="23" spans="1:14" ht="30" customHeight="1">
      <c r="A23" s="113" t="s">
        <v>35</v>
      </c>
      <c r="B23" s="172">
        <v>32</v>
      </c>
      <c r="C23" s="172">
        <v>36</v>
      </c>
      <c r="D23" s="172">
        <v>39</v>
      </c>
      <c r="E23" s="172">
        <v>22</v>
      </c>
      <c r="F23" s="172">
        <v>45</v>
      </c>
      <c r="G23" s="172">
        <v>48</v>
      </c>
      <c r="H23" s="172">
        <v>23</v>
      </c>
      <c r="I23" s="172">
        <v>53</v>
      </c>
      <c r="J23" s="172">
        <v>49</v>
      </c>
      <c r="K23" s="172">
        <v>56</v>
      </c>
      <c r="L23" s="172">
        <v>67</v>
      </c>
      <c r="M23" s="172">
        <v>72</v>
      </c>
      <c r="N23" s="188">
        <f t="shared" si="2"/>
        <v>542</v>
      </c>
    </row>
    <row r="24" spans="1:14" ht="30" customHeight="1">
      <c r="A24" s="113" t="s">
        <v>772</v>
      </c>
      <c r="B24" s="172">
        <v>25</v>
      </c>
      <c r="C24" s="172">
        <v>25</v>
      </c>
      <c r="D24" s="172">
        <v>57</v>
      </c>
      <c r="E24" s="172">
        <v>44</v>
      </c>
      <c r="F24" s="172">
        <v>28</v>
      </c>
      <c r="G24" s="172">
        <v>30</v>
      </c>
      <c r="H24" s="172">
        <v>34</v>
      </c>
      <c r="I24" s="172">
        <v>53</v>
      </c>
      <c r="J24" s="172">
        <v>45</v>
      </c>
      <c r="K24" s="172">
        <v>54</v>
      </c>
      <c r="L24" s="172">
        <v>46</v>
      </c>
      <c r="M24" s="172">
        <v>51</v>
      </c>
      <c r="N24" s="188">
        <f t="shared" si="2"/>
        <v>492</v>
      </c>
    </row>
    <row r="25" spans="1:14" ht="30" customHeight="1">
      <c r="A25" s="113" t="s">
        <v>777</v>
      </c>
      <c r="B25" s="172">
        <v>9</v>
      </c>
      <c r="C25" s="172">
        <v>7</v>
      </c>
      <c r="D25" s="172">
        <v>19</v>
      </c>
      <c r="E25" s="172">
        <v>26</v>
      </c>
      <c r="F25" s="172">
        <v>5</v>
      </c>
      <c r="G25" s="172">
        <v>24</v>
      </c>
      <c r="H25" s="172">
        <v>15</v>
      </c>
      <c r="I25" s="172">
        <v>23</v>
      </c>
      <c r="J25" s="172">
        <v>13</v>
      </c>
      <c r="K25" s="172">
        <v>35</v>
      </c>
      <c r="L25" s="172">
        <v>26</v>
      </c>
      <c r="M25" s="172">
        <v>22</v>
      </c>
      <c r="N25" s="188">
        <f t="shared" si="2"/>
        <v>224</v>
      </c>
    </row>
    <row r="26" spans="1:14" ht="30" customHeight="1">
      <c r="A26" s="113" t="s">
        <v>40</v>
      </c>
      <c r="B26" s="172">
        <v>24</v>
      </c>
      <c r="C26" s="172">
        <v>10</v>
      </c>
      <c r="D26" s="172">
        <v>18</v>
      </c>
      <c r="E26" s="172">
        <v>16</v>
      </c>
      <c r="F26" s="172">
        <v>13</v>
      </c>
      <c r="G26" s="172">
        <v>16</v>
      </c>
      <c r="H26" s="172">
        <v>16</v>
      </c>
      <c r="I26" s="172">
        <v>6</v>
      </c>
      <c r="J26" s="172">
        <v>16</v>
      </c>
      <c r="K26" s="172">
        <v>9</v>
      </c>
      <c r="L26" s="172">
        <v>23</v>
      </c>
      <c r="M26" s="172">
        <v>45</v>
      </c>
      <c r="N26" s="188">
        <f t="shared" si="2"/>
        <v>212</v>
      </c>
    </row>
    <row r="27" spans="1:14" ht="30" customHeight="1">
      <c r="A27" s="113" t="s">
        <v>866</v>
      </c>
      <c r="B27" s="172">
        <v>23</v>
      </c>
      <c r="C27" s="172">
        <v>7</v>
      </c>
      <c r="D27" s="172">
        <v>18</v>
      </c>
      <c r="E27" s="172">
        <v>23</v>
      </c>
      <c r="F27" s="172">
        <v>28</v>
      </c>
      <c r="G27" s="172">
        <v>14</v>
      </c>
      <c r="H27" s="172">
        <v>43</v>
      </c>
      <c r="I27" s="172">
        <v>17</v>
      </c>
      <c r="J27" s="172">
        <v>43</v>
      </c>
      <c r="K27" s="172">
        <v>28</v>
      </c>
      <c r="L27" s="172">
        <v>21</v>
      </c>
      <c r="M27" s="172">
        <v>34</v>
      </c>
      <c r="N27" s="188">
        <f t="shared" si="2"/>
        <v>299</v>
      </c>
    </row>
    <row r="28" spans="1:14" ht="30" customHeight="1">
      <c r="A28" s="118" t="s">
        <v>783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225">
        <f t="shared" si="2"/>
        <v>0</v>
      </c>
    </row>
    <row r="29" spans="1:14" s="187" customFormat="1" ht="30" customHeight="1">
      <c r="A29" s="234" t="s">
        <v>854</v>
      </c>
      <c r="B29" s="206">
        <v>69</v>
      </c>
      <c r="C29" s="206">
        <v>39</v>
      </c>
      <c r="D29" s="206">
        <v>12</v>
      </c>
      <c r="E29" s="206">
        <v>43</v>
      </c>
      <c r="F29" s="206">
        <v>79</v>
      </c>
      <c r="G29" s="206">
        <v>22</v>
      </c>
      <c r="H29" s="206">
        <v>28</v>
      </c>
      <c r="I29" s="206">
        <v>124</v>
      </c>
      <c r="J29" s="206">
        <v>57</v>
      </c>
      <c r="K29" s="206">
        <v>58</v>
      </c>
      <c r="L29" s="206">
        <v>77</v>
      </c>
      <c r="M29" s="206">
        <v>256</v>
      </c>
      <c r="N29" s="225">
        <f t="shared" si="2"/>
        <v>864</v>
      </c>
    </row>
    <row r="30" spans="1:14" s="187" customFormat="1" ht="30" customHeight="1">
      <c r="A30" s="134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60"/>
    </row>
    <row r="31" spans="1:14" s="191" customFormat="1" ht="12.75">
      <c r="A31" s="182" t="s">
        <v>786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5"/>
    </row>
    <row r="32" spans="1:14" s="191" customFormat="1" ht="12.75">
      <c r="A32" s="294" t="s">
        <v>787</v>
      </c>
      <c r="B32" s="294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5"/>
    </row>
    <row r="33" spans="1:14" s="170" customFormat="1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ht="39.75" customHeight="1"/>
    <row r="35" ht="30" customHeight="1"/>
    <row r="36" ht="30" customHeight="1"/>
    <row r="37" ht="30" customHeight="1"/>
    <row r="38" ht="30" customHeight="1"/>
    <row r="40" s="170" customFormat="1" ht="12.75"/>
    <row r="41" s="170" customFormat="1" ht="12.75"/>
  </sheetData>
  <sheetProtection/>
  <mergeCells count="2">
    <mergeCell ref="A1:N1"/>
    <mergeCell ref="A32:B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T5" sqref="T5"/>
    </sheetView>
  </sheetViews>
  <sheetFormatPr defaultColWidth="9.28125" defaultRowHeight="15"/>
  <cols>
    <col min="1" max="1" width="30.00390625" style="112" customWidth="1"/>
    <col min="2" max="9" width="8.7109375" style="112" customWidth="1"/>
    <col min="10" max="10" width="10.28125" style="112" customWidth="1"/>
    <col min="11" max="14" width="8.7109375" style="112" customWidth="1"/>
    <col min="15" max="16384" width="9.28125" style="112" customWidth="1"/>
  </cols>
  <sheetData>
    <row r="1" spans="1:14" s="13" customFormat="1" ht="39.75" customHeight="1">
      <c r="A1" s="283" t="s">
        <v>867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238" customFormat="1" ht="39.7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63.75" customHeight="1">
      <c r="A3" s="166" t="s">
        <v>856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ht="30" customHeight="1">
      <c r="A4" s="101" t="s">
        <v>326</v>
      </c>
      <c r="B4" s="102">
        <f>B5+B8+B10+B16+B24+B39+B41</f>
        <v>1326</v>
      </c>
      <c r="C4" s="102">
        <f aca="true" t="shared" si="0" ref="C4:M4">C5+C8+C10+C16+C24+C39+C41</f>
        <v>687</v>
      </c>
      <c r="D4" s="102">
        <f t="shared" si="0"/>
        <v>6561</v>
      </c>
      <c r="E4" s="102">
        <f t="shared" si="0"/>
        <v>3941</v>
      </c>
      <c r="F4" s="102">
        <f t="shared" si="0"/>
        <v>4653</v>
      </c>
      <c r="G4" s="102">
        <f t="shared" si="0"/>
        <v>1852</v>
      </c>
      <c r="H4" s="102">
        <f t="shared" si="0"/>
        <v>4474</v>
      </c>
      <c r="I4" s="102">
        <f t="shared" si="0"/>
        <v>5294</v>
      </c>
      <c r="J4" s="102">
        <f t="shared" si="0"/>
        <v>8166</v>
      </c>
      <c r="K4" s="102">
        <f t="shared" si="0"/>
        <v>8426</v>
      </c>
      <c r="L4" s="102">
        <f t="shared" si="0"/>
        <v>3445</v>
      </c>
      <c r="M4" s="102">
        <f t="shared" si="0"/>
        <v>1418</v>
      </c>
      <c r="N4" s="188">
        <f>SUM(B4:M4)</f>
        <v>50243</v>
      </c>
    </row>
    <row r="5" spans="1:14" ht="30" customHeight="1">
      <c r="A5" s="118" t="s">
        <v>758</v>
      </c>
      <c r="B5" s="171">
        <f>SUM(B6:B7)</f>
        <v>942</v>
      </c>
      <c r="C5" s="171">
        <f aca="true" t="shared" si="1" ref="C5:M5">SUM(C6:C7)</f>
        <v>325</v>
      </c>
      <c r="D5" s="171">
        <f t="shared" si="1"/>
        <v>5867</v>
      </c>
      <c r="E5" s="171">
        <f t="shared" si="1"/>
        <v>3290</v>
      </c>
      <c r="F5" s="171">
        <f t="shared" si="1"/>
        <v>3522</v>
      </c>
      <c r="G5" s="171">
        <f t="shared" si="1"/>
        <v>1280</v>
      </c>
      <c r="H5" s="171">
        <f t="shared" si="1"/>
        <v>3918</v>
      </c>
      <c r="I5" s="171">
        <f t="shared" si="1"/>
        <v>4700</v>
      </c>
      <c r="J5" s="171">
        <f t="shared" si="1"/>
        <v>7595</v>
      </c>
      <c r="K5" s="171">
        <f t="shared" si="1"/>
        <v>7317</v>
      </c>
      <c r="L5" s="171">
        <f t="shared" si="1"/>
        <v>2563</v>
      </c>
      <c r="M5" s="171">
        <f t="shared" si="1"/>
        <v>872</v>
      </c>
      <c r="N5" s="188">
        <f aca="true" t="shared" si="2" ref="N5:N41">SUM(B5:M5)</f>
        <v>42191</v>
      </c>
    </row>
    <row r="6" spans="1:14" ht="30" customHeight="1">
      <c r="A6" s="101" t="s">
        <v>14</v>
      </c>
      <c r="B6" s="172">
        <v>785</v>
      </c>
      <c r="C6" s="172">
        <v>44</v>
      </c>
      <c r="D6" s="172">
        <v>5664</v>
      </c>
      <c r="E6" s="172">
        <v>2959</v>
      </c>
      <c r="F6" s="172">
        <v>3015</v>
      </c>
      <c r="G6" s="172">
        <v>1127</v>
      </c>
      <c r="H6" s="172">
        <v>3262</v>
      </c>
      <c r="I6" s="172">
        <v>4700</v>
      </c>
      <c r="J6" s="172">
        <v>6995</v>
      </c>
      <c r="K6" s="172">
        <v>7014</v>
      </c>
      <c r="L6" s="172">
        <v>2086</v>
      </c>
      <c r="M6" s="172">
        <v>690</v>
      </c>
      <c r="N6" s="188">
        <f t="shared" si="2"/>
        <v>38341</v>
      </c>
    </row>
    <row r="7" spans="1:14" ht="30" customHeight="1">
      <c r="A7" s="113" t="s">
        <v>868</v>
      </c>
      <c r="B7" s="172">
        <v>157</v>
      </c>
      <c r="C7" s="172">
        <v>281</v>
      </c>
      <c r="D7" s="172">
        <v>203</v>
      </c>
      <c r="E7" s="172">
        <v>331</v>
      </c>
      <c r="F7" s="172">
        <v>507</v>
      </c>
      <c r="G7" s="172">
        <v>153</v>
      </c>
      <c r="H7" s="172">
        <v>656</v>
      </c>
      <c r="I7" s="172">
        <v>0</v>
      </c>
      <c r="J7" s="172">
        <v>600</v>
      </c>
      <c r="K7" s="172">
        <v>303</v>
      </c>
      <c r="L7" s="172">
        <v>477</v>
      </c>
      <c r="M7" s="172">
        <v>182</v>
      </c>
      <c r="N7" s="188">
        <f t="shared" si="2"/>
        <v>3850</v>
      </c>
    </row>
    <row r="8" spans="1:14" ht="30" customHeight="1">
      <c r="A8" s="118" t="s">
        <v>765</v>
      </c>
      <c r="B8" s="171">
        <f>B9</f>
        <v>0</v>
      </c>
      <c r="C8" s="171">
        <f aca="true" t="shared" si="3" ref="C8:M8">C9</f>
        <v>0</v>
      </c>
      <c r="D8" s="171">
        <f t="shared" si="3"/>
        <v>1</v>
      </c>
      <c r="E8" s="171">
        <f t="shared" si="3"/>
        <v>0</v>
      </c>
      <c r="F8" s="171">
        <f t="shared" si="3"/>
        <v>0</v>
      </c>
      <c r="G8" s="171">
        <f t="shared" si="3"/>
        <v>3</v>
      </c>
      <c r="H8" s="171">
        <f t="shared" si="3"/>
        <v>0</v>
      </c>
      <c r="I8" s="171">
        <f t="shared" si="3"/>
        <v>0</v>
      </c>
      <c r="J8" s="171">
        <f t="shared" si="3"/>
        <v>0</v>
      </c>
      <c r="K8" s="171">
        <f t="shared" si="3"/>
        <v>0</v>
      </c>
      <c r="L8" s="171">
        <f t="shared" si="3"/>
        <v>12</v>
      </c>
      <c r="M8" s="171">
        <f t="shared" si="3"/>
        <v>0</v>
      </c>
      <c r="N8" s="188">
        <f t="shared" si="2"/>
        <v>16</v>
      </c>
    </row>
    <row r="9" spans="1:14" ht="30" customHeight="1">
      <c r="A9" s="113" t="s">
        <v>860</v>
      </c>
      <c r="B9" s="178">
        <v>0</v>
      </c>
      <c r="C9" s="178">
        <v>0</v>
      </c>
      <c r="D9" s="178">
        <v>1</v>
      </c>
      <c r="E9" s="178">
        <v>0</v>
      </c>
      <c r="F9" s="178">
        <v>0</v>
      </c>
      <c r="G9" s="178">
        <v>3</v>
      </c>
      <c r="H9" s="178">
        <v>0</v>
      </c>
      <c r="I9" s="178">
        <v>0</v>
      </c>
      <c r="J9" s="178">
        <v>0</v>
      </c>
      <c r="K9" s="178">
        <v>0</v>
      </c>
      <c r="L9" s="178">
        <v>12</v>
      </c>
      <c r="M9" s="178">
        <v>0</v>
      </c>
      <c r="N9" s="188">
        <f t="shared" si="2"/>
        <v>16</v>
      </c>
    </row>
    <row r="10" spans="1:14" ht="30" customHeight="1">
      <c r="A10" s="118" t="s">
        <v>760</v>
      </c>
      <c r="B10" s="171">
        <f>SUM(B11:B15)</f>
        <v>72</v>
      </c>
      <c r="C10" s="171">
        <f aca="true" t="shared" si="4" ref="C10:M10">SUM(C11:C15)</f>
        <v>84</v>
      </c>
      <c r="D10" s="171">
        <f t="shared" si="4"/>
        <v>126</v>
      </c>
      <c r="E10" s="171">
        <f t="shared" si="4"/>
        <v>109</v>
      </c>
      <c r="F10" s="171">
        <f t="shared" si="4"/>
        <v>175</v>
      </c>
      <c r="G10" s="171">
        <f t="shared" si="4"/>
        <v>125</v>
      </c>
      <c r="H10" s="171">
        <f t="shared" si="4"/>
        <v>210</v>
      </c>
      <c r="I10" s="171">
        <f t="shared" si="4"/>
        <v>123</v>
      </c>
      <c r="J10" s="171">
        <f t="shared" si="4"/>
        <v>141</v>
      </c>
      <c r="K10" s="171">
        <f t="shared" si="4"/>
        <v>162</v>
      </c>
      <c r="L10" s="171">
        <f t="shared" si="4"/>
        <v>190</v>
      </c>
      <c r="M10" s="171">
        <f t="shared" si="4"/>
        <v>104</v>
      </c>
      <c r="N10" s="225">
        <f t="shared" si="2"/>
        <v>1621</v>
      </c>
    </row>
    <row r="11" spans="1:14" ht="30" customHeight="1">
      <c r="A11" s="113" t="s">
        <v>761</v>
      </c>
      <c r="B11" s="172">
        <v>22</v>
      </c>
      <c r="C11" s="172">
        <v>60</v>
      </c>
      <c r="D11" s="172">
        <v>90</v>
      </c>
      <c r="E11" s="172">
        <v>73</v>
      </c>
      <c r="F11" s="172">
        <v>60</v>
      </c>
      <c r="G11" s="172">
        <v>90</v>
      </c>
      <c r="H11" s="172">
        <v>83</v>
      </c>
      <c r="I11" s="172">
        <v>79</v>
      </c>
      <c r="J11" s="172">
        <v>99</v>
      </c>
      <c r="K11" s="172">
        <v>116</v>
      </c>
      <c r="L11" s="172">
        <v>104</v>
      </c>
      <c r="M11" s="172">
        <v>45</v>
      </c>
      <c r="N11" s="188">
        <f t="shared" si="2"/>
        <v>921</v>
      </c>
    </row>
    <row r="12" spans="1:14" ht="30" customHeight="1">
      <c r="A12" s="113" t="s">
        <v>428</v>
      </c>
      <c r="B12" s="172">
        <v>29</v>
      </c>
      <c r="C12" s="172">
        <v>7</v>
      </c>
      <c r="D12" s="172">
        <v>8</v>
      </c>
      <c r="E12" s="172">
        <v>7</v>
      </c>
      <c r="F12" s="172">
        <v>8</v>
      </c>
      <c r="G12" s="172">
        <v>14</v>
      </c>
      <c r="H12" s="172">
        <v>15</v>
      </c>
      <c r="I12" s="172">
        <v>0</v>
      </c>
      <c r="J12" s="172">
        <v>17</v>
      </c>
      <c r="K12" s="172">
        <v>4</v>
      </c>
      <c r="L12" s="172">
        <v>4</v>
      </c>
      <c r="M12" s="172">
        <v>17</v>
      </c>
      <c r="N12" s="188">
        <f t="shared" si="2"/>
        <v>130</v>
      </c>
    </row>
    <row r="13" spans="1:14" ht="30" customHeight="1">
      <c r="A13" s="113" t="s">
        <v>763</v>
      </c>
      <c r="B13" s="172">
        <v>2</v>
      </c>
      <c r="C13" s="172">
        <v>6</v>
      </c>
      <c r="D13" s="172">
        <v>17</v>
      </c>
      <c r="E13" s="172">
        <v>25</v>
      </c>
      <c r="F13" s="172">
        <v>16</v>
      </c>
      <c r="G13" s="172">
        <v>5</v>
      </c>
      <c r="H13" s="172">
        <v>13</v>
      </c>
      <c r="I13" s="172">
        <v>4</v>
      </c>
      <c r="J13" s="172">
        <v>2</v>
      </c>
      <c r="K13" s="172">
        <v>23</v>
      </c>
      <c r="L13" s="172">
        <v>13</v>
      </c>
      <c r="M13" s="172">
        <v>9</v>
      </c>
      <c r="N13" s="188">
        <f t="shared" si="2"/>
        <v>135</v>
      </c>
    </row>
    <row r="14" spans="1:14" ht="30" customHeight="1">
      <c r="A14" s="113" t="s">
        <v>431</v>
      </c>
      <c r="B14" s="172">
        <v>0</v>
      </c>
      <c r="C14" s="172">
        <v>0</v>
      </c>
      <c r="D14" s="172">
        <v>7</v>
      </c>
      <c r="E14" s="172">
        <v>0</v>
      </c>
      <c r="F14" s="172">
        <v>5</v>
      </c>
      <c r="G14" s="172">
        <v>0</v>
      </c>
      <c r="H14" s="172">
        <v>21</v>
      </c>
      <c r="I14" s="172">
        <v>9</v>
      </c>
      <c r="J14" s="172">
        <v>5</v>
      </c>
      <c r="K14" s="172">
        <v>0</v>
      </c>
      <c r="L14" s="172">
        <v>0</v>
      </c>
      <c r="M14" s="172">
        <v>4</v>
      </c>
      <c r="N14" s="188">
        <f t="shared" si="2"/>
        <v>51</v>
      </c>
    </row>
    <row r="15" spans="1:14" ht="30" customHeight="1">
      <c r="A15" s="113" t="s">
        <v>869</v>
      </c>
      <c r="B15" s="172">
        <v>19</v>
      </c>
      <c r="C15" s="172">
        <v>11</v>
      </c>
      <c r="D15" s="172">
        <v>4</v>
      </c>
      <c r="E15" s="172">
        <v>4</v>
      </c>
      <c r="F15" s="172">
        <v>86</v>
      </c>
      <c r="G15" s="172">
        <v>16</v>
      </c>
      <c r="H15" s="172">
        <v>78</v>
      </c>
      <c r="I15" s="172">
        <v>31</v>
      </c>
      <c r="J15" s="172">
        <v>18</v>
      </c>
      <c r="K15" s="172">
        <v>19</v>
      </c>
      <c r="L15" s="172">
        <v>69</v>
      </c>
      <c r="M15" s="172">
        <v>29</v>
      </c>
      <c r="N15" s="188">
        <f t="shared" si="2"/>
        <v>384</v>
      </c>
    </row>
    <row r="16" spans="1:14" ht="30" customHeight="1">
      <c r="A16" s="176" t="s">
        <v>766</v>
      </c>
      <c r="B16" s="171">
        <f>SUM(B17:B23)</f>
        <v>63</v>
      </c>
      <c r="C16" s="171">
        <f aca="true" t="shared" si="5" ref="C16:M16">SUM(C17:C23)</f>
        <v>72</v>
      </c>
      <c r="D16" s="171">
        <f t="shared" si="5"/>
        <v>280</v>
      </c>
      <c r="E16" s="171">
        <f t="shared" si="5"/>
        <v>216</v>
      </c>
      <c r="F16" s="171">
        <f t="shared" si="5"/>
        <v>369</v>
      </c>
      <c r="G16" s="171">
        <f t="shared" si="5"/>
        <v>83</v>
      </c>
      <c r="H16" s="171">
        <f t="shared" si="5"/>
        <v>39</v>
      </c>
      <c r="I16" s="171">
        <f t="shared" si="5"/>
        <v>0</v>
      </c>
      <c r="J16" s="171">
        <f t="shared" si="5"/>
        <v>77</v>
      </c>
      <c r="K16" s="171">
        <f t="shared" si="5"/>
        <v>150</v>
      </c>
      <c r="L16" s="171">
        <f t="shared" si="5"/>
        <v>87</v>
      </c>
      <c r="M16" s="171">
        <f t="shared" si="5"/>
        <v>86</v>
      </c>
      <c r="N16" s="225">
        <f t="shared" si="2"/>
        <v>1522</v>
      </c>
    </row>
    <row r="17" spans="1:14" ht="30" customHeight="1">
      <c r="A17" s="113" t="s">
        <v>39</v>
      </c>
      <c r="B17" s="172">
        <v>2</v>
      </c>
      <c r="C17" s="172">
        <v>4</v>
      </c>
      <c r="D17" s="172">
        <v>0</v>
      </c>
      <c r="E17" s="172">
        <v>11</v>
      </c>
      <c r="F17" s="172">
        <v>0</v>
      </c>
      <c r="G17" s="172">
        <v>0</v>
      </c>
      <c r="H17" s="172">
        <v>0</v>
      </c>
      <c r="I17" s="172">
        <v>0</v>
      </c>
      <c r="J17" s="172">
        <v>4</v>
      </c>
      <c r="K17" s="172">
        <v>0</v>
      </c>
      <c r="L17" s="172">
        <v>0</v>
      </c>
      <c r="M17" s="172">
        <v>2</v>
      </c>
      <c r="N17" s="188">
        <f t="shared" si="2"/>
        <v>23</v>
      </c>
    </row>
    <row r="18" spans="1:14" ht="30" customHeight="1">
      <c r="A18" s="113" t="s">
        <v>503</v>
      </c>
      <c r="B18" s="172">
        <v>8</v>
      </c>
      <c r="C18" s="172">
        <v>8</v>
      </c>
      <c r="D18" s="172">
        <v>56</v>
      </c>
      <c r="E18" s="172">
        <v>17</v>
      </c>
      <c r="F18" s="172">
        <v>60</v>
      </c>
      <c r="G18" s="172">
        <v>5</v>
      </c>
      <c r="H18" s="172">
        <v>0</v>
      </c>
      <c r="I18" s="172">
        <v>0</v>
      </c>
      <c r="J18" s="172">
        <v>0</v>
      </c>
      <c r="K18" s="172">
        <v>11</v>
      </c>
      <c r="L18" s="172">
        <v>2</v>
      </c>
      <c r="M18" s="172">
        <v>0</v>
      </c>
      <c r="N18" s="188">
        <f t="shared" si="2"/>
        <v>167</v>
      </c>
    </row>
    <row r="19" spans="1:14" ht="30" customHeight="1">
      <c r="A19" s="113" t="s">
        <v>449</v>
      </c>
      <c r="B19" s="172">
        <v>0</v>
      </c>
      <c r="C19" s="172">
        <v>0</v>
      </c>
      <c r="D19" s="172">
        <v>2</v>
      </c>
      <c r="E19" s="172">
        <v>0</v>
      </c>
      <c r="F19" s="172">
        <v>4</v>
      </c>
      <c r="G19" s="172">
        <v>2</v>
      </c>
      <c r="H19" s="172">
        <v>0</v>
      </c>
      <c r="I19" s="172">
        <v>0</v>
      </c>
      <c r="J19" s="172">
        <v>10</v>
      </c>
      <c r="K19" s="172">
        <v>2</v>
      </c>
      <c r="L19" s="172">
        <v>0</v>
      </c>
      <c r="M19" s="172">
        <v>0</v>
      </c>
      <c r="N19" s="188">
        <f t="shared" si="2"/>
        <v>20</v>
      </c>
    </row>
    <row r="20" spans="1:14" ht="30" customHeight="1">
      <c r="A20" s="113" t="s">
        <v>664</v>
      </c>
      <c r="B20" s="172">
        <v>0</v>
      </c>
      <c r="C20" s="172">
        <v>20</v>
      </c>
      <c r="D20" s="172">
        <v>142</v>
      </c>
      <c r="E20" s="172">
        <v>84</v>
      </c>
      <c r="F20" s="172">
        <v>70</v>
      </c>
      <c r="G20" s="172">
        <v>4</v>
      </c>
      <c r="H20" s="172">
        <v>14</v>
      </c>
      <c r="I20" s="172">
        <v>0</v>
      </c>
      <c r="J20" s="172">
        <v>23</v>
      </c>
      <c r="K20" s="172">
        <v>59</v>
      </c>
      <c r="L20" s="172">
        <v>13</v>
      </c>
      <c r="M20" s="172">
        <v>4</v>
      </c>
      <c r="N20" s="188">
        <f t="shared" si="2"/>
        <v>433</v>
      </c>
    </row>
    <row r="21" spans="1:14" ht="30" customHeight="1">
      <c r="A21" s="113" t="s">
        <v>456</v>
      </c>
      <c r="B21" s="172">
        <v>16</v>
      </c>
      <c r="C21" s="172">
        <v>0</v>
      </c>
      <c r="D21" s="172">
        <v>0</v>
      </c>
      <c r="E21" s="172">
        <v>20</v>
      </c>
      <c r="F21" s="172">
        <v>10</v>
      </c>
      <c r="G21" s="172">
        <v>26</v>
      </c>
      <c r="H21" s="172">
        <v>4</v>
      </c>
      <c r="I21" s="172">
        <v>0</v>
      </c>
      <c r="J21" s="172">
        <v>10</v>
      </c>
      <c r="K21" s="172">
        <v>9</v>
      </c>
      <c r="L21" s="172">
        <v>41</v>
      </c>
      <c r="M21" s="172">
        <v>20</v>
      </c>
      <c r="N21" s="188">
        <f t="shared" si="2"/>
        <v>156</v>
      </c>
    </row>
    <row r="22" spans="1:14" ht="30" customHeight="1">
      <c r="A22" s="113" t="s">
        <v>477</v>
      </c>
      <c r="B22" s="172">
        <v>2</v>
      </c>
      <c r="C22" s="172">
        <v>6</v>
      </c>
      <c r="D22" s="172">
        <v>41</v>
      </c>
      <c r="E22" s="172">
        <v>30</v>
      </c>
      <c r="F22" s="172">
        <v>165</v>
      </c>
      <c r="G22" s="172">
        <v>30</v>
      </c>
      <c r="H22" s="172">
        <v>2</v>
      </c>
      <c r="I22" s="172">
        <v>0</v>
      </c>
      <c r="J22" s="172">
        <v>0</v>
      </c>
      <c r="K22" s="172">
        <v>10</v>
      </c>
      <c r="L22" s="172">
        <v>5</v>
      </c>
      <c r="M22" s="172">
        <v>0</v>
      </c>
      <c r="N22" s="188">
        <f t="shared" si="2"/>
        <v>291</v>
      </c>
    </row>
    <row r="23" spans="1:14" ht="30" customHeight="1">
      <c r="A23" s="113" t="s">
        <v>444</v>
      </c>
      <c r="B23" s="172">
        <v>35</v>
      </c>
      <c r="C23" s="172">
        <v>34</v>
      </c>
      <c r="D23" s="172">
        <v>39</v>
      </c>
      <c r="E23" s="172">
        <v>54</v>
      </c>
      <c r="F23" s="172">
        <v>60</v>
      </c>
      <c r="G23" s="172">
        <v>16</v>
      </c>
      <c r="H23" s="172">
        <v>19</v>
      </c>
      <c r="I23" s="172">
        <v>0</v>
      </c>
      <c r="J23" s="172">
        <v>30</v>
      </c>
      <c r="K23" s="172">
        <v>59</v>
      </c>
      <c r="L23" s="172">
        <v>26</v>
      </c>
      <c r="M23" s="172">
        <v>60</v>
      </c>
      <c r="N23" s="188">
        <f t="shared" si="2"/>
        <v>432</v>
      </c>
    </row>
    <row r="24" spans="1:14" ht="30" customHeight="1">
      <c r="A24" s="118" t="s">
        <v>770</v>
      </c>
      <c r="B24" s="171">
        <f>SUM(B25:B38)</f>
        <v>237</v>
      </c>
      <c r="C24" s="171">
        <f aca="true" t="shared" si="6" ref="C24:M24">SUM(C25:C38)</f>
        <v>206</v>
      </c>
      <c r="D24" s="171">
        <f t="shared" si="6"/>
        <v>281</v>
      </c>
      <c r="E24" s="171">
        <f t="shared" si="6"/>
        <v>303</v>
      </c>
      <c r="F24" s="171">
        <f t="shared" si="6"/>
        <v>573</v>
      </c>
      <c r="G24" s="171">
        <f t="shared" si="6"/>
        <v>349</v>
      </c>
      <c r="H24" s="171">
        <f t="shared" si="6"/>
        <v>289</v>
      </c>
      <c r="I24" s="171">
        <f t="shared" si="6"/>
        <v>464</v>
      </c>
      <c r="J24" s="171">
        <f t="shared" si="6"/>
        <v>322</v>
      </c>
      <c r="K24" s="171">
        <f t="shared" si="6"/>
        <v>790</v>
      </c>
      <c r="L24" s="171">
        <f t="shared" si="6"/>
        <v>568</v>
      </c>
      <c r="M24" s="171">
        <f t="shared" si="6"/>
        <v>340</v>
      </c>
      <c r="N24" s="225">
        <f t="shared" si="2"/>
        <v>4722</v>
      </c>
    </row>
    <row r="25" spans="1:14" ht="30" customHeight="1">
      <c r="A25" s="113" t="s">
        <v>33</v>
      </c>
      <c r="B25" s="172">
        <v>79</v>
      </c>
      <c r="C25" s="172">
        <v>81</v>
      </c>
      <c r="D25" s="172">
        <v>89</v>
      </c>
      <c r="E25" s="172">
        <v>128</v>
      </c>
      <c r="F25" s="172">
        <v>147</v>
      </c>
      <c r="G25" s="172">
        <v>166</v>
      </c>
      <c r="H25" s="172">
        <v>109</v>
      </c>
      <c r="I25" s="172">
        <v>281</v>
      </c>
      <c r="J25" s="172">
        <v>116</v>
      </c>
      <c r="K25" s="172">
        <v>261</v>
      </c>
      <c r="L25" s="172">
        <v>189</v>
      </c>
      <c r="M25" s="172">
        <v>163</v>
      </c>
      <c r="N25" s="188">
        <f t="shared" si="2"/>
        <v>1809</v>
      </c>
    </row>
    <row r="26" spans="1:14" ht="30" customHeight="1">
      <c r="A26" s="113" t="s">
        <v>34</v>
      </c>
      <c r="B26" s="172">
        <v>51</v>
      </c>
      <c r="C26" s="172">
        <v>31</v>
      </c>
      <c r="D26" s="172">
        <v>54</v>
      </c>
      <c r="E26" s="172">
        <v>57</v>
      </c>
      <c r="F26" s="172">
        <v>28</v>
      </c>
      <c r="G26" s="172">
        <v>39</v>
      </c>
      <c r="H26" s="172">
        <v>19</v>
      </c>
      <c r="I26" s="172">
        <v>24</v>
      </c>
      <c r="J26" s="172">
        <v>20</v>
      </c>
      <c r="K26" s="172">
        <v>95</v>
      </c>
      <c r="L26" s="172">
        <v>79</v>
      </c>
      <c r="M26" s="172">
        <v>39</v>
      </c>
      <c r="N26" s="188">
        <f t="shared" si="2"/>
        <v>536</v>
      </c>
    </row>
    <row r="27" spans="1:14" ht="30" customHeight="1">
      <c r="A27" s="113" t="s">
        <v>864</v>
      </c>
      <c r="B27" s="172">
        <v>19</v>
      </c>
      <c r="C27" s="172">
        <v>39</v>
      </c>
      <c r="D27" s="172">
        <v>39</v>
      </c>
      <c r="E27" s="172">
        <v>29</v>
      </c>
      <c r="F27" s="172">
        <v>90</v>
      </c>
      <c r="G27" s="172">
        <v>61</v>
      </c>
      <c r="H27" s="172">
        <v>50</v>
      </c>
      <c r="I27" s="172">
        <v>33</v>
      </c>
      <c r="J27" s="172">
        <v>66</v>
      </c>
      <c r="K27" s="172">
        <v>112</v>
      </c>
      <c r="L27" s="172">
        <v>57</v>
      </c>
      <c r="M27" s="172">
        <v>24</v>
      </c>
      <c r="N27" s="188">
        <f t="shared" si="2"/>
        <v>619</v>
      </c>
    </row>
    <row r="28" spans="1:14" ht="30" customHeight="1">
      <c r="A28" s="113" t="s">
        <v>502</v>
      </c>
      <c r="B28" s="172">
        <v>0</v>
      </c>
      <c r="C28" s="172">
        <v>0</v>
      </c>
      <c r="D28" s="172">
        <v>2</v>
      </c>
      <c r="E28" s="172">
        <v>1</v>
      </c>
      <c r="F28" s="172">
        <v>12</v>
      </c>
      <c r="G28" s="172">
        <v>0</v>
      </c>
      <c r="H28" s="172">
        <v>0</v>
      </c>
      <c r="I28" s="172">
        <v>0</v>
      </c>
      <c r="J28" s="172">
        <v>6</v>
      </c>
      <c r="K28" s="172">
        <v>5</v>
      </c>
      <c r="L28" s="172">
        <v>3</v>
      </c>
      <c r="M28" s="172">
        <v>0</v>
      </c>
      <c r="N28" s="188">
        <f t="shared" si="2"/>
        <v>29</v>
      </c>
    </row>
    <row r="29" spans="1:14" ht="30" customHeight="1">
      <c r="A29" s="113" t="s">
        <v>489</v>
      </c>
      <c r="B29" s="172">
        <v>2</v>
      </c>
      <c r="C29" s="172">
        <v>2</v>
      </c>
      <c r="D29" s="172">
        <v>7</v>
      </c>
      <c r="E29" s="172">
        <v>0</v>
      </c>
      <c r="F29" s="172">
        <v>2</v>
      </c>
      <c r="G29" s="172">
        <v>0</v>
      </c>
      <c r="H29" s="172">
        <v>0</v>
      </c>
      <c r="I29" s="172">
        <v>0</v>
      </c>
      <c r="J29" s="172">
        <v>3</v>
      </c>
      <c r="K29" s="172">
        <v>0</v>
      </c>
      <c r="L29" s="172">
        <v>2</v>
      </c>
      <c r="M29" s="172">
        <v>0</v>
      </c>
      <c r="N29" s="188">
        <f t="shared" si="2"/>
        <v>18</v>
      </c>
    </row>
    <row r="30" spans="1:14" ht="30" customHeight="1">
      <c r="A30" s="113" t="s">
        <v>714</v>
      </c>
      <c r="B30" s="172">
        <v>9</v>
      </c>
      <c r="C30" s="172">
        <v>8</v>
      </c>
      <c r="D30" s="172">
        <v>13</v>
      </c>
      <c r="E30" s="172">
        <v>11</v>
      </c>
      <c r="F30" s="172">
        <v>107</v>
      </c>
      <c r="G30" s="172">
        <v>0</v>
      </c>
      <c r="H30" s="172">
        <v>7</v>
      </c>
      <c r="I30" s="172">
        <v>6</v>
      </c>
      <c r="J30" s="172">
        <v>5</v>
      </c>
      <c r="K30" s="172">
        <v>16</v>
      </c>
      <c r="L30" s="172">
        <v>36</v>
      </c>
      <c r="M30" s="172">
        <v>0</v>
      </c>
      <c r="N30" s="188">
        <f t="shared" si="2"/>
        <v>218</v>
      </c>
    </row>
    <row r="31" spans="1:14" ht="30" customHeight="1">
      <c r="A31" s="113" t="s">
        <v>490</v>
      </c>
      <c r="B31" s="172">
        <v>0</v>
      </c>
      <c r="C31" s="172">
        <v>9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45</v>
      </c>
      <c r="M31" s="172">
        <v>0</v>
      </c>
      <c r="N31" s="188">
        <f t="shared" si="2"/>
        <v>54</v>
      </c>
    </row>
    <row r="32" spans="1:14" ht="30" customHeight="1">
      <c r="A32" s="113" t="s">
        <v>38</v>
      </c>
      <c r="B32" s="172">
        <v>4</v>
      </c>
      <c r="C32" s="172">
        <v>0</v>
      </c>
      <c r="D32" s="172">
        <v>2</v>
      </c>
      <c r="E32" s="172">
        <v>5</v>
      </c>
      <c r="F32" s="172">
        <v>24</v>
      </c>
      <c r="G32" s="172">
        <v>14</v>
      </c>
      <c r="H32" s="172">
        <v>6</v>
      </c>
      <c r="I32" s="172">
        <v>10</v>
      </c>
      <c r="J32" s="172">
        <v>16</v>
      </c>
      <c r="K32" s="172">
        <v>19</v>
      </c>
      <c r="L32" s="172">
        <v>9</v>
      </c>
      <c r="M32" s="172">
        <v>7</v>
      </c>
      <c r="N32" s="188">
        <f t="shared" si="2"/>
        <v>116</v>
      </c>
    </row>
    <row r="33" spans="1:14" ht="30" customHeight="1">
      <c r="A33" s="113" t="s">
        <v>505</v>
      </c>
      <c r="B33" s="172">
        <v>0</v>
      </c>
      <c r="C33" s="172">
        <v>4</v>
      </c>
      <c r="D33" s="172">
        <v>10</v>
      </c>
      <c r="E33" s="172">
        <v>0</v>
      </c>
      <c r="F33" s="172">
        <v>11</v>
      </c>
      <c r="G33" s="172">
        <v>1</v>
      </c>
      <c r="H33" s="172">
        <v>0</v>
      </c>
      <c r="I33" s="172">
        <v>0</v>
      </c>
      <c r="J33" s="172">
        <v>0</v>
      </c>
      <c r="K33" s="172">
        <v>0</v>
      </c>
      <c r="L33" s="172">
        <v>3</v>
      </c>
      <c r="M33" s="172">
        <v>0</v>
      </c>
      <c r="N33" s="188">
        <f t="shared" si="2"/>
        <v>29</v>
      </c>
    </row>
    <row r="34" spans="1:14" ht="30" customHeight="1">
      <c r="A34" s="113" t="s">
        <v>703</v>
      </c>
      <c r="B34" s="172">
        <v>8</v>
      </c>
      <c r="C34" s="172">
        <v>0</v>
      </c>
      <c r="D34" s="172">
        <v>2</v>
      </c>
      <c r="E34" s="172">
        <v>0</v>
      </c>
      <c r="F34" s="172">
        <v>0</v>
      </c>
      <c r="G34" s="172">
        <v>4</v>
      </c>
      <c r="H34" s="172">
        <v>7</v>
      </c>
      <c r="I34" s="172">
        <v>1</v>
      </c>
      <c r="J34" s="172">
        <v>0</v>
      </c>
      <c r="K34" s="172">
        <v>3</v>
      </c>
      <c r="L34" s="172">
        <v>1</v>
      </c>
      <c r="M34" s="172">
        <v>0</v>
      </c>
      <c r="N34" s="188">
        <f t="shared" si="2"/>
        <v>26</v>
      </c>
    </row>
    <row r="35" spans="1:14" ht="30" customHeight="1">
      <c r="A35" s="113" t="s">
        <v>35</v>
      </c>
      <c r="B35" s="172">
        <v>18</v>
      </c>
      <c r="C35" s="172">
        <v>6</v>
      </c>
      <c r="D35" s="172">
        <v>15</v>
      </c>
      <c r="E35" s="172">
        <v>16</v>
      </c>
      <c r="F35" s="172">
        <v>50</v>
      </c>
      <c r="G35" s="172">
        <v>23</v>
      </c>
      <c r="H35" s="172">
        <v>5</v>
      </c>
      <c r="I35" s="172">
        <v>29</v>
      </c>
      <c r="J35" s="172">
        <v>15</v>
      </c>
      <c r="K35" s="172">
        <v>72</v>
      </c>
      <c r="L35" s="172">
        <v>22</v>
      </c>
      <c r="M35" s="172">
        <v>32</v>
      </c>
      <c r="N35" s="188">
        <f t="shared" si="2"/>
        <v>303</v>
      </c>
    </row>
    <row r="36" spans="1:14" ht="30" customHeight="1">
      <c r="A36" s="113" t="s">
        <v>772</v>
      </c>
      <c r="B36" s="172">
        <v>22</v>
      </c>
      <c r="C36" s="172">
        <v>16</v>
      </c>
      <c r="D36" s="172">
        <v>23</v>
      </c>
      <c r="E36" s="172">
        <v>6</v>
      </c>
      <c r="F36" s="172">
        <v>66</v>
      </c>
      <c r="G36" s="172">
        <v>16</v>
      </c>
      <c r="H36" s="172">
        <v>44</v>
      </c>
      <c r="I36" s="172">
        <v>27</v>
      </c>
      <c r="J36" s="172">
        <v>4</v>
      </c>
      <c r="K36" s="172">
        <v>16</v>
      </c>
      <c r="L36" s="172">
        <v>41</v>
      </c>
      <c r="M36" s="172">
        <v>11</v>
      </c>
      <c r="N36" s="188">
        <f t="shared" si="2"/>
        <v>292</v>
      </c>
    </row>
    <row r="37" spans="1:14" ht="30" customHeight="1">
      <c r="A37" s="113" t="s">
        <v>777</v>
      </c>
      <c r="B37" s="172">
        <v>1</v>
      </c>
      <c r="C37" s="172">
        <v>4</v>
      </c>
      <c r="D37" s="172">
        <v>1</v>
      </c>
      <c r="E37" s="172">
        <v>29</v>
      </c>
      <c r="F37" s="172">
        <v>3</v>
      </c>
      <c r="G37" s="172">
        <v>1</v>
      </c>
      <c r="H37" s="172">
        <v>14</v>
      </c>
      <c r="I37" s="172">
        <v>4</v>
      </c>
      <c r="J37" s="172">
        <v>17</v>
      </c>
      <c r="K37" s="172">
        <v>89</v>
      </c>
      <c r="L37" s="172">
        <v>10</v>
      </c>
      <c r="M37" s="172">
        <v>2</v>
      </c>
      <c r="N37" s="188">
        <f t="shared" si="2"/>
        <v>175</v>
      </c>
    </row>
    <row r="38" spans="1:14" ht="30" customHeight="1">
      <c r="A38" s="113" t="s">
        <v>40</v>
      </c>
      <c r="B38" s="172">
        <v>24</v>
      </c>
      <c r="C38" s="172">
        <v>6</v>
      </c>
      <c r="D38" s="172">
        <v>24</v>
      </c>
      <c r="E38" s="172">
        <v>21</v>
      </c>
      <c r="F38" s="172">
        <v>33</v>
      </c>
      <c r="G38" s="172">
        <v>24</v>
      </c>
      <c r="H38" s="172">
        <v>28</v>
      </c>
      <c r="I38" s="172">
        <v>49</v>
      </c>
      <c r="J38" s="172">
        <v>54</v>
      </c>
      <c r="K38" s="172">
        <v>102</v>
      </c>
      <c r="L38" s="172">
        <v>71</v>
      </c>
      <c r="M38" s="172">
        <v>62</v>
      </c>
      <c r="N38" s="188">
        <f t="shared" si="2"/>
        <v>498</v>
      </c>
    </row>
    <row r="39" spans="1:15" ht="30" customHeight="1">
      <c r="A39" s="118" t="s">
        <v>783</v>
      </c>
      <c r="B39" s="171">
        <f aca="true" t="shared" si="7" ref="B39:M39">SUM(B40:B40)</f>
        <v>12</v>
      </c>
      <c r="C39" s="171">
        <f t="shared" si="7"/>
        <v>0</v>
      </c>
      <c r="D39" s="171">
        <f t="shared" si="7"/>
        <v>6</v>
      </c>
      <c r="E39" s="171">
        <f t="shared" si="7"/>
        <v>23</v>
      </c>
      <c r="F39" s="171">
        <f t="shared" si="7"/>
        <v>14</v>
      </c>
      <c r="G39" s="171">
        <f t="shared" si="7"/>
        <v>12</v>
      </c>
      <c r="H39" s="171">
        <f t="shared" si="7"/>
        <v>18</v>
      </c>
      <c r="I39" s="171">
        <f t="shared" si="7"/>
        <v>7</v>
      </c>
      <c r="J39" s="171">
        <f t="shared" si="7"/>
        <v>31</v>
      </c>
      <c r="K39" s="171">
        <f t="shared" si="7"/>
        <v>7</v>
      </c>
      <c r="L39" s="171">
        <f t="shared" si="7"/>
        <v>25</v>
      </c>
      <c r="M39" s="171">
        <f t="shared" si="7"/>
        <v>16</v>
      </c>
      <c r="N39" s="225">
        <f t="shared" si="2"/>
        <v>171</v>
      </c>
      <c r="O39" s="137"/>
    </row>
    <row r="40" spans="1:14" ht="30" customHeight="1">
      <c r="A40" s="113" t="s">
        <v>870</v>
      </c>
      <c r="B40" s="178">
        <v>12</v>
      </c>
      <c r="C40" s="178">
        <v>0</v>
      </c>
      <c r="D40" s="178">
        <v>6</v>
      </c>
      <c r="E40" s="178">
        <v>23</v>
      </c>
      <c r="F40" s="178">
        <v>14</v>
      </c>
      <c r="G40" s="178">
        <v>12</v>
      </c>
      <c r="H40" s="178">
        <v>18</v>
      </c>
      <c r="I40" s="178">
        <v>7</v>
      </c>
      <c r="J40" s="178">
        <v>31</v>
      </c>
      <c r="K40" s="178">
        <v>7</v>
      </c>
      <c r="L40" s="178">
        <v>25</v>
      </c>
      <c r="M40" s="178">
        <v>16</v>
      </c>
      <c r="N40" s="188">
        <f t="shared" si="2"/>
        <v>171</v>
      </c>
    </row>
    <row r="41" spans="1:14" s="187" customFormat="1" ht="30" customHeight="1">
      <c r="A41" s="234" t="s">
        <v>854</v>
      </c>
      <c r="B41" s="206">
        <v>0</v>
      </c>
      <c r="C41" s="206">
        <v>0</v>
      </c>
      <c r="D41" s="206">
        <v>0</v>
      </c>
      <c r="E41" s="206">
        <v>0</v>
      </c>
      <c r="F41" s="206">
        <v>0</v>
      </c>
      <c r="G41" s="206">
        <v>0</v>
      </c>
      <c r="H41" s="206">
        <v>0</v>
      </c>
      <c r="I41" s="206">
        <v>0</v>
      </c>
      <c r="J41" s="206">
        <v>0</v>
      </c>
      <c r="K41" s="206">
        <v>0</v>
      </c>
      <c r="L41" s="206">
        <v>0</v>
      </c>
      <c r="M41" s="206">
        <v>0</v>
      </c>
      <c r="N41" s="225">
        <f t="shared" si="2"/>
        <v>0</v>
      </c>
    </row>
    <row r="42" spans="1:14" s="187" customFormat="1" ht="30" customHeight="1">
      <c r="A42" s="134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160"/>
    </row>
    <row r="43" spans="1:14" s="170" customFormat="1" ht="12.75">
      <c r="A43" s="182" t="s">
        <v>786</v>
      </c>
      <c r="B43" s="18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01"/>
    </row>
    <row r="44" spans="1:14" s="170" customFormat="1" ht="12.75">
      <c r="A44" s="294" t="s">
        <v>787</v>
      </c>
      <c r="B44" s="294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01"/>
    </row>
    <row r="45" spans="1:14" s="170" customFormat="1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ht="39.75" customHeight="1"/>
    <row r="47" ht="30" customHeight="1"/>
    <row r="48" ht="30" customHeight="1"/>
    <row r="49" ht="30" customHeight="1"/>
    <row r="50" ht="30" customHeight="1"/>
    <row r="52" s="170" customFormat="1" ht="12.75"/>
    <row r="53" s="170" customFormat="1" ht="12.75"/>
  </sheetData>
  <sheetProtection/>
  <mergeCells count="2">
    <mergeCell ref="A1:N1"/>
    <mergeCell ref="A44:B4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rightToLeft="1" zoomScalePageLayoutView="0" workbookViewId="0" topLeftCell="A1">
      <selection activeCell="N7" sqref="N7"/>
    </sheetView>
  </sheetViews>
  <sheetFormatPr defaultColWidth="9.140625" defaultRowHeight="15"/>
  <cols>
    <col min="1" max="1" width="29.140625" style="28" customWidth="1"/>
    <col min="2" max="2" width="13.421875" style="28" customWidth="1"/>
    <col min="3" max="3" width="10.7109375" style="28" customWidth="1"/>
    <col min="4" max="9" width="9.140625" style="28" customWidth="1"/>
    <col min="10" max="10" width="11.28125" style="28" customWidth="1"/>
    <col min="11" max="11" width="9.140625" style="28" customWidth="1"/>
    <col min="12" max="12" width="11.421875" style="28" customWidth="1"/>
    <col min="13" max="13" width="10.8515625" style="28" customWidth="1"/>
    <col min="14" max="16384" width="9.140625" style="28" customWidth="1"/>
  </cols>
  <sheetData>
    <row r="1" spans="1:14" s="16" customFormat="1" ht="39.75" customHeight="1">
      <c r="A1" s="295" t="s">
        <v>307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16" customFormat="1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102.75" customHeight="1">
      <c r="A3" s="17" t="s">
        <v>92</v>
      </c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</row>
    <row r="4" spans="1:14" s="16" customFormat="1" ht="30.75" customHeight="1">
      <c r="A4" s="20" t="s">
        <v>93</v>
      </c>
      <c r="B4" s="21">
        <v>10619</v>
      </c>
      <c r="C4" s="21">
        <v>4501</v>
      </c>
      <c r="D4" s="21">
        <v>11827</v>
      </c>
      <c r="E4" s="21">
        <v>16799</v>
      </c>
      <c r="F4" s="21">
        <v>17581</v>
      </c>
      <c r="G4" s="21">
        <v>25187</v>
      </c>
      <c r="H4" s="21">
        <v>21560</v>
      </c>
      <c r="I4" s="21" t="s">
        <v>316</v>
      </c>
      <c r="J4" s="21">
        <v>4567</v>
      </c>
      <c r="K4" s="21">
        <v>10217</v>
      </c>
      <c r="L4" s="21">
        <v>5466</v>
      </c>
      <c r="M4" s="22">
        <v>3596</v>
      </c>
      <c r="N4" s="23">
        <f>SUM(B4:M4)</f>
        <v>131920</v>
      </c>
    </row>
    <row r="5" spans="1:14" s="16" customFormat="1" ht="31.5">
      <c r="A5" s="20" t="s">
        <v>94</v>
      </c>
      <c r="B5" s="21">
        <v>1722</v>
      </c>
      <c r="C5" s="21">
        <v>603</v>
      </c>
      <c r="D5" s="21">
        <v>1423</v>
      </c>
      <c r="E5" s="21">
        <v>3649</v>
      </c>
      <c r="F5" s="21">
        <v>5044</v>
      </c>
      <c r="G5" s="21">
        <v>3906</v>
      </c>
      <c r="H5" s="21">
        <v>4884</v>
      </c>
      <c r="I5" s="21" t="s">
        <v>316</v>
      </c>
      <c r="J5" s="21">
        <v>630</v>
      </c>
      <c r="K5" s="21">
        <v>1688</v>
      </c>
      <c r="L5" s="21">
        <v>587</v>
      </c>
      <c r="M5" s="22">
        <v>375</v>
      </c>
      <c r="N5" s="23">
        <f>SUM(B5:M5)</f>
        <v>24511</v>
      </c>
    </row>
    <row r="6" spans="1:14" s="16" customFormat="1" ht="31.5">
      <c r="A6" s="24" t="s">
        <v>95</v>
      </c>
      <c r="B6" s="95">
        <f>SUM(B4:B5)</f>
        <v>12341</v>
      </c>
      <c r="C6" s="95">
        <f aca="true" t="shared" si="0" ref="C6:M6">SUM(C4:C5)</f>
        <v>5104</v>
      </c>
      <c r="D6" s="95">
        <f t="shared" si="0"/>
        <v>13250</v>
      </c>
      <c r="E6" s="95">
        <f t="shared" si="0"/>
        <v>20448</v>
      </c>
      <c r="F6" s="95">
        <f t="shared" si="0"/>
        <v>22625</v>
      </c>
      <c r="G6" s="95">
        <f t="shared" si="0"/>
        <v>29093</v>
      </c>
      <c r="H6" s="95">
        <f t="shared" si="0"/>
        <v>26444</v>
      </c>
      <c r="I6" s="95">
        <f t="shared" si="0"/>
        <v>0</v>
      </c>
      <c r="J6" s="95">
        <f t="shared" si="0"/>
        <v>5197</v>
      </c>
      <c r="K6" s="95">
        <f t="shared" si="0"/>
        <v>11905</v>
      </c>
      <c r="L6" s="95">
        <f t="shared" si="0"/>
        <v>6053</v>
      </c>
      <c r="M6" s="95">
        <f t="shared" si="0"/>
        <v>3971</v>
      </c>
      <c r="N6" s="95">
        <f>SUM(N4:N5)</f>
        <v>156431</v>
      </c>
    </row>
    <row r="7" s="16" customFormat="1" ht="15.75">
      <c r="A7" s="25"/>
    </row>
    <row r="8" spans="1:12" s="27" customFormat="1" ht="15" customHeight="1">
      <c r="A8" s="296" t="s">
        <v>96</v>
      </c>
      <c r="B8" s="296"/>
      <c r="C8" s="296"/>
      <c r="D8" s="26"/>
      <c r="E8" s="26"/>
      <c r="F8" s="26"/>
      <c r="G8" s="26"/>
      <c r="H8" s="26"/>
      <c r="I8" s="26"/>
      <c r="J8" s="26"/>
      <c r="K8" s="26"/>
      <c r="L8" s="26"/>
    </row>
    <row r="9" spans="1:3" ht="15.75">
      <c r="A9" s="297" t="s">
        <v>97</v>
      </c>
      <c r="B9" s="297"/>
      <c r="C9" s="297"/>
    </row>
  </sheetData>
  <sheetProtection/>
  <mergeCells count="3">
    <mergeCell ref="A1:N1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rightToLeft="1" zoomScalePageLayoutView="0" workbookViewId="0" topLeftCell="A1">
      <selection activeCell="A23" sqref="A23"/>
    </sheetView>
  </sheetViews>
  <sheetFormatPr defaultColWidth="9.140625" defaultRowHeight="15"/>
  <cols>
    <col min="1" max="1" width="21.57421875" style="28" customWidth="1"/>
    <col min="2" max="2" width="13.8515625" style="28" bestFit="1" customWidth="1"/>
    <col min="3" max="3" width="13.421875" style="28" bestFit="1" customWidth="1"/>
    <col min="4" max="4" width="13.57421875" style="28" bestFit="1" customWidth="1"/>
    <col min="5" max="5" width="12.28125" style="28" bestFit="1" customWidth="1"/>
    <col min="6" max="16384" width="9.140625" style="28" customWidth="1"/>
  </cols>
  <sheetData>
    <row r="1" spans="1:7" s="29" customFormat="1" ht="39.75" customHeight="1">
      <c r="A1" s="284" t="s">
        <v>308</v>
      </c>
      <c r="B1" s="284"/>
      <c r="C1" s="284"/>
      <c r="D1" s="284"/>
      <c r="E1" s="284"/>
      <c r="F1" s="284"/>
      <c r="G1" s="284"/>
    </row>
    <row r="2" spans="1:7" s="29" customFormat="1" ht="39.75" customHeight="1">
      <c r="A2" s="11"/>
      <c r="B2" s="11"/>
      <c r="C2" s="11"/>
      <c r="D2" s="11"/>
      <c r="E2" s="11"/>
      <c r="F2" s="11"/>
      <c r="G2" s="11"/>
    </row>
    <row r="3" spans="1:7" s="29" customFormat="1" ht="37.5" customHeight="1">
      <c r="A3" s="284" t="s">
        <v>98</v>
      </c>
      <c r="B3" s="284"/>
      <c r="C3" s="11"/>
      <c r="D3" s="11"/>
      <c r="E3" s="298" t="s">
        <v>99</v>
      </c>
      <c r="F3" s="298"/>
      <c r="G3" s="11"/>
    </row>
    <row r="4" spans="1:5" s="29" customFormat="1" ht="15.75">
      <c r="A4" s="30"/>
      <c r="B4" s="31"/>
      <c r="C4" s="31"/>
      <c r="D4" s="31"/>
      <c r="E4" s="31"/>
    </row>
    <row r="5" spans="1:7" s="29" customFormat="1" ht="36" customHeight="1">
      <c r="A5" s="19" t="s">
        <v>100</v>
      </c>
      <c r="B5" s="19" t="s">
        <v>101</v>
      </c>
      <c r="C5" s="19" t="s">
        <v>102</v>
      </c>
      <c r="D5" s="19" t="s">
        <v>103</v>
      </c>
      <c r="E5" s="19" t="s">
        <v>104</v>
      </c>
      <c r="F5" s="32"/>
      <c r="G5" s="33"/>
    </row>
    <row r="6" spans="1:7" s="29" customFormat="1" ht="31.5">
      <c r="A6" s="34" t="s">
        <v>105</v>
      </c>
      <c r="B6" s="35">
        <v>5000</v>
      </c>
      <c r="C6" s="35">
        <v>5000</v>
      </c>
      <c r="D6" s="36">
        <v>5000</v>
      </c>
      <c r="E6" s="36">
        <v>1000</v>
      </c>
      <c r="F6" s="32"/>
      <c r="G6" s="33"/>
    </row>
    <row r="7" spans="1:7" s="29" customFormat="1" ht="31.5">
      <c r="A7" s="34" t="s">
        <v>106</v>
      </c>
      <c r="B7" s="36">
        <v>15000</v>
      </c>
      <c r="C7" s="36">
        <v>15000</v>
      </c>
      <c r="D7" s="36">
        <v>15000</v>
      </c>
      <c r="E7" s="36">
        <v>7500</v>
      </c>
      <c r="F7" s="32"/>
      <c r="G7" s="33"/>
    </row>
    <row r="8" spans="1:7" s="29" customFormat="1" ht="31.5">
      <c r="A8" s="34" t="s">
        <v>107</v>
      </c>
      <c r="B8" s="35">
        <v>15000</v>
      </c>
      <c r="C8" s="35">
        <v>10000</v>
      </c>
      <c r="D8" s="36">
        <v>10000</v>
      </c>
      <c r="E8" s="36">
        <v>5000</v>
      </c>
      <c r="F8" s="32"/>
      <c r="G8" s="33"/>
    </row>
    <row r="9" spans="1:7" s="29" customFormat="1" ht="31.5">
      <c r="A9" s="34" t="s">
        <v>108</v>
      </c>
      <c r="B9" s="36">
        <v>10000</v>
      </c>
      <c r="C9" s="36">
        <v>7000</v>
      </c>
      <c r="D9" s="36">
        <v>7000</v>
      </c>
      <c r="E9" s="36">
        <v>3000</v>
      </c>
      <c r="F9" s="32"/>
      <c r="G9" s="33"/>
    </row>
    <row r="10" spans="1:7" s="29" customFormat="1" ht="31.5">
      <c r="A10" s="34" t="s">
        <v>109</v>
      </c>
      <c r="B10" s="35">
        <v>8000</v>
      </c>
      <c r="C10" s="35">
        <v>5000</v>
      </c>
      <c r="D10" s="36">
        <v>5000</v>
      </c>
      <c r="E10" s="36">
        <v>2000</v>
      </c>
      <c r="F10" s="32"/>
      <c r="G10" s="33"/>
    </row>
    <row r="11" spans="1:7" s="29" customFormat="1" ht="31.5">
      <c r="A11" s="34" t="s">
        <v>110</v>
      </c>
      <c r="B11" s="35">
        <v>18150</v>
      </c>
      <c r="C11" s="35">
        <v>18150</v>
      </c>
      <c r="D11" s="36">
        <v>18150</v>
      </c>
      <c r="E11" s="36">
        <v>10175</v>
      </c>
      <c r="F11" s="32"/>
      <c r="G11" s="33"/>
    </row>
    <row r="12" spans="1:7" s="29" customFormat="1" ht="31.5">
      <c r="A12" s="34" t="s">
        <v>111</v>
      </c>
      <c r="B12" s="36">
        <v>4000</v>
      </c>
      <c r="C12" s="36">
        <v>2500</v>
      </c>
      <c r="D12" s="36">
        <v>2500</v>
      </c>
      <c r="E12" s="36">
        <v>1000</v>
      </c>
      <c r="F12" s="32"/>
      <c r="G12" s="33"/>
    </row>
    <row r="13" spans="1:7" s="29" customFormat="1" ht="31.5">
      <c r="A13" s="34" t="s">
        <v>112</v>
      </c>
      <c r="B13" s="35">
        <v>6000</v>
      </c>
      <c r="C13" s="35">
        <v>6000</v>
      </c>
      <c r="D13" s="36">
        <v>3500</v>
      </c>
      <c r="E13" s="36">
        <v>1000</v>
      </c>
      <c r="F13" s="32"/>
      <c r="G13" s="33"/>
    </row>
    <row r="14" spans="1:7" s="29" customFormat="1" ht="31.5">
      <c r="A14" s="34" t="s">
        <v>113</v>
      </c>
      <c r="B14" s="35">
        <v>3000</v>
      </c>
      <c r="C14" s="35">
        <v>3000</v>
      </c>
      <c r="D14" s="36">
        <v>3000</v>
      </c>
      <c r="E14" s="36">
        <v>3000</v>
      </c>
      <c r="F14" s="32"/>
      <c r="G14" s="33"/>
    </row>
    <row r="15" spans="1:7" s="29" customFormat="1" ht="31.5">
      <c r="A15" s="34" t="s">
        <v>114</v>
      </c>
      <c r="B15" s="36">
        <v>7500</v>
      </c>
      <c r="C15" s="36">
        <v>5000</v>
      </c>
      <c r="D15" s="36">
        <v>5000</v>
      </c>
      <c r="E15" s="36">
        <v>2000</v>
      </c>
      <c r="F15" s="32"/>
      <c r="G15" s="33"/>
    </row>
    <row r="16" spans="1:7" s="29" customFormat="1" ht="31.5">
      <c r="A16" s="37" t="s">
        <v>115</v>
      </c>
      <c r="B16" s="36">
        <v>7000</v>
      </c>
      <c r="C16" s="36">
        <v>7000</v>
      </c>
      <c r="D16" s="36">
        <v>7000</v>
      </c>
      <c r="E16" s="36">
        <v>5000</v>
      </c>
      <c r="F16" s="32"/>
      <c r="G16" s="33"/>
    </row>
    <row r="17" spans="1:7" s="29" customFormat="1" ht="31.5">
      <c r="A17" s="34" t="s">
        <v>116</v>
      </c>
      <c r="B17" s="36">
        <v>15000</v>
      </c>
      <c r="C17" s="36">
        <v>15000</v>
      </c>
      <c r="D17" s="36">
        <v>10000</v>
      </c>
      <c r="E17" s="36">
        <v>5000</v>
      </c>
      <c r="F17" s="32"/>
      <c r="G17" s="33"/>
    </row>
    <row r="18" spans="1:7" s="29" customFormat="1" ht="31.5">
      <c r="A18" s="34" t="s">
        <v>117</v>
      </c>
      <c r="B18" s="36">
        <v>15000</v>
      </c>
      <c r="C18" s="36">
        <v>15000</v>
      </c>
      <c r="D18" s="36">
        <v>10000</v>
      </c>
      <c r="E18" s="36">
        <v>3000</v>
      </c>
      <c r="F18" s="32"/>
      <c r="G18" s="33"/>
    </row>
    <row r="19" spans="1:7" s="29" customFormat="1" ht="31.5">
      <c r="A19" s="34" t="s">
        <v>118</v>
      </c>
      <c r="B19" s="36">
        <v>5000</v>
      </c>
      <c r="C19" s="36">
        <v>5000</v>
      </c>
      <c r="D19" s="36">
        <v>5000</v>
      </c>
      <c r="E19" s="36">
        <v>5000</v>
      </c>
      <c r="F19" s="32"/>
      <c r="G19" s="33"/>
    </row>
    <row r="20" spans="1:7" s="29" customFormat="1" ht="31.5">
      <c r="A20" s="34" t="s">
        <v>119</v>
      </c>
      <c r="B20" s="38">
        <v>6000</v>
      </c>
      <c r="C20" s="38">
        <v>6000</v>
      </c>
      <c r="D20" s="38">
        <v>3000</v>
      </c>
      <c r="E20" s="38">
        <v>1500</v>
      </c>
      <c r="F20" s="32"/>
      <c r="G20" s="33"/>
    </row>
    <row r="21" spans="1:7" s="29" customFormat="1" ht="31.5">
      <c r="A21" s="34" t="s">
        <v>120</v>
      </c>
      <c r="B21" s="36">
        <v>2000</v>
      </c>
      <c r="C21" s="36">
        <v>2000</v>
      </c>
      <c r="D21" s="36">
        <v>2000</v>
      </c>
      <c r="E21" s="36">
        <v>2000</v>
      </c>
      <c r="F21" s="32"/>
      <c r="G21" s="33"/>
    </row>
    <row r="22" spans="1:7" s="29" customFormat="1" ht="31.5">
      <c r="A22" s="34" t="s">
        <v>121</v>
      </c>
      <c r="B22" s="38">
        <v>0</v>
      </c>
      <c r="C22" s="38">
        <v>0</v>
      </c>
      <c r="D22" s="38">
        <v>0</v>
      </c>
      <c r="E22" s="38">
        <v>0</v>
      </c>
      <c r="F22" s="32"/>
      <c r="G22" s="33"/>
    </row>
    <row r="23" spans="1:7" s="29" customFormat="1" ht="31.5">
      <c r="A23" s="34" t="s">
        <v>122</v>
      </c>
      <c r="B23" s="38">
        <v>0</v>
      </c>
      <c r="C23" s="38">
        <v>0</v>
      </c>
      <c r="D23" s="38">
        <v>0</v>
      </c>
      <c r="E23" s="38">
        <v>0</v>
      </c>
      <c r="F23" s="32"/>
      <c r="G23" s="33"/>
    </row>
    <row r="24" spans="1:7" s="29" customFormat="1" ht="15.75" customHeight="1">
      <c r="A24" s="39"/>
      <c r="B24" s="40"/>
      <c r="C24" s="41"/>
      <c r="D24" s="41"/>
      <c r="E24" s="42"/>
      <c r="F24" s="40"/>
      <c r="G24" s="39"/>
    </row>
    <row r="25" spans="1:11" s="27" customFormat="1" ht="15" customHeight="1">
      <c r="A25" s="296" t="s">
        <v>96</v>
      </c>
      <c r="B25" s="296"/>
      <c r="C25" s="296"/>
      <c r="D25" s="26"/>
      <c r="E25" s="26"/>
      <c r="F25" s="26"/>
      <c r="G25" s="26"/>
      <c r="H25" s="26"/>
      <c r="I25" s="26"/>
      <c r="J25" s="26"/>
      <c r="K25" s="26"/>
    </row>
    <row r="26" spans="1:3" ht="15.75">
      <c r="A26" s="297" t="s">
        <v>97</v>
      </c>
      <c r="B26" s="297"/>
      <c r="C26" s="297"/>
    </row>
  </sheetData>
  <sheetProtection/>
  <mergeCells count="5">
    <mergeCell ref="A1:G1"/>
    <mergeCell ref="A3:B3"/>
    <mergeCell ref="E3:F3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6"/>
  <sheetViews>
    <sheetView rightToLeft="1" zoomScalePageLayoutView="0" workbookViewId="0" topLeftCell="A1">
      <selection activeCell="C28" sqref="C28"/>
    </sheetView>
  </sheetViews>
  <sheetFormatPr defaultColWidth="9.140625" defaultRowHeight="15"/>
  <cols>
    <col min="1" max="1" width="13.421875" style="28" bestFit="1" customWidth="1"/>
    <col min="2" max="2" width="22.57421875" style="28" customWidth="1"/>
    <col min="3" max="3" width="38.57421875" style="28" customWidth="1"/>
    <col min="4" max="16384" width="9.140625" style="28" customWidth="1"/>
  </cols>
  <sheetData>
    <row r="1" spans="1:3" ht="57" customHeight="1">
      <c r="A1" s="283" t="s">
        <v>312</v>
      </c>
      <c r="B1" s="283"/>
      <c r="C1" s="283"/>
    </row>
    <row r="2" spans="1:3" ht="41.25" customHeight="1">
      <c r="A2" s="10"/>
      <c r="B2" s="10"/>
      <c r="C2" s="10"/>
    </row>
    <row r="3" spans="1:3" ht="32.25" customHeight="1">
      <c r="A3" s="299" t="s">
        <v>123</v>
      </c>
      <c r="B3" s="299" t="s">
        <v>124</v>
      </c>
      <c r="C3" s="300" t="s">
        <v>125</v>
      </c>
    </row>
    <row r="4" spans="1:3" ht="15.75">
      <c r="A4" s="299"/>
      <c r="B4" s="299"/>
      <c r="C4" s="301"/>
    </row>
    <row r="5" spans="1:3" ht="31.5">
      <c r="A5" s="299" t="s">
        <v>126</v>
      </c>
      <c r="B5" s="43" t="s">
        <v>127</v>
      </c>
      <c r="C5" s="94">
        <v>0.5098</v>
      </c>
    </row>
    <row r="6" spans="1:3" ht="31.5">
      <c r="A6" s="299"/>
      <c r="B6" s="43" t="s">
        <v>128</v>
      </c>
      <c r="C6" s="94">
        <v>0.3916</v>
      </c>
    </row>
    <row r="7" spans="1:3" ht="31.5">
      <c r="A7" s="299"/>
      <c r="B7" s="43" t="s">
        <v>129</v>
      </c>
      <c r="C7" s="94">
        <v>0.2398</v>
      </c>
    </row>
    <row r="8" spans="1:3" ht="31.5">
      <c r="A8" s="299"/>
      <c r="B8" s="43" t="s">
        <v>130</v>
      </c>
      <c r="C8" s="94">
        <v>0.2584</v>
      </c>
    </row>
    <row r="9" spans="1:3" ht="31.5">
      <c r="A9" s="302" t="s">
        <v>131</v>
      </c>
      <c r="B9" s="43" t="s">
        <v>127</v>
      </c>
      <c r="C9" s="94">
        <v>0.5299</v>
      </c>
    </row>
    <row r="10" spans="1:3" ht="31.5">
      <c r="A10" s="302"/>
      <c r="B10" s="43" t="s">
        <v>130</v>
      </c>
      <c r="C10" s="94">
        <v>0.2279</v>
      </c>
    </row>
    <row r="11" spans="1:3" ht="31.5">
      <c r="A11" s="302"/>
      <c r="B11" s="43" t="s">
        <v>132</v>
      </c>
      <c r="C11" s="94">
        <v>0.3152</v>
      </c>
    </row>
    <row r="12" spans="1:3" ht="31.5">
      <c r="A12" s="302"/>
      <c r="B12" s="43" t="s">
        <v>133</v>
      </c>
      <c r="C12" s="94">
        <v>0.2564</v>
      </c>
    </row>
    <row r="13" spans="1:3" ht="31.5">
      <c r="A13" s="302"/>
      <c r="B13" s="43" t="s">
        <v>134</v>
      </c>
      <c r="C13" s="94">
        <v>0.1756</v>
      </c>
    </row>
    <row r="14" spans="1:3" ht="31.5">
      <c r="A14" s="299" t="s">
        <v>135</v>
      </c>
      <c r="B14" s="43" t="s">
        <v>127</v>
      </c>
      <c r="C14" s="94">
        <v>0.6086</v>
      </c>
    </row>
    <row r="15" spans="1:3" ht="31.5">
      <c r="A15" s="299"/>
      <c r="B15" s="43" t="s">
        <v>130</v>
      </c>
      <c r="C15" s="94">
        <v>0.1735</v>
      </c>
    </row>
    <row r="16" spans="1:3" ht="31.5">
      <c r="A16" s="299"/>
      <c r="B16" s="43" t="s">
        <v>128</v>
      </c>
      <c r="C16" s="94">
        <v>0.342</v>
      </c>
    </row>
    <row r="17" spans="1:3" ht="31.5">
      <c r="A17" s="299"/>
      <c r="B17" s="43" t="s">
        <v>129</v>
      </c>
      <c r="C17" s="94">
        <v>0.2649</v>
      </c>
    </row>
    <row r="18" spans="1:3" ht="31.5">
      <c r="A18" s="299"/>
      <c r="B18" s="43" t="s">
        <v>134</v>
      </c>
      <c r="C18" s="94">
        <v>0.2802</v>
      </c>
    </row>
    <row r="19" spans="1:3" ht="31.5">
      <c r="A19" s="302" t="s">
        <v>136</v>
      </c>
      <c r="B19" s="43" t="s">
        <v>127</v>
      </c>
      <c r="C19" s="94">
        <v>0.3578</v>
      </c>
    </row>
    <row r="20" spans="1:3" ht="31.5">
      <c r="A20" s="302"/>
      <c r="B20" s="43" t="s">
        <v>130</v>
      </c>
      <c r="C20" s="94">
        <v>0.1829</v>
      </c>
    </row>
    <row r="21" spans="1:3" ht="31.5">
      <c r="A21" s="302"/>
      <c r="B21" s="43" t="s">
        <v>132</v>
      </c>
      <c r="C21" s="94">
        <v>0.2672</v>
      </c>
    </row>
    <row r="22" spans="1:3" ht="31.5">
      <c r="A22" s="302"/>
      <c r="B22" s="43" t="s">
        <v>128</v>
      </c>
      <c r="C22" s="94">
        <v>0.1543</v>
      </c>
    </row>
    <row r="23" spans="1:3" ht="31.5">
      <c r="A23" s="302"/>
      <c r="B23" s="43" t="s">
        <v>134</v>
      </c>
      <c r="C23" s="94">
        <v>0.0646</v>
      </c>
    </row>
    <row r="24" spans="1:3" ht="31.5">
      <c r="A24" s="302"/>
      <c r="B24" s="43" t="s">
        <v>133</v>
      </c>
      <c r="C24" s="94">
        <v>0.1549</v>
      </c>
    </row>
    <row r="25" spans="1:3" ht="31.5">
      <c r="A25" s="302" t="s">
        <v>137</v>
      </c>
      <c r="B25" s="43" t="s">
        <v>127</v>
      </c>
      <c r="C25" s="94">
        <v>0.2522</v>
      </c>
    </row>
    <row r="26" spans="1:3" ht="31.5">
      <c r="A26" s="302"/>
      <c r="B26" s="43" t="s">
        <v>132</v>
      </c>
      <c r="C26" s="94">
        <v>0.1368</v>
      </c>
    </row>
    <row r="27" spans="1:3" ht="31.5">
      <c r="A27" s="302"/>
      <c r="B27" s="43" t="s">
        <v>130</v>
      </c>
      <c r="C27" s="94">
        <v>0.1519</v>
      </c>
    </row>
    <row r="28" spans="1:3" ht="31.5">
      <c r="A28" s="302"/>
      <c r="B28" s="43" t="s">
        <v>129</v>
      </c>
      <c r="C28" s="94">
        <v>0.0904</v>
      </c>
    </row>
    <row r="29" spans="1:3" ht="31.5">
      <c r="A29" s="299" t="s">
        <v>138</v>
      </c>
      <c r="B29" s="43" t="s">
        <v>130</v>
      </c>
      <c r="C29" s="94">
        <v>0.1284</v>
      </c>
    </row>
    <row r="30" spans="1:3" ht="31.5">
      <c r="A30" s="299"/>
      <c r="B30" s="43" t="s">
        <v>127</v>
      </c>
      <c r="C30" s="94">
        <v>0.1861</v>
      </c>
    </row>
    <row r="31" spans="1:3" ht="31.5">
      <c r="A31" s="299"/>
      <c r="B31" s="43" t="s">
        <v>133</v>
      </c>
      <c r="C31" s="94">
        <v>0.1184</v>
      </c>
    </row>
    <row r="32" spans="1:3" ht="31.5">
      <c r="A32" s="299"/>
      <c r="B32" s="43" t="s">
        <v>134</v>
      </c>
      <c r="C32" s="94">
        <v>0.0242</v>
      </c>
    </row>
    <row r="33" spans="1:3" ht="31.5">
      <c r="A33" s="43" t="s">
        <v>139</v>
      </c>
      <c r="B33" s="43" t="s">
        <v>130</v>
      </c>
      <c r="C33" s="94">
        <v>0.2108</v>
      </c>
    </row>
    <row r="35" spans="1:2" s="27" customFormat="1" ht="15" customHeight="1">
      <c r="A35" s="296" t="s">
        <v>96</v>
      </c>
      <c r="B35" s="296"/>
    </row>
    <row r="36" spans="1:2" ht="15.75">
      <c r="A36" s="297" t="s">
        <v>97</v>
      </c>
      <c r="B36" s="297"/>
    </row>
  </sheetData>
  <sheetProtection/>
  <mergeCells count="12">
    <mergeCell ref="A29:A32"/>
    <mergeCell ref="A35:B35"/>
    <mergeCell ref="A1:C1"/>
    <mergeCell ref="A3:A4"/>
    <mergeCell ref="B3:B4"/>
    <mergeCell ref="C3:C4"/>
    <mergeCell ref="A5:A8"/>
    <mergeCell ref="A36:B36"/>
    <mergeCell ref="A9:A13"/>
    <mergeCell ref="A14:A18"/>
    <mergeCell ref="A19:A24"/>
    <mergeCell ref="A25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6"/>
  <sheetViews>
    <sheetView rightToLeft="1" zoomScalePageLayoutView="0" workbookViewId="0" topLeftCell="A1">
      <selection activeCell="C32" sqref="C32"/>
    </sheetView>
  </sheetViews>
  <sheetFormatPr defaultColWidth="9.140625" defaultRowHeight="15"/>
  <cols>
    <col min="1" max="1" width="27.28125" style="28" customWidth="1"/>
    <col min="2" max="2" width="23.421875" style="28" customWidth="1"/>
    <col min="3" max="3" width="31.140625" style="28" customWidth="1"/>
    <col min="4" max="14" width="39.28125" style="28" customWidth="1"/>
    <col min="15" max="16384" width="9.140625" style="28" customWidth="1"/>
  </cols>
  <sheetData>
    <row r="1" spans="1:3" ht="42.75" customHeight="1">
      <c r="A1" s="283" t="s">
        <v>313</v>
      </c>
      <c r="B1" s="283"/>
      <c r="C1" s="283"/>
    </row>
    <row r="2" spans="1:3" ht="42.75" customHeight="1">
      <c r="A2" s="10"/>
      <c r="B2" s="10"/>
      <c r="C2" s="10"/>
    </row>
    <row r="3" spans="1:3" ht="15.75" customHeight="1">
      <c r="A3" s="299" t="s">
        <v>123</v>
      </c>
      <c r="B3" s="299" t="s">
        <v>124</v>
      </c>
      <c r="C3" s="303" t="s">
        <v>125</v>
      </c>
    </row>
    <row r="4" spans="1:3" ht="15.75">
      <c r="A4" s="299"/>
      <c r="B4" s="299"/>
      <c r="C4" s="303"/>
    </row>
    <row r="5" spans="1:3" ht="31.5">
      <c r="A5" s="299" t="s">
        <v>126</v>
      </c>
      <c r="B5" s="43" t="s">
        <v>127</v>
      </c>
      <c r="C5" s="94">
        <v>0.6213</v>
      </c>
    </row>
    <row r="6" spans="1:3" ht="31.5">
      <c r="A6" s="299"/>
      <c r="B6" s="43" t="s">
        <v>128</v>
      </c>
      <c r="C6" s="94">
        <v>0.4292</v>
      </c>
    </row>
    <row r="7" spans="1:3" ht="31.5">
      <c r="A7" s="299"/>
      <c r="B7" s="43" t="s">
        <v>129</v>
      </c>
      <c r="C7" s="94">
        <v>0.3041</v>
      </c>
    </row>
    <row r="8" spans="1:3" ht="31.5">
      <c r="A8" s="299"/>
      <c r="B8" s="43" t="s">
        <v>130</v>
      </c>
      <c r="C8" s="94">
        <v>0.3327</v>
      </c>
    </row>
    <row r="9" spans="1:3" ht="31.5">
      <c r="A9" s="302" t="s">
        <v>131</v>
      </c>
      <c r="B9" s="43" t="s">
        <v>127</v>
      </c>
      <c r="C9" s="94">
        <v>0.6117</v>
      </c>
    </row>
    <row r="10" spans="1:3" ht="31.5">
      <c r="A10" s="302"/>
      <c r="B10" s="43" t="s">
        <v>130</v>
      </c>
      <c r="C10" s="94">
        <v>0.2367</v>
      </c>
    </row>
    <row r="11" spans="1:3" ht="31.5">
      <c r="A11" s="302"/>
      <c r="B11" s="43" t="s">
        <v>132</v>
      </c>
      <c r="C11" s="94">
        <v>0.3921</v>
      </c>
    </row>
    <row r="12" spans="1:3" ht="31.5">
      <c r="A12" s="302"/>
      <c r="B12" s="43" t="s">
        <v>133</v>
      </c>
      <c r="C12" s="94">
        <v>0.3583</v>
      </c>
    </row>
    <row r="13" spans="1:3" ht="31.5">
      <c r="A13" s="302"/>
      <c r="B13" s="43" t="s">
        <v>134</v>
      </c>
      <c r="C13" s="94">
        <v>0.1279</v>
      </c>
    </row>
    <row r="14" spans="1:3" ht="31.5">
      <c r="A14" s="299" t="s">
        <v>135</v>
      </c>
      <c r="B14" s="43" t="s">
        <v>127</v>
      </c>
      <c r="C14" s="94">
        <v>0.6731</v>
      </c>
    </row>
    <row r="15" spans="1:3" ht="31.5">
      <c r="A15" s="299"/>
      <c r="B15" s="43" t="s">
        <v>130</v>
      </c>
      <c r="C15" s="94">
        <v>0.1326</v>
      </c>
    </row>
    <row r="16" spans="1:3" ht="31.5">
      <c r="A16" s="299"/>
      <c r="B16" s="43" t="s">
        <v>128</v>
      </c>
      <c r="C16" s="94">
        <v>0.4646</v>
      </c>
    </row>
    <row r="17" spans="1:3" ht="31.5">
      <c r="A17" s="299"/>
      <c r="B17" s="43" t="s">
        <v>129</v>
      </c>
      <c r="C17" s="94">
        <v>0.2637</v>
      </c>
    </row>
    <row r="18" spans="1:3" ht="31.5">
      <c r="A18" s="299"/>
      <c r="B18" s="43" t="s">
        <v>134</v>
      </c>
      <c r="C18" s="94">
        <v>0.3526</v>
      </c>
    </row>
    <row r="19" spans="1:3" ht="31.5">
      <c r="A19" s="302" t="s">
        <v>136</v>
      </c>
      <c r="B19" s="43" t="s">
        <v>127</v>
      </c>
      <c r="C19" s="94">
        <v>0.3486</v>
      </c>
    </row>
    <row r="20" spans="1:3" ht="31.5">
      <c r="A20" s="302"/>
      <c r="B20" s="43" t="s">
        <v>130</v>
      </c>
      <c r="C20" s="94">
        <v>0.2144</v>
      </c>
    </row>
    <row r="21" spans="1:3" ht="31.5">
      <c r="A21" s="302"/>
      <c r="B21" s="43" t="s">
        <v>132</v>
      </c>
      <c r="C21" s="94">
        <v>0.269</v>
      </c>
    </row>
    <row r="22" spans="1:3" ht="31.5">
      <c r="A22" s="302"/>
      <c r="B22" s="43" t="s">
        <v>128</v>
      </c>
      <c r="C22" s="94">
        <v>0.1296</v>
      </c>
    </row>
    <row r="23" spans="1:3" ht="31.5">
      <c r="A23" s="302"/>
      <c r="B23" s="43" t="s">
        <v>134</v>
      </c>
      <c r="C23" s="94">
        <v>0.0476</v>
      </c>
    </row>
    <row r="24" spans="1:3" ht="31.5">
      <c r="A24" s="302"/>
      <c r="B24" s="43" t="s">
        <v>133</v>
      </c>
      <c r="C24" s="94">
        <v>0.1102</v>
      </c>
    </row>
    <row r="25" spans="1:3" ht="31.5">
      <c r="A25" s="302" t="s">
        <v>137</v>
      </c>
      <c r="B25" s="43" t="s">
        <v>127</v>
      </c>
      <c r="C25" s="94">
        <v>0.2612</v>
      </c>
    </row>
    <row r="26" spans="1:3" ht="31.5">
      <c r="A26" s="302"/>
      <c r="B26" s="43" t="s">
        <v>132</v>
      </c>
      <c r="C26" s="94">
        <v>0.1015</v>
      </c>
    </row>
    <row r="27" spans="1:3" ht="31.5">
      <c r="A27" s="302"/>
      <c r="B27" s="43" t="s">
        <v>130</v>
      </c>
      <c r="C27" s="94">
        <v>0.1414</v>
      </c>
    </row>
    <row r="28" spans="1:3" ht="31.5">
      <c r="A28" s="302"/>
      <c r="B28" s="43" t="s">
        <v>129</v>
      </c>
      <c r="C28" s="94">
        <v>0.1084</v>
      </c>
    </row>
    <row r="29" spans="1:3" ht="31.5">
      <c r="A29" s="299" t="s">
        <v>138</v>
      </c>
      <c r="B29" s="43" t="s">
        <v>130</v>
      </c>
      <c r="C29" s="94">
        <v>0.1615</v>
      </c>
    </row>
    <row r="30" spans="1:3" ht="31.5">
      <c r="A30" s="299"/>
      <c r="B30" s="43" t="s">
        <v>127</v>
      </c>
      <c r="C30" s="94">
        <v>0.2204</v>
      </c>
    </row>
    <row r="31" spans="1:3" ht="31.5">
      <c r="A31" s="299"/>
      <c r="B31" s="43" t="s">
        <v>133</v>
      </c>
      <c r="C31" s="94">
        <v>0.1089</v>
      </c>
    </row>
    <row r="32" spans="1:3" ht="31.5">
      <c r="A32" s="299"/>
      <c r="B32" s="43" t="s">
        <v>134</v>
      </c>
      <c r="C32" s="94">
        <v>0.0198</v>
      </c>
    </row>
    <row r="33" spans="1:3" ht="31.5">
      <c r="A33" s="43" t="s">
        <v>139</v>
      </c>
      <c r="B33" s="43" t="s">
        <v>130</v>
      </c>
      <c r="C33" s="94">
        <v>0.1384</v>
      </c>
    </row>
    <row r="35" spans="1:2" s="27" customFormat="1" ht="15" customHeight="1">
      <c r="A35" s="296" t="s">
        <v>96</v>
      </c>
      <c r="B35" s="296"/>
    </row>
    <row r="36" spans="1:2" ht="15.75">
      <c r="A36" s="297" t="s">
        <v>97</v>
      </c>
      <c r="B36" s="297"/>
    </row>
  </sheetData>
  <sheetProtection/>
  <mergeCells count="12">
    <mergeCell ref="A29:A32"/>
    <mergeCell ref="A35:B35"/>
    <mergeCell ref="A1:C1"/>
    <mergeCell ref="A3:A4"/>
    <mergeCell ref="B3:B4"/>
    <mergeCell ref="C3:C4"/>
    <mergeCell ref="A5:A8"/>
    <mergeCell ref="A36:B36"/>
    <mergeCell ref="A9:A13"/>
    <mergeCell ref="A14:A18"/>
    <mergeCell ref="A19:A24"/>
    <mergeCell ref="A25:A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rightToLeft="1" zoomScalePageLayoutView="0" workbookViewId="0" topLeftCell="A1">
      <selection activeCell="D12" sqref="D12:D13"/>
    </sheetView>
  </sheetViews>
  <sheetFormatPr defaultColWidth="9.140625" defaultRowHeight="15"/>
  <cols>
    <col min="1" max="1" width="14.00390625" style="28" customWidth="1"/>
    <col min="2" max="2" width="17.7109375" style="28" customWidth="1"/>
    <col min="3" max="3" width="35.140625" style="28" customWidth="1"/>
    <col min="4" max="4" width="39.00390625" style="28" customWidth="1"/>
    <col min="5" max="16384" width="9.140625" style="28" customWidth="1"/>
  </cols>
  <sheetData>
    <row r="1" spans="1:4" ht="43.5" customHeight="1">
      <c r="A1" s="283" t="s">
        <v>314</v>
      </c>
      <c r="B1" s="283"/>
      <c r="C1" s="291"/>
      <c r="D1" s="291"/>
    </row>
    <row r="2" spans="1:4" ht="15.75">
      <c r="A2" s="10"/>
      <c r="B2" s="10"/>
      <c r="C2" s="12"/>
      <c r="D2" s="12"/>
    </row>
    <row r="3" spans="2:4" ht="32.25" customHeight="1">
      <c r="B3" s="304" t="s">
        <v>124</v>
      </c>
      <c r="C3" s="304" t="s">
        <v>123</v>
      </c>
      <c r="D3" s="305" t="s">
        <v>125</v>
      </c>
    </row>
    <row r="4" spans="2:4" ht="15.75">
      <c r="B4" s="304"/>
      <c r="C4" s="304"/>
      <c r="D4" s="305"/>
    </row>
    <row r="5" spans="2:4" ht="31.5">
      <c r="B5" s="306" t="s">
        <v>127</v>
      </c>
      <c r="C5" s="44" t="s">
        <v>140</v>
      </c>
      <c r="D5" s="85">
        <v>0.3649</v>
      </c>
    </row>
    <row r="6" spans="2:4" ht="31.5">
      <c r="B6" s="307"/>
      <c r="C6" s="44" t="s">
        <v>141</v>
      </c>
      <c r="D6" s="85">
        <v>0.4869</v>
      </c>
    </row>
    <row r="7" spans="2:4" ht="31.5">
      <c r="B7" s="306" t="s">
        <v>142</v>
      </c>
      <c r="C7" s="44" t="s">
        <v>140</v>
      </c>
      <c r="D7" s="85">
        <v>0.2759</v>
      </c>
    </row>
    <row r="8" spans="2:4" ht="31.5">
      <c r="B8" s="307"/>
      <c r="C8" s="44" t="s">
        <v>141</v>
      </c>
      <c r="D8" s="85">
        <v>0.4524</v>
      </c>
    </row>
    <row r="9" spans="1:4" ht="15.75">
      <c r="A9" s="45"/>
      <c r="B9" s="45"/>
      <c r="C9" s="45"/>
      <c r="D9" s="47"/>
    </row>
    <row r="10" spans="1:4" s="48" customFormat="1" ht="43.5" customHeight="1">
      <c r="A10" s="308" t="s">
        <v>315</v>
      </c>
      <c r="B10" s="308"/>
      <c r="C10" s="309"/>
      <c r="D10" s="309"/>
    </row>
    <row r="11" spans="1:4" s="48" customFormat="1" ht="15.75">
      <c r="A11" s="49"/>
      <c r="B11" s="49"/>
      <c r="C11" s="50"/>
      <c r="D11" s="50"/>
    </row>
    <row r="12" spans="1:4" ht="35.25" customHeight="1">
      <c r="A12" s="51"/>
      <c r="B12" s="306" t="s">
        <v>124</v>
      </c>
      <c r="C12" s="304" t="s">
        <v>123</v>
      </c>
      <c r="D12" s="310" t="s">
        <v>125</v>
      </c>
    </row>
    <row r="13" spans="1:4" ht="15.75">
      <c r="A13" s="52"/>
      <c r="B13" s="307"/>
      <c r="C13" s="304"/>
      <c r="D13" s="311"/>
    </row>
    <row r="14" spans="1:4" ht="31.5">
      <c r="A14" s="53"/>
      <c r="B14" s="304" t="s">
        <v>127</v>
      </c>
      <c r="C14" s="44" t="s">
        <v>140</v>
      </c>
      <c r="D14" s="85">
        <v>0.3959</v>
      </c>
    </row>
    <row r="15" spans="1:4" ht="31.5">
      <c r="A15" s="53"/>
      <c r="B15" s="304"/>
      <c r="C15" s="44" t="s">
        <v>141</v>
      </c>
      <c r="D15" s="85">
        <v>0.4901</v>
      </c>
    </row>
    <row r="16" spans="1:4" ht="31.5">
      <c r="A16" s="53"/>
      <c r="B16" s="304" t="s">
        <v>142</v>
      </c>
      <c r="C16" s="44" t="s">
        <v>140</v>
      </c>
      <c r="D16" s="85">
        <v>0.3064</v>
      </c>
    </row>
    <row r="17" spans="1:4" ht="31.5">
      <c r="A17" s="53"/>
      <c r="B17" s="304"/>
      <c r="C17" s="44" t="s">
        <v>141</v>
      </c>
      <c r="D17" s="85">
        <v>0.4384</v>
      </c>
    </row>
    <row r="18" spans="1:4" ht="15.75">
      <c r="A18" s="53"/>
      <c r="B18" s="53"/>
      <c r="C18" s="53"/>
      <c r="D18" s="47"/>
    </row>
    <row r="19" spans="1:3" s="27" customFormat="1" ht="15" customHeight="1">
      <c r="A19" s="296" t="s">
        <v>96</v>
      </c>
      <c r="B19" s="296"/>
      <c r="C19" s="296"/>
    </row>
    <row r="20" spans="1:3" ht="15.75">
      <c r="A20" s="297" t="s">
        <v>97</v>
      </c>
      <c r="B20" s="297"/>
      <c r="C20" s="297"/>
    </row>
  </sheetData>
  <sheetProtection/>
  <mergeCells count="14">
    <mergeCell ref="B16:B17"/>
    <mergeCell ref="A19:C19"/>
    <mergeCell ref="A20:C20"/>
    <mergeCell ref="B7:B8"/>
    <mergeCell ref="A10:D10"/>
    <mergeCell ref="B12:B13"/>
    <mergeCell ref="C12:C13"/>
    <mergeCell ref="D12:D13"/>
    <mergeCell ref="A1:D1"/>
    <mergeCell ref="B3:B4"/>
    <mergeCell ref="C3:C4"/>
    <mergeCell ref="D3:D4"/>
    <mergeCell ref="B5:B6"/>
    <mergeCell ref="B14:B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2"/>
  <sheetViews>
    <sheetView rightToLeft="1" zoomScalePageLayoutView="0" workbookViewId="0" topLeftCell="A1">
      <selection activeCell="B36" sqref="B36"/>
    </sheetView>
  </sheetViews>
  <sheetFormatPr defaultColWidth="9.28125" defaultRowHeight="15"/>
  <cols>
    <col min="1" max="1" width="9.28125" style="54" customWidth="1"/>
    <col min="2" max="2" width="29.7109375" style="16" customWidth="1"/>
    <col min="3" max="3" width="26.57421875" style="16" customWidth="1"/>
    <col min="4" max="4" width="27.140625" style="54" customWidth="1"/>
    <col min="5" max="5" width="27.57421875" style="54" customWidth="1"/>
    <col min="6" max="6" width="20.28125" style="77" customWidth="1"/>
    <col min="7" max="16384" width="9.28125" style="54" customWidth="1"/>
  </cols>
  <sheetData>
    <row r="1" spans="2:7" ht="48" customHeight="1">
      <c r="B1" s="312" t="s">
        <v>143</v>
      </c>
      <c r="C1" s="312"/>
      <c r="D1" s="312"/>
      <c r="E1" s="312"/>
      <c r="F1" s="312"/>
      <c r="G1" s="55"/>
    </row>
    <row r="2" spans="2:6" ht="19.5" customHeight="1">
      <c r="B2" s="54"/>
      <c r="C2" s="14"/>
      <c r="E2" s="56"/>
      <c r="F2" s="56"/>
    </row>
    <row r="3" spans="2:6" ht="30" customHeight="1">
      <c r="B3" s="57" t="s">
        <v>144</v>
      </c>
      <c r="C3" s="58" t="s">
        <v>145</v>
      </c>
      <c r="D3" s="58" t="s">
        <v>146</v>
      </c>
      <c r="E3" s="59" t="s">
        <v>147</v>
      </c>
      <c r="F3" s="54"/>
    </row>
    <row r="4" spans="2:5" s="60" customFormat="1" ht="39.75" customHeight="1">
      <c r="B4" s="61" t="s">
        <v>14</v>
      </c>
      <c r="C4" s="63">
        <v>112624</v>
      </c>
      <c r="D4" s="63">
        <v>395176</v>
      </c>
      <c r="E4" s="64">
        <f aca="true" t="shared" si="0" ref="E4:E35">D4/C4</f>
        <v>3.5088080693280297</v>
      </c>
    </row>
    <row r="5" spans="2:5" s="60" customFormat="1" ht="31.5">
      <c r="B5" s="61" t="s">
        <v>149</v>
      </c>
      <c r="C5" s="63">
        <v>94733</v>
      </c>
      <c r="D5" s="63">
        <v>399599</v>
      </c>
      <c r="E5" s="64">
        <f t="shared" si="0"/>
        <v>4.218160514287524</v>
      </c>
    </row>
    <row r="6" spans="2:5" s="60" customFormat="1" ht="31.5">
      <c r="B6" s="61" t="s">
        <v>13</v>
      </c>
      <c r="C6" s="63">
        <v>91451</v>
      </c>
      <c r="D6" s="63">
        <v>375905</v>
      </c>
      <c r="E6" s="64">
        <f t="shared" si="0"/>
        <v>4.1104525920985004</v>
      </c>
    </row>
    <row r="7" spans="1:5" s="60" customFormat="1" ht="31.5">
      <c r="A7" s="54"/>
      <c r="B7" s="65" t="s">
        <v>33</v>
      </c>
      <c r="C7" s="66">
        <v>50465</v>
      </c>
      <c r="D7" s="66">
        <v>183932</v>
      </c>
      <c r="E7" s="64">
        <f t="shared" si="0"/>
        <v>3.6447438818983455</v>
      </c>
    </row>
    <row r="8" spans="2:5" s="60" customFormat="1" ht="31.5">
      <c r="B8" s="61" t="s">
        <v>150</v>
      </c>
      <c r="C8" s="63">
        <v>41653</v>
      </c>
      <c r="D8" s="63">
        <v>151225</v>
      </c>
      <c r="E8" s="64">
        <f t="shared" si="0"/>
        <v>3.6305908337934842</v>
      </c>
    </row>
    <row r="9" spans="1:5" s="60" customFormat="1" ht="31.5">
      <c r="A9" s="54"/>
      <c r="B9" s="65" t="s">
        <v>151</v>
      </c>
      <c r="C9" s="66">
        <v>35287</v>
      </c>
      <c r="D9" s="66">
        <v>127945</v>
      </c>
      <c r="E9" s="64">
        <f t="shared" si="0"/>
        <v>3.625839544308102</v>
      </c>
    </row>
    <row r="10" spans="2:5" s="60" customFormat="1" ht="31.5">
      <c r="B10" s="61" t="s">
        <v>15</v>
      </c>
      <c r="C10" s="63">
        <v>34946</v>
      </c>
      <c r="D10" s="63">
        <v>157894</v>
      </c>
      <c r="E10" s="64">
        <f t="shared" si="0"/>
        <v>4.518228123390374</v>
      </c>
    </row>
    <row r="11" spans="1:5" s="60" customFormat="1" ht="31.5">
      <c r="A11" s="16"/>
      <c r="B11" s="65" t="s">
        <v>152</v>
      </c>
      <c r="C11" s="67">
        <v>33229</v>
      </c>
      <c r="D11" s="67">
        <v>72214</v>
      </c>
      <c r="E11" s="64">
        <f t="shared" si="0"/>
        <v>2.1732221854404283</v>
      </c>
    </row>
    <row r="12" spans="1:5" s="60" customFormat="1" ht="31.5">
      <c r="A12" s="54"/>
      <c r="B12" s="65" t="s">
        <v>34</v>
      </c>
      <c r="C12" s="66">
        <v>30230</v>
      </c>
      <c r="D12" s="66">
        <v>67138</v>
      </c>
      <c r="E12" s="64">
        <f t="shared" si="0"/>
        <v>2.220906384386371</v>
      </c>
    </row>
    <row r="13" spans="1:5" s="60" customFormat="1" ht="31.5">
      <c r="A13" s="54"/>
      <c r="B13" s="65" t="s">
        <v>153</v>
      </c>
      <c r="C13" s="66">
        <v>27585</v>
      </c>
      <c r="D13" s="66">
        <v>49975</v>
      </c>
      <c r="E13" s="64">
        <f t="shared" si="0"/>
        <v>1.8116730106942178</v>
      </c>
    </row>
    <row r="14" spans="1:5" s="60" customFormat="1" ht="31.5">
      <c r="A14" s="54"/>
      <c r="B14" s="65" t="s">
        <v>27</v>
      </c>
      <c r="C14" s="66">
        <v>26969</v>
      </c>
      <c r="D14" s="66">
        <v>4808</v>
      </c>
      <c r="E14" s="64">
        <f t="shared" si="0"/>
        <v>0.17827876450739738</v>
      </c>
    </row>
    <row r="15" spans="1:5" s="60" customFormat="1" ht="31.5">
      <c r="A15" s="54"/>
      <c r="B15" s="65" t="s">
        <v>156</v>
      </c>
      <c r="C15" s="66">
        <v>19922</v>
      </c>
      <c r="D15" s="66">
        <v>53590</v>
      </c>
      <c r="E15" s="64">
        <f t="shared" si="0"/>
        <v>2.689990964762574</v>
      </c>
    </row>
    <row r="16" spans="2:5" s="60" customFormat="1" ht="31.5">
      <c r="B16" s="61" t="s">
        <v>154</v>
      </c>
      <c r="C16" s="63">
        <v>19724</v>
      </c>
      <c r="D16" s="63">
        <v>54626</v>
      </c>
      <c r="E16" s="64">
        <f t="shared" si="0"/>
        <v>2.7695193672683027</v>
      </c>
    </row>
    <row r="17" spans="1:5" s="60" customFormat="1" ht="31.5">
      <c r="A17" s="54"/>
      <c r="B17" s="65" t="s">
        <v>35</v>
      </c>
      <c r="C17" s="66">
        <v>16813</v>
      </c>
      <c r="D17" s="66">
        <v>29039</v>
      </c>
      <c r="E17" s="64">
        <f t="shared" si="0"/>
        <v>1.7271753999881045</v>
      </c>
    </row>
    <row r="18" spans="2:5" s="60" customFormat="1" ht="31.5">
      <c r="B18" s="61" t="s">
        <v>155</v>
      </c>
      <c r="C18" s="63">
        <v>15192</v>
      </c>
      <c r="D18" s="63">
        <v>37740</v>
      </c>
      <c r="E18" s="64">
        <f t="shared" si="0"/>
        <v>2.4842022116903633</v>
      </c>
    </row>
    <row r="19" spans="1:5" s="60" customFormat="1" ht="31.5">
      <c r="A19" s="54"/>
      <c r="B19" s="65" t="s">
        <v>157</v>
      </c>
      <c r="C19" s="66">
        <v>14602</v>
      </c>
      <c r="D19" s="66">
        <v>26464</v>
      </c>
      <c r="E19" s="64">
        <f t="shared" si="0"/>
        <v>1.8123544719901383</v>
      </c>
    </row>
    <row r="20" spans="1:5" s="60" customFormat="1" ht="31.5">
      <c r="A20" s="54"/>
      <c r="B20" s="65" t="s">
        <v>158</v>
      </c>
      <c r="C20" s="66">
        <v>12280</v>
      </c>
      <c r="D20" s="66">
        <v>22622</v>
      </c>
      <c r="E20" s="64">
        <f t="shared" si="0"/>
        <v>1.8421824104234528</v>
      </c>
    </row>
    <row r="21" spans="1:5" s="60" customFormat="1" ht="31.5">
      <c r="A21" s="54"/>
      <c r="B21" s="65" t="s">
        <v>24</v>
      </c>
      <c r="C21" s="66">
        <v>9201</v>
      </c>
      <c r="D21" s="66">
        <v>18404</v>
      </c>
      <c r="E21" s="64">
        <f t="shared" si="0"/>
        <v>2.0002173676774264</v>
      </c>
    </row>
    <row r="22" spans="1:5" s="60" customFormat="1" ht="31.5">
      <c r="A22" s="54"/>
      <c r="B22" s="65" t="s">
        <v>31</v>
      </c>
      <c r="C22" s="66">
        <v>8255</v>
      </c>
      <c r="D22" s="66">
        <v>15456</v>
      </c>
      <c r="E22" s="64">
        <f t="shared" si="0"/>
        <v>1.872319806178074</v>
      </c>
    </row>
    <row r="23" spans="1:5" s="60" customFormat="1" ht="31.5">
      <c r="A23" s="54"/>
      <c r="B23" s="65" t="s">
        <v>38</v>
      </c>
      <c r="C23" s="66">
        <v>8187</v>
      </c>
      <c r="D23" s="66">
        <v>15077</v>
      </c>
      <c r="E23" s="64">
        <f t="shared" si="0"/>
        <v>1.8415781116404055</v>
      </c>
    </row>
    <row r="24" spans="1:5" s="60" customFormat="1" ht="31.5">
      <c r="A24" s="54"/>
      <c r="B24" s="65" t="s">
        <v>40</v>
      </c>
      <c r="C24" s="66">
        <v>7872</v>
      </c>
      <c r="D24" s="66">
        <v>17392</v>
      </c>
      <c r="E24" s="64">
        <f t="shared" si="0"/>
        <v>2.209349593495935</v>
      </c>
    </row>
    <row r="25" spans="2:10" ht="31.5">
      <c r="B25" s="65" t="s">
        <v>160</v>
      </c>
      <c r="C25" s="66">
        <v>7028</v>
      </c>
      <c r="D25" s="66">
        <v>13708</v>
      </c>
      <c r="E25" s="64">
        <f t="shared" si="0"/>
        <v>1.9504837791690381</v>
      </c>
      <c r="F25" s="54"/>
      <c r="J25" s="68"/>
    </row>
    <row r="26" spans="1:5" s="60" customFormat="1" ht="31.5">
      <c r="A26" s="54"/>
      <c r="B26" s="65" t="s">
        <v>159</v>
      </c>
      <c r="C26" s="66">
        <v>6720</v>
      </c>
      <c r="D26" s="66">
        <v>13085</v>
      </c>
      <c r="E26" s="64">
        <f t="shared" si="0"/>
        <v>1.947172619047619</v>
      </c>
    </row>
    <row r="27" spans="1:5" s="60" customFormat="1" ht="31.5">
      <c r="A27" s="54"/>
      <c r="B27" s="65" t="s">
        <v>164</v>
      </c>
      <c r="C27" s="66">
        <v>4398</v>
      </c>
      <c r="D27" s="66">
        <v>8154</v>
      </c>
      <c r="E27" s="64">
        <f t="shared" si="0"/>
        <v>1.854024556616644</v>
      </c>
    </row>
    <row r="28" spans="1:10" ht="31.5">
      <c r="A28" s="60"/>
      <c r="B28" s="61" t="s">
        <v>161</v>
      </c>
      <c r="C28" s="63">
        <v>4336</v>
      </c>
      <c r="D28" s="63">
        <v>10584</v>
      </c>
      <c r="E28" s="64">
        <f t="shared" si="0"/>
        <v>2.440959409594096</v>
      </c>
      <c r="F28" s="54"/>
      <c r="J28" s="68"/>
    </row>
    <row r="29" spans="2:12" ht="31.5">
      <c r="B29" s="65" t="s">
        <v>25</v>
      </c>
      <c r="C29" s="66">
        <v>4236</v>
      </c>
      <c r="D29" s="66">
        <v>7469</v>
      </c>
      <c r="E29" s="64">
        <f t="shared" si="0"/>
        <v>1.7632200188857412</v>
      </c>
      <c r="F29" s="54"/>
      <c r="J29" s="68"/>
      <c r="L29" s="69"/>
    </row>
    <row r="30" spans="2:10" ht="31.5">
      <c r="B30" s="65" t="s">
        <v>162</v>
      </c>
      <c r="C30" s="66">
        <v>3849</v>
      </c>
      <c r="D30" s="66">
        <v>9141</v>
      </c>
      <c r="E30" s="64">
        <f t="shared" si="0"/>
        <v>2.3749025720966483</v>
      </c>
      <c r="F30" s="54"/>
      <c r="J30" s="68"/>
    </row>
    <row r="31" spans="2:6" ht="31.5">
      <c r="B31" s="65" t="s">
        <v>163</v>
      </c>
      <c r="C31" s="66">
        <v>3751</v>
      </c>
      <c r="D31" s="66">
        <v>9985</v>
      </c>
      <c r="E31" s="64">
        <f t="shared" si="0"/>
        <v>2.6619568115169288</v>
      </c>
      <c r="F31" s="54"/>
    </row>
    <row r="32" spans="2:6" ht="31.5">
      <c r="B32" s="65" t="s">
        <v>165</v>
      </c>
      <c r="C32" s="66">
        <v>3697</v>
      </c>
      <c r="D32" s="66">
        <v>10839</v>
      </c>
      <c r="E32" s="64">
        <f t="shared" si="0"/>
        <v>2.9318366242899647</v>
      </c>
      <c r="F32" s="54"/>
    </row>
    <row r="33" spans="1:6" ht="31.5">
      <c r="A33" s="60"/>
      <c r="B33" s="61" t="s">
        <v>166</v>
      </c>
      <c r="C33" s="63">
        <v>3370</v>
      </c>
      <c r="D33" s="63">
        <v>8277</v>
      </c>
      <c r="E33" s="64">
        <f t="shared" si="0"/>
        <v>2.4560830860534124</v>
      </c>
      <c r="F33" s="54"/>
    </row>
    <row r="34" spans="2:6" ht="31.5">
      <c r="B34" s="65" t="s">
        <v>169</v>
      </c>
      <c r="C34" s="66">
        <v>2984</v>
      </c>
      <c r="D34" s="66">
        <v>7073</v>
      </c>
      <c r="E34" s="64">
        <f t="shared" si="0"/>
        <v>2.370308310991957</v>
      </c>
      <c r="F34" s="54"/>
    </row>
    <row r="35" spans="1:6" ht="31.5">
      <c r="A35" s="60"/>
      <c r="B35" s="61" t="s">
        <v>17</v>
      </c>
      <c r="C35" s="63">
        <v>2893</v>
      </c>
      <c r="D35" s="63">
        <v>7077</v>
      </c>
      <c r="E35" s="64">
        <f t="shared" si="0"/>
        <v>2.4462495679225715</v>
      </c>
      <c r="F35" s="54"/>
    </row>
    <row r="36" spans="2:6" ht="31.5">
      <c r="B36" s="65" t="s">
        <v>168</v>
      </c>
      <c r="C36" s="70">
        <v>2651</v>
      </c>
      <c r="D36" s="70">
        <v>6360</v>
      </c>
      <c r="E36" s="64">
        <f aca="true" t="shared" si="1" ref="E36:E67">D36/C36</f>
        <v>2.3990946812523575</v>
      </c>
      <c r="F36" s="54"/>
    </row>
    <row r="37" spans="2:6" ht="31.5">
      <c r="B37" s="65" t="s">
        <v>171</v>
      </c>
      <c r="C37" s="66">
        <v>2563</v>
      </c>
      <c r="D37" s="66">
        <v>5639</v>
      </c>
      <c r="E37" s="64">
        <f t="shared" si="1"/>
        <v>2.200156067108857</v>
      </c>
      <c r="F37" s="54"/>
    </row>
    <row r="38" spans="2:6" ht="31.5">
      <c r="B38" s="65" t="s">
        <v>167</v>
      </c>
      <c r="C38" s="66">
        <v>2451</v>
      </c>
      <c r="D38" s="66">
        <v>6547</v>
      </c>
      <c r="E38" s="64">
        <f t="shared" si="1"/>
        <v>2.671154630762954</v>
      </c>
      <c r="F38" s="54"/>
    </row>
    <row r="39" spans="1:6" ht="31.5">
      <c r="A39" s="60"/>
      <c r="B39" s="61" t="s">
        <v>16</v>
      </c>
      <c r="C39" s="63">
        <v>2364</v>
      </c>
      <c r="D39" s="63">
        <v>5497</v>
      </c>
      <c r="E39" s="64">
        <f t="shared" si="1"/>
        <v>2.325296108291032</v>
      </c>
      <c r="F39" s="54"/>
    </row>
    <row r="40" spans="2:6" ht="31.5">
      <c r="B40" s="65" t="s">
        <v>174</v>
      </c>
      <c r="C40" s="66">
        <v>2333</v>
      </c>
      <c r="D40" s="66">
        <v>7029</v>
      </c>
      <c r="E40" s="64">
        <f t="shared" si="1"/>
        <v>3.012858979854265</v>
      </c>
      <c r="F40" s="54"/>
    </row>
    <row r="41" spans="1:6" ht="31.5">
      <c r="A41" s="60"/>
      <c r="B41" s="61" t="s">
        <v>18</v>
      </c>
      <c r="C41" s="63">
        <v>2207</v>
      </c>
      <c r="D41" s="63">
        <v>5752</v>
      </c>
      <c r="E41" s="64">
        <f t="shared" si="1"/>
        <v>2.6062528318985048</v>
      </c>
      <c r="F41" s="54"/>
    </row>
    <row r="42" spans="1:6" ht="31.5">
      <c r="A42" s="60"/>
      <c r="B42" s="61" t="s">
        <v>20</v>
      </c>
      <c r="C42" s="63">
        <v>2102</v>
      </c>
      <c r="D42" s="63">
        <v>6568</v>
      </c>
      <c r="E42" s="64">
        <f t="shared" si="1"/>
        <v>3.124643196955281</v>
      </c>
      <c r="F42" s="54"/>
    </row>
    <row r="43" spans="1:6" ht="31.5">
      <c r="A43" s="60"/>
      <c r="B43" s="61" t="s">
        <v>21</v>
      </c>
      <c r="C43" s="63">
        <v>1890</v>
      </c>
      <c r="D43" s="63">
        <v>5190</v>
      </c>
      <c r="E43" s="64">
        <f t="shared" si="1"/>
        <v>2.746031746031746</v>
      </c>
      <c r="F43" s="54"/>
    </row>
    <row r="44" spans="1:6" ht="31.5">
      <c r="A44" s="60"/>
      <c r="B44" s="61" t="s">
        <v>170</v>
      </c>
      <c r="C44" s="63">
        <v>1858</v>
      </c>
      <c r="D44" s="63">
        <v>5447</v>
      </c>
      <c r="E44" s="64">
        <f t="shared" si="1"/>
        <v>2.9316469321851453</v>
      </c>
      <c r="F44" s="54"/>
    </row>
    <row r="45" spans="1:6" ht="31.5">
      <c r="A45" s="60"/>
      <c r="B45" s="61" t="s">
        <v>19</v>
      </c>
      <c r="C45" s="63">
        <v>1858</v>
      </c>
      <c r="D45" s="63">
        <v>5524</v>
      </c>
      <c r="E45" s="64">
        <f t="shared" si="1"/>
        <v>2.9730893433799785</v>
      </c>
      <c r="F45" s="54"/>
    </row>
    <row r="46" spans="2:6" ht="31.5">
      <c r="B46" s="65" t="s">
        <v>173</v>
      </c>
      <c r="C46" s="66">
        <v>1579</v>
      </c>
      <c r="D46" s="66">
        <v>4373</v>
      </c>
      <c r="E46" s="64">
        <f t="shared" si="1"/>
        <v>2.7694743508549715</v>
      </c>
      <c r="F46" s="54"/>
    </row>
    <row r="47" spans="2:6" ht="31.5">
      <c r="B47" s="65" t="s">
        <v>191</v>
      </c>
      <c r="C47" s="66">
        <v>1461</v>
      </c>
      <c r="D47" s="66">
        <v>3004</v>
      </c>
      <c r="E47" s="64">
        <f t="shared" si="1"/>
        <v>2.0561259411362083</v>
      </c>
      <c r="F47" s="54"/>
    </row>
    <row r="48" spans="2:6" ht="31.5">
      <c r="B48" s="65" t="s">
        <v>180</v>
      </c>
      <c r="C48" s="66">
        <v>1435</v>
      </c>
      <c r="D48" s="66">
        <v>4277</v>
      </c>
      <c r="E48" s="64">
        <f t="shared" si="1"/>
        <v>2.9804878048780488</v>
      </c>
      <c r="F48" s="54"/>
    </row>
    <row r="49" spans="2:6" ht="31.5">
      <c r="B49" s="65" t="s">
        <v>172</v>
      </c>
      <c r="C49" s="66">
        <v>1383</v>
      </c>
      <c r="D49" s="66">
        <v>3448</v>
      </c>
      <c r="E49" s="64">
        <f t="shared" si="1"/>
        <v>2.4931308749096166</v>
      </c>
      <c r="F49" s="54"/>
    </row>
    <row r="50" spans="2:6" ht="31.5">
      <c r="B50" s="65" t="s">
        <v>176</v>
      </c>
      <c r="C50" s="66">
        <v>1322</v>
      </c>
      <c r="D50" s="66">
        <v>4705</v>
      </c>
      <c r="E50" s="64">
        <f t="shared" si="1"/>
        <v>3.559001512859304</v>
      </c>
      <c r="F50" s="54"/>
    </row>
    <row r="51" spans="2:6" ht="31.5">
      <c r="B51" s="65" t="s">
        <v>178</v>
      </c>
      <c r="C51" s="66">
        <v>1285</v>
      </c>
      <c r="D51" s="66">
        <v>3963</v>
      </c>
      <c r="E51" s="64">
        <f t="shared" si="1"/>
        <v>3.084046692607004</v>
      </c>
      <c r="F51" s="54"/>
    </row>
    <row r="52" spans="2:6" ht="31.5">
      <c r="B52" s="65" t="s">
        <v>22</v>
      </c>
      <c r="C52" s="66">
        <v>1263</v>
      </c>
      <c r="D52" s="66">
        <v>2762</v>
      </c>
      <c r="E52" s="64">
        <f t="shared" si="1"/>
        <v>2.186856690419636</v>
      </c>
      <c r="F52" s="54"/>
    </row>
    <row r="53" spans="2:6" ht="31.5">
      <c r="B53" s="65" t="s">
        <v>177</v>
      </c>
      <c r="C53" s="66">
        <v>1254</v>
      </c>
      <c r="D53" s="66">
        <v>2900</v>
      </c>
      <c r="E53" s="64">
        <f t="shared" si="1"/>
        <v>2.3125996810207337</v>
      </c>
      <c r="F53" s="54"/>
    </row>
    <row r="54" spans="1:6" ht="31.5">
      <c r="A54" s="60"/>
      <c r="B54" s="61" t="s">
        <v>86</v>
      </c>
      <c r="C54" s="63">
        <v>1227</v>
      </c>
      <c r="D54" s="63">
        <v>2966</v>
      </c>
      <c r="E54" s="64">
        <f t="shared" si="1"/>
        <v>2.417277913610432</v>
      </c>
      <c r="F54" s="54"/>
    </row>
    <row r="55" spans="2:6" ht="31.5">
      <c r="B55" s="65" t="s">
        <v>39</v>
      </c>
      <c r="C55" s="66">
        <v>1068</v>
      </c>
      <c r="D55" s="66">
        <v>2956</v>
      </c>
      <c r="E55" s="64">
        <f t="shared" si="1"/>
        <v>2.7677902621722845</v>
      </c>
      <c r="F55" s="54"/>
    </row>
    <row r="56" spans="2:6" ht="31.5">
      <c r="B56" s="65" t="s">
        <v>28</v>
      </c>
      <c r="C56" s="66">
        <v>1056</v>
      </c>
      <c r="D56" s="66">
        <v>3413</v>
      </c>
      <c r="E56" s="64">
        <f t="shared" si="1"/>
        <v>3.2320075757575757</v>
      </c>
      <c r="F56" s="54"/>
    </row>
    <row r="57" spans="1:6" ht="31.5">
      <c r="A57" s="60"/>
      <c r="B57" s="61" t="s">
        <v>175</v>
      </c>
      <c r="C57" s="63">
        <v>1004</v>
      </c>
      <c r="D57" s="63">
        <v>3002</v>
      </c>
      <c r="E57" s="64">
        <f t="shared" si="1"/>
        <v>2.99003984063745</v>
      </c>
      <c r="F57" s="54"/>
    </row>
    <row r="58" spans="2:6" ht="31.5">
      <c r="B58" s="65" t="s">
        <v>187</v>
      </c>
      <c r="C58" s="66">
        <v>981</v>
      </c>
      <c r="D58" s="66">
        <v>1876</v>
      </c>
      <c r="E58" s="64">
        <f t="shared" si="1"/>
        <v>1.9123343527013252</v>
      </c>
      <c r="F58" s="54"/>
    </row>
    <row r="59" spans="2:6" ht="31.5">
      <c r="B59" s="65" t="s">
        <v>179</v>
      </c>
      <c r="C59" s="66">
        <v>909</v>
      </c>
      <c r="D59" s="66">
        <v>2085</v>
      </c>
      <c r="E59" s="64">
        <f t="shared" si="1"/>
        <v>2.293729372937294</v>
      </c>
      <c r="F59" s="54"/>
    </row>
    <row r="60" spans="2:6" ht="31.5">
      <c r="B60" s="65" t="s">
        <v>181</v>
      </c>
      <c r="C60" s="70">
        <v>909</v>
      </c>
      <c r="D60" s="70">
        <v>2063</v>
      </c>
      <c r="E60" s="64">
        <f t="shared" si="1"/>
        <v>2.2695269526952697</v>
      </c>
      <c r="F60" s="54"/>
    </row>
    <row r="61" spans="2:6" ht="31.5">
      <c r="B61" s="65" t="s">
        <v>193</v>
      </c>
      <c r="C61" s="66">
        <v>879</v>
      </c>
      <c r="D61" s="66">
        <v>2014</v>
      </c>
      <c r="E61" s="64">
        <f t="shared" si="1"/>
        <v>2.291240045506257</v>
      </c>
      <c r="F61" s="54"/>
    </row>
    <row r="62" spans="2:6" ht="31.5">
      <c r="B62" s="65" t="s">
        <v>182</v>
      </c>
      <c r="C62" s="66">
        <v>850</v>
      </c>
      <c r="D62" s="66">
        <v>1707</v>
      </c>
      <c r="E62" s="64">
        <f t="shared" si="1"/>
        <v>2.008235294117647</v>
      </c>
      <c r="F62" s="54"/>
    </row>
    <row r="63" spans="2:6" ht="31.5">
      <c r="B63" s="65" t="s">
        <v>37</v>
      </c>
      <c r="C63" s="70">
        <v>835</v>
      </c>
      <c r="D63" s="70">
        <v>2185</v>
      </c>
      <c r="E63" s="64">
        <f t="shared" si="1"/>
        <v>2.6167664670658684</v>
      </c>
      <c r="F63" s="54"/>
    </row>
    <row r="64" spans="2:6" ht="31.5">
      <c r="B64" s="65" t="s">
        <v>186</v>
      </c>
      <c r="C64" s="66">
        <v>825</v>
      </c>
      <c r="D64" s="66">
        <v>2293</v>
      </c>
      <c r="E64" s="64">
        <f t="shared" si="1"/>
        <v>2.7793939393939393</v>
      </c>
      <c r="F64" s="54"/>
    </row>
    <row r="65" spans="2:6" ht="31.5">
      <c r="B65" s="65" t="s">
        <v>197</v>
      </c>
      <c r="C65" s="66">
        <v>740</v>
      </c>
      <c r="D65" s="66">
        <v>1532</v>
      </c>
      <c r="E65" s="64">
        <f t="shared" si="1"/>
        <v>2.0702702702702704</v>
      </c>
      <c r="F65" s="54"/>
    </row>
    <row r="66" spans="2:6" ht="31.5">
      <c r="B66" s="65" t="s">
        <v>189</v>
      </c>
      <c r="C66" s="66">
        <v>606</v>
      </c>
      <c r="D66" s="66">
        <v>1269</v>
      </c>
      <c r="E66" s="64">
        <f t="shared" si="1"/>
        <v>2.094059405940594</v>
      </c>
      <c r="F66" s="54"/>
    </row>
    <row r="67" spans="2:10" ht="31.5">
      <c r="B67" s="65" t="s">
        <v>192</v>
      </c>
      <c r="C67" s="66">
        <v>578</v>
      </c>
      <c r="D67" s="66">
        <v>1667</v>
      </c>
      <c r="E67" s="64">
        <f t="shared" si="1"/>
        <v>2.884083044982699</v>
      </c>
      <c r="F67" s="54"/>
      <c r="J67" s="68"/>
    </row>
    <row r="68" spans="2:6" ht="31.5">
      <c r="B68" s="65" t="s">
        <v>198</v>
      </c>
      <c r="C68" s="70">
        <v>541</v>
      </c>
      <c r="D68" s="70">
        <v>1132</v>
      </c>
      <c r="E68" s="64">
        <f aca="true" t="shared" si="2" ref="E68:E99">D68/C68</f>
        <v>2.0924214417744915</v>
      </c>
      <c r="F68" s="54"/>
    </row>
    <row r="69" spans="2:6" ht="31.5">
      <c r="B69" s="65" t="s">
        <v>194</v>
      </c>
      <c r="C69" s="66">
        <v>534</v>
      </c>
      <c r="D69" s="66">
        <v>1385</v>
      </c>
      <c r="E69" s="64">
        <f t="shared" si="2"/>
        <v>2.593632958801498</v>
      </c>
      <c r="F69" s="54"/>
    </row>
    <row r="70" spans="2:10" ht="31.5">
      <c r="B70" s="65" t="s">
        <v>183</v>
      </c>
      <c r="C70" s="66">
        <v>533</v>
      </c>
      <c r="D70" s="66">
        <v>1357</v>
      </c>
      <c r="E70" s="64">
        <f t="shared" si="2"/>
        <v>2.5459662288930582</v>
      </c>
      <c r="F70" s="54"/>
      <c r="J70" s="68"/>
    </row>
    <row r="71" spans="2:6" ht="31.5">
      <c r="B71" s="65" t="s">
        <v>29</v>
      </c>
      <c r="C71" s="66">
        <v>471</v>
      </c>
      <c r="D71" s="66">
        <v>1258</v>
      </c>
      <c r="E71" s="64">
        <f t="shared" si="2"/>
        <v>2.670912951167728</v>
      </c>
      <c r="F71" s="54"/>
    </row>
    <row r="72" spans="2:6" ht="31.5">
      <c r="B72" s="65" t="s">
        <v>204</v>
      </c>
      <c r="C72" s="66">
        <v>461</v>
      </c>
      <c r="D72" s="66">
        <v>934</v>
      </c>
      <c r="E72" s="64">
        <f t="shared" si="2"/>
        <v>2.0260303687635575</v>
      </c>
      <c r="F72" s="54"/>
    </row>
    <row r="73" spans="2:6" ht="31.5">
      <c r="B73" s="65" t="s">
        <v>184</v>
      </c>
      <c r="C73" s="66">
        <v>443</v>
      </c>
      <c r="D73" s="66">
        <v>1223</v>
      </c>
      <c r="E73" s="64">
        <f t="shared" si="2"/>
        <v>2.760722347629797</v>
      </c>
      <c r="F73" s="54"/>
    </row>
    <row r="74" spans="2:6" ht="31.5">
      <c r="B74" s="65" t="s">
        <v>26</v>
      </c>
      <c r="C74" s="66">
        <v>386</v>
      </c>
      <c r="D74" s="66">
        <v>1038</v>
      </c>
      <c r="E74" s="64">
        <f t="shared" si="2"/>
        <v>2.6891191709844557</v>
      </c>
      <c r="F74" s="54"/>
    </row>
    <row r="75" spans="2:6" ht="31.5">
      <c r="B75" s="65" t="s">
        <v>190</v>
      </c>
      <c r="C75" s="66">
        <v>381</v>
      </c>
      <c r="D75" s="66">
        <v>1212</v>
      </c>
      <c r="E75" s="64">
        <f t="shared" si="2"/>
        <v>3.1811023622047245</v>
      </c>
      <c r="F75" s="54"/>
    </row>
    <row r="76" spans="2:6" ht="31.5">
      <c r="B76" s="65" t="s">
        <v>214</v>
      </c>
      <c r="C76" s="66">
        <v>366</v>
      </c>
      <c r="D76" s="66">
        <v>658</v>
      </c>
      <c r="E76" s="64">
        <f t="shared" si="2"/>
        <v>1.7978142076502732</v>
      </c>
      <c r="F76" s="54"/>
    </row>
    <row r="77" spans="2:6" ht="31.5">
      <c r="B77" s="71" t="s">
        <v>309</v>
      </c>
      <c r="C77" s="66">
        <v>364</v>
      </c>
      <c r="D77" s="66">
        <v>892</v>
      </c>
      <c r="E77" s="64">
        <f t="shared" si="2"/>
        <v>2.4505494505494507</v>
      </c>
      <c r="F77" s="54"/>
    </row>
    <row r="78" spans="2:6" ht="31.5">
      <c r="B78" s="65" t="s">
        <v>188</v>
      </c>
      <c r="C78" s="66">
        <v>353</v>
      </c>
      <c r="D78" s="66">
        <v>800</v>
      </c>
      <c r="E78" s="64">
        <f t="shared" si="2"/>
        <v>2.26628895184136</v>
      </c>
      <c r="F78" s="54"/>
    </row>
    <row r="79" spans="2:6" ht="31.5">
      <c r="B79" s="65" t="s">
        <v>207</v>
      </c>
      <c r="C79" s="66">
        <v>353</v>
      </c>
      <c r="D79" s="66">
        <v>807</v>
      </c>
      <c r="E79" s="64">
        <f t="shared" si="2"/>
        <v>2.2861189801699715</v>
      </c>
      <c r="F79" s="54"/>
    </row>
    <row r="80" spans="2:6" ht="31.5">
      <c r="B80" s="65" t="s">
        <v>196</v>
      </c>
      <c r="C80" s="66">
        <v>349</v>
      </c>
      <c r="D80" s="66">
        <v>1091</v>
      </c>
      <c r="E80" s="64">
        <f t="shared" si="2"/>
        <v>3.1260744985673354</v>
      </c>
      <c r="F80" s="54"/>
    </row>
    <row r="81" spans="2:6" ht="31.5">
      <c r="B81" s="65" t="s">
        <v>202</v>
      </c>
      <c r="C81" s="66">
        <v>333</v>
      </c>
      <c r="D81" s="66">
        <v>719</v>
      </c>
      <c r="E81" s="64">
        <f t="shared" si="2"/>
        <v>2.159159159159159</v>
      </c>
      <c r="F81" s="54"/>
    </row>
    <row r="82" spans="2:6" ht="31.5">
      <c r="B82" s="65" t="s">
        <v>195</v>
      </c>
      <c r="C82" s="66">
        <v>309</v>
      </c>
      <c r="D82" s="66">
        <v>1581</v>
      </c>
      <c r="E82" s="64">
        <f t="shared" si="2"/>
        <v>5.116504854368932</v>
      </c>
      <c r="F82" s="54"/>
    </row>
    <row r="83" spans="2:6" ht="31.5">
      <c r="B83" s="65" t="s">
        <v>205</v>
      </c>
      <c r="C83" s="66">
        <v>303</v>
      </c>
      <c r="D83" s="66">
        <v>812</v>
      </c>
      <c r="E83" s="64">
        <f t="shared" si="2"/>
        <v>2.67986798679868</v>
      </c>
      <c r="F83" s="54"/>
    </row>
    <row r="84" spans="2:6" ht="31.5">
      <c r="B84" s="65" t="s">
        <v>185</v>
      </c>
      <c r="C84" s="66">
        <v>294</v>
      </c>
      <c r="D84" s="66">
        <v>844</v>
      </c>
      <c r="E84" s="64">
        <f t="shared" si="2"/>
        <v>2.870748299319728</v>
      </c>
      <c r="F84" s="54"/>
    </row>
    <row r="85" spans="2:6" ht="31.5">
      <c r="B85" s="65" t="s">
        <v>200</v>
      </c>
      <c r="C85" s="66">
        <v>254</v>
      </c>
      <c r="D85" s="66">
        <v>1364</v>
      </c>
      <c r="E85" s="64">
        <f t="shared" si="2"/>
        <v>5.3700787401574805</v>
      </c>
      <c r="F85" s="54"/>
    </row>
    <row r="86" spans="2:6" ht="31.5">
      <c r="B86" s="65" t="s">
        <v>206</v>
      </c>
      <c r="C86" s="70">
        <v>246</v>
      </c>
      <c r="D86" s="70">
        <v>498</v>
      </c>
      <c r="E86" s="64">
        <f t="shared" si="2"/>
        <v>2.024390243902439</v>
      </c>
      <c r="F86" s="54"/>
    </row>
    <row r="87" spans="2:6" ht="31.5">
      <c r="B87" s="65" t="s">
        <v>30</v>
      </c>
      <c r="C87" s="66">
        <v>204</v>
      </c>
      <c r="D87" s="66">
        <v>626</v>
      </c>
      <c r="E87" s="64">
        <f t="shared" si="2"/>
        <v>3.0686274509803924</v>
      </c>
      <c r="F87" s="54"/>
    </row>
    <row r="88" spans="2:6" ht="31.5">
      <c r="B88" s="65" t="s">
        <v>199</v>
      </c>
      <c r="C88" s="66">
        <v>195</v>
      </c>
      <c r="D88" s="66">
        <v>582</v>
      </c>
      <c r="E88" s="64">
        <f t="shared" si="2"/>
        <v>2.9846153846153847</v>
      </c>
      <c r="F88" s="54"/>
    </row>
    <row r="89" spans="2:6" ht="31.5">
      <c r="B89" s="65" t="s">
        <v>208</v>
      </c>
      <c r="C89" s="66">
        <v>177</v>
      </c>
      <c r="D89" s="66">
        <v>623</v>
      </c>
      <c r="E89" s="64">
        <f t="shared" si="2"/>
        <v>3.519774011299435</v>
      </c>
      <c r="F89" s="54"/>
    </row>
    <row r="90" spans="2:6" ht="31.5">
      <c r="B90" s="65" t="s">
        <v>215</v>
      </c>
      <c r="C90" s="66">
        <v>164</v>
      </c>
      <c r="D90" s="66">
        <v>472</v>
      </c>
      <c r="E90" s="64">
        <f t="shared" si="2"/>
        <v>2.8780487804878048</v>
      </c>
      <c r="F90" s="54"/>
    </row>
    <row r="91" spans="2:10" ht="31.5">
      <c r="B91" s="65" t="s">
        <v>216</v>
      </c>
      <c r="C91" s="66">
        <v>158</v>
      </c>
      <c r="D91" s="66">
        <v>535</v>
      </c>
      <c r="E91" s="64">
        <f t="shared" si="2"/>
        <v>3.3860759493670884</v>
      </c>
      <c r="F91" s="54"/>
      <c r="J91" s="68"/>
    </row>
    <row r="92" spans="2:6" ht="31.5">
      <c r="B92" s="65" t="s">
        <v>36</v>
      </c>
      <c r="C92" s="66">
        <v>152</v>
      </c>
      <c r="D92" s="66">
        <v>410</v>
      </c>
      <c r="E92" s="64">
        <f t="shared" si="2"/>
        <v>2.6973684210526314</v>
      </c>
      <c r="F92" s="54"/>
    </row>
    <row r="93" spans="2:6" ht="31.5">
      <c r="B93" s="65" t="s">
        <v>209</v>
      </c>
      <c r="C93" s="66">
        <v>150</v>
      </c>
      <c r="D93" s="66">
        <v>617</v>
      </c>
      <c r="E93" s="64">
        <f t="shared" si="2"/>
        <v>4.113333333333333</v>
      </c>
      <c r="F93" s="54"/>
    </row>
    <row r="94" spans="1:6" ht="31.5">
      <c r="A94" s="54">
        <v>39</v>
      </c>
      <c r="B94" s="65" t="s">
        <v>241</v>
      </c>
      <c r="C94" s="66">
        <v>136</v>
      </c>
      <c r="D94" s="66">
        <v>533</v>
      </c>
      <c r="E94" s="64">
        <f t="shared" si="2"/>
        <v>3.9191176470588234</v>
      </c>
      <c r="F94" s="54"/>
    </row>
    <row r="95" spans="2:6" ht="31.5">
      <c r="B95" s="65" t="s">
        <v>211</v>
      </c>
      <c r="C95" s="66">
        <v>117</v>
      </c>
      <c r="D95" s="66">
        <v>418</v>
      </c>
      <c r="E95" s="64">
        <f t="shared" si="2"/>
        <v>3.572649572649573</v>
      </c>
      <c r="F95" s="54"/>
    </row>
    <row r="96" spans="2:6" ht="31.5">
      <c r="B96" s="65" t="s">
        <v>246</v>
      </c>
      <c r="C96" s="66">
        <v>106</v>
      </c>
      <c r="D96" s="66">
        <v>405</v>
      </c>
      <c r="E96" s="64">
        <f t="shared" si="2"/>
        <v>3.8207547169811322</v>
      </c>
      <c r="F96" s="54"/>
    </row>
    <row r="97" spans="2:6" ht="31.5">
      <c r="B97" s="65" t="s">
        <v>247</v>
      </c>
      <c r="C97" s="66">
        <v>93</v>
      </c>
      <c r="D97" s="66">
        <v>187</v>
      </c>
      <c r="E97" s="64">
        <f t="shared" si="2"/>
        <v>2.010752688172043</v>
      </c>
      <c r="F97" s="54"/>
    </row>
    <row r="98" spans="2:6" ht="31.5">
      <c r="B98" s="65" t="s">
        <v>212</v>
      </c>
      <c r="C98" s="66">
        <v>90</v>
      </c>
      <c r="D98" s="66">
        <v>390</v>
      </c>
      <c r="E98" s="64">
        <f t="shared" si="2"/>
        <v>4.333333333333333</v>
      </c>
      <c r="F98" s="54"/>
    </row>
    <row r="99" spans="1:6" ht="31.5">
      <c r="A99" s="60"/>
      <c r="B99" s="65" t="s">
        <v>219</v>
      </c>
      <c r="C99" s="63">
        <v>83</v>
      </c>
      <c r="D99" s="63">
        <v>321</v>
      </c>
      <c r="E99" s="64">
        <f t="shared" si="2"/>
        <v>3.8674698795180724</v>
      </c>
      <c r="F99" s="54"/>
    </row>
    <row r="100" spans="2:6" ht="31.5">
      <c r="B100" s="65" t="s">
        <v>233</v>
      </c>
      <c r="C100" s="66">
        <v>81</v>
      </c>
      <c r="D100" s="66">
        <v>312</v>
      </c>
      <c r="E100" s="64">
        <f aca="true" t="shared" si="3" ref="E100:E131">D100/C100</f>
        <v>3.8518518518518516</v>
      </c>
      <c r="F100" s="54"/>
    </row>
    <row r="101" spans="2:6" ht="31.5">
      <c r="B101" s="65" t="s">
        <v>217</v>
      </c>
      <c r="C101" s="66">
        <v>80</v>
      </c>
      <c r="D101" s="66">
        <v>387</v>
      </c>
      <c r="E101" s="64">
        <f t="shared" si="3"/>
        <v>4.8375</v>
      </c>
      <c r="F101" s="54"/>
    </row>
    <row r="102" spans="2:6" ht="31.5">
      <c r="B102" s="65" t="s">
        <v>232</v>
      </c>
      <c r="C102" s="66">
        <v>78</v>
      </c>
      <c r="D102" s="66">
        <v>348</v>
      </c>
      <c r="E102" s="64">
        <f t="shared" si="3"/>
        <v>4.461538461538462</v>
      </c>
      <c r="F102" s="54"/>
    </row>
    <row r="103" spans="2:6" ht="31.5">
      <c r="B103" s="65" t="s">
        <v>223</v>
      </c>
      <c r="C103" s="66">
        <v>77</v>
      </c>
      <c r="D103" s="66">
        <v>387</v>
      </c>
      <c r="E103" s="64">
        <f t="shared" si="3"/>
        <v>5.025974025974026</v>
      </c>
      <c r="F103" s="54"/>
    </row>
    <row r="104" spans="2:6" ht="31.5">
      <c r="B104" s="65" t="s">
        <v>240</v>
      </c>
      <c r="C104" s="66">
        <v>76</v>
      </c>
      <c r="D104" s="66">
        <v>304</v>
      </c>
      <c r="E104" s="64">
        <f t="shared" si="3"/>
        <v>4</v>
      </c>
      <c r="F104" s="54"/>
    </row>
    <row r="105" spans="2:6" ht="31.5">
      <c r="B105" s="65" t="s">
        <v>243</v>
      </c>
      <c r="C105" s="66">
        <v>72</v>
      </c>
      <c r="D105" s="66">
        <v>242</v>
      </c>
      <c r="E105" s="64">
        <f t="shared" si="3"/>
        <v>3.361111111111111</v>
      </c>
      <c r="F105" s="54"/>
    </row>
    <row r="106" spans="2:6" ht="31.5">
      <c r="B106" s="65" t="s">
        <v>250</v>
      </c>
      <c r="C106" s="66">
        <v>72</v>
      </c>
      <c r="D106" s="66">
        <v>236</v>
      </c>
      <c r="E106" s="64">
        <f t="shared" si="3"/>
        <v>3.2777777777777777</v>
      </c>
      <c r="F106" s="54"/>
    </row>
    <row r="107" spans="2:6" ht="31.5">
      <c r="B107" s="65" t="s">
        <v>228</v>
      </c>
      <c r="C107" s="66">
        <v>71</v>
      </c>
      <c r="D107" s="66">
        <v>151</v>
      </c>
      <c r="E107" s="64">
        <f t="shared" si="3"/>
        <v>2.1267605633802815</v>
      </c>
      <c r="F107" s="54"/>
    </row>
    <row r="108" spans="2:6" ht="31.5">
      <c r="B108" s="65" t="s">
        <v>230</v>
      </c>
      <c r="C108" s="70">
        <v>71</v>
      </c>
      <c r="D108" s="70">
        <v>210</v>
      </c>
      <c r="E108" s="64">
        <f t="shared" si="3"/>
        <v>2.9577464788732395</v>
      </c>
      <c r="F108" s="54"/>
    </row>
    <row r="109" spans="2:6" ht="31.5">
      <c r="B109" s="65" t="s">
        <v>203</v>
      </c>
      <c r="C109" s="66">
        <v>70</v>
      </c>
      <c r="D109" s="66">
        <v>289</v>
      </c>
      <c r="E109" s="64">
        <f t="shared" si="3"/>
        <v>4.128571428571429</v>
      </c>
      <c r="F109" s="54"/>
    </row>
    <row r="110" spans="2:6" ht="31.5">
      <c r="B110" s="65" t="s">
        <v>222</v>
      </c>
      <c r="C110" s="66">
        <v>66</v>
      </c>
      <c r="D110" s="66">
        <v>196</v>
      </c>
      <c r="E110" s="64">
        <f t="shared" si="3"/>
        <v>2.9696969696969697</v>
      </c>
      <c r="F110" s="54"/>
    </row>
    <row r="111" spans="2:6" ht="31.5">
      <c r="B111" s="65" t="s">
        <v>201</v>
      </c>
      <c r="C111" s="66">
        <v>64</v>
      </c>
      <c r="D111" s="66">
        <v>261</v>
      </c>
      <c r="E111" s="64">
        <f t="shared" si="3"/>
        <v>4.078125</v>
      </c>
      <c r="F111" s="54"/>
    </row>
    <row r="112" spans="2:6" ht="31.5">
      <c r="B112" s="65" t="s">
        <v>237</v>
      </c>
      <c r="C112" s="66">
        <v>64</v>
      </c>
      <c r="D112" s="66">
        <v>292</v>
      </c>
      <c r="E112" s="64">
        <f t="shared" si="3"/>
        <v>4.5625</v>
      </c>
      <c r="F112" s="54"/>
    </row>
    <row r="113" spans="2:6" ht="31.5">
      <c r="B113" s="65" t="s">
        <v>238</v>
      </c>
      <c r="C113" s="66">
        <v>63</v>
      </c>
      <c r="D113" s="66">
        <v>295</v>
      </c>
      <c r="E113" s="64">
        <f t="shared" si="3"/>
        <v>4.682539682539683</v>
      </c>
      <c r="F113" s="54"/>
    </row>
    <row r="114" spans="2:6" ht="31.5">
      <c r="B114" s="65" t="s">
        <v>32</v>
      </c>
      <c r="C114" s="66">
        <v>57</v>
      </c>
      <c r="D114" s="66">
        <v>157</v>
      </c>
      <c r="E114" s="64">
        <f t="shared" si="3"/>
        <v>2.754385964912281</v>
      </c>
      <c r="F114" s="54"/>
    </row>
    <row r="115" spans="2:6" ht="31.5">
      <c r="B115" s="65" t="s">
        <v>229</v>
      </c>
      <c r="C115" s="66">
        <v>48</v>
      </c>
      <c r="D115" s="66">
        <v>177</v>
      </c>
      <c r="E115" s="64">
        <f t="shared" si="3"/>
        <v>3.6875</v>
      </c>
      <c r="F115" s="54"/>
    </row>
    <row r="116" spans="2:6" ht="31.5">
      <c r="B116" s="65" t="s">
        <v>256</v>
      </c>
      <c r="C116" s="66">
        <v>43</v>
      </c>
      <c r="D116" s="66">
        <v>155</v>
      </c>
      <c r="E116" s="64">
        <f t="shared" si="3"/>
        <v>3.604651162790698</v>
      </c>
      <c r="F116" s="54"/>
    </row>
    <row r="117" spans="2:6" ht="31.5">
      <c r="B117" s="65" t="s">
        <v>231</v>
      </c>
      <c r="C117" s="66">
        <v>42</v>
      </c>
      <c r="D117" s="66">
        <v>285</v>
      </c>
      <c r="E117" s="64">
        <f t="shared" si="3"/>
        <v>6.785714285714286</v>
      </c>
      <c r="F117" s="54"/>
    </row>
    <row r="118" spans="2:6" ht="31.5">
      <c r="B118" s="65" t="s">
        <v>23</v>
      </c>
      <c r="C118" s="66">
        <v>42</v>
      </c>
      <c r="D118" s="66">
        <v>135</v>
      </c>
      <c r="E118" s="64">
        <f t="shared" si="3"/>
        <v>3.2142857142857144</v>
      </c>
      <c r="F118" s="54"/>
    </row>
    <row r="119" spans="2:6" ht="31.5">
      <c r="B119" s="65" t="s">
        <v>218</v>
      </c>
      <c r="C119" s="66">
        <v>37</v>
      </c>
      <c r="D119" s="66">
        <v>142</v>
      </c>
      <c r="E119" s="64">
        <f t="shared" si="3"/>
        <v>3.8378378378378377</v>
      </c>
      <c r="F119" s="54"/>
    </row>
    <row r="120" spans="2:6" ht="31.5">
      <c r="B120" s="65" t="s">
        <v>257</v>
      </c>
      <c r="C120" s="66">
        <v>35</v>
      </c>
      <c r="D120" s="66">
        <v>99</v>
      </c>
      <c r="E120" s="64">
        <f t="shared" si="3"/>
        <v>2.8285714285714287</v>
      </c>
      <c r="F120" s="54"/>
    </row>
    <row r="121" spans="2:6" ht="31.5">
      <c r="B121" s="65" t="s">
        <v>254</v>
      </c>
      <c r="C121" s="66">
        <v>32</v>
      </c>
      <c r="D121" s="66">
        <v>204</v>
      </c>
      <c r="E121" s="64">
        <f t="shared" si="3"/>
        <v>6.375</v>
      </c>
      <c r="F121" s="54"/>
    </row>
    <row r="122" spans="2:6" ht="31.5">
      <c r="B122" s="65" t="s">
        <v>255</v>
      </c>
      <c r="C122" s="66">
        <v>32</v>
      </c>
      <c r="D122" s="66">
        <v>136</v>
      </c>
      <c r="E122" s="64">
        <f t="shared" si="3"/>
        <v>4.25</v>
      </c>
      <c r="F122" s="54"/>
    </row>
    <row r="123" spans="2:6" ht="31.5">
      <c r="B123" s="65" t="s">
        <v>91</v>
      </c>
      <c r="C123" s="66">
        <v>29</v>
      </c>
      <c r="D123" s="66">
        <v>111</v>
      </c>
      <c r="E123" s="64">
        <f t="shared" si="3"/>
        <v>3.8275862068965516</v>
      </c>
      <c r="F123" s="54"/>
    </row>
    <row r="124" spans="2:6" ht="31.5">
      <c r="B124" s="65" t="s">
        <v>244</v>
      </c>
      <c r="C124" s="66">
        <v>28</v>
      </c>
      <c r="D124" s="66">
        <v>93</v>
      </c>
      <c r="E124" s="64">
        <f t="shared" si="3"/>
        <v>3.3214285714285716</v>
      </c>
      <c r="F124" s="54"/>
    </row>
    <row r="125" spans="2:6" ht="31.5">
      <c r="B125" s="65" t="s">
        <v>226</v>
      </c>
      <c r="C125" s="66">
        <v>27</v>
      </c>
      <c r="D125" s="66">
        <v>93</v>
      </c>
      <c r="E125" s="64">
        <f t="shared" si="3"/>
        <v>3.4444444444444446</v>
      </c>
      <c r="F125" s="54"/>
    </row>
    <row r="126" spans="2:6" ht="31.5">
      <c r="B126" s="65" t="s">
        <v>245</v>
      </c>
      <c r="C126" s="66">
        <v>27</v>
      </c>
      <c r="D126" s="66">
        <v>95</v>
      </c>
      <c r="E126" s="64">
        <f t="shared" si="3"/>
        <v>3.5185185185185186</v>
      </c>
      <c r="F126" s="54"/>
    </row>
    <row r="127" spans="2:6" ht="31.5">
      <c r="B127" s="65" t="s">
        <v>213</v>
      </c>
      <c r="C127" s="66">
        <v>24</v>
      </c>
      <c r="D127" s="66">
        <v>67</v>
      </c>
      <c r="E127" s="64">
        <f t="shared" si="3"/>
        <v>2.7916666666666665</v>
      </c>
      <c r="F127" s="54"/>
    </row>
    <row r="128" spans="2:6" ht="31.5">
      <c r="B128" s="65" t="s">
        <v>225</v>
      </c>
      <c r="C128" s="66">
        <v>24</v>
      </c>
      <c r="D128" s="66">
        <v>80</v>
      </c>
      <c r="E128" s="64">
        <f t="shared" si="3"/>
        <v>3.3333333333333335</v>
      </c>
      <c r="F128" s="54"/>
    </row>
    <row r="129" spans="1:6" ht="31.5">
      <c r="A129" s="60"/>
      <c r="B129" s="61" t="s">
        <v>235</v>
      </c>
      <c r="C129" s="63">
        <v>19</v>
      </c>
      <c r="D129" s="63">
        <v>82</v>
      </c>
      <c r="E129" s="64">
        <f t="shared" si="3"/>
        <v>4.315789473684211</v>
      </c>
      <c r="F129" s="54"/>
    </row>
    <row r="130" spans="1:6" ht="31.5">
      <c r="A130" s="60"/>
      <c r="B130" s="61" t="s">
        <v>239</v>
      </c>
      <c r="C130" s="63">
        <v>19</v>
      </c>
      <c r="D130" s="63">
        <v>46</v>
      </c>
      <c r="E130" s="64">
        <f t="shared" si="3"/>
        <v>2.4210526315789473</v>
      </c>
      <c r="F130" s="54"/>
    </row>
    <row r="131" spans="2:6" ht="31.5">
      <c r="B131" s="65" t="s">
        <v>249</v>
      </c>
      <c r="C131" s="66">
        <v>19</v>
      </c>
      <c r="D131" s="66">
        <v>42</v>
      </c>
      <c r="E131" s="64">
        <f t="shared" si="3"/>
        <v>2.210526315789474</v>
      </c>
      <c r="F131" s="54"/>
    </row>
    <row r="132" spans="2:6" ht="31.5">
      <c r="B132" s="65" t="s">
        <v>265</v>
      </c>
      <c r="C132" s="70">
        <v>18</v>
      </c>
      <c r="D132" s="70">
        <v>54</v>
      </c>
      <c r="E132" s="64">
        <f aca="true" t="shared" si="4" ref="E132:E154">D132/C132</f>
        <v>3</v>
      </c>
      <c r="F132" s="54"/>
    </row>
    <row r="133" spans="2:6" ht="31.5">
      <c r="B133" s="65" t="s">
        <v>260</v>
      </c>
      <c r="C133" s="70">
        <v>16</v>
      </c>
      <c r="D133" s="70">
        <v>35</v>
      </c>
      <c r="E133" s="64">
        <f t="shared" si="4"/>
        <v>2.1875</v>
      </c>
      <c r="F133" s="54"/>
    </row>
    <row r="134" spans="2:6" ht="31.5">
      <c r="B134" s="65" t="s">
        <v>259</v>
      </c>
      <c r="C134" s="66">
        <v>13</v>
      </c>
      <c r="D134" s="66">
        <v>50</v>
      </c>
      <c r="E134" s="64">
        <f t="shared" si="4"/>
        <v>3.8461538461538463</v>
      </c>
      <c r="F134" s="54"/>
    </row>
    <row r="135" spans="2:6" ht="31.5">
      <c r="B135" s="65" t="s">
        <v>224</v>
      </c>
      <c r="C135" s="66">
        <v>12</v>
      </c>
      <c r="D135" s="66">
        <v>52</v>
      </c>
      <c r="E135" s="64">
        <f t="shared" si="4"/>
        <v>4.333333333333333</v>
      </c>
      <c r="F135" s="54"/>
    </row>
    <row r="136" spans="2:6" ht="31.5">
      <c r="B136" s="65" t="s">
        <v>220</v>
      </c>
      <c r="C136" s="66">
        <v>10</v>
      </c>
      <c r="D136" s="66">
        <v>28</v>
      </c>
      <c r="E136" s="64">
        <f t="shared" si="4"/>
        <v>2.8</v>
      </c>
      <c r="F136" s="54"/>
    </row>
    <row r="137" spans="2:6" ht="31.5">
      <c r="B137" s="65" t="s">
        <v>234</v>
      </c>
      <c r="C137" s="66">
        <v>10</v>
      </c>
      <c r="D137" s="66">
        <v>49</v>
      </c>
      <c r="E137" s="64">
        <f t="shared" si="4"/>
        <v>4.9</v>
      </c>
      <c r="F137" s="54"/>
    </row>
    <row r="138" spans="2:6" ht="31.5">
      <c r="B138" s="65" t="s">
        <v>262</v>
      </c>
      <c r="C138" s="66">
        <v>10</v>
      </c>
      <c r="D138" s="66">
        <v>53</v>
      </c>
      <c r="E138" s="64">
        <f t="shared" si="4"/>
        <v>5.3</v>
      </c>
      <c r="F138" s="54"/>
    </row>
    <row r="139" spans="2:6" ht="31.5">
      <c r="B139" s="61" t="s">
        <v>210</v>
      </c>
      <c r="C139" s="66">
        <v>9</v>
      </c>
      <c r="D139" s="66">
        <v>23</v>
      </c>
      <c r="E139" s="64">
        <f t="shared" si="4"/>
        <v>2.5555555555555554</v>
      </c>
      <c r="F139" s="54"/>
    </row>
    <row r="140" spans="2:6" ht="31.5">
      <c r="B140" s="65" t="s">
        <v>251</v>
      </c>
      <c r="C140" s="66">
        <v>9</v>
      </c>
      <c r="D140" s="66">
        <v>44</v>
      </c>
      <c r="E140" s="64">
        <f t="shared" si="4"/>
        <v>4.888888888888889</v>
      </c>
      <c r="F140" s="54"/>
    </row>
    <row r="141" spans="2:6" ht="31.5">
      <c r="B141" s="65" t="s">
        <v>252</v>
      </c>
      <c r="C141" s="66">
        <v>9</v>
      </c>
      <c r="D141" s="66">
        <v>20</v>
      </c>
      <c r="E141" s="64">
        <f t="shared" si="4"/>
        <v>2.2222222222222223</v>
      </c>
      <c r="F141" s="54"/>
    </row>
    <row r="142" spans="2:6" ht="31.5">
      <c r="B142" s="65" t="s">
        <v>221</v>
      </c>
      <c r="C142" s="66">
        <v>8</v>
      </c>
      <c r="D142" s="66">
        <v>21</v>
      </c>
      <c r="E142" s="64">
        <f t="shared" si="4"/>
        <v>2.625</v>
      </c>
      <c r="F142" s="54"/>
    </row>
    <row r="143" spans="2:6" ht="31.5">
      <c r="B143" s="65" t="s">
        <v>253</v>
      </c>
      <c r="C143" s="66">
        <v>8</v>
      </c>
      <c r="D143" s="66">
        <v>28</v>
      </c>
      <c r="E143" s="64">
        <f t="shared" si="4"/>
        <v>3.5</v>
      </c>
      <c r="F143" s="54"/>
    </row>
    <row r="144" spans="2:6" ht="31.5">
      <c r="B144" s="65" t="s">
        <v>236</v>
      </c>
      <c r="C144" s="66">
        <v>7</v>
      </c>
      <c r="D144" s="66">
        <v>19</v>
      </c>
      <c r="E144" s="64">
        <f t="shared" si="4"/>
        <v>2.7142857142857144</v>
      </c>
      <c r="F144" s="54"/>
    </row>
    <row r="145" spans="1:6" ht="31.5">
      <c r="A145" s="60"/>
      <c r="B145" s="61" t="s">
        <v>263</v>
      </c>
      <c r="C145" s="63">
        <v>6</v>
      </c>
      <c r="D145" s="63">
        <v>17</v>
      </c>
      <c r="E145" s="64">
        <f t="shared" si="4"/>
        <v>2.8333333333333335</v>
      </c>
      <c r="F145" s="54"/>
    </row>
    <row r="146" spans="2:6" ht="31.5">
      <c r="B146" s="65" t="s">
        <v>227</v>
      </c>
      <c r="C146" s="66">
        <v>5</v>
      </c>
      <c r="D146" s="66">
        <v>9</v>
      </c>
      <c r="E146" s="64">
        <f t="shared" si="4"/>
        <v>1.8</v>
      </c>
      <c r="F146" s="54"/>
    </row>
    <row r="147" spans="2:6" ht="31.5">
      <c r="B147" s="65" t="s">
        <v>258</v>
      </c>
      <c r="C147" s="66">
        <v>4</v>
      </c>
      <c r="D147" s="66">
        <v>30</v>
      </c>
      <c r="E147" s="64">
        <f t="shared" si="4"/>
        <v>7.5</v>
      </c>
      <c r="F147" s="54"/>
    </row>
    <row r="148" spans="2:6" ht="31.5">
      <c r="B148" s="65" t="s">
        <v>261</v>
      </c>
      <c r="C148" s="66">
        <v>4</v>
      </c>
      <c r="D148" s="66">
        <v>15</v>
      </c>
      <c r="E148" s="64">
        <f t="shared" si="4"/>
        <v>3.75</v>
      </c>
      <c r="F148" s="54"/>
    </row>
    <row r="149" spans="2:6" ht="31.5">
      <c r="B149" s="65" t="s">
        <v>310</v>
      </c>
      <c r="C149" s="66">
        <v>4</v>
      </c>
      <c r="D149" s="66">
        <v>8</v>
      </c>
      <c r="E149" s="64">
        <f t="shared" si="4"/>
        <v>2</v>
      </c>
      <c r="F149" s="54"/>
    </row>
    <row r="150" spans="2:6" ht="31.5">
      <c r="B150" s="65" t="s">
        <v>242</v>
      </c>
      <c r="C150" s="66">
        <v>3</v>
      </c>
      <c r="D150" s="66">
        <v>12</v>
      </c>
      <c r="E150" s="64">
        <f t="shared" si="4"/>
        <v>4</v>
      </c>
      <c r="F150" s="54"/>
    </row>
    <row r="151" spans="2:6" ht="31.5">
      <c r="B151" s="65" t="s">
        <v>311</v>
      </c>
      <c r="C151" s="66">
        <v>3</v>
      </c>
      <c r="D151" s="66">
        <v>8</v>
      </c>
      <c r="E151" s="64">
        <f t="shared" si="4"/>
        <v>2.6666666666666665</v>
      </c>
      <c r="F151" s="54"/>
    </row>
    <row r="152" spans="2:6" ht="31.5">
      <c r="B152" s="65" t="s">
        <v>248</v>
      </c>
      <c r="C152" s="66">
        <v>2</v>
      </c>
      <c r="D152" s="66">
        <v>5</v>
      </c>
      <c r="E152" s="64">
        <f t="shared" si="4"/>
        <v>2.5</v>
      </c>
      <c r="F152" s="54"/>
    </row>
    <row r="153" spans="2:6" ht="31.5">
      <c r="B153" s="65" t="s">
        <v>264</v>
      </c>
      <c r="C153" s="66">
        <v>2</v>
      </c>
      <c r="D153" s="66">
        <v>8</v>
      </c>
      <c r="E153" s="64">
        <f t="shared" si="4"/>
        <v>4</v>
      </c>
      <c r="F153" s="54"/>
    </row>
    <row r="154" spans="1:6" ht="47.25">
      <c r="A154" s="60"/>
      <c r="B154" s="61" t="s">
        <v>148</v>
      </c>
      <c r="C154" s="239">
        <f>SUM(C4:C153)</f>
        <v>815068</v>
      </c>
      <c r="D154" s="239">
        <f>SUM(D4:D153)</f>
        <v>2534047</v>
      </c>
      <c r="E154" s="62">
        <f t="shared" si="4"/>
        <v>3.109000721412201</v>
      </c>
      <c r="F154" s="54"/>
    </row>
    <row r="155" spans="2:6" s="72" customFormat="1" ht="15.75">
      <c r="B155" s="73"/>
      <c r="C155" s="74"/>
      <c r="D155" s="74"/>
      <c r="E155" s="74"/>
      <c r="F155" s="74"/>
    </row>
    <row r="156" spans="1:11" s="27" customFormat="1" ht="15" customHeight="1">
      <c r="A156" s="296" t="s">
        <v>96</v>
      </c>
      <c r="B156" s="296"/>
      <c r="C156" s="296"/>
      <c r="D156" s="26"/>
      <c r="E156" s="26"/>
      <c r="F156" s="26"/>
      <c r="G156" s="26"/>
      <c r="H156" s="26"/>
      <c r="I156" s="26"/>
      <c r="J156" s="26"/>
      <c r="K156" s="26"/>
    </row>
    <row r="157" spans="1:3" s="28" customFormat="1" ht="15.75">
      <c r="A157" s="297" t="s">
        <v>97</v>
      </c>
      <c r="B157" s="297"/>
      <c r="C157" s="297"/>
    </row>
    <row r="158" spans="3:10" ht="15.75">
      <c r="C158" s="75"/>
      <c r="D158" s="75"/>
      <c r="E158" s="76"/>
      <c r="F158" s="54"/>
      <c r="J158" s="68"/>
    </row>
    <row r="159" spans="4:11" ht="15.75">
      <c r="D159" s="75"/>
      <c r="E159" s="75"/>
      <c r="F159" s="76"/>
      <c r="K159" s="68"/>
    </row>
    <row r="160" spans="4:11" ht="15.75">
      <c r="D160" s="75"/>
      <c r="E160" s="75"/>
      <c r="F160" s="76"/>
      <c r="K160" s="68"/>
    </row>
    <row r="161" spans="4:11" ht="15.75">
      <c r="D161" s="75"/>
      <c r="E161" s="75"/>
      <c r="F161" s="76"/>
      <c r="K161" s="68"/>
    </row>
    <row r="162" spans="4:11" ht="15.75">
      <c r="D162" s="75"/>
      <c r="E162" s="75"/>
      <c r="F162" s="76"/>
      <c r="K162" s="68"/>
    </row>
    <row r="163" spans="4:11" ht="15.75">
      <c r="D163" s="75"/>
      <c r="E163" s="75"/>
      <c r="F163" s="76"/>
      <c r="K163" s="68"/>
    </row>
    <row r="164" ht="15.75">
      <c r="K164" s="68"/>
    </row>
    <row r="165" ht="15.75">
      <c r="K165" s="68"/>
    </row>
    <row r="166" ht="15.75">
      <c r="K166" s="68"/>
    </row>
    <row r="167" ht="15.75">
      <c r="K167" s="68"/>
    </row>
    <row r="168" ht="15.75">
      <c r="K168" s="46"/>
    </row>
    <row r="169" ht="15.75">
      <c r="K169" s="46"/>
    </row>
    <row r="170" ht="15.75">
      <c r="K170" s="46"/>
    </row>
    <row r="171" ht="15.75">
      <c r="K171" s="46"/>
    </row>
    <row r="172" ht="15.75">
      <c r="K172" s="46"/>
    </row>
  </sheetData>
  <sheetProtection/>
  <mergeCells count="3">
    <mergeCell ref="B1:F1"/>
    <mergeCell ref="A156:C156"/>
    <mergeCell ref="A157:C1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8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8.8515625" style="112" customWidth="1"/>
    <col min="2" max="13" width="8.7109375" style="135" customWidth="1"/>
    <col min="14" max="14" width="8.7109375" style="140" customWidth="1"/>
    <col min="15" max="16384" width="9.28125" style="112" customWidth="1"/>
  </cols>
  <sheetData>
    <row r="1" spans="1:14" s="97" customFormat="1" ht="39.75" customHeight="1">
      <c r="A1" s="281" t="s">
        <v>324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97" customFormat="1" ht="3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97" customFormat="1" ht="30" customHeight="1">
      <c r="A3" s="99" t="s">
        <v>325</v>
      </c>
      <c r="B3" s="100" t="s">
        <v>0</v>
      </c>
      <c r="C3" s="99" t="s">
        <v>1</v>
      </c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  <c r="J3" s="99" t="s">
        <v>8</v>
      </c>
      <c r="K3" s="99" t="s">
        <v>9</v>
      </c>
      <c r="L3" s="99" t="s">
        <v>10</v>
      </c>
      <c r="M3" s="99" t="s">
        <v>11</v>
      </c>
      <c r="N3" s="99" t="s">
        <v>12</v>
      </c>
    </row>
    <row r="4" spans="1:14" s="103" customFormat="1" ht="30" customHeight="1">
      <c r="A4" s="101" t="s">
        <v>326</v>
      </c>
      <c r="B4" s="102">
        <f>B5+B34+B81+B121+B157+B212+B231</f>
        <v>453241</v>
      </c>
      <c r="C4" s="102">
        <f aca="true" t="shared" si="0" ref="C4:L4">C5+C34+C81+C121+C157+C212+C231</f>
        <v>418506</v>
      </c>
      <c r="D4" s="102">
        <f t="shared" si="0"/>
        <v>511502</v>
      </c>
      <c r="E4" s="102">
        <f t="shared" si="0"/>
        <v>513379</v>
      </c>
      <c r="F4" s="102">
        <f t="shared" si="0"/>
        <v>609583</v>
      </c>
      <c r="G4" s="102">
        <f t="shared" si="0"/>
        <v>560076</v>
      </c>
      <c r="H4" s="102">
        <f t="shared" si="0"/>
        <v>246070</v>
      </c>
      <c r="I4" s="102">
        <f t="shared" si="0"/>
        <v>191376</v>
      </c>
      <c r="J4" s="102">
        <f t="shared" si="0"/>
        <v>699566</v>
      </c>
      <c r="K4" s="102">
        <f t="shared" si="0"/>
        <v>539877</v>
      </c>
      <c r="L4" s="102">
        <f t="shared" si="0"/>
        <v>537925</v>
      </c>
      <c r="M4" s="102">
        <f>M5+M34+M81+M121+M157+M212+M231</f>
        <v>537990</v>
      </c>
      <c r="N4" s="102">
        <f>N5+N34+N81+N121+N157+N212+N231</f>
        <v>5892515</v>
      </c>
    </row>
    <row r="5" spans="1:14" s="103" customFormat="1" ht="45.75" customHeight="1">
      <c r="A5" s="99" t="s">
        <v>327</v>
      </c>
      <c r="B5" s="104">
        <f>B6+B29</f>
        <v>391454</v>
      </c>
      <c r="C5" s="104">
        <f aca="true" t="shared" si="1" ref="C5:L5">C6+C29</f>
        <v>356669</v>
      </c>
      <c r="D5" s="104">
        <f t="shared" si="1"/>
        <v>430222</v>
      </c>
      <c r="E5" s="104">
        <f t="shared" si="1"/>
        <v>429643</v>
      </c>
      <c r="F5" s="104">
        <f t="shared" si="1"/>
        <v>511302</v>
      </c>
      <c r="G5" s="104">
        <f t="shared" si="1"/>
        <v>442324</v>
      </c>
      <c r="H5" s="104">
        <f t="shared" si="1"/>
        <v>75126</v>
      </c>
      <c r="I5" s="104">
        <f t="shared" si="1"/>
        <v>65949</v>
      </c>
      <c r="J5" s="104">
        <f t="shared" si="1"/>
        <v>593592</v>
      </c>
      <c r="K5" s="104">
        <f t="shared" si="1"/>
        <v>454758</v>
      </c>
      <c r="L5" s="104">
        <f t="shared" si="1"/>
        <v>463974</v>
      </c>
      <c r="M5" s="104">
        <f>M6+M29</f>
        <v>438643</v>
      </c>
      <c r="N5" s="104">
        <f>N6+N29</f>
        <v>4727080</v>
      </c>
    </row>
    <row r="6" spans="1:14" s="103" customFormat="1" ht="30" customHeight="1">
      <c r="A6" s="101" t="s">
        <v>328</v>
      </c>
      <c r="B6" s="105">
        <f>SUM(B7:B28)</f>
        <v>385789</v>
      </c>
      <c r="C6" s="105">
        <f aca="true" t="shared" si="2" ref="C6:N6">SUM(C7:C28)</f>
        <v>351524</v>
      </c>
      <c r="D6" s="105">
        <f t="shared" si="2"/>
        <v>423378</v>
      </c>
      <c r="E6" s="105">
        <f t="shared" si="2"/>
        <v>422797</v>
      </c>
      <c r="F6" s="105">
        <f t="shared" si="2"/>
        <v>503823</v>
      </c>
      <c r="G6" s="105">
        <f t="shared" si="2"/>
        <v>434713</v>
      </c>
      <c r="H6" s="105">
        <f t="shared" si="2"/>
        <v>61764</v>
      </c>
      <c r="I6" s="105">
        <f t="shared" si="2"/>
        <v>56810</v>
      </c>
      <c r="J6" s="105">
        <f t="shared" si="2"/>
        <v>583801</v>
      </c>
      <c r="K6" s="105">
        <f t="shared" si="2"/>
        <v>447993</v>
      </c>
      <c r="L6" s="105">
        <f t="shared" si="2"/>
        <v>457356</v>
      </c>
      <c r="M6" s="105">
        <f t="shared" si="2"/>
        <v>430671</v>
      </c>
      <c r="N6" s="105">
        <f t="shared" si="2"/>
        <v>4560419</v>
      </c>
    </row>
    <row r="7" spans="1:15" s="103" customFormat="1" ht="30" customHeight="1">
      <c r="A7" s="101" t="s">
        <v>329</v>
      </c>
      <c r="B7" s="106">
        <v>195075</v>
      </c>
      <c r="C7" s="106">
        <v>173856</v>
      </c>
      <c r="D7" s="106">
        <v>221359</v>
      </c>
      <c r="E7" s="106">
        <v>216296</v>
      </c>
      <c r="F7" s="106">
        <v>254782</v>
      </c>
      <c r="G7" s="106">
        <v>220930</v>
      </c>
      <c r="H7" s="106" t="s">
        <v>316</v>
      </c>
      <c r="I7" s="106" t="s">
        <v>316</v>
      </c>
      <c r="J7" s="106">
        <v>274119</v>
      </c>
      <c r="K7" s="106">
        <v>216302</v>
      </c>
      <c r="L7" s="106">
        <v>233318</v>
      </c>
      <c r="M7" s="106">
        <v>228862</v>
      </c>
      <c r="N7" s="105">
        <f aca="true" t="shared" si="3" ref="N7:N27">SUM(B7:M7)</f>
        <v>2234899</v>
      </c>
      <c r="O7" s="107"/>
    </row>
    <row r="8" spans="1:15" s="103" customFormat="1" ht="30" customHeight="1">
      <c r="A8" s="101" t="s">
        <v>330</v>
      </c>
      <c r="B8" s="108">
        <v>157991</v>
      </c>
      <c r="C8" s="108">
        <v>142207</v>
      </c>
      <c r="D8" s="108">
        <v>168591</v>
      </c>
      <c r="E8" s="108">
        <v>167806</v>
      </c>
      <c r="F8" s="108">
        <v>200227</v>
      </c>
      <c r="G8" s="108">
        <v>184472</v>
      </c>
      <c r="H8" s="108" t="s">
        <v>316</v>
      </c>
      <c r="I8" s="108" t="s">
        <v>316</v>
      </c>
      <c r="J8" s="108">
        <v>251051</v>
      </c>
      <c r="K8" s="108">
        <v>194370</v>
      </c>
      <c r="L8" s="108">
        <v>176264</v>
      </c>
      <c r="M8" s="108">
        <v>159619</v>
      </c>
      <c r="N8" s="105">
        <f t="shared" si="3"/>
        <v>1802598</v>
      </c>
      <c r="O8" s="107"/>
    </row>
    <row r="9" spans="1:15" s="103" customFormat="1" ht="30" customHeight="1">
      <c r="A9" s="101" t="s">
        <v>331</v>
      </c>
      <c r="B9" s="108">
        <v>6222</v>
      </c>
      <c r="C9" s="108">
        <v>5969</v>
      </c>
      <c r="D9" s="108">
        <v>6420</v>
      </c>
      <c r="E9" s="108">
        <v>7280</v>
      </c>
      <c r="F9" s="108">
        <v>7074</v>
      </c>
      <c r="G9" s="108">
        <v>3705</v>
      </c>
      <c r="H9" s="108">
        <v>8724</v>
      </c>
      <c r="I9" s="108">
        <v>7887</v>
      </c>
      <c r="J9" s="108">
        <v>10352</v>
      </c>
      <c r="K9" s="108">
        <v>6624</v>
      </c>
      <c r="L9" s="108">
        <v>5919</v>
      </c>
      <c r="M9" s="109">
        <v>7161</v>
      </c>
      <c r="N9" s="105">
        <f t="shared" si="3"/>
        <v>83337</v>
      </c>
      <c r="O9" s="107"/>
    </row>
    <row r="10" spans="1:15" s="103" customFormat="1" ht="30" customHeight="1">
      <c r="A10" s="101" t="s">
        <v>332</v>
      </c>
      <c r="B10" s="108">
        <v>11298</v>
      </c>
      <c r="C10" s="108">
        <v>15983</v>
      </c>
      <c r="D10" s="108">
        <v>15173</v>
      </c>
      <c r="E10" s="108">
        <v>18271</v>
      </c>
      <c r="F10" s="108">
        <v>24052</v>
      </c>
      <c r="G10" s="108">
        <v>14081</v>
      </c>
      <c r="H10" s="108">
        <v>28549</v>
      </c>
      <c r="I10" s="108">
        <v>26681</v>
      </c>
      <c r="J10" s="108">
        <v>27641</v>
      </c>
      <c r="K10" s="108">
        <v>16006</v>
      </c>
      <c r="L10" s="108">
        <v>23474</v>
      </c>
      <c r="M10" s="108">
        <v>14804</v>
      </c>
      <c r="N10" s="105">
        <f t="shared" si="3"/>
        <v>236013</v>
      </c>
      <c r="O10" s="107"/>
    </row>
    <row r="11" spans="1:19" s="103" customFormat="1" ht="30" customHeight="1">
      <c r="A11" s="101" t="s">
        <v>333</v>
      </c>
      <c r="B11" s="108">
        <v>5281</v>
      </c>
      <c r="C11" s="108">
        <v>5327</v>
      </c>
      <c r="D11" s="108">
        <v>5992</v>
      </c>
      <c r="E11" s="108">
        <v>6593</v>
      </c>
      <c r="F11" s="108">
        <v>8229</v>
      </c>
      <c r="G11" s="108">
        <v>5790</v>
      </c>
      <c r="H11" s="108">
        <v>11170</v>
      </c>
      <c r="I11" s="108">
        <v>9438</v>
      </c>
      <c r="J11" s="108">
        <v>9099</v>
      </c>
      <c r="K11" s="108">
        <v>6337</v>
      </c>
      <c r="L11" s="108">
        <v>6440</v>
      </c>
      <c r="M11" s="108">
        <v>6997</v>
      </c>
      <c r="N11" s="105">
        <f t="shared" si="3"/>
        <v>86693</v>
      </c>
      <c r="O11" s="107"/>
      <c r="S11" s="103" t="s">
        <v>334</v>
      </c>
    </row>
    <row r="12" spans="1:19" s="103" customFormat="1" ht="30" customHeight="1">
      <c r="A12" s="110" t="s">
        <v>335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5">
        <f t="shared" si="3"/>
        <v>0</v>
      </c>
      <c r="O12" s="107"/>
      <c r="S12" s="103" t="s">
        <v>334</v>
      </c>
    </row>
    <row r="13" spans="1:19" s="103" customFormat="1" ht="30" customHeight="1">
      <c r="A13" s="101" t="s">
        <v>336</v>
      </c>
      <c r="B13" s="108">
        <v>3815</v>
      </c>
      <c r="C13" s="108">
        <v>2553</v>
      </c>
      <c r="D13" s="108">
        <v>1618</v>
      </c>
      <c r="E13" s="108">
        <v>1653</v>
      </c>
      <c r="F13" s="108">
        <v>2807</v>
      </c>
      <c r="G13" s="108">
        <v>1969</v>
      </c>
      <c r="H13" s="108">
        <v>4808</v>
      </c>
      <c r="I13" s="108">
        <v>4488</v>
      </c>
      <c r="J13" s="108">
        <v>4129</v>
      </c>
      <c r="K13" s="108">
        <v>2616</v>
      </c>
      <c r="L13" s="108">
        <v>5147</v>
      </c>
      <c r="M13" s="108">
        <v>4788</v>
      </c>
      <c r="N13" s="105">
        <f t="shared" si="3"/>
        <v>40391</v>
      </c>
      <c r="O13" s="107"/>
      <c r="S13" s="103" t="s">
        <v>334</v>
      </c>
    </row>
    <row r="14" spans="1:15" s="103" customFormat="1" ht="30" customHeight="1">
      <c r="A14" s="101" t="s">
        <v>337</v>
      </c>
      <c r="B14" s="108">
        <v>298</v>
      </c>
      <c r="C14" s="108">
        <v>333</v>
      </c>
      <c r="D14" s="108">
        <v>440</v>
      </c>
      <c r="E14" s="108">
        <v>405</v>
      </c>
      <c r="F14" s="108">
        <v>446</v>
      </c>
      <c r="G14" s="108">
        <v>227</v>
      </c>
      <c r="H14" s="108">
        <v>449</v>
      </c>
      <c r="I14" s="108">
        <v>424</v>
      </c>
      <c r="J14" s="108">
        <v>336</v>
      </c>
      <c r="K14" s="108">
        <v>371</v>
      </c>
      <c r="L14" s="108">
        <v>370</v>
      </c>
      <c r="M14" s="108">
        <v>399</v>
      </c>
      <c r="N14" s="105">
        <f t="shared" si="3"/>
        <v>4498</v>
      </c>
      <c r="O14" s="107"/>
    </row>
    <row r="15" spans="1:15" s="103" customFormat="1" ht="30" customHeight="1">
      <c r="A15" s="101" t="s">
        <v>338</v>
      </c>
      <c r="B15" s="108">
        <v>1</v>
      </c>
      <c r="C15" s="108">
        <v>4</v>
      </c>
      <c r="D15" s="108">
        <v>1</v>
      </c>
      <c r="E15" s="108">
        <v>5</v>
      </c>
      <c r="F15" s="108">
        <v>9</v>
      </c>
      <c r="G15" s="108">
        <v>3</v>
      </c>
      <c r="H15" s="108">
        <v>4</v>
      </c>
      <c r="I15" s="108">
        <v>0</v>
      </c>
      <c r="J15" s="108">
        <v>8</v>
      </c>
      <c r="K15" s="108">
        <v>7</v>
      </c>
      <c r="L15" s="108">
        <v>7</v>
      </c>
      <c r="M15" s="108">
        <v>0</v>
      </c>
      <c r="N15" s="105">
        <f t="shared" si="3"/>
        <v>49</v>
      </c>
      <c r="O15" s="107"/>
    </row>
    <row r="16" spans="1:16" s="103" customFormat="1" ht="30" customHeight="1">
      <c r="A16" s="101" t="s">
        <v>339</v>
      </c>
      <c r="B16" s="106">
        <v>24</v>
      </c>
      <c r="C16" s="106">
        <v>21</v>
      </c>
      <c r="D16" s="106">
        <v>32</v>
      </c>
      <c r="E16" s="106">
        <v>36</v>
      </c>
      <c r="F16" s="106">
        <v>35</v>
      </c>
      <c r="G16" s="106">
        <v>31</v>
      </c>
      <c r="H16" s="106">
        <v>24</v>
      </c>
      <c r="I16" s="106">
        <v>37</v>
      </c>
      <c r="J16" s="106">
        <v>52</v>
      </c>
      <c r="K16" s="108">
        <v>30</v>
      </c>
      <c r="L16" s="106">
        <v>31</v>
      </c>
      <c r="M16" s="108">
        <v>29</v>
      </c>
      <c r="N16" s="105">
        <f t="shared" si="3"/>
        <v>382</v>
      </c>
      <c r="O16" s="107"/>
      <c r="P16" s="107"/>
    </row>
    <row r="17" spans="1:16" s="103" customFormat="1" ht="30" customHeight="1">
      <c r="A17" s="101" t="s">
        <v>340</v>
      </c>
      <c r="B17" s="106">
        <v>10</v>
      </c>
      <c r="C17" s="106">
        <v>13</v>
      </c>
      <c r="D17" s="106">
        <v>12</v>
      </c>
      <c r="E17" s="106">
        <v>13</v>
      </c>
      <c r="F17" s="106">
        <v>13</v>
      </c>
      <c r="G17" s="106">
        <v>15</v>
      </c>
      <c r="H17" s="106">
        <v>33</v>
      </c>
      <c r="I17" s="106">
        <v>21</v>
      </c>
      <c r="J17" s="106">
        <v>7</v>
      </c>
      <c r="K17" s="108">
        <v>12</v>
      </c>
      <c r="L17" s="106">
        <v>17</v>
      </c>
      <c r="M17" s="106">
        <v>27</v>
      </c>
      <c r="N17" s="105">
        <f t="shared" si="3"/>
        <v>193</v>
      </c>
      <c r="O17" s="107"/>
      <c r="P17" s="107"/>
    </row>
    <row r="18" spans="1:16" s="103" customFormat="1" ht="30" customHeight="1">
      <c r="A18" s="101" t="s">
        <v>341</v>
      </c>
      <c r="B18" s="106">
        <v>212</v>
      </c>
      <c r="C18" s="106">
        <v>199</v>
      </c>
      <c r="D18" s="106">
        <v>314</v>
      </c>
      <c r="E18" s="106">
        <v>291</v>
      </c>
      <c r="F18" s="106">
        <v>323</v>
      </c>
      <c r="G18" s="106">
        <v>195</v>
      </c>
      <c r="H18" s="106">
        <v>294</v>
      </c>
      <c r="I18" s="106">
        <v>287</v>
      </c>
      <c r="J18" s="106">
        <v>280</v>
      </c>
      <c r="K18" s="106">
        <v>389</v>
      </c>
      <c r="L18" s="106">
        <v>307</v>
      </c>
      <c r="M18" s="106">
        <v>227</v>
      </c>
      <c r="N18" s="105">
        <f t="shared" si="3"/>
        <v>3318</v>
      </c>
      <c r="O18" s="107"/>
      <c r="P18" s="107"/>
    </row>
    <row r="19" spans="1:16" s="103" customFormat="1" ht="30" customHeight="1">
      <c r="A19" s="101" t="s">
        <v>342</v>
      </c>
      <c r="B19" s="106">
        <v>747</v>
      </c>
      <c r="C19" s="106">
        <v>835</v>
      </c>
      <c r="D19" s="106">
        <v>484</v>
      </c>
      <c r="E19" s="106">
        <v>1017</v>
      </c>
      <c r="F19" s="106">
        <v>901</v>
      </c>
      <c r="G19" s="106">
        <v>421</v>
      </c>
      <c r="H19" s="106">
        <v>947</v>
      </c>
      <c r="I19" s="106">
        <v>967</v>
      </c>
      <c r="J19" s="106">
        <v>681</v>
      </c>
      <c r="K19" s="106">
        <v>600</v>
      </c>
      <c r="L19" s="106">
        <v>1465</v>
      </c>
      <c r="M19" s="106">
        <v>1130</v>
      </c>
      <c r="N19" s="105">
        <f t="shared" si="3"/>
        <v>10195</v>
      </c>
      <c r="O19" s="107"/>
      <c r="P19" s="107"/>
    </row>
    <row r="20" spans="1:16" s="103" customFormat="1" ht="30" customHeight="1">
      <c r="A20" s="101" t="s">
        <v>343</v>
      </c>
      <c r="B20" s="106">
        <v>2404</v>
      </c>
      <c r="C20" s="106">
        <v>1850</v>
      </c>
      <c r="D20" s="106">
        <v>819</v>
      </c>
      <c r="E20" s="106">
        <v>1005</v>
      </c>
      <c r="F20" s="106">
        <v>1806</v>
      </c>
      <c r="G20" s="106">
        <v>1237</v>
      </c>
      <c r="H20" s="106">
        <v>3410</v>
      </c>
      <c r="I20" s="106">
        <v>3032</v>
      </c>
      <c r="J20" s="106">
        <v>3124</v>
      </c>
      <c r="K20" s="106">
        <v>1759</v>
      </c>
      <c r="L20" s="106">
        <v>1850</v>
      </c>
      <c r="M20" s="106">
        <v>3357</v>
      </c>
      <c r="N20" s="105">
        <f t="shared" si="3"/>
        <v>25653</v>
      </c>
      <c r="O20" s="107"/>
      <c r="P20" s="107"/>
    </row>
    <row r="21" spans="1:16" s="103" customFormat="1" ht="30" customHeight="1">
      <c r="A21" s="101" t="s">
        <v>344</v>
      </c>
      <c r="B21" s="106">
        <v>215</v>
      </c>
      <c r="C21" s="106">
        <v>166</v>
      </c>
      <c r="D21" s="106">
        <v>170</v>
      </c>
      <c r="E21" s="106">
        <v>159</v>
      </c>
      <c r="F21" s="106">
        <v>409</v>
      </c>
      <c r="G21" s="106">
        <v>137</v>
      </c>
      <c r="H21" s="106">
        <v>414</v>
      </c>
      <c r="I21" s="106">
        <v>270</v>
      </c>
      <c r="J21" s="106">
        <v>266</v>
      </c>
      <c r="K21" s="106">
        <v>211</v>
      </c>
      <c r="L21" s="106">
        <v>487</v>
      </c>
      <c r="M21" s="106">
        <v>278</v>
      </c>
      <c r="N21" s="105">
        <f t="shared" si="3"/>
        <v>3182</v>
      </c>
      <c r="O21" s="107"/>
      <c r="P21" s="107"/>
    </row>
    <row r="22" spans="1:15" s="103" customFormat="1" ht="30" customHeight="1">
      <c r="A22" s="101" t="s">
        <v>345</v>
      </c>
      <c r="B22" s="106">
        <v>258</v>
      </c>
      <c r="C22" s="106">
        <v>182</v>
      </c>
      <c r="D22" s="106">
        <v>104</v>
      </c>
      <c r="E22" s="106">
        <v>116</v>
      </c>
      <c r="F22" s="106">
        <v>168</v>
      </c>
      <c r="G22" s="106">
        <v>82</v>
      </c>
      <c r="H22" s="106">
        <v>443</v>
      </c>
      <c r="I22" s="106">
        <v>368</v>
      </c>
      <c r="J22" s="106">
        <v>300</v>
      </c>
      <c r="K22" s="106">
        <v>216</v>
      </c>
      <c r="L22" s="106">
        <v>252</v>
      </c>
      <c r="M22" s="106">
        <v>376</v>
      </c>
      <c r="N22" s="105">
        <f t="shared" si="3"/>
        <v>2865</v>
      </c>
      <c r="O22" s="107"/>
    </row>
    <row r="23" spans="1:15" s="103" customFormat="1" ht="30" customHeight="1">
      <c r="A23" s="101" t="s">
        <v>346</v>
      </c>
      <c r="B23" s="108">
        <v>509</v>
      </c>
      <c r="C23" s="108">
        <v>439</v>
      </c>
      <c r="D23" s="108">
        <v>55</v>
      </c>
      <c r="E23" s="108">
        <v>72</v>
      </c>
      <c r="F23" s="108">
        <v>111</v>
      </c>
      <c r="G23" s="108">
        <v>93</v>
      </c>
      <c r="H23" s="108">
        <v>153</v>
      </c>
      <c r="I23" s="108">
        <v>150</v>
      </c>
      <c r="J23" s="108">
        <v>135</v>
      </c>
      <c r="K23" s="106">
        <v>93</v>
      </c>
      <c r="L23" s="108">
        <v>115</v>
      </c>
      <c r="M23" s="106">
        <v>189</v>
      </c>
      <c r="N23" s="105">
        <f t="shared" si="3"/>
        <v>2114</v>
      </c>
      <c r="O23" s="107"/>
    </row>
    <row r="24" spans="1:14" s="103" customFormat="1" ht="30" customHeight="1">
      <c r="A24" s="101" t="s">
        <v>347</v>
      </c>
      <c r="B24" s="108">
        <v>243</v>
      </c>
      <c r="C24" s="108">
        <v>336</v>
      </c>
      <c r="D24" s="108">
        <v>424</v>
      </c>
      <c r="E24" s="108">
        <v>400</v>
      </c>
      <c r="F24" s="108">
        <v>525</v>
      </c>
      <c r="G24" s="108">
        <v>258</v>
      </c>
      <c r="H24" s="108">
        <v>437</v>
      </c>
      <c r="I24" s="108">
        <v>668</v>
      </c>
      <c r="J24" s="108">
        <v>530</v>
      </c>
      <c r="K24" s="106">
        <v>460</v>
      </c>
      <c r="L24" s="108">
        <v>368</v>
      </c>
      <c r="M24" s="108">
        <v>543</v>
      </c>
      <c r="N24" s="105">
        <f t="shared" si="3"/>
        <v>5192</v>
      </c>
    </row>
    <row r="25" spans="1:15" s="103" customFormat="1" ht="30" customHeight="1">
      <c r="A25" s="101" t="s">
        <v>348</v>
      </c>
      <c r="B25" s="108">
        <v>264</v>
      </c>
      <c r="C25" s="108">
        <v>307</v>
      </c>
      <c r="D25" s="108">
        <v>268</v>
      </c>
      <c r="E25" s="108">
        <v>292</v>
      </c>
      <c r="F25" s="108">
        <v>508</v>
      </c>
      <c r="G25" s="108">
        <v>120</v>
      </c>
      <c r="H25" s="108">
        <v>273</v>
      </c>
      <c r="I25" s="108">
        <v>506</v>
      </c>
      <c r="J25" s="108">
        <v>269</v>
      </c>
      <c r="K25" s="108">
        <v>246</v>
      </c>
      <c r="L25" s="108">
        <v>215</v>
      </c>
      <c r="M25" s="108">
        <v>244</v>
      </c>
      <c r="N25" s="105">
        <f t="shared" si="3"/>
        <v>3512</v>
      </c>
      <c r="O25" s="107"/>
    </row>
    <row r="26" spans="1:15" s="103" customFormat="1" ht="30" customHeight="1">
      <c r="A26" s="101" t="s">
        <v>349</v>
      </c>
      <c r="B26" s="106">
        <v>20</v>
      </c>
      <c r="C26" s="106">
        <v>24</v>
      </c>
      <c r="D26" s="106">
        <v>29</v>
      </c>
      <c r="E26" s="106">
        <v>18</v>
      </c>
      <c r="F26" s="106">
        <v>38</v>
      </c>
      <c r="G26" s="106">
        <v>20</v>
      </c>
      <c r="H26" s="106">
        <v>17</v>
      </c>
      <c r="I26" s="106">
        <v>37</v>
      </c>
      <c r="J26" s="106">
        <v>40</v>
      </c>
      <c r="K26" s="108">
        <v>20</v>
      </c>
      <c r="L26" s="106">
        <v>39</v>
      </c>
      <c r="M26" s="108">
        <v>20</v>
      </c>
      <c r="N26" s="105">
        <f t="shared" si="3"/>
        <v>322</v>
      </c>
      <c r="O26" s="107"/>
    </row>
    <row r="27" spans="1:15" s="103" customFormat="1" ht="30" customHeight="1">
      <c r="A27" s="101" t="s">
        <v>350</v>
      </c>
      <c r="B27" s="106">
        <v>482</v>
      </c>
      <c r="C27" s="106">
        <v>468</v>
      </c>
      <c r="D27" s="106">
        <v>511</v>
      </c>
      <c r="E27" s="106">
        <v>511</v>
      </c>
      <c r="F27" s="106">
        <v>668</v>
      </c>
      <c r="G27" s="106">
        <v>482</v>
      </c>
      <c r="H27" s="106">
        <v>765</v>
      </c>
      <c r="I27" s="106">
        <v>775</v>
      </c>
      <c r="J27" s="106">
        <v>734</v>
      </c>
      <c r="K27" s="108">
        <v>597</v>
      </c>
      <c r="L27" s="106">
        <v>622</v>
      </c>
      <c r="M27" s="106">
        <v>713</v>
      </c>
      <c r="N27" s="105">
        <f t="shared" si="3"/>
        <v>7328</v>
      </c>
      <c r="O27" s="107"/>
    </row>
    <row r="28" spans="1:14" ht="30" customHeight="1">
      <c r="A28" s="101" t="s">
        <v>351</v>
      </c>
      <c r="B28" s="111">
        <v>420</v>
      </c>
      <c r="C28" s="111">
        <v>452</v>
      </c>
      <c r="D28" s="111">
        <v>562</v>
      </c>
      <c r="E28" s="111">
        <v>558</v>
      </c>
      <c r="F28" s="111">
        <v>692</v>
      </c>
      <c r="G28" s="111">
        <v>445</v>
      </c>
      <c r="H28" s="111">
        <v>850</v>
      </c>
      <c r="I28" s="111">
        <v>774</v>
      </c>
      <c r="J28" s="111">
        <v>648</v>
      </c>
      <c r="K28" s="106">
        <v>727</v>
      </c>
      <c r="L28" s="111">
        <v>649</v>
      </c>
      <c r="M28" s="106">
        <v>908</v>
      </c>
      <c r="N28" s="105">
        <f>SUM(B28:M28)</f>
        <v>7685</v>
      </c>
    </row>
    <row r="29" spans="1:14" ht="25.5">
      <c r="A29" s="113" t="s">
        <v>352</v>
      </c>
      <c r="B29" s="114">
        <f>SUM(B30:B33)</f>
        <v>5665</v>
      </c>
      <c r="C29" s="114">
        <f aca="true" t="shared" si="4" ref="C29:M29">SUM(C30:C33)</f>
        <v>5145</v>
      </c>
      <c r="D29" s="114">
        <f t="shared" si="4"/>
        <v>6844</v>
      </c>
      <c r="E29" s="114">
        <f t="shared" si="4"/>
        <v>6846</v>
      </c>
      <c r="F29" s="114">
        <f t="shared" si="4"/>
        <v>7479</v>
      </c>
      <c r="G29" s="114">
        <f t="shared" si="4"/>
        <v>7611</v>
      </c>
      <c r="H29" s="114">
        <f t="shared" si="4"/>
        <v>13362</v>
      </c>
      <c r="I29" s="114">
        <f t="shared" si="4"/>
        <v>9139</v>
      </c>
      <c r="J29" s="114">
        <f t="shared" si="4"/>
        <v>9791</v>
      </c>
      <c r="K29" s="114">
        <f t="shared" si="4"/>
        <v>6765</v>
      </c>
      <c r="L29" s="114">
        <f t="shared" si="4"/>
        <v>6618</v>
      </c>
      <c r="M29" s="114">
        <f t="shared" si="4"/>
        <v>7972</v>
      </c>
      <c r="N29" s="114">
        <f>SUM(N30:N33)</f>
        <v>166661</v>
      </c>
    </row>
    <row r="30" spans="1:14" ht="30" customHeight="1">
      <c r="A30" s="113" t="s">
        <v>353</v>
      </c>
      <c r="B30" s="111">
        <v>3802</v>
      </c>
      <c r="C30" s="111">
        <v>3020</v>
      </c>
      <c r="D30" s="115">
        <v>4557</v>
      </c>
      <c r="E30" s="115">
        <v>4559</v>
      </c>
      <c r="F30" s="115">
        <v>4601</v>
      </c>
      <c r="G30" s="115">
        <v>4957</v>
      </c>
      <c r="H30" s="115">
        <v>10202</v>
      </c>
      <c r="I30" s="115">
        <v>5969</v>
      </c>
      <c r="J30" s="115">
        <v>6951</v>
      </c>
      <c r="K30" s="115">
        <v>3928</v>
      </c>
      <c r="L30" s="111">
        <v>3795</v>
      </c>
      <c r="M30" s="115">
        <v>5162</v>
      </c>
      <c r="N30" s="115">
        <f>SUM(N31:N34)</f>
        <v>134927</v>
      </c>
    </row>
    <row r="31" spans="1:14" ht="30" customHeight="1">
      <c r="A31" s="113" t="s">
        <v>354</v>
      </c>
      <c r="B31" s="111">
        <v>1849</v>
      </c>
      <c r="C31" s="111">
        <v>2110</v>
      </c>
      <c r="D31" s="111">
        <v>2265</v>
      </c>
      <c r="E31" s="111">
        <v>2268</v>
      </c>
      <c r="F31" s="111">
        <v>2863</v>
      </c>
      <c r="G31" s="111">
        <v>2638</v>
      </c>
      <c r="H31" s="111">
        <v>3139</v>
      </c>
      <c r="I31" s="111">
        <v>3140</v>
      </c>
      <c r="J31" s="111">
        <v>2822</v>
      </c>
      <c r="K31" s="111">
        <v>2812</v>
      </c>
      <c r="L31" s="111">
        <v>2808</v>
      </c>
      <c r="M31" s="111">
        <v>2796</v>
      </c>
      <c r="N31" s="115">
        <f aca="true" t="shared" si="5" ref="N31:N94">SUM(B31:M31)</f>
        <v>31510</v>
      </c>
    </row>
    <row r="32" spans="1:14" ht="30" customHeight="1">
      <c r="A32" s="113" t="s">
        <v>355</v>
      </c>
      <c r="B32" s="111">
        <v>14</v>
      </c>
      <c r="C32" s="111">
        <v>15</v>
      </c>
      <c r="D32" s="111">
        <v>22</v>
      </c>
      <c r="E32" s="111">
        <v>19</v>
      </c>
      <c r="F32" s="111">
        <v>15</v>
      </c>
      <c r="G32" s="111">
        <v>16</v>
      </c>
      <c r="H32" s="111">
        <v>21</v>
      </c>
      <c r="I32" s="111">
        <v>30</v>
      </c>
      <c r="J32" s="111">
        <v>18</v>
      </c>
      <c r="K32" s="111">
        <v>25</v>
      </c>
      <c r="L32" s="111">
        <v>15</v>
      </c>
      <c r="M32" s="111">
        <v>14</v>
      </c>
      <c r="N32" s="115">
        <f t="shared" si="5"/>
        <v>224</v>
      </c>
    </row>
    <row r="33" spans="1:14" ht="30" customHeight="1">
      <c r="A33" s="113" t="s">
        <v>356</v>
      </c>
      <c r="B33" s="116">
        <v>0</v>
      </c>
      <c r="C33" s="116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7">
        <v>0</v>
      </c>
      <c r="M33" s="111">
        <v>0</v>
      </c>
      <c r="N33" s="115">
        <f t="shared" si="5"/>
        <v>0</v>
      </c>
    </row>
    <row r="34" spans="1:14" ht="25.5">
      <c r="A34" s="118" t="s">
        <v>357</v>
      </c>
      <c r="B34" s="119">
        <f>B35+B45+B58</f>
        <v>6113</v>
      </c>
      <c r="C34" s="119">
        <f aca="true" t="shared" si="6" ref="C34:M34">C35+C45+C58</f>
        <v>6923</v>
      </c>
      <c r="D34" s="119">
        <f t="shared" si="6"/>
        <v>8140</v>
      </c>
      <c r="E34" s="119">
        <f t="shared" si="6"/>
        <v>7240</v>
      </c>
      <c r="F34" s="119">
        <f t="shared" si="6"/>
        <v>9073</v>
      </c>
      <c r="G34" s="119">
        <f t="shared" si="6"/>
        <v>11251</v>
      </c>
      <c r="H34" s="119">
        <f t="shared" si="6"/>
        <v>10823</v>
      </c>
      <c r="I34" s="119">
        <f t="shared" si="6"/>
        <v>9686</v>
      </c>
      <c r="J34" s="119">
        <f t="shared" si="6"/>
        <v>9347</v>
      </c>
      <c r="K34" s="119">
        <f t="shared" si="6"/>
        <v>8760</v>
      </c>
      <c r="L34" s="119">
        <f t="shared" si="6"/>
        <v>7699</v>
      </c>
      <c r="M34" s="119">
        <f t="shared" si="6"/>
        <v>8138</v>
      </c>
      <c r="N34" s="119">
        <f>N35+N45+N58</f>
        <v>103193</v>
      </c>
    </row>
    <row r="35" spans="1:14" ht="30" customHeight="1">
      <c r="A35" s="113" t="s">
        <v>358</v>
      </c>
      <c r="B35" s="115">
        <f>SUM(B36:B44)</f>
        <v>84</v>
      </c>
      <c r="C35" s="115">
        <f aca="true" t="shared" si="7" ref="C35:N35">SUM(C36:C44)</f>
        <v>127</v>
      </c>
      <c r="D35" s="115">
        <f t="shared" si="7"/>
        <v>98</v>
      </c>
      <c r="E35" s="115">
        <f t="shared" si="7"/>
        <v>113</v>
      </c>
      <c r="F35" s="115">
        <f t="shared" si="7"/>
        <v>117</v>
      </c>
      <c r="G35" s="115">
        <f t="shared" si="7"/>
        <v>222</v>
      </c>
      <c r="H35" s="115">
        <f t="shared" si="7"/>
        <v>265</v>
      </c>
      <c r="I35" s="115">
        <f t="shared" si="7"/>
        <v>208</v>
      </c>
      <c r="J35" s="115">
        <f t="shared" si="7"/>
        <v>230</v>
      </c>
      <c r="K35" s="115">
        <f t="shared" si="7"/>
        <v>144</v>
      </c>
      <c r="L35" s="115">
        <f t="shared" si="7"/>
        <v>85</v>
      </c>
      <c r="M35" s="115">
        <f t="shared" si="7"/>
        <v>158</v>
      </c>
      <c r="N35" s="115">
        <f t="shared" si="7"/>
        <v>1851</v>
      </c>
    </row>
    <row r="36" spans="1:14" ht="30" customHeight="1">
      <c r="A36" s="113" t="s">
        <v>359</v>
      </c>
      <c r="B36" s="111">
        <v>9</v>
      </c>
      <c r="C36" s="111">
        <v>3</v>
      </c>
      <c r="D36" s="111">
        <v>8</v>
      </c>
      <c r="E36" s="111">
        <v>6</v>
      </c>
      <c r="F36" s="111">
        <v>4</v>
      </c>
      <c r="G36" s="111">
        <v>17</v>
      </c>
      <c r="H36" s="111">
        <v>18</v>
      </c>
      <c r="I36" s="111">
        <v>26</v>
      </c>
      <c r="J36" s="111">
        <v>17</v>
      </c>
      <c r="K36" s="111">
        <v>6</v>
      </c>
      <c r="L36" s="111">
        <v>3</v>
      </c>
      <c r="M36" s="111">
        <v>14</v>
      </c>
      <c r="N36" s="115">
        <f>SUM(B36:M36)</f>
        <v>131</v>
      </c>
    </row>
    <row r="37" spans="1:14" ht="30" customHeight="1">
      <c r="A37" s="113" t="s">
        <v>360</v>
      </c>
      <c r="B37" s="111">
        <v>31</v>
      </c>
      <c r="C37" s="111">
        <v>44</v>
      </c>
      <c r="D37" s="111">
        <v>37</v>
      </c>
      <c r="E37" s="111">
        <v>43</v>
      </c>
      <c r="F37" s="111">
        <v>46</v>
      </c>
      <c r="G37" s="111">
        <v>69</v>
      </c>
      <c r="H37" s="111">
        <v>60</v>
      </c>
      <c r="I37" s="111">
        <v>54</v>
      </c>
      <c r="J37" s="111">
        <v>77</v>
      </c>
      <c r="K37" s="111">
        <v>43</v>
      </c>
      <c r="L37" s="111">
        <v>28</v>
      </c>
      <c r="M37" s="111">
        <v>52</v>
      </c>
      <c r="N37" s="115">
        <f t="shared" si="5"/>
        <v>584</v>
      </c>
    </row>
    <row r="38" spans="1:14" ht="30" customHeight="1">
      <c r="A38" s="113" t="s">
        <v>361</v>
      </c>
      <c r="B38" s="111">
        <v>1</v>
      </c>
      <c r="C38" s="111">
        <v>5</v>
      </c>
      <c r="D38" s="111">
        <v>2</v>
      </c>
      <c r="E38" s="111">
        <v>0</v>
      </c>
      <c r="F38" s="111">
        <v>2</v>
      </c>
      <c r="G38" s="111">
        <v>3</v>
      </c>
      <c r="H38" s="111">
        <v>9</v>
      </c>
      <c r="I38" s="111">
        <v>7</v>
      </c>
      <c r="J38" s="111">
        <v>4</v>
      </c>
      <c r="K38" s="111">
        <v>3</v>
      </c>
      <c r="L38" s="111">
        <v>3</v>
      </c>
      <c r="M38" s="111">
        <v>2</v>
      </c>
      <c r="N38" s="115">
        <f t="shared" si="5"/>
        <v>41</v>
      </c>
    </row>
    <row r="39" spans="1:14" ht="30" customHeight="1">
      <c r="A39" s="113" t="s">
        <v>362</v>
      </c>
      <c r="B39" s="111">
        <v>2</v>
      </c>
      <c r="C39" s="111">
        <v>2</v>
      </c>
      <c r="D39" s="111">
        <v>5</v>
      </c>
      <c r="E39" s="111">
        <v>1</v>
      </c>
      <c r="F39" s="111">
        <v>10</v>
      </c>
      <c r="G39" s="111">
        <v>2</v>
      </c>
      <c r="H39" s="111">
        <v>9</v>
      </c>
      <c r="I39" s="111">
        <v>5</v>
      </c>
      <c r="J39" s="111">
        <v>14</v>
      </c>
      <c r="K39" s="111">
        <v>4</v>
      </c>
      <c r="L39" s="111">
        <v>4</v>
      </c>
      <c r="M39" s="111">
        <v>8</v>
      </c>
      <c r="N39" s="115">
        <f t="shared" si="5"/>
        <v>66</v>
      </c>
    </row>
    <row r="40" spans="1:14" ht="30" customHeight="1">
      <c r="A40" s="113" t="s">
        <v>363</v>
      </c>
      <c r="B40" s="111">
        <v>21</v>
      </c>
      <c r="C40" s="111">
        <v>33</v>
      </c>
      <c r="D40" s="111">
        <v>28</v>
      </c>
      <c r="E40" s="111">
        <v>28</v>
      </c>
      <c r="F40" s="111">
        <v>31</v>
      </c>
      <c r="G40" s="111">
        <v>67</v>
      </c>
      <c r="H40" s="111">
        <v>85</v>
      </c>
      <c r="I40" s="111">
        <v>53</v>
      </c>
      <c r="J40" s="111">
        <v>70</v>
      </c>
      <c r="K40" s="111">
        <v>23</v>
      </c>
      <c r="L40" s="111">
        <v>30</v>
      </c>
      <c r="M40" s="111">
        <v>50</v>
      </c>
      <c r="N40" s="115">
        <f t="shared" si="5"/>
        <v>519</v>
      </c>
    </row>
    <row r="41" spans="1:14" ht="30" customHeight="1">
      <c r="A41" s="113" t="s">
        <v>364</v>
      </c>
      <c r="B41" s="111">
        <v>11</v>
      </c>
      <c r="C41" s="111">
        <v>1</v>
      </c>
      <c r="D41" s="111">
        <v>0</v>
      </c>
      <c r="E41" s="111">
        <v>2</v>
      </c>
      <c r="F41" s="111">
        <v>2</v>
      </c>
      <c r="G41" s="111">
        <v>0</v>
      </c>
      <c r="H41" s="111">
        <v>2</v>
      </c>
      <c r="I41" s="111">
        <v>5</v>
      </c>
      <c r="J41" s="111">
        <v>10</v>
      </c>
      <c r="K41" s="111">
        <v>52</v>
      </c>
      <c r="L41" s="111">
        <v>1</v>
      </c>
      <c r="M41" s="111">
        <v>2</v>
      </c>
      <c r="N41" s="115">
        <f t="shared" si="5"/>
        <v>88</v>
      </c>
    </row>
    <row r="42" spans="1:14" ht="30" customHeight="1">
      <c r="A42" s="113" t="s">
        <v>365</v>
      </c>
      <c r="B42" s="111">
        <v>9</v>
      </c>
      <c r="C42" s="111">
        <v>39</v>
      </c>
      <c r="D42" s="111">
        <v>18</v>
      </c>
      <c r="E42" s="111">
        <v>33</v>
      </c>
      <c r="F42" s="111">
        <v>22</v>
      </c>
      <c r="G42" s="111">
        <v>64</v>
      </c>
      <c r="H42" s="111">
        <v>82</v>
      </c>
      <c r="I42" s="111">
        <v>58</v>
      </c>
      <c r="J42" s="111">
        <v>38</v>
      </c>
      <c r="K42" s="111">
        <v>13</v>
      </c>
      <c r="L42" s="111">
        <v>16</v>
      </c>
      <c r="M42" s="111">
        <v>30</v>
      </c>
      <c r="N42" s="115">
        <f t="shared" si="5"/>
        <v>422</v>
      </c>
    </row>
    <row r="43" spans="1:14" ht="30" customHeight="1">
      <c r="A43" s="113" t="s">
        <v>366</v>
      </c>
      <c r="B43" s="111">
        <v>0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5">
        <f t="shared" si="5"/>
        <v>0</v>
      </c>
    </row>
    <row r="44" spans="1:14" ht="30" customHeight="1">
      <c r="A44" s="113" t="s">
        <v>367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5">
        <f t="shared" si="5"/>
        <v>0</v>
      </c>
    </row>
    <row r="45" spans="1:14" ht="30" customHeight="1">
      <c r="A45" s="113" t="s">
        <v>368</v>
      </c>
      <c r="B45" s="115">
        <f>SUM(B46:B57)</f>
        <v>5050</v>
      </c>
      <c r="C45" s="115">
        <f aca="true" t="shared" si="8" ref="C45:N45">SUM(C46:C57)</f>
        <v>5767</v>
      </c>
      <c r="D45" s="115">
        <f t="shared" si="8"/>
        <v>6877</v>
      </c>
      <c r="E45" s="115">
        <f t="shared" si="8"/>
        <v>5958</v>
      </c>
      <c r="F45" s="115">
        <f t="shared" si="8"/>
        <v>7533</v>
      </c>
      <c r="G45" s="115">
        <f t="shared" si="8"/>
        <v>8151</v>
      </c>
      <c r="H45" s="115">
        <f t="shared" si="8"/>
        <v>7646</v>
      </c>
      <c r="I45" s="115">
        <f t="shared" si="8"/>
        <v>7718</v>
      </c>
      <c r="J45" s="115">
        <f t="shared" si="8"/>
        <v>7635</v>
      </c>
      <c r="K45" s="115">
        <f t="shared" si="8"/>
        <v>7664</v>
      </c>
      <c r="L45" s="115">
        <f t="shared" si="8"/>
        <v>6676</v>
      </c>
      <c r="M45" s="115">
        <f t="shared" si="8"/>
        <v>6365</v>
      </c>
      <c r="N45" s="115">
        <f t="shared" si="8"/>
        <v>83040</v>
      </c>
    </row>
    <row r="46" spans="1:14" ht="30" customHeight="1">
      <c r="A46" s="113" t="s">
        <v>369</v>
      </c>
      <c r="B46" s="111">
        <v>1</v>
      </c>
      <c r="C46" s="111">
        <v>2</v>
      </c>
      <c r="D46" s="111">
        <v>7</v>
      </c>
      <c r="E46" s="111">
        <v>2</v>
      </c>
      <c r="F46" s="111">
        <v>2</v>
      </c>
      <c r="G46" s="111">
        <v>7</v>
      </c>
      <c r="H46" s="115">
        <v>10</v>
      </c>
      <c r="I46" s="111">
        <v>8</v>
      </c>
      <c r="J46" s="111">
        <v>14</v>
      </c>
      <c r="K46" s="111">
        <v>10</v>
      </c>
      <c r="L46" s="111">
        <v>2</v>
      </c>
      <c r="M46" s="111">
        <v>0</v>
      </c>
      <c r="N46" s="115">
        <f t="shared" si="5"/>
        <v>65</v>
      </c>
    </row>
    <row r="47" spans="1:14" ht="30" customHeight="1">
      <c r="A47" s="113" t="s">
        <v>370</v>
      </c>
      <c r="B47" s="111">
        <v>9</v>
      </c>
      <c r="C47" s="111">
        <v>10</v>
      </c>
      <c r="D47" s="111">
        <v>2</v>
      </c>
      <c r="E47" s="111">
        <v>1</v>
      </c>
      <c r="F47" s="111">
        <v>8</v>
      </c>
      <c r="G47" s="111">
        <v>3</v>
      </c>
      <c r="H47" s="111">
        <v>17</v>
      </c>
      <c r="I47" s="111">
        <v>4</v>
      </c>
      <c r="J47" s="111">
        <v>13</v>
      </c>
      <c r="K47" s="111">
        <v>10</v>
      </c>
      <c r="L47" s="111">
        <v>11</v>
      </c>
      <c r="M47" s="111">
        <v>13</v>
      </c>
      <c r="N47" s="115">
        <f t="shared" si="5"/>
        <v>101</v>
      </c>
    </row>
    <row r="48" spans="1:14" ht="30" customHeight="1">
      <c r="A48" s="113" t="s">
        <v>371</v>
      </c>
      <c r="B48" s="111">
        <v>4792</v>
      </c>
      <c r="C48" s="111">
        <v>5562</v>
      </c>
      <c r="D48" s="111">
        <v>6493</v>
      </c>
      <c r="E48" s="111">
        <v>5717</v>
      </c>
      <c r="F48" s="111">
        <v>7269</v>
      </c>
      <c r="G48" s="111">
        <v>7674</v>
      </c>
      <c r="H48" s="111">
        <v>7097</v>
      </c>
      <c r="I48" s="111">
        <v>7376</v>
      </c>
      <c r="J48" s="111">
        <v>7293</v>
      </c>
      <c r="K48" s="111">
        <v>7406</v>
      </c>
      <c r="L48" s="111">
        <v>6466</v>
      </c>
      <c r="M48" s="111">
        <v>5995</v>
      </c>
      <c r="N48" s="115">
        <f t="shared" si="5"/>
        <v>79140</v>
      </c>
    </row>
    <row r="49" spans="1:14" s="123" customFormat="1" ht="30" customHeight="1">
      <c r="A49" s="120" t="s">
        <v>372</v>
      </c>
      <c r="B49" s="111">
        <v>139</v>
      </c>
      <c r="C49" s="121">
        <v>94</v>
      </c>
      <c r="D49" s="121">
        <v>108</v>
      </c>
      <c r="E49" s="121">
        <v>115</v>
      </c>
      <c r="F49" s="121">
        <v>131</v>
      </c>
      <c r="G49" s="121">
        <v>199</v>
      </c>
      <c r="H49" s="111">
        <v>212</v>
      </c>
      <c r="I49" s="121">
        <v>150</v>
      </c>
      <c r="J49" s="121">
        <v>143</v>
      </c>
      <c r="K49" s="121">
        <v>115</v>
      </c>
      <c r="L49" s="121">
        <v>105</v>
      </c>
      <c r="M49" s="121">
        <v>159</v>
      </c>
      <c r="N49" s="122">
        <f t="shared" si="5"/>
        <v>1670</v>
      </c>
    </row>
    <row r="50" spans="1:14" ht="30" customHeight="1">
      <c r="A50" s="113" t="s">
        <v>373</v>
      </c>
      <c r="B50" s="111">
        <v>32</v>
      </c>
      <c r="C50" s="111">
        <v>27</v>
      </c>
      <c r="D50" s="111">
        <v>26</v>
      </c>
      <c r="E50" s="111">
        <v>28</v>
      </c>
      <c r="F50" s="111">
        <v>17</v>
      </c>
      <c r="G50" s="111">
        <v>52</v>
      </c>
      <c r="H50" s="121">
        <v>61</v>
      </c>
      <c r="I50" s="111">
        <v>43</v>
      </c>
      <c r="J50" s="111">
        <v>47</v>
      </c>
      <c r="K50" s="111">
        <v>28</v>
      </c>
      <c r="L50" s="111">
        <v>19</v>
      </c>
      <c r="M50" s="111">
        <v>38</v>
      </c>
      <c r="N50" s="115">
        <f t="shared" si="5"/>
        <v>418</v>
      </c>
    </row>
    <row r="51" spans="1:14" ht="30" customHeight="1">
      <c r="A51" s="113" t="s">
        <v>374</v>
      </c>
      <c r="B51" s="111">
        <v>12</v>
      </c>
      <c r="C51" s="111">
        <v>10</v>
      </c>
      <c r="D51" s="111">
        <v>18</v>
      </c>
      <c r="E51" s="111">
        <v>10</v>
      </c>
      <c r="F51" s="111">
        <v>18</v>
      </c>
      <c r="G51" s="111">
        <v>27</v>
      </c>
      <c r="H51" s="111">
        <v>42</v>
      </c>
      <c r="I51" s="111">
        <v>17</v>
      </c>
      <c r="J51" s="111">
        <v>18</v>
      </c>
      <c r="K51" s="111">
        <v>7</v>
      </c>
      <c r="L51" s="111">
        <v>12</v>
      </c>
      <c r="M51" s="111">
        <v>24</v>
      </c>
      <c r="N51" s="115">
        <f t="shared" si="5"/>
        <v>215</v>
      </c>
    </row>
    <row r="52" spans="1:14" ht="30" customHeight="1">
      <c r="A52" s="113" t="s">
        <v>375</v>
      </c>
      <c r="B52" s="111">
        <v>15</v>
      </c>
      <c r="C52" s="111">
        <v>7</v>
      </c>
      <c r="D52" s="111">
        <v>10</v>
      </c>
      <c r="E52" s="111">
        <v>11</v>
      </c>
      <c r="F52" s="111">
        <v>10</v>
      </c>
      <c r="G52" s="111">
        <v>14</v>
      </c>
      <c r="H52" s="111">
        <v>10</v>
      </c>
      <c r="I52" s="111">
        <v>20</v>
      </c>
      <c r="J52" s="111">
        <v>10</v>
      </c>
      <c r="K52" s="111">
        <v>8</v>
      </c>
      <c r="L52" s="111">
        <v>5</v>
      </c>
      <c r="M52" s="111">
        <v>5</v>
      </c>
      <c r="N52" s="115">
        <f t="shared" si="5"/>
        <v>125</v>
      </c>
    </row>
    <row r="53" spans="1:14" ht="30" customHeight="1">
      <c r="A53" s="113" t="s">
        <v>376</v>
      </c>
      <c r="B53" s="111">
        <v>4</v>
      </c>
      <c r="C53" s="111">
        <v>3</v>
      </c>
      <c r="D53" s="111">
        <v>7</v>
      </c>
      <c r="E53" s="111">
        <v>5</v>
      </c>
      <c r="F53" s="111">
        <v>5</v>
      </c>
      <c r="G53" s="111">
        <v>11</v>
      </c>
      <c r="H53" s="111">
        <v>3</v>
      </c>
      <c r="I53" s="111">
        <v>11</v>
      </c>
      <c r="J53" s="111">
        <v>9</v>
      </c>
      <c r="K53" s="111">
        <v>10</v>
      </c>
      <c r="L53" s="111">
        <v>4</v>
      </c>
      <c r="M53" s="111">
        <v>5</v>
      </c>
      <c r="N53" s="115">
        <f t="shared" si="5"/>
        <v>77</v>
      </c>
    </row>
    <row r="54" spans="1:14" ht="30" customHeight="1">
      <c r="A54" s="113" t="s">
        <v>377</v>
      </c>
      <c r="B54" s="111">
        <v>1</v>
      </c>
      <c r="C54" s="111">
        <v>0</v>
      </c>
      <c r="D54" s="111">
        <v>2</v>
      </c>
      <c r="E54" s="111">
        <v>1</v>
      </c>
      <c r="F54" s="111">
        <v>2</v>
      </c>
      <c r="G54" s="111">
        <v>1</v>
      </c>
      <c r="H54" s="111">
        <v>6</v>
      </c>
      <c r="I54" s="111">
        <v>4</v>
      </c>
      <c r="J54" s="111">
        <v>6</v>
      </c>
      <c r="K54" s="111">
        <v>3</v>
      </c>
      <c r="L54" s="111">
        <v>2</v>
      </c>
      <c r="M54" s="111">
        <v>4</v>
      </c>
      <c r="N54" s="115">
        <f t="shared" si="5"/>
        <v>32</v>
      </c>
    </row>
    <row r="55" spans="1:14" s="127" customFormat="1" ht="30" customHeight="1">
      <c r="A55" s="124" t="s">
        <v>378</v>
      </c>
      <c r="B55" s="111">
        <v>13</v>
      </c>
      <c r="C55" s="125">
        <v>23</v>
      </c>
      <c r="D55" s="125">
        <v>146</v>
      </c>
      <c r="E55" s="125">
        <v>27</v>
      </c>
      <c r="F55" s="125">
        <v>31</v>
      </c>
      <c r="G55" s="125">
        <v>52</v>
      </c>
      <c r="H55" s="111">
        <v>59</v>
      </c>
      <c r="I55" s="125">
        <v>26</v>
      </c>
      <c r="J55" s="125">
        <v>41</v>
      </c>
      <c r="K55" s="125">
        <v>37</v>
      </c>
      <c r="L55" s="125">
        <v>23</v>
      </c>
      <c r="M55" s="125">
        <v>57</v>
      </c>
      <c r="N55" s="126">
        <f t="shared" si="5"/>
        <v>535</v>
      </c>
    </row>
    <row r="56" spans="1:14" ht="30" customHeight="1">
      <c r="A56" s="113" t="s">
        <v>379</v>
      </c>
      <c r="B56" s="111">
        <v>22</v>
      </c>
      <c r="C56" s="111">
        <v>22</v>
      </c>
      <c r="D56" s="111">
        <v>37</v>
      </c>
      <c r="E56" s="111">
        <v>25</v>
      </c>
      <c r="F56" s="111">
        <v>26</v>
      </c>
      <c r="G56" s="111">
        <v>56</v>
      </c>
      <c r="H56" s="125">
        <v>83</v>
      </c>
      <c r="I56" s="111">
        <v>43</v>
      </c>
      <c r="J56" s="111">
        <v>36</v>
      </c>
      <c r="K56" s="111">
        <v>15</v>
      </c>
      <c r="L56" s="111">
        <v>17</v>
      </c>
      <c r="M56" s="111">
        <v>42</v>
      </c>
      <c r="N56" s="115">
        <f t="shared" si="5"/>
        <v>424</v>
      </c>
    </row>
    <row r="57" spans="1:14" ht="30" customHeight="1">
      <c r="A57" s="113" t="s">
        <v>380</v>
      </c>
      <c r="B57" s="111">
        <v>10</v>
      </c>
      <c r="C57" s="111">
        <v>7</v>
      </c>
      <c r="D57" s="111">
        <v>21</v>
      </c>
      <c r="E57" s="111">
        <v>16</v>
      </c>
      <c r="F57" s="111">
        <v>14</v>
      </c>
      <c r="G57" s="111">
        <v>55</v>
      </c>
      <c r="H57" s="111">
        <v>46</v>
      </c>
      <c r="I57" s="111">
        <v>16</v>
      </c>
      <c r="J57" s="111">
        <v>5</v>
      </c>
      <c r="K57" s="111">
        <v>15</v>
      </c>
      <c r="L57" s="115">
        <v>10</v>
      </c>
      <c r="M57" s="111">
        <v>23</v>
      </c>
      <c r="N57" s="115">
        <f t="shared" si="5"/>
        <v>238</v>
      </c>
    </row>
    <row r="58" spans="1:14" ht="30" customHeight="1">
      <c r="A58" s="113" t="s">
        <v>381</v>
      </c>
      <c r="B58" s="115">
        <f>SUM(B59:B80)</f>
        <v>979</v>
      </c>
      <c r="C58" s="115">
        <f aca="true" t="shared" si="9" ref="C58:N58">SUM(C59:C80)</f>
        <v>1029</v>
      </c>
      <c r="D58" s="115">
        <f t="shared" si="9"/>
        <v>1165</v>
      </c>
      <c r="E58" s="115">
        <f t="shared" si="9"/>
        <v>1169</v>
      </c>
      <c r="F58" s="115">
        <f t="shared" si="9"/>
        <v>1423</v>
      </c>
      <c r="G58" s="115">
        <f t="shared" si="9"/>
        <v>2878</v>
      </c>
      <c r="H58" s="115">
        <f t="shared" si="9"/>
        <v>2912</v>
      </c>
      <c r="I58" s="115">
        <f t="shared" si="9"/>
        <v>1760</v>
      </c>
      <c r="J58" s="115">
        <f t="shared" si="9"/>
        <v>1482</v>
      </c>
      <c r="K58" s="115">
        <f t="shared" si="9"/>
        <v>952</v>
      </c>
      <c r="L58" s="115">
        <f t="shared" si="9"/>
        <v>938</v>
      </c>
      <c r="M58" s="115">
        <f t="shared" si="9"/>
        <v>1615</v>
      </c>
      <c r="N58" s="115">
        <f t="shared" si="9"/>
        <v>18302</v>
      </c>
    </row>
    <row r="59" spans="1:14" ht="30" customHeight="1">
      <c r="A59" s="113" t="s">
        <v>23</v>
      </c>
      <c r="B59" s="111">
        <v>1</v>
      </c>
      <c r="C59" s="111">
        <v>0</v>
      </c>
      <c r="D59" s="111">
        <v>0</v>
      </c>
      <c r="E59" s="111">
        <v>1</v>
      </c>
      <c r="F59" s="111">
        <v>0</v>
      </c>
      <c r="G59" s="111">
        <v>0</v>
      </c>
      <c r="H59" s="111">
        <v>0</v>
      </c>
      <c r="I59" s="111">
        <v>0</v>
      </c>
      <c r="J59" s="111">
        <v>1</v>
      </c>
      <c r="K59" s="111">
        <v>0</v>
      </c>
      <c r="L59" s="111">
        <v>0</v>
      </c>
      <c r="M59" s="111">
        <v>0</v>
      </c>
      <c r="N59" s="115">
        <f t="shared" si="5"/>
        <v>3</v>
      </c>
    </row>
    <row r="60" spans="1:14" ht="30" customHeight="1">
      <c r="A60" s="113" t="s">
        <v>382</v>
      </c>
      <c r="B60" s="111">
        <v>1</v>
      </c>
      <c r="C60" s="111">
        <v>0</v>
      </c>
      <c r="D60" s="111">
        <v>0</v>
      </c>
      <c r="E60" s="111">
        <v>1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1</v>
      </c>
      <c r="M60" s="111">
        <v>0</v>
      </c>
      <c r="N60" s="115">
        <f t="shared" si="5"/>
        <v>3</v>
      </c>
    </row>
    <row r="61" spans="1:14" ht="30" customHeight="1">
      <c r="A61" s="113" t="s">
        <v>383</v>
      </c>
      <c r="B61" s="111">
        <v>7</v>
      </c>
      <c r="C61" s="111">
        <v>15</v>
      </c>
      <c r="D61" s="111">
        <v>14</v>
      </c>
      <c r="E61" s="111">
        <v>21</v>
      </c>
      <c r="F61" s="111">
        <v>14</v>
      </c>
      <c r="G61" s="111">
        <v>12</v>
      </c>
      <c r="H61" s="111">
        <v>59</v>
      </c>
      <c r="I61" s="111">
        <v>25</v>
      </c>
      <c r="J61" s="111">
        <v>17</v>
      </c>
      <c r="K61" s="111">
        <v>7</v>
      </c>
      <c r="L61" s="111">
        <v>25</v>
      </c>
      <c r="M61" s="111">
        <v>20</v>
      </c>
      <c r="N61" s="115">
        <f t="shared" si="5"/>
        <v>236</v>
      </c>
    </row>
    <row r="62" spans="1:14" ht="30" customHeight="1">
      <c r="A62" s="113" t="s">
        <v>384</v>
      </c>
      <c r="B62" s="111">
        <v>1</v>
      </c>
      <c r="C62" s="111">
        <v>0</v>
      </c>
      <c r="D62" s="111">
        <v>0</v>
      </c>
      <c r="E62" s="111">
        <v>3</v>
      </c>
      <c r="F62" s="111">
        <v>2</v>
      </c>
      <c r="G62" s="111">
        <v>0</v>
      </c>
      <c r="H62" s="111">
        <v>0</v>
      </c>
      <c r="I62" s="111">
        <v>6</v>
      </c>
      <c r="J62" s="111">
        <v>4</v>
      </c>
      <c r="K62" s="111">
        <v>2</v>
      </c>
      <c r="L62" s="111">
        <v>0</v>
      </c>
      <c r="M62" s="111">
        <v>3</v>
      </c>
      <c r="N62" s="115">
        <f t="shared" si="5"/>
        <v>21</v>
      </c>
    </row>
    <row r="63" spans="1:14" ht="30" customHeight="1">
      <c r="A63" s="113" t="s">
        <v>385</v>
      </c>
      <c r="B63" s="111">
        <v>102</v>
      </c>
      <c r="C63" s="111">
        <v>119</v>
      </c>
      <c r="D63" s="111">
        <v>169</v>
      </c>
      <c r="E63" s="111">
        <v>126</v>
      </c>
      <c r="F63" s="111">
        <v>181</v>
      </c>
      <c r="G63" s="111">
        <v>192</v>
      </c>
      <c r="H63" s="111">
        <v>201</v>
      </c>
      <c r="I63" s="111">
        <v>238</v>
      </c>
      <c r="J63" s="111">
        <v>149</v>
      </c>
      <c r="K63" s="111">
        <v>140</v>
      </c>
      <c r="L63" s="111">
        <v>105</v>
      </c>
      <c r="M63" s="111">
        <v>246</v>
      </c>
      <c r="N63" s="115">
        <f t="shared" si="5"/>
        <v>1968</v>
      </c>
    </row>
    <row r="64" spans="1:14" ht="30" customHeight="1">
      <c r="A64" s="113" t="s">
        <v>386</v>
      </c>
      <c r="B64" s="111">
        <v>0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35</v>
      </c>
      <c r="I64" s="111">
        <v>0</v>
      </c>
      <c r="J64" s="111">
        <v>1</v>
      </c>
      <c r="K64" s="111">
        <v>0</v>
      </c>
      <c r="L64" s="111">
        <v>0</v>
      </c>
      <c r="M64" s="111">
        <v>0</v>
      </c>
      <c r="N64" s="115">
        <f t="shared" si="5"/>
        <v>36</v>
      </c>
    </row>
    <row r="65" spans="1:14" ht="30" customHeight="1">
      <c r="A65" s="113" t="s">
        <v>387</v>
      </c>
      <c r="B65" s="111">
        <v>16</v>
      </c>
      <c r="C65" s="111">
        <v>13</v>
      </c>
      <c r="D65" s="111">
        <v>23</v>
      </c>
      <c r="E65" s="111">
        <v>16</v>
      </c>
      <c r="F65" s="111">
        <v>27</v>
      </c>
      <c r="G65" s="111">
        <v>27</v>
      </c>
      <c r="H65" s="111">
        <v>117</v>
      </c>
      <c r="I65" s="111">
        <v>27</v>
      </c>
      <c r="J65" s="111">
        <v>21</v>
      </c>
      <c r="K65" s="111">
        <v>18</v>
      </c>
      <c r="L65" s="111">
        <v>23</v>
      </c>
      <c r="M65" s="111">
        <v>21</v>
      </c>
      <c r="N65" s="115">
        <f t="shared" si="5"/>
        <v>349</v>
      </c>
    </row>
    <row r="66" spans="1:14" ht="30" customHeight="1">
      <c r="A66" s="113" t="s">
        <v>388</v>
      </c>
      <c r="B66" s="111">
        <v>30</v>
      </c>
      <c r="C66" s="111">
        <v>41</v>
      </c>
      <c r="D66" s="111">
        <v>45</v>
      </c>
      <c r="E66" s="111">
        <v>49</v>
      </c>
      <c r="F66" s="111">
        <v>63</v>
      </c>
      <c r="G66" s="111">
        <v>84</v>
      </c>
      <c r="H66" s="111">
        <v>104</v>
      </c>
      <c r="I66" s="111">
        <v>52</v>
      </c>
      <c r="J66" s="111">
        <v>80</v>
      </c>
      <c r="K66" s="111">
        <v>39</v>
      </c>
      <c r="L66" s="111">
        <v>40</v>
      </c>
      <c r="M66" s="111">
        <v>66</v>
      </c>
      <c r="N66" s="115">
        <f t="shared" si="5"/>
        <v>693</v>
      </c>
    </row>
    <row r="67" spans="1:14" ht="30" customHeight="1">
      <c r="A67" s="113" t="s">
        <v>389</v>
      </c>
      <c r="B67" s="111">
        <v>29</v>
      </c>
      <c r="C67" s="111">
        <v>36</v>
      </c>
      <c r="D67" s="111">
        <v>44</v>
      </c>
      <c r="E67" s="111">
        <v>50</v>
      </c>
      <c r="F67" s="111">
        <v>70</v>
      </c>
      <c r="G67" s="111">
        <v>116</v>
      </c>
      <c r="H67" s="111">
        <v>0</v>
      </c>
      <c r="I67" s="111">
        <v>54</v>
      </c>
      <c r="J67" s="111">
        <v>61</v>
      </c>
      <c r="K67" s="111">
        <v>32</v>
      </c>
      <c r="L67" s="111">
        <v>23</v>
      </c>
      <c r="M67" s="111">
        <v>49</v>
      </c>
      <c r="N67" s="115">
        <f t="shared" si="5"/>
        <v>564</v>
      </c>
    </row>
    <row r="68" spans="1:14" ht="30" customHeight="1">
      <c r="A68" s="113" t="s">
        <v>390</v>
      </c>
      <c r="B68" s="111">
        <v>2</v>
      </c>
      <c r="C68" s="111">
        <v>0</v>
      </c>
      <c r="D68" s="111">
        <v>3</v>
      </c>
      <c r="E68" s="111">
        <v>4</v>
      </c>
      <c r="F68" s="111">
        <v>1</v>
      </c>
      <c r="G68" s="128">
        <v>0</v>
      </c>
      <c r="H68" s="111">
        <v>86</v>
      </c>
      <c r="I68" s="111">
        <v>0</v>
      </c>
      <c r="J68" s="111">
        <v>2</v>
      </c>
      <c r="K68" s="111">
        <v>1</v>
      </c>
      <c r="L68" s="111">
        <v>2</v>
      </c>
      <c r="M68" s="111">
        <v>3</v>
      </c>
      <c r="N68" s="115">
        <f t="shared" si="5"/>
        <v>104</v>
      </c>
    </row>
    <row r="69" spans="1:14" ht="30" customHeight="1">
      <c r="A69" s="113" t="s">
        <v>391</v>
      </c>
      <c r="B69" s="111">
        <v>19</v>
      </c>
      <c r="C69" s="111">
        <v>35</v>
      </c>
      <c r="D69" s="111">
        <v>35</v>
      </c>
      <c r="E69" s="111">
        <v>28</v>
      </c>
      <c r="F69" s="111">
        <v>38</v>
      </c>
      <c r="G69" s="111">
        <v>36</v>
      </c>
      <c r="H69" s="111">
        <v>453</v>
      </c>
      <c r="I69" s="111">
        <v>51</v>
      </c>
      <c r="J69" s="111">
        <v>48</v>
      </c>
      <c r="K69" s="111">
        <v>17</v>
      </c>
      <c r="L69" s="111">
        <v>21</v>
      </c>
      <c r="M69" s="111">
        <v>28</v>
      </c>
      <c r="N69" s="115">
        <f t="shared" si="5"/>
        <v>809</v>
      </c>
    </row>
    <row r="70" spans="1:14" ht="30" customHeight="1">
      <c r="A70" s="113" t="s">
        <v>392</v>
      </c>
      <c r="B70" s="111">
        <v>263</v>
      </c>
      <c r="C70" s="111">
        <v>270</v>
      </c>
      <c r="D70" s="111">
        <v>266</v>
      </c>
      <c r="E70" s="111">
        <v>198</v>
      </c>
      <c r="F70" s="111">
        <v>260</v>
      </c>
      <c r="G70" s="111">
        <v>1280</v>
      </c>
      <c r="H70" s="111">
        <v>51</v>
      </c>
      <c r="I70" s="111">
        <v>326</v>
      </c>
      <c r="J70" s="111">
        <v>249</v>
      </c>
      <c r="K70" s="111">
        <v>189</v>
      </c>
      <c r="L70" s="111">
        <v>195</v>
      </c>
      <c r="M70" s="111">
        <v>426</v>
      </c>
      <c r="N70" s="115">
        <f t="shared" si="5"/>
        <v>3973</v>
      </c>
    </row>
    <row r="71" spans="1:14" ht="30" customHeight="1">
      <c r="A71" s="113" t="s">
        <v>393</v>
      </c>
      <c r="B71" s="111">
        <v>24</v>
      </c>
      <c r="C71" s="111">
        <v>13</v>
      </c>
      <c r="D71" s="111">
        <v>16</v>
      </c>
      <c r="E71" s="111">
        <v>26</v>
      </c>
      <c r="F71" s="111">
        <v>23</v>
      </c>
      <c r="G71" s="111">
        <v>38</v>
      </c>
      <c r="H71" s="111">
        <v>4</v>
      </c>
      <c r="I71" s="111">
        <v>48</v>
      </c>
      <c r="J71" s="111">
        <v>48</v>
      </c>
      <c r="K71" s="111">
        <v>27</v>
      </c>
      <c r="L71" s="111">
        <v>15</v>
      </c>
      <c r="M71" s="111">
        <v>22</v>
      </c>
      <c r="N71" s="115">
        <f t="shared" si="5"/>
        <v>304</v>
      </c>
    </row>
    <row r="72" spans="1:14" ht="30" customHeight="1">
      <c r="A72" s="129" t="s">
        <v>394</v>
      </c>
      <c r="B72" s="111">
        <v>1</v>
      </c>
      <c r="C72" s="111">
        <v>1</v>
      </c>
      <c r="D72" s="111">
        <v>2</v>
      </c>
      <c r="E72" s="111">
        <v>12</v>
      </c>
      <c r="F72" s="111">
        <v>2</v>
      </c>
      <c r="G72" s="111">
        <v>5</v>
      </c>
      <c r="H72" s="111">
        <v>594</v>
      </c>
      <c r="I72" s="111">
        <v>3</v>
      </c>
      <c r="J72" s="111">
        <v>10</v>
      </c>
      <c r="K72" s="111">
        <v>1</v>
      </c>
      <c r="L72" s="111">
        <v>8</v>
      </c>
      <c r="M72" s="111">
        <v>3</v>
      </c>
      <c r="N72" s="115">
        <f t="shared" si="5"/>
        <v>642</v>
      </c>
    </row>
    <row r="73" spans="1:14" ht="30" customHeight="1">
      <c r="A73" s="113" t="s">
        <v>395</v>
      </c>
      <c r="B73" s="111">
        <v>94</v>
      </c>
      <c r="C73" s="111">
        <v>123</v>
      </c>
      <c r="D73" s="111">
        <v>124</v>
      </c>
      <c r="E73" s="111">
        <v>134</v>
      </c>
      <c r="F73" s="111">
        <v>202</v>
      </c>
      <c r="G73" s="111">
        <v>368</v>
      </c>
      <c r="H73" s="111">
        <v>25</v>
      </c>
      <c r="I73" s="111">
        <v>264</v>
      </c>
      <c r="J73" s="111">
        <v>219</v>
      </c>
      <c r="K73" s="111">
        <v>84</v>
      </c>
      <c r="L73" s="111">
        <v>159</v>
      </c>
      <c r="M73" s="111">
        <v>120</v>
      </c>
      <c r="N73" s="115">
        <f t="shared" si="5"/>
        <v>1916</v>
      </c>
    </row>
    <row r="74" spans="1:14" ht="30" customHeight="1">
      <c r="A74" s="113" t="s">
        <v>396</v>
      </c>
      <c r="B74" s="111">
        <v>7</v>
      </c>
      <c r="C74" s="111">
        <v>14</v>
      </c>
      <c r="D74" s="111">
        <v>10</v>
      </c>
      <c r="E74" s="111">
        <v>25</v>
      </c>
      <c r="F74" s="111">
        <v>15</v>
      </c>
      <c r="G74" s="111">
        <v>27</v>
      </c>
      <c r="H74" s="111">
        <v>46</v>
      </c>
      <c r="I74" s="111">
        <v>22</v>
      </c>
      <c r="J74" s="111">
        <v>27</v>
      </c>
      <c r="K74" s="111">
        <v>12</v>
      </c>
      <c r="L74" s="111">
        <v>7</v>
      </c>
      <c r="M74" s="111">
        <v>6</v>
      </c>
      <c r="N74" s="115">
        <f t="shared" si="5"/>
        <v>218</v>
      </c>
    </row>
    <row r="75" spans="1:14" ht="30" customHeight="1">
      <c r="A75" s="113" t="s">
        <v>397</v>
      </c>
      <c r="B75" s="111">
        <v>14</v>
      </c>
      <c r="C75" s="111">
        <v>8</v>
      </c>
      <c r="D75" s="111">
        <v>9</v>
      </c>
      <c r="E75" s="111">
        <v>19</v>
      </c>
      <c r="F75" s="111">
        <v>27</v>
      </c>
      <c r="G75" s="111">
        <v>19</v>
      </c>
      <c r="H75" s="111">
        <v>10</v>
      </c>
      <c r="I75" s="111">
        <v>29</v>
      </c>
      <c r="J75" s="111">
        <v>60</v>
      </c>
      <c r="K75" s="111">
        <v>19</v>
      </c>
      <c r="L75" s="111">
        <v>16</v>
      </c>
      <c r="M75" s="111">
        <v>18</v>
      </c>
      <c r="N75" s="115">
        <f t="shared" si="5"/>
        <v>248</v>
      </c>
    </row>
    <row r="76" spans="1:14" ht="30" customHeight="1">
      <c r="A76" s="113" t="s">
        <v>398</v>
      </c>
      <c r="B76" s="111">
        <v>2</v>
      </c>
      <c r="C76" s="111">
        <v>4</v>
      </c>
      <c r="D76" s="111">
        <v>8</v>
      </c>
      <c r="E76" s="111">
        <v>2</v>
      </c>
      <c r="F76" s="111">
        <v>8</v>
      </c>
      <c r="G76" s="111">
        <v>14</v>
      </c>
      <c r="H76" s="111">
        <v>360</v>
      </c>
      <c r="I76" s="111">
        <v>8</v>
      </c>
      <c r="J76" s="111">
        <v>16</v>
      </c>
      <c r="K76" s="111">
        <v>11</v>
      </c>
      <c r="L76" s="111">
        <v>2</v>
      </c>
      <c r="M76" s="111">
        <v>7</v>
      </c>
      <c r="N76" s="115">
        <f t="shared" si="5"/>
        <v>442</v>
      </c>
    </row>
    <row r="77" spans="1:14" ht="30" customHeight="1">
      <c r="A77" s="113" t="s">
        <v>399</v>
      </c>
      <c r="B77" s="111">
        <v>174</v>
      </c>
      <c r="C77" s="111">
        <v>134</v>
      </c>
      <c r="D77" s="111">
        <v>180</v>
      </c>
      <c r="E77" s="111">
        <v>152</v>
      </c>
      <c r="F77" s="111">
        <v>218</v>
      </c>
      <c r="G77" s="111">
        <v>259</v>
      </c>
      <c r="H77" s="111">
        <v>485</v>
      </c>
      <c r="I77" s="111">
        <v>223</v>
      </c>
      <c r="J77" s="111">
        <v>162</v>
      </c>
      <c r="K77" s="111">
        <v>155</v>
      </c>
      <c r="L77" s="111">
        <v>109</v>
      </c>
      <c r="M77" s="111">
        <v>310</v>
      </c>
      <c r="N77" s="115">
        <f t="shared" si="5"/>
        <v>2561</v>
      </c>
    </row>
    <row r="78" spans="1:14" ht="30" customHeight="1">
      <c r="A78" s="113" t="s">
        <v>400</v>
      </c>
      <c r="B78" s="111">
        <v>83</v>
      </c>
      <c r="C78" s="111">
        <v>112</v>
      </c>
      <c r="D78" s="111">
        <v>116</v>
      </c>
      <c r="E78" s="111">
        <v>159</v>
      </c>
      <c r="F78" s="111">
        <v>131</v>
      </c>
      <c r="G78" s="111">
        <v>240</v>
      </c>
      <c r="H78" s="111">
        <v>193</v>
      </c>
      <c r="I78" s="111">
        <v>179</v>
      </c>
      <c r="J78" s="111">
        <v>181</v>
      </c>
      <c r="K78" s="111">
        <v>109</v>
      </c>
      <c r="L78" s="111">
        <v>100</v>
      </c>
      <c r="M78" s="111">
        <v>114</v>
      </c>
      <c r="N78" s="115">
        <f t="shared" si="5"/>
        <v>1717</v>
      </c>
    </row>
    <row r="79" spans="1:14" ht="30" customHeight="1">
      <c r="A79" s="113" t="s">
        <v>401</v>
      </c>
      <c r="B79" s="111">
        <v>74</v>
      </c>
      <c r="C79" s="111">
        <v>52</v>
      </c>
      <c r="D79" s="111">
        <v>53</v>
      </c>
      <c r="E79" s="111">
        <v>88</v>
      </c>
      <c r="F79" s="111">
        <v>77</v>
      </c>
      <c r="G79" s="111">
        <v>80</v>
      </c>
      <c r="H79" s="111">
        <v>89</v>
      </c>
      <c r="I79" s="111">
        <v>153</v>
      </c>
      <c r="J79" s="111">
        <v>62</v>
      </c>
      <c r="K79" s="111">
        <v>44</v>
      </c>
      <c r="L79" s="111">
        <v>44</v>
      </c>
      <c r="M79" s="111">
        <v>86</v>
      </c>
      <c r="N79" s="115">
        <f t="shared" si="5"/>
        <v>902</v>
      </c>
    </row>
    <row r="80" spans="1:14" ht="30" customHeight="1">
      <c r="A80" s="113" t="s">
        <v>402</v>
      </c>
      <c r="B80" s="111">
        <v>35</v>
      </c>
      <c r="C80" s="111">
        <v>39</v>
      </c>
      <c r="D80" s="111">
        <v>48</v>
      </c>
      <c r="E80" s="111">
        <v>55</v>
      </c>
      <c r="F80" s="111">
        <v>64</v>
      </c>
      <c r="G80" s="111">
        <v>81</v>
      </c>
      <c r="H80" s="111">
        <v>0</v>
      </c>
      <c r="I80" s="111">
        <v>52</v>
      </c>
      <c r="J80" s="111">
        <v>64</v>
      </c>
      <c r="K80" s="111">
        <v>45</v>
      </c>
      <c r="L80" s="111">
        <v>43</v>
      </c>
      <c r="M80" s="111">
        <v>67</v>
      </c>
      <c r="N80" s="115">
        <f t="shared" si="5"/>
        <v>593</v>
      </c>
    </row>
    <row r="81" spans="1:14" ht="30" customHeight="1">
      <c r="A81" s="118" t="s">
        <v>403</v>
      </c>
      <c r="B81" s="119">
        <f>B82+B96+B104+B108</f>
        <v>14472</v>
      </c>
      <c r="C81" s="119">
        <f aca="true" t="shared" si="10" ref="C81:M81">C82+C96+C104+C108</f>
        <v>12784</v>
      </c>
      <c r="D81" s="119">
        <f t="shared" si="10"/>
        <v>18095</v>
      </c>
      <c r="E81" s="119">
        <f t="shared" si="10"/>
        <v>17879</v>
      </c>
      <c r="F81" s="119">
        <f t="shared" si="10"/>
        <v>26242</v>
      </c>
      <c r="G81" s="119">
        <f t="shared" si="10"/>
        <v>40079</v>
      </c>
      <c r="H81" s="119">
        <f t="shared" si="10"/>
        <v>50173</v>
      </c>
      <c r="I81" s="119">
        <f t="shared" si="10"/>
        <v>33110</v>
      </c>
      <c r="J81" s="119">
        <f t="shared" si="10"/>
        <v>26275</v>
      </c>
      <c r="K81" s="119">
        <f t="shared" si="10"/>
        <v>16803</v>
      </c>
      <c r="L81" s="119">
        <f t="shared" si="10"/>
        <v>15537</v>
      </c>
      <c r="M81" s="119">
        <f t="shared" si="10"/>
        <v>25382</v>
      </c>
      <c r="N81" s="119">
        <f>N82+N96+N104+N108</f>
        <v>296831</v>
      </c>
    </row>
    <row r="82" spans="1:14" ht="30" customHeight="1">
      <c r="A82" s="113" t="s">
        <v>404</v>
      </c>
      <c r="B82" s="115">
        <f>SUM(B83:B95)</f>
        <v>101</v>
      </c>
      <c r="C82" s="115">
        <f aca="true" t="shared" si="11" ref="C82:N82">SUM(C83:C95)</f>
        <v>117</v>
      </c>
      <c r="D82" s="115">
        <f t="shared" si="11"/>
        <v>147</v>
      </c>
      <c r="E82" s="115">
        <f t="shared" si="11"/>
        <v>107</v>
      </c>
      <c r="F82" s="115">
        <f t="shared" si="11"/>
        <v>141</v>
      </c>
      <c r="G82" s="115">
        <f t="shared" si="11"/>
        <v>221</v>
      </c>
      <c r="H82" s="115">
        <f t="shared" si="11"/>
        <v>212</v>
      </c>
      <c r="I82" s="115">
        <f t="shared" si="11"/>
        <v>224</v>
      </c>
      <c r="J82" s="115">
        <f t="shared" si="11"/>
        <v>212</v>
      </c>
      <c r="K82" s="115">
        <f t="shared" si="11"/>
        <v>127</v>
      </c>
      <c r="L82" s="115">
        <f t="shared" si="11"/>
        <v>112</v>
      </c>
      <c r="M82" s="115">
        <f t="shared" si="11"/>
        <v>152</v>
      </c>
      <c r="N82" s="115">
        <f t="shared" si="11"/>
        <v>1873</v>
      </c>
    </row>
    <row r="83" spans="1:14" ht="30" customHeight="1">
      <c r="A83" s="113" t="s">
        <v>405</v>
      </c>
      <c r="B83" s="111">
        <v>6</v>
      </c>
      <c r="C83" s="111">
        <v>13</v>
      </c>
      <c r="D83" s="111">
        <v>16</v>
      </c>
      <c r="E83" s="111">
        <v>20</v>
      </c>
      <c r="F83" s="111">
        <v>29</v>
      </c>
      <c r="G83" s="111">
        <v>74</v>
      </c>
      <c r="H83" s="111">
        <v>34</v>
      </c>
      <c r="I83" s="111">
        <v>36</v>
      </c>
      <c r="J83" s="111">
        <v>72</v>
      </c>
      <c r="K83" s="111">
        <v>30</v>
      </c>
      <c r="L83" s="111">
        <v>23</v>
      </c>
      <c r="M83" s="111">
        <v>15</v>
      </c>
      <c r="N83" s="115">
        <f t="shared" si="5"/>
        <v>368</v>
      </c>
    </row>
    <row r="84" spans="1:14" ht="30" customHeight="1">
      <c r="A84" s="113" t="s">
        <v>406</v>
      </c>
      <c r="B84" s="111">
        <v>0</v>
      </c>
      <c r="C84" s="111">
        <v>0</v>
      </c>
      <c r="D84" s="111">
        <v>0</v>
      </c>
      <c r="E84" s="111">
        <v>0</v>
      </c>
      <c r="F84" s="111">
        <v>0</v>
      </c>
      <c r="G84" s="111">
        <v>0</v>
      </c>
      <c r="H84" s="111">
        <v>1</v>
      </c>
      <c r="I84" s="111">
        <v>1</v>
      </c>
      <c r="J84" s="111">
        <v>1</v>
      </c>
      <c r="K84" s="111">
        <v>2</v>
      </c>
      <c r="L84" s="111">
        <v>1</v>
      </c>
      <c r="M84" s="111">
        <v>0</v>
      </c>
      <c r="N84" s="115">
        <f t="shared" si="5"/>
        <v>6</v>
      </c>
    </row>
    <row r="85" spans="1:14" ht="30" customHeight="1">
      <c r="A85" s="113" t="s">
        <v>407</v>
      </c>
      <c r="B85" s="111">
        <v>0</v>
      </c>
      <c r="C85" s="111">
        <v>0</v>
      </c>
      <c r="D85" s="111">
        <v>0</v>
      </c>
      <c r="E85" s="111">
        <v>1</v>
      </c>
      <c r="F85" s="111">
        <v>1</v>
      </c>
      <c r="G85" s="111">
        <v>1</v>
      </c>
      <c r="H85" s="111">
        <v>3</v>
      </c>
      <c r="I85" s="111">
        <v>0</v>
      </c>
      <c r="J85" s="111">
        <v>0</v>
      </c>
      <c r="K85" s="111">
        <v>1</v>
      </c>
      <c r="L85" s="111">
        <v>1</v>
      </c>
      <c r="M85" s="111">
        <v>0</v>
      </c>
      <c r="N85" s="115">
        <f t="shared" si="5"/>
        <v>8</v>
      </c>
    </row>
    <row r="86" spans="1:14" ht="30" customHeight="1">
      <c r="A86" s="113" t="s">
        <v>408</v>
      </c>
      <c r="B86" s="111">
        <v>10</v>
      </c>
      <c r="C86" s="111">
        <v>11</v>
      </c>
      <c r="D86" s="111">
        <v>25</v>
      </c>
      <c r="E86" s="111">
        <v>10</v>
      </c>
      <c r="F86" s="111">
        <v>15</v>
      </c>
      <c r="G86" s="111">
        <v>27</v>
      </c>
      <c r="H86" s="111">
        <v>16</v>
      </c>
      <c r="I86" s="111">
        <v>24</v>
      </c>
      <c r="J86" s="111">
        <v>21</v>
      </c>
      <c r="K86" s="111">
        <v>13</v>
      </c>
      <c r="L86" s="111">
        <v>4</v>
      </c>
      <c r="M86" s="111">
        <v>14</v>
      </c>
      <c r="N86" s="115">
        <f t="shared" si="5"/>
        <v>190</v>
      </c>
    </row>
    <row r="87" spans="1:14" ht="30" customHeight="1">
      <c r="A87" s="113" t="s">
        <v>409</v>
      </c>
      <c r="B87" s="111">
        <v>0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5">
        <f t="shared" si="5"/>
        <v>0</v>
      </c>
    </row>
    <row r="88" spans="1:14" ht="30" customHeight="1">
      <c r="A88" s="113" t="s">
        <v>410</v>
      </c>
      <c r="B88" s="111">
        <v>21</v>
      </c>
      <c r="C88" s="111">
        <v>28</v>
      </c>
      <c r="D88" s="111">
        <v>38</v>
      </c>
      <c r="E88" s="111">
        <v>13</v>
      </c>
      <c r="F88" s="111">
        <v>31</v>
      </c>
      <c r="G88" s="111">
        <v>42</v>
      </c>
      <c r="H88" s="111">
        <v>49</v>
      </c>
      <c r="I88" s="111">
        <v>47</v>
      </c>
      <c r="J88" s="111">
        <v>29</v>
      </c>
      <c r="K88" s="111">
        <v>21</v>
      </c>
      <c r="L88" s="111">
        <v>21</v>
      </c>
      <c r="M88" s="111">
        <v>43</v>
      </c>
      <c r="N88" s="115">
        <f t="shared" si="5"/>
        <v>383</v>
      </c>
    </row>
    <row r="89" spans="1:14" ht="30" customHeight="1">
      <c r="A89" s="113" t="s">
        <v>411</v>
      </c>
      <c r="B89" s="111">
        <v>7</v>
      </c>
      <c r="C89" s="111">
        <v>1</v>
      </c>
      <c r="D89" s="111">
        <v>0</v>
      </c>
      <c r="E89" s="111">
        <v>0</v>
      </c>
      <c r="F89" s="111">
        <v>0</v>
      </c>
      <c r="G89" s="111">
        <v>3</v>
      </c>
      <c r="H89" s="111">
        <v>4</v>
      </c>
      <c r="I89" s="111">
        <v>0</v>
      </c>
      <c r="J89" s="111">
        <v>6</v>
      </c>
      <c r="K89" s="111">
        <v>0</v>
      </c>
      <c r="L89" s="111">
        <v>2</v>
      </c>
      <c r="M89" s="111">
        <v>3</v>
      </c>
      <c r="N89" s="115">
        <f t="shared" si="5"/>
        <v>26</v>
      </c>
    </row>
    <row r="90" spans="1:14" ht="30" customHeight="1">
      <c r="A90" s="113" t="s">
        <v>412</v>
      </c>
      <c r="B90" s="111">
        <v>6</v>
      </c>
      <c r="C90" s="111">
        <v>7</v>
      </c>
      <c r="D90" s="111">
        <v>2</v>
      </c>
      <c r="E90" s="111">
        <v>4</v>
      </c>
      <c r="F90" s="111">
        <v>4</v>
      </c>
      <c r="G90" s="111">
        <v>5</v>
      </c>
      <c r="H90" s="111">
        <v>3</v>
      </c>
      <c r="I90" s="111">
        <v>5</v>
      </c>
      <c r="J90" s="111">
        <v>5</v>
      </c>
      <c r="K90" s="111">
        <v>2</v>
      </c>
      <c r="L90" s="111">
        <v>4</v>
      </c>
      <c r="M90" s="111">
        <v>2</v>
      </c>
      <c r="N90" s="115">
        <f t="shared" si="5"/>
        <v>49</v>
      </c>
    </row>
    <row r="91" spans="1:14" ht="30" customHeight="1">
      <c r="A91" s="113" t="s">
        <v>413</v>
      </c>
      <c r="B91" s="111">
        <v>3</v>
      </c>
      <c r="C91" s="111">
        <v>1</v>
      </c>
      <c r="D91" s="111">
        <v>0</v>
      </c>
      <c r="E91" s="111">
        <v>3</v>
      </c>
      <c r="F91" s="111">
        <v>1</v>
      </c>
      <c r="G91" s="111">
        <v>5</v>
      </c>
      <c r="H91" s="111">
        <v>5</v>
      </c>
      <c r="I91" s="111">
        <v>2</v>
      </c>
      <c r="J91" s="111">
        <v>3</v>
      </c>
      <c r="K91" s="111">
        <v>5</v>
      </c>
      <c r="L91" s="111">
        <v>2</v>
      </c>
      <c r="M91" s="111">
        <v>1</v>
      </c>
      <c r="N91" s="115">
        <f t="shared" si="5"/>
        <v>31</v>
      </c>
    </row>
    <row r="92" spans="1:14" ht="30" customHeight="1">
      <c r="A92" s="113" t="s">
        <v>414</v>
      </c>
      <c r="B92" s="111">
        <v>0</v>
      </c>
      <c r="C92" s="111">
        <v>1</v>
      </c>
      <c r="D92" s="111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5">
        <f t="shared" si="5"/>
        <v>1</v>
      </c>
    </row>
    <row r="93" spans="1:14" ht="30" customHeight="1">
      <c r="A93" s="113" t="s">
        <v>415</v>
      </c>
      <c r="B93" s="111">
        <v>47</v>
      </c>
      <c r="C93" s="111">
        <v>52</v>
      </c>
      <c r="D93" s="111">
        <v>65</v>
      </c>
      <c r="E93" s="111">
        <v>52</v>
      </c>
      <c r="F93" s="111">
        <v>60</v>
      </c>
      <c r="G93" s="111">
        <v>56</v>
      </c>
      <c r="H93" s="111">
        <v>90</v>
      </c>
      <c r="I93" s="111">
        <v>109</v>
      </c>
      <c r="J93" s="111">
        <v>74</v>
      </c>
      <c r="K93" s="111">
        <v>53</v>
      </c>
      <c r="L93" s="111">
        <v>52</v>
      </c>
      <c r="M93" s="111">
        <v>73</v>
      </c>
      <c r="N93" s="115">
        <f t="shared" si="5"/>
        <v>783</v>
      </c>
    </row>
    <row r="94" spans="1:14" ht="30" customHeight="1">
      <c r="A94" s="113" t="s">
        <v>416</v>
      </c>
      <c r="B94" s="111">
        <v>1</v>
      </c>
      <c r="C94" s="111">
        <v>0</v>
      </c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1</v>
      </c>
      <c r="M94" s="111">
        <v>0</v>
      </c>
      <c r="N94" s="115">
        <f t="shared" si="5"/>
        <v>2</v>
      </c>
    </row>
    <row r="95" spans="1:14" ht="30" customHeight="1">
      <c r="A95" s="113" t="s">
        <v>417</v>
      </c>
      <c r="B95" s="111">
        <v>0</v>
      </c>
      <c r="C95" s="111">
        <v>3</v>
      </c>
      <c r="D95" s="111">
        <v>1</v>
      </c>
      <c r="E95" s="111">
        <v>4</v>
      </c>
      <c r="F95" s="111">
        <v>0</v>
      </c>
      <c r="G95" s="111">
        <v>8</v>
      </c>
      <c r="H95" s="111">
        <v>7</v>
      </c>
      <c r="I95" s="111">
        <v>0</v>
      </c>
      <c r="J95" s="111">
        <v>1</v>
      </c>
      <c r="K95" s="111">
        <v>0</v>
      </c>
      <c r="L95" s="111">
        <v>1</v>
      </c>
      <c r="M95" s="111">
        <v>1</v>
      </c>
      <c r="N95" s="115">
        <f aca="true" t="shared" si="12" ref="N95:N156">SUM(B95:M95)</f>
        <v>26</v>
      </c>
    </row>
    <row r="96" spans="1:14" ht="30" customHeight="1">
      <c r="A96" s="113" t="s">
        <v>418</v>
      </c>
      <c r="B96" s="115">
        <f>SUM(B97:B103)</f>
        <v>59</v>
      </c>
      <c r="C96" s="115">
        <f aca="true" t="shared" si="13" ref="C96:N96">SUM(C97:C103)</f>
        <v>71</v>
      </c>
      <c r="D96" s="115">
        <f t="shared" si="13"/>
        <v>88</v>
      </c>
      <c r="E96" s="115">
        <f t="shared" si="13"/>
        <v>61</v>
      </c>
      <c r="F96" s="115">
        <f t="shared" si="13"/>
        <v>204</v>
      </c>
      <c r="G96" s="115">
        <f t="shared" si="13"/>
        <v>270</v>
      </c>
      <c r="H96" s="115">
        <f t="shared" si="13"/>
        <v>243</v>
      </c>
      <c r="I96" s="115">
        <f t="shared" si="13"/>
        <v>153</v>
      </c>
      <c r="J96" s="115">
        <f t="shared" si="13"/>
        <v>120</v>
      </c>
      <c r="K96" s="115">
        <f t="shared" si="13"/>
        <v>106</v>
      </c>
      <c r="L96" s="115">
        <f t="shared" si="13"/>
        <v>70</v>
      </c>
      <c r="M96" s="115">
        <f t="shared" si="13"/>
        <v>112</v>
      </c>
      <c r="N96" s="115">
        <f t="shared" si="13"/>
        <v>1557</v>
      </c>
    </row>
    <row r="97" spans="1:14" ht="30" customHeight="1">
      <c r="A97" s="113" t="s">
        <v>419</v>
      </c>
      <c r="B97" s="111">
        <v>12</v>
      </c>
      <c r="C97" s="111">
        <v>22</v>
      </c>
      <c r="D97" s="111">
        <v>23</v>
      </c>
      <c r="E97" s="111">
        <v>12</v>
      </c>
      <c r="F97" s="115">
        <v>28</v>
      </c>
      <c r="G97" s="111">
        <v>24</v>
      </c>
      <c r="H97" s="111">
        <v>33</v>
      </c>
      <c r="I97" s="111">
        <v>35</v>
      </c>
      <c r="J97" s="111">
        <v>27</v>
      </c>
      <c r="K97" s="111">
        <v>10</v>
      </c>
      <c r="L97" s="115">
        <v>30</v>
      </c>
      <c r="M97" s="111">
        <v>24</v>
      </c>
      <c r="N97" s="115">
        <f t="shared" si="12"/>
        <v>280</v>
      </c>
    </row>
    <row r="98" spans="1:14" ht="30" customHeight="1">
      <c r="A98" s="113" t="s">
        <v>420</v>
      </c>
      <c r="B98" s="111">
        <v>10</v>
      </c>
      <c r="C98" s="111">
        <v>9</v>
      </c>
      <c r="D98" s="111">
        <v>9</v>
      </c>
      <c r="E98" s="111">
        <v>13</v>
      </c>
      <c r="F98" s="111">
        <v>22</v>
      </c>
      <c r="G98" s="111">
        <v>37</v>
      </c>
      <c r="H98" s="111">
        <v>20</v>
      </c>
      <c r="I98" s="111">
        <v>40</v>
      </c>
      <c r="J98" s="111">
        <v>13</v>
      </c>
      <c r="K98" s="111">
        <v>19</v>
      </c>
      <c r="L98" s="111">
        <v>5</v>
      </c>
      <c r="M98" s="111">
        <v>9</v>
      </c>
      <c r="N98" s="115">
        <f t="shared" si="12"/>
        <v>206</v>
      </c>
    </row>
    <row r="99" spans="1:14" ht="30" customHeight="1">
      <c r="A99" s="113" t="s">
        <v>421</v>
      </c>
      <c r="B99" s="111">
        <v>1</v>
      </c>
      <c r="C99" s="111">
        <v>3</v>
      </c>
      <c r="D99" s="111">
        <v>1</v>
      </c>
      <c r="E99" s="111">
        <v>2</v>
      </c>
      <c r="F99" s="111">
        <v>53</v>
      </c>
      <c r="G99" s="111">
        <v>3</v>
      </c>
      <c r="H99" s="111">
        <v>0</v>
      </c>
      <c r="I99" s="111">
        <v>7</v>
      </c>
      <c r="J99" s="111">
        <v>3</v>
      </c>
      <c r="K99" s="111">
        <v>3</v>
      </c>
      <c r="L99" s="111">
        <v>3</v>
      </c>
      <c r="M99" s="111">
        <v>2</v>
      </c>
      <c r="N99" s="115">
        <f t="shared" si="12"/>
        <v>81</v>
      </c>
    </row>
    <row r="100" spans="1:14" ht="30" customHeight="1">
      <c r="A100" s="113" t="s">
        <v>422</v>
      </c>
      <c r="B100" s="111">
        <v>6</v>
      </c>
      <c r="C100" s="111">
        <v>8</v>
      </c>
      <c r="D100" s="111">
        <v>8</v>
      </c>
      <c r="E100" s="111">
        <v>6</v>
      </c>
      <c r="F100" s="111">
        <v>15</v>
      </c>
      <c r="G100" s="111">
        <v>15</v>
      </c>
      <c r="H100" s="111">
        <v>13</v>
      </c>
      <c r="I100" s="111">
        <v>6</v>
      </c>
      <c r="J100" s="111">
        <v>6</v>
      </c>
      <c r="K100" s="111">
        <v>17</v>
      </c>
      <c r="L100" s="111">
        <v>9</v>
      </c>
      <c r="M100" s="111">
        <v>17</v>
      </c>
      <c r="N100" s="115">
        <f t="shared" si="12"/>
        <v>126</v>
      </c>
    </row>
    <row r="101" spans="1:14" ht="30" customHeight="1">
      <c r="A101" s="113" t="s">
        <v>423</v>
      </c>
      <c r="B101" s="111">
        <v>1</v>
      </c>
      <c r="C101" s="111">
        <v>2</v>
      </c>
      <c r="D101" s="111">
        <v>2</v>
      </c>
      <c r="E101" s="111">
        <v>0</v>
      </c>
      <c r="F101" s="111">
        <v>2</v>
      </c>
      <c r="G101" s="111">
        <v>10</v>
      </c>
      <c r="H101" s="111">
        <v>17</v>
      </c>
      <c r="I101" s="111">
        <v>8</v>
      </c>
      <c r="J101" s="111">
        <v>7</v>
      </c>
      <c r="K101" s="111">
        <v>20</v>
      </c>
      <c r="L101" s="111">
        <v>3</v>
      </c>
      <c r="M101" s="111">
        <v>6</v>
      </c>
      <c r="N101" s="115">
        <f t="shared" si="12"/>
        <v>78</v>
      </c>
    </row>
    <row r="102" spans="1:14" ht="30" customHeight="1">
      <c r="A102" s="113" t="s">
        <v>424</v>
      </c>
      <c r="B102" s="111">
        <v>2</v>
      </c>
      <c r="C102" s="111">
        <v>1</v>
      </c>
      <c r="D102" s="111">
        <v>6</v>
      </c>
      <c r="E102" s="111">
        <v>1</v>
      </c>
      <c r="F102" s="111">
        <v>2</v>
      </c>
      <c r="G102" s="111">
        <v>2</v>
      </c>
      <c r="H102" s="111">
        <v>6</v>
      </c>
      <c r="I102" s="111">
        <v>5</v>
      </c>
      <c r="J102" s="111">
        <v>3</v>
      </c>
      <c r="K102" s="111">
        <v>4</v>
      </c>
      <c r="L102" s="111">
        <v>4</v>
      </c>
      <c r="M102" s="111">
        <v>2</v>
      </c>
      <c r="N102" s="115">
        <f t="shared" si="12"/>
        <v>38</v>
      </c>
    </row>
    <row r="103" spans="1:14" ht="30" customHeight="1">
      <c r="A103" s="113" t="s">
        <v>425</v>
      </c>
      <c r="B103" s="111">
        <v>27</v>
      </c>
      <c r="C103" s="111">
        <v>26</v>
      </c>
      <c r="D103" s="111">
        <v>39</v>
      </c>
      <c r="E103" s="111">
        <v>27</v>
      </c>
      <c r="F103" s="111">
        <v>82</v>
      </c>
      <c r="G103" s="111">
        <v>179</v>
      </c>
      <c r="H103" s="111">
        <v>154</v>
      </c>
      <c r="I103" s="111">
        <v>52</v>
      </c>
      <c r="J103" s="111">
        <v>61</v>
      </c>
      <c r="K103" s="111">
        <v>33</v>
      </c>
      <c r="L103" s="111">
        <v>16</v>
      </c>
      <c r="M103" s="111">
        <v>52</v>
      </c>
      <c r="N103" s="115">
        <f t="shared" si="12"/>
        <v>748</v>
      </c>
    </row>
    <row r="104" spans="1:14" ht="30" customHeight="1">
      <c r="A104" s="113" t="s">
        <v>426</v>
      </c>
      <c r="B104" s="115">
        <f>SUM(B105:B107)</f>
        <v>12412</v>
      </c>
      <c r="C104" s="115">
        <f aca="true" t="shared" si="14" ref="C104:N104">SUM(C105:C107)</f>
        <v>11033</v>
      </c>
      <c r="D104" s="115">
        <f t="shared" si="14"/>
        <v>15882</v>
      </c>
      <c r="E104" s="115">
        <f t="shared" si="14"/>
        <v>15440</v>
      </c>
      <c r="F104" s="115">
        <f t="shared" si="14"/>
        <v>22547</v>
      </c>
      <c r="G104" s="115">
        <f t="shared" si="14"/>
        <v>35182</v>
      </c>
      <c r="H104" s="115">
        <f t="shared" si="14"/>
        <v>44005</v>
      </c>
      <c r="I104" s="115">
        <f t="shared" si="14"/>
        <v>28319</v>
      </c>
      <c r="J104" s="115">
        <f t="shared" si="14"/>
        <v>22248</v>
      </c>
      <c r="K104" s="115">
        <f t="shared" si="14"/>
        <v>14237</v>
      </c>
      <c r="L104" s="115">
        <f t="shared" si="14"/>
        <v>13252</v>
      </c>
      <c r="M104" s="115">
        <f t="shared" si="14"/>
        <v>22060</v>
      </c>
      <c r="N104" s="115">
        <f t="shared" si="14"/>
        <v>256617</v>
      </c>
    </row>
    <row r="105" spans="1:14" ht="30" customHeight="1">
      <c r="A105" s="113" t="s">
        <v>427</v>
      </c>
      <c r="B105" s="111">
        <v>4900</v>
      </c>
      <c r="C105" s="111">
        <v>4613</v>
      </c>
      <c r="D105" s="111">
        <v>6417</v>
      </c>
      <c r="E105" s="111">
        <v>6425</v>
      </c>
      <c r="F105" s="111">
        <v>9465</v>
      </c>
      <c r="G105" s="111">
        <v>12895</v>
      </c>
      <c r="H105" s="111">
        <v>15987</v>
      </c>
      <c r="I105" s="111">
        <v>11090</v>
      </c>
      <c r="J105" s="111">
        <v>8940</v>
      </c>
      <c r="K105" s="111">
        <v>5440</v>
      </c>
      <c r="L105" s="111">
        <v>5227</v>
      </c>
      <c r="M105" s="111">
        <v>8677</v>
      </c>
      <c r="N105" s="115">
        <f t="shared" si="12"/>
        <v>100076</v>
      </c>
    </row>
    <row r="106" spans="1:14" ht="30" customHeight="1">
      <c r="A106" s="113" t="s">
        <v>428</v>
      </c>
      <c r="B106" s="111">
        <v>137</v>
      </c>
      <c r="C106" s="111">
        <v>92</v>
      </c>
      <c r="D106" s="111">
        <v>142</v>
      </c>
      <c r="E106" s="111">
        <v>108</v>
      </c>
      <c r="F106" s="111">
        <v>188</v>
      </c>
      <c r="G106" s="111">
        <v>296</v>
      </c>
      <c r="H106" s="111">
        <v>353</v>
      </c>
      <c r="I106" s="111">
        <v>320</v>
      </c>
      <c r="J106" s="111">
        <v>253</v>
      </c>
      <c r="K106" s="111">
        <v>169</v>
      </c>
      <c r="L106" s="111">
        <v>122</v>
      </c>
      <c r="M106" s="111">
        <v>266</v>
      </c>
      <c r="N106" s="115">
        <f t="shared" si="12"/>
        <v>2446</v>
      </c>
    </row>
    <row r="107" spans="1:14" ht="30" customHeight="1">
      <c r="A107" s="113" t="s">
        <v>429</v>
      </c>
      <c r="B107" s="111">
        <v>7375</v>
      </c>
      <c r="C107" s="111">
        <v>6328</v>
      </c>
      <c r="D107" s="111">
        <v>9323</v>
      </c>
      <c r="E107" s="111">
        <v>8907</v>
      </c>
      <c r="F107" s="111">
        <v>12894</v>
      </c>
      <c r="G107" s="111">
        <v>21991</v>
      </c>
      <c r="H107" s="111">
        <v>27665</v>
      </c>
      <c r="I107" s="111">
        <v>16909</v>
      </c>
      <c r="J107" s="111">
        <v>13055</v>
      </c>
      <c r="K107" s="111">
        <v>8628</v>
      </c>
      <c r="L107" s="111">
        <v>7903</v>
      </c>
      <c r="M107" s="111">
        <v>13117</v>
      </c>
      <c r="N107" s="115">
        <f t="shared" si="12"/>
        <v>154095</v>
      </c>
    </row>
    <row r="108" spans="1:14" ht="30" customHeight="1">
      <c r="A108" s="113" t="s">
        <v>430</v>
      </c>
      <c r="B108" s="115">
        <f>SUM(B109:B120)</f>
        <v>1900</v>
      </c>
      <c r="C108" s="115">
        <f aca="true" t="shared" si="15" ref="C108:N108">SUM(C109:C120)</f>
        <v>1563</v>
      </c>
      <c r="D108" s="115">
        <f t="shared" si="15"/>
        <v>1978</v>
      </c>
      <c r="E108" s="115">
        <f t="shared" si="15"/>
        <v>2271</v>
      </c>
      <c r="F108" s="115">
        <f t="shared" si="15"/>
        <v>3350</v>
      </c>
      <c r="G108" s="115">
        <f t="shared" si="15"/>
        <v>4406</v>
      </c>
      <c r="H108" s="115">
        <f t="shared" si="15"/>
        <v>5713</v>
      </c>
      <c r="I108" s="115">
        <f t="shared" si="15"/>
        <v>4414</v>
      </c>
      <c r="J108" s="115">
        <f t="shared" si="15"/>
        <v>3695</v>
      </c>
      <c r="K108" s="115">
        <f t="shared" si="15"/>
        <v>2333</v>
      </c>
      <c r="L108" s="115">
        <f t="shared" si="15"/>
        <v>2103</v>
      </c>
      <c r="M108" s="115">
        <f t="shared" si="15"/>
        <v>3058</v>
      </c>
      <c r="N108" s="115">
        <f t="shared" si="15"/>
        <v>36784</v>
      </c>
    </row>
    <row r="109" spans="1:14" ht="30" customHeight="1">
      <c r="A109" s="113" t="s">
        <v>431</v>
      </c>
      <c r="B109" s="111">
        <v>115</v>
      </c>
      <c r="C109" s="111">
        <v>102</v>
      </c>
      <c r="D109" s="111">
        <v>112</v>
      </c>
      <c r="E109" s="111">
        <v>131</v>
      </c>
      <c r="F109" s="111">
        <v>170</v>
      </c>
      <c r="G109" s="111">
        <v>170</v>
      </c>
      <c r="H109" s="111">
        <v>235</v>
      </c>
      <c r="I109" s="111">
        <v>206</v>
      </c>
      <c r="J109" s="111">
        <v>212</v>
      </c>
      <c r="K109" s="111">
        <v>186</v>
      </c>
      <c r="L109" s="111">
        <v>139</v>
      </c>
      <c r="M109" s="111">
        <v>145</v>
      </c>
      <c r="N109" s="115">
        <f t="shared" si="12"/>
        <v>1923</v>
      </c>
    </row>
    <row r="110" spans="1:14" ht="30" customHeight="1">
      <c r="A110" s="113" t="s">
        <v>432</v>
      </c>
      <c r="B110" s="111">
        <v>1</v>
      </c>
      <c r="C110" s="111">
        <v>6</v>
      </c>
      <c r="D110" s="111">
        <v>2</v>
      </c>
      <c r="E110" s="111">
        <v>13</v>
      </c>
      <c r="F110" s="111">
        <v>11</v>
      </c>
      <c r="G110" s="111">
        <v>9</v>
      </c>
      <c r="H110" s="111">
        <v>18</v>
      </c>
      <c r="I110" s="111">
        <v>8</v>
      </c>
      <c r="J110" s="111">
        <v>13</v>
      </c>
      <c r="K110" s="111">
        <v>18</v>
      </c>
      <c r="L110" s="111">
        <v>16</v>
      </c>
      <c r="M110" s="111">
        <v>19</v>
      </c>
      <c r="N110" s="115">
        <f t="shared" si="12"/>
        <v>134</v>
      </c>
    </row>
    <row r="111" spans="1:14" ht="30" customHeight="1">
      <c r="A111" s="113" t="s">
        <v>24</v>
      </c>
      <c r="B111" s="111">
        <v>1004</v>
      </c>
      <c r="C111" s="111">
        <v>773</v>
      </c>
      <c r="D111" s="111">
        <v>904</v>
      </c>
      <c r="E111" s="111">
        <v>1111</v>
      </c>
      <c r="F111" s="111">
        <v>1586</v>
      </c>
      <c r="G111" s="111">
        <v>2247</v>
      </c>
      <c r="H111" s="111">
        <v>2815</v>
      </c>
      <c r="I111" s="111">
        <v>1875</v>
      </c>
      <c r="J111" s="111">
        <v>1634</v>
      </c>
      <c r="K111" s="111">
        <v>957</v>
      </c>
      <c r="L111" s="111">
        <v>1053</v>
      </c>
      <c r="M111" s="111">
        <v>1702</v>
      </c>
      <c r="N111" s="115">
        <f t="shared" si="12"/>
        <v>17661</v>
      </c>
    </row>
    <row r="112" spans="1:14" ht="30" customHeight="1">
      <c r="A112" s="113" t="s">
        <v>433</v>
      </c>
      <c r="B112" s="111">
        <v>37</v>
      </c>
      <c r="C112" s="111">
        <v>28</v>
      </c>
      <c r="D112" s="111">
        <v>44</v>
      </c>
      <c r="E112" s="111">
        <v>40</v>
      </c>
      <c r="F112" s="111">
        <v>66</v>
      </c>
      <c r="G112" s="111">
        <v>68</v>
      </c>
      <c r="H112" s="111">
        <v>82</v>
      </c>
      <c r="I112" s="111">
        <v>65</v>
      </c>
      <c r="J112" s="111">
        <v>57</v>
      </c>
      <c r="K112" s="111">
        <v>49</v>
      </c>
      <c r="L112" s="111">
        <v>44</v>
      </c>
      <c r="M112" s="111">
        <v>49</v>
      </c>
      <c r="N112" s="115">
        <f t="shared" si="12"/>
        <v>629</v>
      </c>
    </row>
    <row r="113" spans="1:14" ht="30" customHeight="1">
      <c r="A113" s="113" t="s">
        <v>434</v>
      </c>
      <c r="B113" s="111">
        <v>63</v>
      </c>
      <c r="C113" s="111">
        <v>76</v>
      </c>
      <c r="D113" s="111">
        <v>80</v>
      </c>
      <c r="E113" s="111">
        <v>89</v>
      </c>
      <c r="F113" s="111">
        <v>210</v>
      </c>
      <c r="G113" s="111">
        <v>204</v>
      </c>
      <c r="H113" s="111">
        <v>301</v>
      </c>
      <c r="I113" s="111">
        <v>204</v>
      </c>
      <c r="J113" s="111">
        <v>145</v>
      </c>
      <c r="K113" s="111">
        <v>108</v>
      </c>
      <c r="L113" s="111">
        <v>72</v>
      </c>
      <c r="M113" s="111">
        <v>118</v>
      </c>
      <c r="N113" s="115">
        <f t="shared" si="12"/>
        <v>1670</v>
      </c>
    </row>
    <row r="114" spans="1:14" ht="30" customHeight="1">
      <c r="A114" s="113" t="s">
        <v>435</v>
      </c>
      <c r="B114" s="111">
        <v>33</v>
      </c>
      <c r="C114" s="111">
        <v>9</v>
      </c>
      <c r="D114" s="111">
        <v>10</v>
      </c>
      <c r="E114" s="111">
        <v>24</v>
      </c>
      <c r="F114" s="111">
        <v>22</v>
      </c>
      <c r="G114" s="111">
        <v>23</v>
      </c>
      <c r="H114" s="111">
        <v>42</v>
      </c>
      <c r="I114" s="111">
        <v>43</v>
      </c>
      <c r="J114" s="111">
        <v>34</v>
      </c>
      <c r="K114" s="111">
        <v>24</v>
      </c>
      <c r="L114" s="111">
        <v>35</v>
      </c>
      <c r="M114" s="111">
        <v>29</v>
      </c>
      <c r="N114" s="115">
        <f t="shared" si="12"/>
        <v>328</v>
      </c>
    </row>
    <row r="115" spans="1:14" ht="30" customHeight="1">
      <c r="A115" s="113" t="s">
        <v>436</v>
      </c>
      <c r="B115" s="111">
        <v>0</v>
      </c>
      <c r="C115" s="111">
        <v>0</v>
      </c>
      <c r="D115" s="111">
        <v>4</v>
      </c>
      <c r="E115" s="111">
        <v>4</v>
      </c>
      <c r="F115" s="111">
        <v>7</v>
      </c>
      <c r="G115" s="111">
        <v>4</v>
      </c>
      <c r="H115" s="111">
        <v>5</v>
      </c>
      <c r="I115" s="111">
        <v>7</v>
      </c>
      <c r="J115" s="111">
        <v>9</v>
      </c>
      <c r="K115" s="111">
        <v>2</v>
      </c>
      <c r="L115" s="111">
        <v>1</v>
      </c>
      <c r="M115" s="111">
        <v>1</v>
      </c>
      <c r="N115" s="115">
        <f t="shared" si="12"/>
        <v>44</v>
      </c>
    </row>
    <row r="116" spans="1:14" ht="30" customHeight="1">
      <c r="A116" s="113" t="s">
        <v>437</v>
      </c>
      <c r="B116" s="111">
        <v>3</v>
      </c>
      <c r="C116" s="111">
        <v>4</v>
      </c>
      <c r="D116" s="111">
        <v>10</v>
      </c>
      <c r="E116" s="111">
        <v>8</v>
      </c>
      <c r="F116" s="111">
        <v>6</v>
      </c>
      <c r="G116" s="111">
        <v>8</v>
      </c>
      <c r="H116" s="111">
        <v>22</v>
      </c>
      <c r="I116" s="111">
        <v>6</v>
      </c>
      <c r="J116" s="111">
        <v>15</v>
      </c>
      <c r="K116" s="111">
        <v>8</v>
      </c>
      <c r="L116" s="111">
        <v>3</v>
      </c>
      <c r="M116" s="111">
        <v>10</v>
      </c>
      <c r="N116" s="115">
        <f t="shared" si="12"/>
        <v>103</v>
      </c>
    </row>
    <row r="117" spans="1:14" ht="30" customHeight="1">
      <c r="A117" s="113" t="s">
        <v>438</v>
      </c>
      <c r="B117" s="111">
        <v>9</v>
      </c>
      <c r="C117" s="111">
        <v>9</v>
      </c>
      <c r="D117" s="111">
        <v>12</v>
      </c>
      <c r="E117" s="111">
        <v>2</v>
      </c>
      <c r="F117" s="111">
        <v>23</v>
      </c>
      <c r="G117" s="111">
        <v>12</v>
      </c>
      <c r="H117" s="111">
        <v>23</v>
      </c>
      <c r="I117" s="111">
        <v>14</v>
      </c>
      <c r="J117" s="111">
        <v>22</v>
      </c>
      <c r="K117" s="111">
        <v>11</v>
      </c>
      <c r="L117" s="111">
        <v>13</v>
      </c>
      <c r="M117" s="117">
        <v>10</v>
      </c>
      <c r="N117" s="115">
        <f t="shared" si="12"/>
        <v>160</v>
      </c>
    </row>
    <row r="118" spans="1:14" ht="30" customHeight="1">
      <c r="A118" s="113" t="s">
        <v>439</v>
      </c>
      <c r="B118" s="111">
        <v>581</v>
      </c>
      <c r="C118" s="111">
        <v>519</v>
      </c>
      <c r="D118" s="111">
        <v>736</v>
      </c>
      <c r="E118" s="111">
        <v>785</v>
      </c>
      <c r="F118" s="111">
        <v>1182</v>
      </c>
      <c r="G118" s="111">
        <v>1571</v>
      </c>
      <c r="H118" s="111">
        <v>2010</v>
      </c>
      <c r="I118" s="111">
        <v>1849</v>
      </c>
      <c r="J118" s="111">
        <v>1474</v>
      </c>
      <c r="K118" s="111">
        <v>911</v>
      </c>
      <c r="L118" s="111">
        <v>676</v>
      </c>
      <c r="M118" s="111">
        <v>914</v>
      </c>
      <c r="N118" s="115">
        <f t="shared" si="12"/>
        <v>13208</v>
      </c>
    </row>
    <row r="119" spans="1:14" ht="30" customHeight="1">
      <c r="A119" s="113" t="s">
        <v>440</v>
      </c>
      <c r="B119" s="111">
        <v>16</v>
      </c>
      <c r="C119" s="111">
        <v>13</v>
      </c>
      <c r="D119" s="111">
        <v>20</v>
      </c>
      <c r="E119" s="111">
        <v>26</v>
      </c>
      <c r="F119" s="111">
        <v>28</v>
      </c>
      <c r="G119" s="111">
        <v>16</v>
      </c>
      <c r="H119" s="111">
        <v>40</v>
      </c>
      <c r="I119" s="111">
        <v>31</v>
      </c>
      <c r="J119" s="111">
        <v>23</v>
      </c>
      <c r="K119" s="111">
        <v>17</v>
      </c>
      <c r="L119" s="111">
        <v>7</v>
      </c>
      <c r="M119" s="111">
        <v>12</v>
      </c>
      <c r="N119" s="115">
        <f t="shared" si="12"/>
        <v>249</v>
      </c>
    </row>
    <row r="120" spans="1:14" ht="30" customHeight="1">
      <c r="A120" s="113" t="s">
        <v>441</v>
      </c>
      <c r="B120" s="111">
        <v>38</v>
      </c>
      <c r="C120" s="111">
        <v>24</v>
      </c>
      <c r="D120" s="111">
        <v>44</v>
      </c>
      <c r="E120" s="111">
        <v>38</v>
      </c>
      <c r="F120" s="111">
        <v>39</v>
      </c>
      <c r="G120" s="111">
        <v>74</v>
      </c>
      <c r="H120" s="111">
        <v>120</v>
      </c>
      <c r="I120" s="111">
        <v>106</v>
      </c>
      <c r="J120" s="111">
        <v>57</v>
      </c>
      <c r="K120" s="111">
        <v>42</v>
      </c>
      <c r="L120" s="111">
        <v>44</v>
      </c>
      <c r="M120" s="111">
        <v>49</v>
      </c>
      <c r="N120" s="115">
        <f>SUM(B120:M120)</f>
        <v>675</v>
      </c>
    </row>
    <row r="121" spans="1:14" ht="47.25" customHeight="1">
      <c r="A121" s="118" t="s">
        <v>442</v>
      </c>
      <c r="B121" s="119">
        <f>B122+B131+B146</f>
        <v>9534</v>
      </c>
      <c r="C121" s="119">
        <f aca="true" t="shared" si="16" ref="C121:M121">C122+C131+C146</f>
        <v>8231</v>
      </c>
      <c r="D121" s="119">
        <f t="shared" si="16"/>
        <v>10442</v>
      </c>
      <c r="E121" s="119">
        <f t="shared" si="16"/>
        <v>9691</v>
      </c>
      <c r="F121" s="119">
        <f t="shared" si="16"/>
        <v>11075</v>
      </c>
      <c r="G121" s="119">
        <f t="shared" si="16"/>
        <v>11115</v>
      </c>
      <c r="H121" s="119">
        <f t="shared" si="16"/>
        <v>12475</v>
      </c>
      <c r="I121" s="119">
        <f t="shared" si="16"/>
        <v>11301</v>
      </c>
      <c r="J121" s="119">
        <f t="shared" si="16"/>
        <v>10979</v>
      </c>
      <c r="K121" s="119">
        <f t="shared" si="16"/>
        <v>9172</v>
      </c>
      <c r="L121" s="119">
        <f t="shared" si="16"/>
        <v>9434</v>
      </c>
      <c r="M121" s="119">
        <f t="shared" si="16"/>
        <v>11969</v>
      </c>
      <c r="N121" s="119">
        <f>N122+N131+N146</f>
        <v>125418</v>
      </c>
    </row>
    <row r="122" spans="1:14" ht="30" customHeight="1">
      <c r="A122" s="113" t="s">
        <v>443</v>
      </c>
      <c r="B122" s="115">
        <f>SUM(B123:B130)</f>
        <v>830</v>
      </c>
      <c r="C122" s="115">
        <f aca="true" t="shared" si="17" ref="C122:N122">SUM(C123:C130)</f>
        <v>638</v>
      </c>
      <c r="D122" s="115">
        <f t="shared" si="17"/>
        <v>815</v>
      </c>
      <c r="E122" s="115">
        <f t="shared" si="17"/>
        <v>901</v>
      </c>
      <c r="F122" s="115">
        <f t="shared" si="17"/>
        <v>1209</v>
      </c>
      <c r="G122" s="115">
        <f t="shared" si="17"/>
        <v>664</v>
      </c>
      <c r="H122" s="115">
        <f t="shared" si="17"/>
        <v>896</v>
      </c>
      <c r="I122" s="115">
        <f t="shared" si="17"/>
        <v>1292</v>
      </c>
      <c r="J122" s="115">
        <f t="shared" si="17"/>
        <v>814</v>
      </c>
      <c r="K122" s="115">
        <f t="shared" si="17"/>
        <v>796</v>
      </c>
      <c r="L122" s="115">
        <f t="shared" si="17"/>
        <v>1001</v>
      </c>
      <c r="M122" s="115">
        <f t="shared" si="17"/>
        <v>913</v>
      </c>
      <c r="N122" s="115">
        <f t="shared" si="17"/>
        <v>10769</v>
      </c>
    </row>
    <row r="123" spans="1:14" ht="30" customHeight="1">
      <c r="A123" s="113" t="s">
        <v>444</v>
      </c>
      <c r="B123" s="111">
        <v>466</v>
      </c>
      <c r="C123" s="111">
        <v>346</v>
      </c>
      <c r="D123" s="111">
        <v>495</v>
      </c>
      <c r="E123" s="111">
        <v>528</v>
      </c>
      <c r="F123" s="111">
        <v>861</v>
      </c>
      <c r="G123" s="111">
        <v>364</v>
      </c>
      <c r="H123" s="111">
        <v>501</v>
      </c>
      <c r="I123" s="111">
        <v>522</v>
      </c>
      <c r="J123" s="111">
        <v>524</v>
      </c>
      <c r="K123" s="111">
        <v>469</v>
      </c>
      <c r="L123" s="111">
        <v>633</v>
      </c>
      <c r="M123" s="111">
        <v>518</v>
      </c>
      <c r="N123" s="115">
        <f t="shared" si="12"/>
        <v>6227</v>
      </c>
    </row>
    <row r="124" spans="1:14" ht="30" customHeight="1">
      <c r="A124" s="113" t="s">
        <v>445</v>
      </c>
      <c r="B124" s="111">
        <v>9</v>
      </c>
      <c r="C124" s="111">
        <v>6</v>
      </c>
      <c r="D124" s="111">
        <v>4</v>
      </c>
      <c r="E124" s="111">
        <v>2</v>
      </c>
      <c r="F124" s="111">
        <v>9</v>
      </c>
      <c r="G124" s="111">
        <v>1</v>
      </c>
      <c r="H124" s="111">
        <v>14</v>
      </c>
      <c r="I124" s="111">
        <v>4</v>
      </c>
      <c r="J124" s="111">
        <v>8</v>
      </c>
      <c r="K124" s="111">
        <v>2</v>
      </c>
      <c r="L124" s="111">
        <v>3</v>
      </c>
      <c r="M124" s="111">
        <v>12</v>
      </c>
      <c r="N124" s="115">
        <f t="shared" si="12"/>
        <v>74</v>
      </c>
    </row>
    <row r="125" spans="1:14" ht="30" customHeight="1">
      <c r="A125" s="113" t="s">
        <v>446</v>
      </c>
      <c r="B125" s="111">
        <v>101</v>
      </c>
      <c r="C125" s="111">
        <v>119</v>
      </c>
      <c r="D125" s="111">
        <v>151</v>
      </c>
      <c r="E125" s="111">
        <v>180</v>
      </c>
      <c r="F125" s="111">
        <v>159</v>
      </c>
      <c r="G125" s="111">
        <v>131</v>
      </c>
      <c r="H125" s="111">
        <v>161</v>
      </c>
      <c r="I125" s="111">
        <v>159</v>
      </c>
      <c r="J125" s="111">
        <v>142</v>
      </c>
      <c r="K125" s="111">
        <v>143</v>
      </c>
      <c r="L125" s="111">
        <v>142</v>
      </c>
      <c r="M125" s="111">
        <v>162</v>
      </c>
      <c r="N125" s="115">
        <f t="shared" si="12"/>
        <v>1750</v>
      </c>
    </row>
    <row r="126" spans="1:14" ht="30" customHeight="1">
      <c r="A126" s="113" t="s">
        <v>447</v>
      </c>
      <c r="B126" s="111">
        <v>0</v>
      </c>
      <c r="C126" s="11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5">
        <f t="shared" si="12"/>
        <v>0</v>
      </c>
    </row>
    <row r="127" spans="1:14" ht="30" customHeight="1">
      <c r="A127" s="113" t="s">
        <v>448</v>
      </c>
      <c r="B127" s="111">
        <v>0</v>
      </c>
      <c r="C127" s="111">
        <v>0</v>
      </c>
      <c r="D127" s="111">
        <v>3</v>
      </c>
      <c r="E127" s="111">
        <v>1</v>
      </c>
      <c r="F127" s="111">
        <v>0</v>
      </c>
      <c r="G127" s="128">
        <v>1</v>
      </c>
      <c r="H127" s="111">
        <v>0</v>
      </c>
      <c r="I127" s="111">
        <v>1</v>
      </c>
      <c r="J127" s="111">
        <v>1</v>
      </c>
      <c r="K127" s="111">
        <v>0</v>
      </c>
      <c r="L127" s="111">
        <v>1</v>
      </c>
      <c r="M127" s="111">
        <v>1</v>
      </c>
      <c r="N127" s="115">
        <f t="shared" si="12"/>
        <v>9</v>
      </c>
    </row>
    <row r="128" spans="1:14" ht="30" customHeight="1">
      <c r="A128" s="113" t="s">
        <v>449</v>
      </c>
      <c r="B128" s="111">
        <v>28</v>
      </c>
      <c r="C128" s="111">
        <v>29</v>
      </c>
      <c r="D128" s="111">
        <v>34</v>
      </c>
      <c r="E128" s="111">
        <v>24</v>
      </c>
      <c r="F128" s="111">
        <v>27</v>
      </c>
      <c r="G128" s="111">
        <v>14</v>
      </c>
      <c r="H128" s="111">
        <v>20</v>
      </c>
      <c r="I128" s="111">
        <v>38</v>
      </c>
      <c r="J128" s="111">
        <v>27</v>
      </c>
      <c r="K128" s="111">
        <v>41</v>
      </c>
      <c r="L128" s="111">
        <v>37</v>
      </c>
      <c r="M128" s="111">
        <v>31</v>
      </c>
      <c r="N128" s="115">
        <f t="shared" si="12"/>
        <v>350</v>
      </c>
    </row>
    <row r="129" spans="1:14" ht="30" customHeight="1">
      <c r="A129" s="113" t="s">
        <v>450</v>
      </c>
      <c r="B129" s="111">
        <v>216</v>
      </c>
      <c r="C129" s="111">
        <v>133</v>
      </c>
      <c r="D129" s="111">
        <v>114</v>
      </c>
      <c r="E129" s="111">
        <v>154</v>
      </c>
      <c r="F129" s="111">
        <v>131</v>
      </c>
      <c r="G129" s="111">
        <v>141</v>
      </c>
      <c r="H129" s="111">
        <v>189</v>
      </c>
      <c r="I129" s="111">
        <v>553</v>
      </c>
      <c r="J129" s="111">
        <v>97</v>
      </c>
      <c r="K129" s="111">
        <v>110</v>
      </c>
      <c r="L129" s="111">
        <v>169</v>
      </c>
      <c r="M129" s="111">
        <v>178</v>
      </c>
      <c r="N129" s="115">
        <f t="shared" si="12"/>
        <v>2185</v>
      </c>
    </row>
    <row r="130" spans="1:14" ht="30" customHeight="1">
      <c r="A130" s="113" t="s">
        <v>451</v>
      </c>
      <c r="B130" s="111">
        <v>10</v>
      </c>
      <c r="C130" s="111">
        <v>5</v>
      </c>
      <c r="D130" s="111">
        <v>14</v>
      </c>
      <c r="E130" s="111">
        <v>12</v>
      </c>
      <c r="F130" s="111">
        <v>22</v>
      </c>
      <c r="G130" s="111">
        <v>12</v>
      </c>
      <c r="H130" s="111">
        <v>11</v>
      </c>
      <c r="I130" s="111">
        <v>15</v>
      </c>
      <c r="J130" s="111">
        <v>15</v>
      </c>
      <c r="K130" s="111">
        <v>31</v>
      </c>
      <c r="L130" s="111">
        <v>16</v>
      </c>
      <c r="M130" s="111">
        <v>11</v>
      </c>
      <c r="N130" s="115">
        <f t="shared" si="12"/>
        <v>174</v>
      </c>
    </row>
    <row r="131" spans="1:14" ht="30" customHeight="1">
      <c r="A131" s="113" t="s">
        <v>452</v>
      </c>
      <c r="B131" s="115">
        <f>SUM(B132:B145)</f>
        <v>6332</v>
      </c>
      <c r="C131" s="115">
        <f aca="true" t="shared" si="18" ref="C131:N131">SUM(C132:C145)</f>
        <v>5431</v>
      </c>
      <c r="D131" s="115">
        <f t="shared" si="18"/>
        <v>6716</v>
      </c>
      <c r="E131" s="115">
        <f t="shared" si="18"/>
        <v>5657</v>
      </c>
      <c r="F131" s="115">
        <f t="shared" si="18"/>
        <v>6494</v>
      </c>
      <c r="G131" s="115">
        <f t="shared" si="18"/>
        <v>5596</v>
      </c>
      <c r="H131" s="115">
        <f t="shared" si="18"/>
        <v>5823</v>
      </c>
      <c r="I131" s="115">
        <f t="shared" si="18"/>
        <v>6605</v>
      </c>
      <c r="J131" s="115">
        <f t="shared" si="18"/>
        <v>6428</v>
      </c>
      <c r="K131" s="115">
        <f t="shared" si="18"/>
        <v>6845</v>
      </c>
      <c r="L131" s="115">
        <f t="shared" si="18"/>
        <v>6658</v>
      </c>
      <c r="M131" s="115">
        <f t="shared" si="18"/>
        <v>5879</v>
      </c>
      <c r="N131" s="115">
        <f t="shared" si="18"/>
        <v>74464</v>
      </c>
    </row>
    <row r="132" spans="1:14" ht="30" customHeight="1">
      <c r="A132" s="113" t="s">
        <v>453</v>
      </c>
      <c r="B132" s="111">
        <v>34</v>
      </c>
      <c r="C132" s="111">
        <v>62</v>
      </c>
      <c r="D132" s="111">
        <v>58</v>
      </c>
      <c r="E132" s="111">
        <v>40</v>
      </c>
      <c r="F132" s="111">
        <v>99</v>
      </c>
      <c r="G132" s="111">
        <v>32</v>
      </c>
      <c r="H132" s="111">
        <v>51</v>
      </c>
      <c r="I132" s="111">
        <v>75</v>
      </c>
      <c r="J132" s="111">
        <v>56</v>
      </c>
      <c r="K132" s="111">
        <v>24</v>
      </c>
      <c r="L132" s="111">
        <v>43</v>
      </c>
      <c r="M132" s="111">
        <v>71</v>
      </c>
      <c r="N132" s="115">
        <f t="shared" si="12"/>
        <v>645</v>
      </c>
    </row>
    <row r="133" spans="1:14" ht="30" customHeight="1">
      <c r="A133" s="113" t="s">
        <v>454</v>
      </c>
      <c r="B133" s="111">
        <v>2089</v>
      </c>
      <c r="C133" s="111">
        <v>2111</v>
      </c>
      <c r="D133" s="111">
        <v>2200</v>
      </c>
      <c r="E133" s="111">
        <v>1902</v>
      </c>
      <c r="F133" s="111">
        <v>1907</v>
      </c>
      <c r="G133" s="111">
        <v>2222</v>
      </c>
      <c r="H133" s="111">
        <v>1361</v>
      </c>
      <c r="I133" s="111">
        <v>1589</v>
      </c>
      <c r="J133" s="111">
        <v>1578</v>
      </c>
      <c r="K133" s="111">
        <v>2485</v>
      </c>
      <c r="L133" s="111">
        <v>1948</v>
      </c>
      <c r="M133" s="111">
        <v>1647</v>
      </c>
      <c r="N133" s="115">
        <f t="shared" si="12"/>
        <v>23039</v>
      </c>
    </row>
    <row r="134" spans="1:14" ht="30" customHeight="1">
      <c r="A134" s="113" t="s">
        <v>455</v>
      </c>
      <c r="B134" s="111">
        <v>3</v>
      </c>
      <c r="C134" s="111">
        <v>4</v>
      </c>
      <c r="D134" s="111">
        <v>3</v>
      </c>
      <c r="E134" s="111">
        <v>5</v>
      </c>
      <c r="F134" s="111">
        <v>1</v>
      </c>
      <c r="G134" s="111">
        <v>4</v>
      </c>
      <c r="H134" s="111">
        <v>4</v>
      </c>
      <c r="I134" s="111">
        <v>2</v>
      </c>
      <c r="J134" s="111">
        <v>5</v>
      </c>
      <c r="K134" s="111">
        <v>3</v>
      </c>
      <c r="L134" s="111">
        <v>2</v>
      </c>
      <c r="M134" s="111">
        <v>2</v>
      </c>
      <c r="N134" s="115">
        <f t="shared" si="12"/>
        <v>38</v>
      </c>
    </row>
    <row r="135" spans="1:14" ht="30" customHeight="1">
      <c r="A135" s="113" t="s">
        <v>456</v>
      </c>
      <c r="B135" s="111">
        <v>1887</v>
      </c>
      <c r="C135" s="111">
        <v>1083</v>
      </c>
      <c r="D135" s="111">
        <v>1253</v>
      </c>
      <c r="E135" s="111">
        <v>1273</v>
      </c>
      <c r="F135" s="111">
        <v>1339</v>
      </c>
      <c r="G135" s="111">
        <v>974</v>
      </c>
      <c r="H135" s="111">
        <v>1153</v>
      </c>
      <c r="I135" s="111">
        <v>1895</v>
      </c>
      <c r="J135" s="111">
        <v>1009</v>
      </c>
      <c r="K135" s="111">
        <v>964</v>
      </c>
      <c r="L135" s="111">
        <v>1235</v>
      </c>
      <c r="M135" s="111">
        <v>1545</v>
      </c>
      <c r="N135" s="115">
        <f t="shared" si="12"/>
        <v>15610</v>
      </c>
    </row>
    <row r="136" spans="1:14" ht="30" customHeight="1">
      <c r="A136" s="113" t="s">
        <v>457</v>
      </c>
      <c r="B136" s="111">
        <v>1262</v>
      </c>
      <c r="C136" s="111">
        <v>1256</v>
      </c>
      <c r="D136" s="111">
        <v>2226</v>
      </c>
      <c r="E136" s="111">
        <v>1382</v>
      </c>
      <c r="F136" s="111">
        <v>1875</v>
      </c>
      <c r="G136" s="111">
        <v>1290</v>
      </c>
      <c r="H136" s="111">
        <v>2024</v>
      </c>
      <c r="I136" s="111">
        <v>1948</v>
      </c>
      <c r="J136" s="111">
        <v>2202</v>
      </c>
      <c r="K136" s="111">
        <v>1752</v>
      </c>
      <c r="L136" s="111">
        <v>2137</v>
      </c>
      <c r="M136" s="111">
        <v>1597</v>
      </c>
      <c r="N136" s="115">
        <f t="shared" si="12"/>
        <v>20951</v>
      </c>
    </row>
    <row r="137" spans="1:14" ht="30" customHeight="1">
      <c r="A137" s="113" t="s">
        <v>458</v>
      </c>
      <c r="B137" s="111">
        <v>45</v>
      </c>
      <c r="C137" s="111">
        <v>61</v>
      </c>
      <c r="D137" s="111">
        <v>71</v>
      </c>
      <c r="E137" s="111">
        <v>73</v>
      </c>
      <c r="F137" s="111">
        <v>99</v>
      </c>
      <c r="G137" s="111">
        <v>85</v>
      </c>
      <c r="H137" s="111">
        <v>124</v>
      </c>
      <c r="I137" s="111">
        <v>137</v>
      </c>
      <c r="J137" s="111">
        <v>120</v>
      </c>
      <c r="K137" s="111">
        <v>78</v>
      </c>
      <c r="L137" s="111">
        <v>57</v>
      </c>
      <c r="M137" s="111">
        <v>83</v>
      </c>
      <c r="N137" s="115">
        <f t="shared" si="12"/>
        <v>1033</v>
      </c>
    </row>
    <row r="138" spans="1:14" ht="30" customHeight="1">
      <c r="A138" s="113" t="s">
        <v>459</v>
      </c>
      <c r="B138" s="111">
        <v>6</v>
      </c>
      <c r="C138" s="111">
        <v>30</v>
      </c>
      <c r="D138" s="111">
        <v>20</v>
      </c>
      <c r="E138" s="111">
        <v>32</v>
      </c>
      <c r="F138" s="111">
        <v>13</v>
      </c>
      <c r="G138" s="111">
        <v>26</v>
      </c>
      <c r="H138" s="111">
        <v>57</v>
      </c>
      <c r="I138" s="111">
        <v>69</v>
      </c>
      <c r="J138" s="111">
        <v>65</v>
      </c>
      <c r="K138" s="111">
        <v>24</v>
      </c>
      <c r="L138" s="111">
        <v>25</v>
      </c>
      <c r="M138" s="111">
        <v>41</v>
      </c>
      <c r="N138" s="115">
        <f t="shared" si="12"/>
        <v>408</v>
      </c>
    </row>
    <row r="139" spans="1:14" ht="30" customHeight="1">
      <c r="A139" s="113" t="s">
        <v>460</v>
      </c>
      <c r="B139" s="111">
        <v>0</v>
      </c>
      <c r="C139" s="111">
        <v>2</v>
      </c>
      <c r="D139" s="111">
        <v>2</v>
      </c>
      <c r="E139" s="111">
        <v>4</v>
      </c>
      <c r="F139" s="111">
        <v>0</v>
      </c>
      <c r="G139" s="111">
        <v>0</v>
      </c>
      <c r="H139" s="111">
        <v>5</v>
      </c>
      <c r="I139" s="111">
        <v>0</v>
      </c>
      <c r="J139" s="111">
        <v>1</v>
      </c>
      <c r="K139" s="111">
        <v>4</v>
      </c>
      <c r="L139" s="111">
        <v>0</v>
      </c>
      <c r="M139" s="111">
        <v>0</v>
      </c>
      <c r="N139" s="115">
        <f t="shared" si="12"/>
        <v>18</v>
      </c>
    </row>
    <row r="140" spans="1:14" ht="30" customHeight="1">
      <c r="A140" s="113" t="s">
        <v>461</v>
      </c>
      <c r="B140" s="111">
        <v>109</v>
      </c>
      <c r="C140" s="111">
        <v>112</v>
      </c>
      <c r="D140" s="111">
        <v>126</v>
      </c>
      <c r="E140" s="111">
        <v>159</v>
      </c>
      <c r="F140" s="111">
        <v>162</v>
      </c>
      <c r="G140" s="111">
        <v>162</v>
      </c>
      <c r="H140" s="111">
        <v>140</v>
      </c>
      <c r="I140" s="111">
        <v>190</v>
      </c>
      <c r="J140" s="111">
        <v>486</v>
      </c>
      <c r="K140" s="111">
        <v>846</v>
      </c>
      <c r="L140" s="111">
        <v>134</v>
      </c>
      <c r="M140" s="111">
        <v>150</v>
      </c>
      <c r="N140" s="115">
        <f t="shared" si="12"/>
        <v>2776</v>
      </c>
    </row>
    <row r="141" spans="1:14" ht="30" customHeight="1">
      <c r="A141" s="113" t="s">
        <v>462</v>
      </c>
      <c r="B141" s="111">
        <v>477</v>
      </c>
      <c r="C141" s="111">
        <v>236</v>
      </c>
      <c r="D141" s="111">
        <v>271</v>
      </c>
      <c r="E141" s="111">
        <v>286</v>
      </c>
      <c r="F141" s="111">
        <v>412</v>
      </c>
      <c r="G141" s="111">
        <v>234</v>
      </c>
      <c r="H141" s="111">
        <v>321</v>
      </c>
      <c r="I141" s="111">
        <v>290</v>
      </c>
      <c r="J141" s="111">
        <v>375</v>
      </c>
      <c r="K141" s="111">
        <v>262</v>
      </c>
      <c r="L141" s="111">
        <v>704</v>
      </c>
      <c r="M141" s="111">
        <v>253</v>
      </c>
      <c r="N141" s="115">
        <f t="shared" si="12"/>
        <v>4121</v>
      </c>
    </row>
    <row r="142" spans="1:14" ht="30" customHeight="1">
      <c r="A142" s="113" t="s">
        <v>463</v>
      </c>
      <c r="B142" s="111">
        <v>362</v>
      </c>
      <c r="C142" s="111">
        <v>383</v>
      </c>
      <c r="D142" s="111">
        <v>369</v>
      </c>
      <c r="E142" s="111">
        <v>393</v>
      </c>
      <c r="F142" s="111">
        <v>524</v>
      </c>
      <c r="G142" s="111">
        <v>500</v>
      </c>
      <c r="H142" s="111">
        <v>494</v>
      </c>
      <c r="I142" s="111">
        <v>333</v>
      </c>
      <c r="J142" s="111">
        <v>452</v>
      </c>
      <c r="K142" s="111">
        <v>353</v>
      </c>
      <c r="L142" s="128">
        <v>331</v>
      </c>
      <c r="M142" s="111">
        <v>384</v>
      </c>
      <c r="N142" s="115">
        <f t="shared" si="12"/>
        <v>4878</v>
      </c>
    </row>
    <row r="143" spans="1:14" ht="30" customHeight="1">
      <c r="A143" s="113" t="s">
        <v>464</v>
      </c>
      <c r="B143" s="111">
        <v>23</v>
      </c>
      <c r="C143" s="111">
        <v>27</v>
      </c>
      <c r="D143" s="111">
        <v>54</v>
      </c>
      <c r="E143" s="111">
        <v>22</v>
      </c>
      <c r="F143" s="111">
        <v>14</v>
      </c>
      <c r="G143" s="111">
        <v>10</v>
      </c>
      <c r="H143" s="111">
        <v>9</v>
      </c>
      <c r="I143" s="111">
        <v>8</v>
      </c>
      <c r="J143" s="111">
        <v>16</v>
      </c>
      <c r="K143" s="111">
        <v>12</v>
      </c>
      <c r="L143" s="111">
        <v>8</v>
      </c>
      <c r="M143" s="111">
        <v>20</v>
      </c>
      <c r="N143" s="115">
        <f t="shared" si="12"/>
        <v>223</v>
      </c>
    </row>
    <row r="144" spans="1:14" ht="30" customHeight="1">
      <c r="A144" s="113" t="s">
        <v>465</v>
      </c>
      <c r="B144" s="111">
        <v>5</v>
      </c>
      <c r="C144" s="111">
        <v>32</v>
      </c>
      <c r="D144" s="111">
        <v>12</v>
      </c>
      <c r="E144" s="111">
        <v>42</v>
      </c>
      <c r="F144" s="111">
        <v>3</v>
      </c>
      <c r="G144" s="111">
        <v>12</v>
      </c>
      <c r="H144" s="111">
        <v>17</v>
      </c>
      <c r="I144" s="111">
        <v>9</v>
      </c>
      <c r="J144" s="111">
        <v>10</v>
      </c>
      <c r="K144" s="111">
        <v>9</v>
      </c>
      <c r="L144" s="111">
        <v>6</v>
      </c>
      <c r="M144" s="111">
        <v>15</v>
      </c>
      <c r="N144" s="115">
        <f t="shared" si="12"/>
        <v>172</v>
      </c>
    </row>
    <row r="145" spans="1:14" ht="30" customHeight="1">
      <c r="A145" s="113" t="s">
        <v>466</v>
      </c>
      <c r="B145" s="111">
        <v>30</v>
      </c>
      <c r="C145" s="111">
        <v>32</v>
      </c>
      <c r="D145" s="111">
        <v>51</v>
      </c>
      <c r="E145" s="111">
        <v>44</v>
      </c>
      <c r="F145" s="111">
        <v>46</v>
      </c>
      <c r="G145" s="111">
        <v>45</v>
      </c>
      <c r="H145" s="111">
        <v>63</v>
      </c>
      <c r="I145" s="111">
        <v>60</v>
      </c>
      <c r="J145" s="111">
        <v>53</v>
      </c>
      <c r="K145" s="111">
        <v>29</v>
      </c>
      <c r="L145" s="111">
        <v>28</v>
      </c>
      <c r="M145" s="111">
        <v>71</v>
      </c>
      <c r="N145" s="115">
        <f t="shared" si="12"/>
        <v>552</v>
      </c>
    </row>
    <row r="146" spans="1:14" ht="30" customHeight="1">
      <c r="A146" s="113" t="s">
        <v>467</v>
      </c>
      <c r="B146" s="115">
        <f>SUM(B147:B156)</f>
        <v>2372</v>
      </c>
      <c r="C146" s="115">
        <f aca="true" t="shared" si="19" ref="C146:N146">SUM(C147:C156)</f>
        <v>2162</v>
      </c>
      <c r="D146" s="115">
        <f t="shared" si="19"/>
        <v>2911</v>
      </c>
      <c r="E146" s="115">
        <f t="shared" si="19"/>
        <v>3133</v>
      </c>
      <c r="F146" s="115">
        <f t="shared" si="19"/>
        <v>3372</v>
      </c>
      <c r="G146" s="115">
        <f t="shared" si="19"/>
        <v>4855</v>
      </c>
      <c r="H146" s="115">
        <f t="shared" si="19"/>
        <v>5756</v>
      </c>
      <c r="I146" s="115">
        <f t="shared" si="19"/>
        <v>3404</v>
      </c>
      <c r="J146" s="115">
        <f t="shared" si="19"/>
        <v>3737</v>
      </c>
      <c r="K146" s="115">
        <f t="shared" si="19"/>
        <v>1531</v>
      </c>
      <c r="L146" s="115">
        <f t="shared" si="19"/>
        <v>1775</v>
      </c>
      <c r="M146" s="115">
        <f t="shared" si="19"/>
        <v>5177</v>
      </c>
      <c r="N146" s="115">
        <f t="shared" si="19"/>
        <v>40185</v>
      </c>
    </row>
    <row r="147" spans="1:14" ht="30" customHeight="1">
      <c r="A147" s="113" t="s">
        <v>468</v>
      </c>
      <c r="B147" s="111">
        <v>31</v>
      </c>
      <c r="C147" s="111">
        <v>0</v>
      </c>
      <c r="D147" s="111">
        <v>0</v>
      </c>
      <c r="E147" s="111">
        <v>28</v>
      </c>
      <c r="F147" s="111">
        <v>16</v>
      </c>
      <c r="G147" s="111">
        <v>13</v>
      </c>
      <c r="H147" s="111">
        <v>15</v>
      </c>
      <c r="I147" s="111">
        <v>2</v>
      </c>
      <c r="J147" s="111">
        <v>3</v>
      </c>
      <c r="K147" s="111">
        <v>0</v>
      </c>
      <c r="L147" s="111">
        <v>3</v>
      </c>
      <c r="M147" s="111">
        <v>16</v>
      </c>
      <c r="N147" s="115">
        <f t="shared" si="12"/>
        <v>127</v>
      </c>
    </row>
    <row r="148" spans="1:14" ht="30" customHeight="1">
      <c r="A148" s="113" t="s">
        <v>469</v>
      </c>
      <c r="B148" s="111">
        <v>2</v>
      </c>
      <c r="C148" s="111">
        <v>2</v>
      </c>
      <c r="D148" s="111">
        <v>35</v>
      </c>
      <c r="E148" s="111">
        <v>9</v>
      </c>
      <c r="F148" s="111">
        <v>5</v>
      </c>
      <c r="G148" s="111">
        <v>12</v>
      </c>
      <c r="H148" s="111">
        <v>5</v>
      </c>
      <c r="I148" s="111">
        <v>1</v>
      </c>
      <c r="J148" s="111">
        <v>6</v>
      </c>
      <c r="K148" s="111">
        <v>12</v>
      </c>
      <c r="L148" s="111">
        <v>3</v>
      </c>
      <c r="M148" s="111">
        <v>14</v>
      </c>
      <c r="N148" s="115">
        <f t="shared" si="12"/>
        <v>106</v>
      </c>
    </row>
    <row r="149" spans="1:14" ht="30" customHeight="1">
      <c r="A149" s="113" t="s">
        <v>470</v>
      </c>
      <c r="B149" s="111">
        <v>173</v>
      </c>
      <c r="C149" s="111">
        <v>2</v>
      </c>
      <c r="D149" s="111">
        <v>2</v>
      </c>
      <c r="E149" s="111">
        <v>7</v>
      </c>
      <c r="F149" s="111">
        <v>4</v>
      </c>
      <c r="G149" s="111">
        <v>2</v>
      </c>
      <c r="H149" s="111">
        <v>0</v>
      </c>
      <c r="I149" s="111">
        <v>6</v>
      </c>
      <c r="J149" s="111">
        <v>7</v>
      </c>
      <c r="K149" s="111">
        <v>0</v>
      </c>
      <c r="L149" s="111">
        <v>2</v>
      </c>
      <c r="M149" s="111">
        <v>2</v>
      </c>
      <c r="N149" s="115">
        <f t="shared" si="12"/>
        <v>207</v>
      </c>
    </row>
    <row r="150" spans="1:14" ht="30" customHeight="1">
      <c r="A150" s="113" t="s">
        <v>471</v>
      </c>
      <c r="B150" s="111">
        <v>152</v>
      </c>
      <c r="C150" s="111">
        <v>152</v>
      </c>
      <c r="D150" s="111">
        <v>482</v>
      </c>
      <c r="E150" s="111">
        <v>627</v>
      </c>
      <c r="F150" s="111">
        <v>535</v>
      </c>
      <c r="G150" s="111">
        <v>499</v>
      </c>
      <c r="H150" s="111">
        <v>714</v>
      </c>
      <c r="I150" s="111">
        <v>681</v>
      </c>
      <c r="J150" s="111">
        <v>432</v>
      </c>
      <c r="K150" s="111">
        <v>214</v>
      </c>
      <c r="L150" s="111">
        <v>221</v>
      </c>
      <c r="M150" s="111">
        <v>1458</v>
      </c>
      <c r="N150" s="115">
        <f t="shared" si="12"/>
        <v>6167</v>
      </c>
    </row>
    <row r="151" spans="1:14" ht="30" customHeight="1">
      <c r="A151" s="113" t="s">
        <v>472</v>
      </c>
      <c r="B151" s="111">
        <v>0</v>
      </c>
      <c r="C151" s="111">
        <v>0</v>
      </c>
      <c r="D151" s="111">
        <v>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2</v>
      </c>
      <c r="K151" s="111">
        <v>0</v>
      </c>
      <c r="L151" s="111">
        <v>0</v>
      </c>
      <c r="M151" s="111">
        <v>0</v>
      </c>
      <c r="N151" s="115">
        <f t="shared" si="12"/>
        <v>2</v>
      </c>
    </row>
    <row r="152" spans="1:14" ht="30" customHeight="1">
      <c r="A152" s="113" t="s">
        <v>473</v>
      </c>
      <c r="B152" s="111">
        <v>213</v>
      </c>
      <c r="C152" s="111">
        <v>229</v>
      </c>
      <c r="D152" s="111">
        <v>294</v>
      </c>
      <c r="E152" s="111">
        <v>233</v>
      </c>
      <c r="F152" s="111">
        <v>529</v>
      </c>
      <c r="G152" s="111">
        <v>280</v>
      </c>
      <c r="H152" s="111">
        <v>135</v>
      </c>
      <c r="I152" s="111">
        <v>83</v>
      </c>
      <c r="J152" s="111">
        <v>1023</v>
      </c>
      <c r="K152" s="111">
        <v>73</v>
      </c>
      <c r="L152" s="111">
        <v>69</v>
      </c>
      <c r="M152" s="111">
        <v>117</v>
      </c>
      <c r="N152" s="115">
        <f t="shared" si="12"/>
        <v>3278</v>
      </c>
    </row>
    <row r="153" spans="1:14" ht="30" customHeight="1">
      <c r="A153" s="113" t="s">
        <v>474</v>
      </c>
      <c r="B153" s="111">
        <v>8</v>
      </c>
      <c r="C153" s="111">
        <v>6</v>
      </c>
      <c r="D153" s="111">
        <v>15</v>
      </c>
      <c r="E153" s="111">
        <v>16</v>
      </c>
      <c r="F153" s="111">
        <v>5</v>
      </c>
      <c r="G153" s="111">
        <v>12</v>
      </c>
      <c r="H153" s="111">
        <v>29</v>
      </c>
      <c r="I153" s="111">
        <v>7</v>
      </c>
      <c r="J153" s="111">
        <v>10</v>
      </c>
      <c r="K153" s="111">
        <v>6</v>
      </c>
      <c r="L153" s="111">
        <v>7</v>
      </c>
      <c r="M153" s="111">
        <v>13</v>
      </c>
      <c r="N153" s="115">
        <f t="shared" si="12"/>
        <v>134</v>
      </c>
    </row>
    <row r="154" spans="1:14" ht="30" customHeight="1">
      <c r="A154" s="113" t="s">
        <v>475</v>
      </c>
      <c r="B154" s="111">
        <v>13</v>
      </c>
      <c r="C154" s="111">
        <v>25</v>
      </c>
      <c r="D154" s="111">
        <v>24</v>
      </c>
      <c r="E154" s="111">
        <v>32</v>
      </c>
      <c r="F154" s="111">
        <v>30</v>
      </c>
      <c r="G154" s="111">
        <v>23</v>
      </c>
      <c r="H154" s="111">
        <v>48</v>
      </c>
      <c r="I154" s="111">
        <v>27</v>
      </c>
      <c r="J154" s="111">
        <v>27</v>
      </c>
      <c r="K154" s="111">
        <v>44</v>
      </c>
      <c r="L154" s="111">
        <v>34</v>
      </c>
      <c r="M154" s="111">
        <v>38</v>
      </c>
      <c r="N154" s="115">
        <f t="shared" si="12"/>
        <v>365</v>
      </c>
    </row>
    <row r="155" spans="1:14" ht="30" customHeight="1">
      <c r="A155" s="113" t="s">
        <v>476</v>
      </c>
      <c r="B155" s="111">
        <v>24</v>
      </c>
      <c r="C155" s="111">
        <v>31</v>
      </c>
      <c r="D155" s="111">
        <v>17</v>
      </c>
      <c r="E155" s="111">
        <v>26</v>
      </c>
      <c r="F155" s="111">
        <v>28</v>
      </c>
      <c r="G155" s="111">
        <v>17</v>
      </c>
      <c r="H155" s="111">
        <v>35</v>
      </c>
      <c r="I155" s="111">
        <v>33</v>
      </c>
      <c r="J155" s="111">
        <v>35</v>
      </c>
      <c r="K155" s="111">
        <v>32</v>
      </c>
      <c r="L155" s="111">
        <v>30</v>
      </c>
      <c r="M155" s="111">
        <v>53</v>
      </c>
      <c r="N155" s="115">
        <f t="shared" si="12"/>
        <v>361</v>
      </c>
    </row>
    <row r="156" spans="1:14" ht="30" customHeight="1">
      <c r="A156" s="113" t="s">
        <v>477</v>
      </c>
      <c r="B156" s="111">
        <v>1756</v>
      </c>
      <c r="C156" s="111">
        <v>1715</v>
      </c>
      <c r="D156" s="111">
        <v>2042</v>
      </c>
      <c r="E156" s="111">
        <v>2155</v>
      </c>
      <c r="F156" s="111">
        <v>2220</v>
      </c>
      <c r="G156" s="111">
        <v>3997</v>
      </c>
      <c r="H156" s="111">
        <v>4775</v>
      </c>
      <c r="I156" s="111">
        <v>2564</v>
      </c>
      <c r="J156" s="111">
        <v>2192</v>
      </c>
      <c r="K156" s="111">
        <v>1150</v>
      </c>
      <c r="L156" s="111">
        <v>1406</v>
      </c>
      <c r="M156" s="111">
        <v>3466</v>
      </c>
      <c r="N156" s="115">
        <f t="shared" si="12"/>
        <v>29438</v>
      </c>
    </row>
    <row r="157" spans="1:14" ht="30" customHeight="1">
      <c r="A157" s="118" t="s">
        <v>478</v>
      </c>
      <c r="B157" s="119">
        <f>B158+B162+B179+B183+B192</f>
        <v>28778</v>
      </c>
      <c r="C157" s="119">
        <f aca="true" t="shared" si="20" ref="C157:M157">C158+C162+C179+C183+C192</f>
        <v>31660</v>
      </c>
      <c r="D157" s="119">
        <f t="shared" si="20"/>
        <v>39707</v>
      </c>
      <c r="E157" s="119">
        <f t="shared" si="20"/>
        <v>43058</v>
      </c>
      <c r="F157" s="119">
        <f t="shared" si="20"/>
        <v>45973</v>
      </c>
      <c r="G157" s="119">
        <f t="shared" si="20"/>
        <v>49169</v>
      </c>
      <c r="H157" s="119">
        <f t="shared" si="20"/>
        <v>86452</v>
      </c>
      <c r="I157" s="119">
        <f t="shared" si="20"/>
        <v>61831</v>
      </c>
      <c r="J157" s="119">
        <f t="shared" si="20"/>
        <v>49229</v>
      </c>
      <c r="K157" s="119">
        <f t="shared" si="20"/>
        <v>45766</v>
      </c>
      <c r="L157" s="119">
        <f t="shared" si="20"/>
        <v>36469</v>
      </c>
      <c r="M157" s="119">
        <f t="shared" si="20"/>
        <v>46407</v>
      </c>
      <c r="N157" s="119">
        <f>N158+N162+N179+N183+N192</f>
        <v>564499</v>
      </c>
    </row>
    <row r="158" spans="1:14" ht="30" customHeight="1">
      <c r="A158" s="113" t="s">
        <v>479</v>
      </c>
      <c r="B158" s="115">
        <f>SUM(B159:B161)</f>
        <v>785</v>
      </c>
      <c r="C158" s="115">
        <f aca="true" t="shared" si="21" ref="C158:N158">SUM(C159:C161)</f>
        <v>889</v>
      </c>
      <c r="D158" s="115">
        <f t="shared" si="21"/>
        <v>942</v>
      </c>
      <c r="E158" s="115">
        <f t="shared" si="21"/>
        <v>793</v>
      </c>
      <c r="F158" s="115">
        <f t="shared" si="21"/>
        <v>990</v>
      </c>
      <c r="G158" s="115">
        <f t="shared" si="21"/>
        <v>1027</v>
      </c>
      <c r="H158" s="115">
        <f t="shared" si="21"/>
        <v>1333</v>
      </c>
      <c r="I158" s="115">
        <f t="shared" si="21"/>
        <v>1580</v>
      </c>
      <c r="J158" s="115">
        <f t="shared" si="21"/>
        <v>1460</v>
      </c>
      <c r="K158" s="115">
        <f t="shared" si="21"/>
        <v>976</v>
      </c>
      <c r="L158" s="115">
        <f t="shared" si="21"/>
        <v>876</v>
      </c>
      <c r="M158" s="115">
        <f t="shared" si="21"/>
        <v>1040</v>
      </c>
      <c r="N158" s="115">
        <f t="shared" si="21"/>
        <v>12691</v>
      </c>
    </row>
    <row r="159" spans="1:14" ht="30" customHeight="1">
      <c r="A159" s="113" t="s">
        <v>480</v>
      </c>
      <c r="B159" s="111">
        <v>696</v>
      </c>
      <c r="C159" s="111">
        <v>744</v>
      </c>
      <c r="D159" s="111">
        <v>804</v>
      </c>
      <c r="E159" s="111">
        <v>647</v>
      </c>
      <c r="F159" s="111">
        <v>854</v>
      </c>
      <c r="G159" s="111">
        <v>884</v>
      </c>
      <c r="H159" s="111">
        <v>1106</v>
      </c>
      <c r="I159" s="111">
        <v>1331</v>
      </c>
      <c r="J159" s="111">
        <v>1296</v>
      </c>
      <c r="K159" s="111">
        <v>896</v>
      </c>
      <c r="L159" s="111">
        <v>827</v>
      </c>
      <c r="M159" s="111">
        <v>975</v>
      </c>
      <c r="N159" s="115">
        <f aca="true" t="shared" si="22" ref="N159:N221">SUM(B159:M159)</f>
        <v>11060</v>
      </c>
    </row>
    <row r="160" spans="1:14" ht="30" customHeight="1">
      <c r="A160" s="113" t="s">
        <v>481</v>
      </c>
      <c r="B160" s="111">
        <v>25</v>
      </c>
      <c r="C160" s="111">
        <v>28</v>
      </c>
      <c r="D160" s="111">
        <v>33</v>
      </c>
      <c r="E160" s="111">
        <v>29</v>
      </c>
      <c r="F160" s="111">
        <v>37</v>
      </c>
      <c r="G160" s="111">
        <v>33</v>
      </c>
      <c r="H160" s="111">
        <v>46</v>
      </c>
      <c r="I160" s="111">
        <v>40</v>
      </c>
      <c r="J160" s="111">
        <v>36</v>
      </c>
      <c r="K160" s="111">
        <v>43</v>
      </c>
      <c r="L160" s="111">
        <v>20</v>
      </c>
      <c r="M160" s="111">
        <v>30</v>
      </c>
      <c r="N160" s="115">
        <f t="shared" si="22"/>
        <v>400</v>
      </c>
    </row>
    <row r="161" spans="1:14" ht="30" customHeight="1">
      <c r="A161" s="113" t="s">
        <v>482</v>
      </c>
      <c r="B161" s="111">
        <v>64</v>
      </c>
      <c r="C161" s="111">
        <v>117</v>
      </c>
      <c r="D161" s="111">
        <v>105</v>
      </c>
      <c r="E161" s="111">
        <v>117</v>
      </c>
      <c r="F161" s="111">
        <v>99</v>
      </c>
      <c r="G161" s="111">
        <v>110</v>
      </c>
      <c r="H161" s="111">
        <v>181</v>
      </c>
      <c r="I161" s="111">
        <v>209</v>
      </c>
      <c r="J161" s="111">
        <v>128</v>
      </c>
      <c r="K161" s="111">
        <v>37</v>
      </c>
      <c r="L161" s="111">
        <v>29</v>
      </c>
      <c r="M161" s="111">
        <v>35</v>
      </c>
      <c r="N161" s="115">
        <f t="shared" si="22"/>
        <v>1231</v>
      </c>
    </row>
    <row r="162" spans="1:14" ht="30" customHeight="1">
      <c r="A162" s="113" t="s">
        <v>483</v>
      </c>
      <c r="B162" s="115">
        <f>SUM(B163:B178)</f>
        <v>3230</v>
      </c>
      <c r="C162" s="115">
        <f aca="true" t="shared" si="23" ref="C162:N162">SUM(C163:C178)</f>
        <v>3002</v>
      </c>
      <c r="D162" s="115">
        <f t="shared" si="23"/>
        <v>3449</v>
      </c>
      <c r="E162" s="115">
        <f t="shared" si="23"/>
        <v>3905</v>
      </c>
      <c r="F162" s="115">
        <f t="shared" si="23"/>
        <v>4364</v>
      </c>
      <c r="G162" s="115">
        <f t="shared" si="23"/>
        <v>4382</v>
      </c>
      <c r="H162" s="115">
        <f t="shared" si="23"/>
        <v>6211</v>
      </c>
      <c r="I162" s="115">
        <f t="shared" si="23"/>
        <v>6339</v>
      </c>
      <c r="J162" s="115">
        <f t="shared" si="23"/>
        <v>6200</v>
      </c>
      <c r="K162" s="115">
        <f t="shared" si="23"/>
        <v>3858</v>
      </c>
      <c r="L162" s="115">
        <f t="shared" si="23"/>
        <v>3813</v>
      </c>
      <c r="M162" s="115">
        <f t="shared" si="23"/>
        <v>4463</v>
      </c>
      <c r="N162" s="115">
        <f t="shared" si="23"/>
        <v>53216</v>
      </c>
    </row>
    <row r="163" spans="1:14" ht="30" customHeight="1">
      <c r="A163" s="113" t="s">
        <v>484</v>
      </c>
      <c r="B163" s="111">
        <v>16</v>
      </c>
      <c r="C163" s="111">
        <v>4</v>
      </c>
      <c r="D163" s="111">
        <v>14</v>
      </c>
      <c r="E163" s="111">
        <v>20</v>
      </c>
      <c r="F163" s="111">
        <v>22</v>
      </c>
      <c r="G163" s="111">
        <v>23</v>
      </c>
      <c r="H163" s="111">
        <v>30</v>
      </c>
      <c r="I163" s="111">
        <v>15</v>
      </c>
      <c r="J163" s="111">
        <v>19</v>
      </c>
      <c r="K163" s="111">
        <v>11</v>
      </c>
      <c r="L163" s="111">
        <v>13</v>
      </c>
      <c r="M163" s="111">
        <v>19</v>
      </c>
      <c r="N163" s="115">
        <f t="shared" si="22"/>
        <v>206</v>
      </c>
    </row>
    <row r="164" spans="1:14" ht="30" customHeight="1">
      <c r="A164" s="113" t="s">
        <v>485</v>
      </c>
      <c r="B164" s="111">
        <v>137</v>
      </c>
      <c r="C164" s="111">
        <v>132</v>
      </c>
      <c r="D164" s="111">
        <v>149</v>
      </c>
      <c r="E164" s="111">
        <v>141</v>
      </c>
      <c r="F164" s="111">
        <v>203</v>
      </c>
      <c r="G164" s="111">
        <v>234</v>
      </c>
      <c r="H164" s="111">
        <v>325</v>
      </c>
      <c r="I164" s="111">
        <v>438</v>
      </c>
      <c r="J164" s="111">
        <v>373</v>
      </c>
      <c r="K164" s="111">
        <v>202</v>
      </c>
      <c r="L164" s="111">
        <v>168</v>
      </c>
      <c r="M164" s="111">
        <v>231</v>
      </c>
      <c r="N164" s="115">
        <f t="shared" si="22"/>
        <v>2733</v>
      </c>
    </row>
    <row r="165" spans="1:14" ht="30" customHeight="1">
      <c r="A165" s="113" t="s">
        <v>486</v>
      </c>
      <c r="B165" s="111">
        <v>27</v>
      </c>
      <c r="C165" s="111">
        <v>20</v>
      </c>
      <c r="D165" s="111">
        <v>17</v>
      </c>
      <c r="E165" s="111">
        <v>23</v>
      </c>
      <c r="F165" s="111">
        <v>39</v>
      </c>
      <c r="G165" s="111">
        <v>23</v>
      </c>
      <c r="H165" s="111">
        <v>29</v>
      </c>
      <c r="I165" s="111">
        <v>31</v>
      </c>
      <c r="J165" s="111">
        <v>35</v>
      </c>
      <c r="K165" s="111">
        <v>28</v>
      </c>
      <c r="L165" s="111">
        <v>27</v>
      </c>
      <c r="M165" s="111">
        <v>25</v>
      </c>
      <c r="N165" s="115">
        <f t="shared" si="22"/>
        <v>324</v>
      </c>
    </row>
    <row r="166" spans="1:14" ht="30" customHeight="1">
      <c r="A166" s="113" t="s">
        <v>487</v>
      </c>
      <c r="B166" s="111">
        <v>177</v>
      </c>
      <c r="C166" s="111">
        <v>154</v>
      </c>
      <c r="D166" s="111">
        <v>186</v>
      </c>
      <c r="E166" s="111">
        <v>216</v>
      </c>
      <c r="F166" s="111">
        <v>208</v>
      </c>
      <c r="G166" s="111">
        <v>234</v>
      </c>
      <c r="H166" s="111">
        <v>452</v>
      </c>
      <c r="I166" s="111">
        <v>370</v>
      </c>
      <c r="J166" s="111">
        <v>355</v>
      </c>
      <c r="K166" s="111">
        <v>189</v>
      </c>
      <c r="L166" s="111">
        <v>196</v>
      </c>
      <c r="M166" s="111">
        <v>258</v>
      </c>
      <c r="N166" s="115">
        <f t="shared" si="22"/>
        <v>2995</v>
      </c>
    </row>
    <row r="167" spans="1:14" ht="30" customHeight="1">
      <c r="A167" s="113" t="s">
        <v>488</v>
      </c>
      <c r="B167" s="111">
        <v>59</v>
      </c>
      <c r="C167" s="111">
        <v>74</v>
      </c>
      <c r="D167" s="111">
        <v>72</v>
      </c>
      <c r="E167" s="111">
        <v>53</v>
      </c>
      <c r="F167" s="111">
        <v>67</v>
      </c>
      <c r="G167" s="111">
        <v>94</v>
      </c>
      <c r="H167" s="111">
        <v>92</v>
      </c>
      <c r="I167" s="111">
        <v>117</v>
      </c>
      <c r="J167" s="111">
        <v>111</v>
      </c>
      <c r="K167" s="111">
        <v>65</v>
      </c>
      <c r="L167" s="111">
        <v>68</v>
      </c>
      <c r="M167" s="111">
        <v>86</v>
      </c>
      <c r="N167" s="115">
        <f t="shared" si="22"/>
        <v>958</v>
      </c>
    </row>
    <row r="168" spans="1:14" ht="30" customHeight="1">
      <c r="A168" s="113" t="s">
        <v>489</v>
      </c>
      <c r="B168" s="111">
        <v>155</v>
      </c>
      <c r="C168" s="111">
        <v>152</v>
      </c>
      <c r="D168" s="111">
        <v>150</v>
      </c>
      <c r="E168" s="111">
        <v>178</v>
      </c>
      <c r="F168" s="111">
        <v>167</v>
      </c>
      <c r="G168" s="111">
        <v>197</v>
      </c>
      <c r="H168" s="111">
        <v>296</v>
      </c>
      <c r="I168" s="111">
        <v>268</v>
      </c>
      <c r="J168" s="111">
        <v>250</v>
      </c>
      <c r="K168" s="111">
        <v>165</v>
      </c>
      <c r="L168" s="111">
        <v>148</v>
      </c>
      <c r="M168" s="111">
        <v>188</v>
      </c>
      <c r="N168" s="115">
        <f t="shared" si="22"/>
        <v>2314</v>
      </c>
    </row>
    <row r="169" spans="1:14" ht="30" customHeight="1">
      <c r="A169" s="113" t="s">
        <v>490</v>
      </c>
      <c r="B169" s="111">
        <v>94</v>
      </c>
      <c r="C169" s="111">
        <v>87</v>
      </c>
      <c r="D169" s="111">
        <v>110</v>
      </c>
      <c r="E169" s="111">
        <v>137</v>
      </c>
      <c r="F169" s="111">
        <v>130</v>
      </c>
      <c r="G169" s="111">
        <v>114</v>
      </c>
      <c r="H169" s="111">
        <v>195</v>
      </c>
      <c r="I169" s="111">
        <v>160</v>
      </c>
      <c r="J169" s="111">
        <v>135</v>
      </c>
      <c r="K169" s="111">
        <v>112</v>
      </c>
      <c r="L169" s="111">
        <v>111</v>
      </c>
      <c r="M169" s="111">
        <v>126</v>
      </c>
      <c r="N169" s="115">
        <f t="shared" si="22"/>
        <v>1511</v>
      </c>
    </row>
    <row r="170" spans="1:14" ht="30" customHeight="1">
      <c r="A170" s="113" t="s">
        <v>491</v>
      </c>
      <c r="B170" s="111">
        <v>18</v>
      </c>
      <c r="C170" s="111">
        <v>11</v>
      </c>
      <c r="D170" s="111">
        <v>18</v>
      </c>
      <c r="E170" s="111">
        <v>10</v>
      </c>
      <c r="F170" s="111">
        <v>13</v>
      </c>
      <c r="G170" s="111">
        <v>21</v>
      </c>
      <c r="H170" s="111">
        <v>16</v>
      </c>
      <c r="I170" s="111">
        <v>25</v>
      </c>
      <c r="J170" s="111">
        <v>15</v>
      </c>
      <c r="K170" s="111">
        <v>11</v>
      </c>
      <c r="L170" s="111">
        <v>17</v>
      </c>
      <c r="M170" s="111">
        <v>30</v>
      </c>
      <c r="N170" s="115">
        <f t="shared" si="22"/>
        <v>205</v>
      </c>
    </row>
    <row r="171" spans="1:14" ht="30" customHeight="1">
      <c r="A171" s="113" t="s">
        <v>492</v>
      </c>
      <c r="B171" s="111">
        <v>66</v>
      </c>
      <c r="C171" s="111">
        <v>78</v>
      </c>
      <c r="D171" s="111">
        <v>107</v>
      </c>
      <c r="E171" s="111">
        <v>78</v>
      </c>
      <c r="F171" s="111">
        <v>95</v>
      </c>
      <c r="G171" s="111">
        <v>153</v>
      </c>
      <c r="H171" s="111">
        <v>122</v>
      </c>
      <c r="I171" s="111">
        <v>148</v>
      </c>
      <c r="J171" s="111">
        <v>149</v>
      </c>
      <c r="K171" s="111">
        <v>81</v>
      </c>
      <c r="L171" s="111">
        <v>86</v>
      </c>
      <c r="M171" s="111">
        <v>80</v>
      </c>
      <c r="N171" s="115">
        <f t="shared" si="22"/>
        <v>1243</v>
      </c>
    </row>
    <row r="172" spans="1:14" ht="30" customHeight="1">
      <c r="A172" s="113" t="s">
        <v>493</v>
      </c>
      <c r="B172" s="111">
        <v>193</v>
      </c>
      <c r="C172" s="111">
        <v>167</v>
      </c>
      <c r="D172" s="111">
        <v>236</v>
      </c>
      <c r="E172" s="111">
        <v>465</v>
      </c>
      <c r="F172" s="111">
        <v>461</v>
      </c>
      <c r="G172" s="111">
        <v>337</v>
      </c>
      <c r="H172" s="111">
        <v>462</v>
      </c>
      <c r="I172" s="111">
        <v>398</v>
      </c>
      <c r="J172" s="111">
        <v>541</v>
      </c>
      <c r="K172" s="111">
        <v>351</v>
      </c>
      <c r="L172" s="111">
        <v>207</v>
      </c>
      <c r="M172" s="111">
        <v>305</v>
      </c>
      <c r="N172" s="115">
        <f t="shared" si="22"/>
        <v>4123</v>
      </c>
    </row>
    <row r="173" spans="1:14" ht="30" customHeight="1">
      <c r="A173" s="113" t="s">
        <v>494</v>
      </c>
      <c r="B173" s="111">
        <v>409</v>
      </c>
      <c r="C173" s="111">
        <v>447</v>
      </c>
      <c r="D173" s="111">
        <v>503</v>
      </c>
      <c r="E173" s="111">
        <v>455</v>
      </c>
      <c r="F173" s="111">
        <v>522</v>
      </c>
      <c r="G173" s="111">
        <v>496</v>
      </c>
      <c r="H173" s="111">
        <v>887</v>
      </c>
      <c r="I173" s="111">
        <v>771</v>
      </c>
      <c r="J173" s="111">
        <v>689</v>
      </c>
      <c r="K173" s="111">
        <v>447</v>
      </c>
      <c r="L173" s="111">
        <v>389</v>
      </c>
      <c r="M173" s="111">
        <v>572</v>
      </c>
      <c r="N173" s="115">
        <f t="shared" si="22"/>
        <v>6587</v>
      </c>
    </row>
    <row r="174" spans="1:14" ht="30" customHeight="1">
      <c r="A174" s="113" t="s">
        <v>495</v>
      </c>
      <c r="B174" s="111">
        <v>1012</v>
      </c>
      <c r="C174" s="111">
        <v>851</v>
      </c>
      <c r="D174" s="111">
        <v>1034</v>
      </c>
      <c r="E174" s="111">
        <v>1148</v>
      </c>
      <c r="F174" s="111">
        <v>1276</v>
      </c>
      <c r="G174" s="111">
        <v>1288</v>
      </c>
      <c r="H174" s="111">
        <v>1703</v>
      </c>
      <c r="I174" s="111">
        <v>2079</v>
      </c>
      <c r="J174" s="111">
        <v>1929</v>
      </c>
      <c r="K174" s="111">
        <v>1270</v>
      </c>
      <c r="L174" s="111">
        <v>1248</v>
      </c>
      <c r="M174" s="111">
        <v>1367</v>
      </c>
      <c r="N174" s="115">
        <f t="shared" si="22"/>
        <v>16205</v>
      </c>
    </row>
    <row r="175" spans="1:14" ht="30" customHeight="1">
      <c r="A175" s="113" t="s">
        <v>496</v>
      </c>
      <c r="B175" s="111">
        <v>162</v>
      </c>
      <c r="C175" s="111">
        <v>47</v>
      </c>
      <c r="D175" s="111">
        <v>67</v>
      </c>
      <c r="E175" s="111">
        <v>83</v>
      </c>
      <c r="F175" s="111">
        <v>205</v>
      </c>
      <c r="G175" s="111">
        <v>221</v>
      </c>
      <c r="H175" s="111">
        <v>196</v>
      </c>
      <c r="I175" s="111">
        <v>97</v>
      </c>
      <c r="J175" s="111">
        <v>102</v>
      </c>
      <c r="K175" s="111">
        <v>95</v>
      </c>
      <c r="L175" s="111">
        <v>266</v>
      </c>
      <c r="M175" s="111">
        <v>92</v>
      </c>
      <c r="N175" s="115">
        <f t="shared" si="22"/>
        <v>1633</v>
      </c>
    </row>
    <row r="176" spans="1:14" ht="30" customHeight="1">
      <c r="A176" s="113" t="s">
        <v>497</v>
      </c>
      <c r="B176" s="111">
        <v>42</v>
      </c>
      <c r="C176" s="111">
        <v>36</v>
      </c>
      <c r="D176" s="111">
        <v>35</v>
      </c>
      <c r="E176" s="111">
        <v>47</v>
      </c>
      <c r="F176" s="111">
        <v>35</v>
      </c>
      <c r="G176" s="111">
        <v>42</v>
      </c>
      <c r="H176" s="111">
        <v>40</v>
      </c>
      <c r="I176" s="111">
        <v>36</v>
      </c>
      <c r="J176" s="111">
        <v>56</v>
      </c>
      <c r="K176" s="111">
        <v>43</v>
      </c>
      <c r="L176" s="111">
        <v>55</v>
      </c>
      <c r="M176" s="111">
        <v>43</v>
      </c>
      <c r="N176" s="115">
        <f t="shared" si="22"/>
        <v>510</v>
      </c>
    </row>
    <row r="177" spans="1:14" ht="30" customHeight="1">
      <c r="A177" s="113" t="s">
        <v>498</v>
      </c>
      <c r="B177" s="111">
        <v>663</v>
      </c>
      <c r="C177" s="111">
        <v>742</v>
      </c>
      <c r="D177" s="111">
        <v>751</v>
      </c>
      <c r="E177" s="111">
        <v>851</v>
      </c>
      <c r="F177" s="111">
        <v>921</v>
      </c>
      <c r="G177" s="111">
        <v>905</v>
      </c>
      <c r="H177" s="111">
        <v>1366</v>
      </c>
      <c r="I177" s="111">
        <v>1386</v>
      </c>
      <c r="J177" s="111">
        <v>1441</v>
      </c>
      <c r="K177" s="111">
        <v>788</v>
      </c>
      <c r="L177" s="111">
        <v>814</v>
      </c>
      <c r="M177" s="111">
        <v>1041</v>
      </c>
      <c r="N177" s="115">
        <f t="shared" si="22"/>
        <v>11669</v>
      </c>
    </row>
    <row r="178" spans="1:14" ht="30" customHeight="1">
      <c r="A178" s="113" t="s">
        <v>499</v>
      </c>
      <c r="B178" s="111">
        <v>0</v>
      </c>
      <c r="C178" s="111">
        <v>0</v>
      </c>
      <c r="D178" s="111">
        <v>0</v>
      </c>
      <c r="E178" s="111">
        <v>0</v>
      </c>
      <c r="F178" s="111">
        <v>0</v>
      </c>
      <c r="G178" s="111">
        <v>0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11">
        <v>0</v>
      </c>
      <c r="N178" s="115">
        <f t="shared" si="22"/>
        <v>0</v>
      </c>
    </row>
    <row r="179" spans="1:14" ht="30" customHeight="1">
      <c r="A179" s="113" t="s">
        <v>500</v>
      </c>
      <c r="B179" s="115">
        <f>SUM(B180:B182)</f>
        <v>2762</v>
      </c>
      <c r="C179" s="115">
        <f aca="true" t="shared" si="24" ref="C179:N179">SUM(C180:C182)</f>
        <v>2737</v>
      </c>
      <c r="D179" s="115">
        <f t="shared" si="24"/>
        <v>3306</v>
      </c>
      <c r="E179" s="115">
        <f t="shared" si="24"/>
        <v>3416</v>
      </c>
      <c r="F179" s="115">
        <f t="shared" si="24"/>
        <v>3786</v>
      </c>
      <c r="G179" s="115">
        <f t="shared" si="24"/>
        <v>3159</v>
      </c>
      <c r="H179" s="115">
        <f t="shared" si="24"/>
        <v>3981</v>
      </c>
      <c r="I179" s="115">
        <f t="shared" si="24"/>
        <v>4189</v>
      </c>
      <c r="J179" s="115">
        <f t="shared" si="24"/>
        <v>4142</v>
      </c>
      <c r="K179" s="115">
        <f t="shared" si="24"/>
        <v>3801</v>
      </c>
      <c r="L179" s="115">
        <f t="shared" si="24"/>
        <v>3938</v>
      </c>
      <c r="M179" s="115">
        <f t="shared" si="24"/>
        <v>4162</v>
      </c>
      <c r="N179" s="115">
        <f t="shared" si="24"/>
        <v>43379</v>
      </c>
    </row>
    <row r="180" spans="1:14" ht="30" customHeight="1">
      <c r="A180" s="113" t="s">
        <v>501</v>
      </c>
      <c r="B180" s="111">
        <v>411</v>
      </c>
      <c r="C180" s="111">
        <v>432</v>
      </c>
      <c r="D180" s="111">
        <v>526</v>
      </c>
      <c r="E180" s="111">
        <v>498</v>
      </c>
      <c r="F180" s="111">
        <v>551</v>
      </c>
      <c r="G180" s="111">
        <v>526</v>
      </c>
      <c r="H180" s="111">
        <v>683</v>
      </c>
      <c r="I180" s="111">
        <v>690</v>
      </c>
      <c r="J180" s="111">
        <v>586</v>
      </c>
      <c r="K180" s="111">
        <v>553</v>
      </c>
      <c r="L180" s="111">
        <v>459</v>
      </c>
      <c r="M180" s="111">
        <v>654</v>
      </c>
      <c r="N180" s="115">
        <f t="shared" si="22"/>
        <v>6569</v>
      </c>
    </row>
    <row r="181" spans="1:14" ht="30" customHeight="1">
      <c r="A181" s="113" t="s">
        <v>502</v>
      </c>
      <c r="B181" s="111">
        <v>659</v>
      </c>
      <c r="C181" s="111">
        <v>694</v>
      </c>
      <c r="D181" s="111">
        <v>789</v>
      </c>
      <c r="E181" s="111">
        <v>887</v>
      </c>
      <c r="F181" s="111">
        <v>988</v>
      </c>
      <c r="G181" s="111">
        <v>887</v>
      </c>
      <c r="H181" s="111">
        <v>1153</v>
      </c>
      <c r="I181" s="111">
        <v>1179</v>
      </c>
      <c r="J181" s="111">
        <v>987</v>
      </c>
      <c r="K181" s="111">
        <v>956</v>
      </c>
      <c r="L181" s="111">
        <v>1104</v>
      </c>
      <c r="M181" s="111">
        <v>1040</v>
      </c>
      <c r="N181" s="115">
        <f t="shared" si="22"/>
        <v>11323</v>
      </c>
    </row>
    <row r="182" spans="1:14" ht="30" customHeight="1">
      <c r="A182" s="113" t="s">
        <v>503</v>
      </c>
      <c r="B182" s="111">
        <v>1692</v>
      </c>
      <c r="C182" s="111">
        <v>1611</v>
      </c>
      <c r="D182" s="111">
        <v>1991</v>
      </c>
      <c r="E182" s="111">
        <v>2031</v>
      </c>
      <c r="F182" s="111">
        <v>2247</v>
      </c>
      <c r="G182" s="111">
        <v>1746</v>
      </c>
      <c r="H182" s="111">
        <v>2145</v>
      </c>
      <c r="I182" s="111">
        <v>2320</v>
      </c>
      <c r="J182" s="111">
        <v>2569</v>
      </c>
      <c r="K182" s="111">
        <v>2292</v>
      </c>
      <c r="L182" s="111">
        <v>2375</v>
      </c>
      <c r="M182" s="111">
        <v>2468</v>
      </c>
      <c r="N182" s="115">
        <f t="shared" si="22"/>
        <v>25487</v>
      </c>
    </row>
    <row r="183" spans="1:14" ht="30" customHeight="1">
      <c r="A183" s="113" t="s">
        <v>504</v>
      </c>
      <c r="B183" s="115">
        <f>SUM(B184:B191)</f>
        <v>2493</v>
      </c>
      <c r="C183" s="115">
        <f aca="true" t="shared" si="25" ref="C183:N183">SUM(C184:C191)</f>
        <v>2948</v>
      </c>
      <c r="D183" s="115">
        <f t="shared" si="25"/>
        <v>3953</v>
      </c>
      <c r="E183" s="115">
        <f t="shared" si="25"/>
        <v>4014</v>
      </c>
      <c r="F183" s="115">
        <f t="shared" si="25"/>
        <v>4619</v>
      </c>
      <c r="G183" s="115">
        <f t="shared" si="25"/>
        <v>9316</v>
      </c>
      <c r="H183" s="115">
        <f t="shared" si="25"/>
        <v>12007</v>
      </c>
      <c r="I183" s="115">
        <f t="shared" si="25"/>
        <v>5011</v>
      </c>
      <c r="J183" s="115">
        <f t="shared" si="25"/>
        <v>5097</v>
      </c>
      <c r="K183" s="115">
        <f t="shared" si="25"/>
        <v>4775</v>
      </c>
      <c r="L183" s="115">
        <f t="shared" si="25"/>
        <v>3096</v>
      </c>
      <c r="M183" s="115">
        <f t="shared" si="25"/>
        <v>4211</v>
      </c>
      <c r="N183" s="115">
        <f t="shared" si="25"/>
        <v>61540</v>
      </c>
    </row>
    <row r="184" spans="1:14" ht="30" customHeight="1">
      <c r="A184" s="113" t="s">
        <v>505</v>
      </c>
      <c r="B184" s="111">
        <v>593</v>
      </c>
      <c r="C184" s="111">
        <v>731</v>
      </c>
      <c r="D184" s="111">
        <v>1029</v>
      </c>
      <c r="E184" s="111">
        <v>1059</v>
      </c>
      <c r="F184" s="111">
        <v>1189</v>
      </c>
      <c r="G184" s="111">
        <v>2532</v>
      </c>
      <c r="H184" s="111">
        <v>3499</v>
      </c>
      <c r="I184" s="111">
        <v>1095</v>
      </c>
      <c r="J184" s="111">
        <v>1237</v>
      </c>
      <c r="K184" s="111">
        <v>1452</v>
      </c>
      <c r="L184" s="111">
        <v>808</v>
      </c>
      <c r="M184" s="111">
        <v>909</v>
      </c>
      <c r="N184" s="115">
        <f t="shared" si="22"/>
        <v>16133</v>
      </c>
    </row>
    <row r="185" spans="1:14" ht="30" customHeight="1">
      <c r="A185" s="113" t="s">
        <v>506</v>
      </c>
      <c r="B185" s="111">
        <v>23</v>
      </c>
      <c r="C185" s="111">
        <v>18</v>
      </c>
      <c r="D185" s="111">
        <v>11</v>
      </c>
      <c r="E185" s="111">
        <v>28</v>
      </c>
      <c r="F185" s="111">
        <v>17</v>
      </c>
      <c r="G185" s="111">
        <v>17</v>
      </c>
      <c r="H185" s="111">
        <v>18</v>
      </c>
      <c r="I185" s="111">
        <v>23</v>
      </c>
      <c r="J185" s="111">
        <v>17</v>
      </c>
      <c r="K185" s="111">
        <v>43</v>
      </c>
      <c r="L185" s="111">
        <v>51</v>
      </c>
      <c r="M185" s="111">
        <v>34</v>
      </c>
      <c r="N185" s="115">
        <f t="shared" si="22"/>
        <v>300</v>
      </c>
    </row>
    <row r="186" spans="1:14" ht="30" customHeight="1">
      <c r="A186" s="113" t="s">
        <v>507</v>
      </c>
      <c r="B186" s="111">
        <v>288</v>
      </c>
      <c r="C186" s="111">
        <v>306</v>
      </c>
      <c r="D186" s="111">
        <v>305</v>
      </c>
      <c r="E186" s="111">
        <v>402</v>
      </c>
      <c r="F186" s="111">
        <v>517</v>
      </c>
      <c r="G186" s="111">
        <v>290</v>
      </c>
      <c r="H186" s="111">
        <v>374</v>
      </c>
      <c r="I186" s="111">
        <v>384</v>
      </c>
      <c r="J186" s="111">
        <v>310</v>
      </c>
      <c r="K186" s="111">
        <v>395</v>
      </c>
      <c r="L186" s="111">
        <v>205</v>
      </c>
      <c r="M186" s="111">
        <v>184</v>
      </c>
      <c r="N186" s="115">
        <f t="shared" si="22"/>
        <v>3960</v>
      </c>
    </row>
    <row r="187" spans="1:14" ht="30" customHeight="1">
      <c r="A187" s="113" t="s">
        <v>508</v>
      </c>
      <c r="B187" s="111">
        <v>12</v>
      </c>
      <c r="C187" s="111">
        <v>7</v>
      </c>
      <c r="D187" s="111">
        <v>2</v>
      </c>
      <c r="E187" s="111">
        <v>11</v>
      </c>
      <c r="F187" s="111">
        <v>11</v>
      </c>
      <c r="G187" s="111">
        <v>6</v>
      </c>
      <c r="H187" s="111">
        <v>9</v>
      </c>
      <c r="I187" s="111">
        <v>9</v>
      </c>
      <c r="J187" s="111">
        <v>13</v>
      </c>
      <c r="K187" s="111">
        <v>10</v>
      </c>
      <c r="L187" s="111">
        <v>14</v>
      </c>
      <c r="M187" s="111">
        <v>7</v>
      </c>
      <c r="N187" s="115">
        <f t="shared" si="22"/>
        <v>111</v>
      </c>
    </row>
    <row r="188" spans="1:14" s="127" customFormat="1" ht="30" customHeight="1">
      <c r="A188" s="130" t="s">
        <v>509</v>
      </c>
      <c r="B188" s="111">
        <v>17</v>
      </c>
      <c r="C188" s="125">
        <v>20</v>
      </c>
      <c r="D188" s="125">
        <v>35</v>
      </c>
      <c r="E188" s="125">
        <v>17</v>
      </c>
      <c r="F188" s="125">
        <v>38</v>
      </c>
      <c r="G188" s="125">
        <v>42</v>
      </c>
      <c r="H188" s="125">
        <v>53</v>
      </c>
      <c r="I188" s="125">
        <v>46</v>
      </c>
      <c r="J188" s="125">
        <v>39</v>
      </c>
      <c r="K188" s="125">
        <v>25</v>
      </c>
      <c r="L188" s="125">
        <v>26</v>
      </c>
      <c r="M188" s="125">
        <v>40</v>
      </c>
      <c r="N188" s="126">
        <f t="shared" si="22"/>
        <v>398</v>
      </c>
    </row>
    <row r="189" spans="1:14" ht="30" customHeight="1">
      <c r="A189" s="113" t="s">
        <v>510</v>
      </c>
      <c r="B189" s="111">
        <v>1254</v>
      </c>
      <c r="C189" s="111">
        <v>1453</v>
      </c>
      <c r="D189" s="111">
        <v>2163</v>
      </c>
      <c r="E189" s="111">
        <v>2117</v>
      </c>
      <c r="F189" s="111">
        <v>2368</v>
      </c>
      <c r="G189" s="111">
        <v>5623</v>
      </c>
      <c r="H189" s="111">
        <v>7232</v>
      </c>
      <c r="I189" s="111">
        <v>3031</v>
      </c>
      <c r="J189" s="111">
        <v>2985</v>
      </c>
      <c r="K189" s="111">
        <v>2293</v>
      </c>
      <c r="L189" s="111">
        <v>1632</v>
      </c>
      <c r="M189" s="111">
        <v>2571</v>
      </c>
      <c r="N189" s="115">
        <f t="shared" si="22"/>
        <v>34722</v>
      </c>
    </row>
    <row r="190" spans="1:14" ht="30" customHeight="1">
      <c r="A190" s="113" t="s">
        <v>511</v>
      </c>
      <c r="B190" s="111">
        <v>40</v>
      </c>
      <c r="C190" s="111">
        <v>48</v>
      </c>
      <c r="D190" s="111">
        <v>47</v>
      </c>
      <c r="E190" s="111">
        <v>56</v>
      </c>
      <c r="F190" s="111">
        <v>60</v>
      </c>
      <c r="G190" s="111">
        <v>91</v>
      </c>
      <c r="H190" s="111">
        <v>94</v>
      </c>
      <c r="I190" s="111">
        <v>95</v>
      </c>
      <c r="J190" s="111">
        <v>102</v>
      </c>
      <c r="K190" s="111">
        <v>58</v>
      </c>
      <c r="L190" s="111">
        <v>39</v>
      </c>
      <c r="M190" s="111">
        <v>72</v>
      </c>
      <c r="N190" s="115">
        <f t="shared" si="22"/>
        <v>802</v>
      </c>
    </row>
    <row r="191" spans="1:14" ht="30" customHeight="1">
      <c r="A191" s="113" t="s">
        <v>512</v>
      </c>
      <c r="B191" s="111">
        <v>266</v>
      </c>
      <c r="C191" s="111">
        <v>365</v>
      </c>
      <c r="D191" s="111">
        <v>361</v>
      </c>
      <c r="E191" s="111">
        <v>324</v>
      </c>
      <c r="F191" s="111">
        <v>419</v>
      </c>
      <c r="G191" s="111">
        <v>715</v>
      </c>
      <c r="H191" s="111">
        <v>728</v>
      </c>
      <c r="I191" s="111">
        <v>328</v>
      </c>
      <c r="J191" s="111">
        <v>394</v>
      </c>
      <c r="K191" s="111">
        <v>499</v>
      </c>
      <c r="L191" s="111">
        <v>321</v>
      </c>
      <c r="M191" s="111">
        <v>394</v>
      </c>
      <c r="N191" s="115">
        <f t="shared" si="22"/>
        <v>5114</v>
      </c>
    </row>
    <row r="192" spans="1:14" ht="30" customHeight="1">
      <c r="A192" s="113" t="s">
        <v>513</v>
      </c>
      <c r="B192" s="115">
        <f>SUM(B193:B211)</f>
        <v>19508</v>
      </c>
      <c r="C192" s="115">
        <f aca="true" t="shared" si="26" ref="C192:N192">SUM(C193:C211)</f>
        <v>22084</v>
      </c>
      <c r="D192" s="115">
        <f t="shared" si="26"/>
        <v>28057</v>
      </c>
      <c r="E192" s="115">
        <f t="shared" si="26"/>
        <v>30930</v>
      </c>
      <c r="F192" s="115">
        <f t="shared" si="26"/>
        <v>32214</v>
      </c>
      <c r="G192" s="115">
        <f t="shared" si="26"/>
        <v>31285</v>
      </c>
      <c r="H192" s="115">
        <f t="shared" si="26"/>
        <v>62920</v>
      </c>
      <c r="I192" s="115">
        <f t="shared" si="26"/>
        <v>44712</v>
      </c>
      <c r="J192" s="115">
        <f t="shared" si="26"/>
        <v>32330</v>
      </c>
      <c r="K192" s="115">
        <f t="shared" si="26"/>
        <v>32356</v>
      </c>
      <c r="L192" s="115">
        <f t="shared" si="26"/>
        <v>24746</v>
      </c>
      <c r="M192" s="115">
        <f t="shared" si="26"/>
        <v>32531</v>
      </c>
      <c r="N192" s="115">
        <f t="shared" si="26"/>
        <v>393673</v>
      </c>
    </row>
    <row r="193" spans="1:14" ht="30" customHeight="1">
      <c r="A193" s="113" t="s">
        <v>514</v>
      </c>
      <c r="B193" s="111">
        <v>0</v>
      </c>
      <c r="C193" s="111">
        <v>0</v>
      </c>
      <c r="D193" s="111">
        <v>0</v>
      </c>
      <c r="E193" s="111">
        <v>0</v>
      </c>
      <c r="F193" s="111">
        <v>1</v>
      </c>
      <c r="G193" s="111">
        <v>0</v>
      </c>
      <c r="H193" s="111">
        <v>0</v>
      </c>
      <c r="I193" s="111">
        <v>1</v>
      </c>
      <c r="J193" s="111">
        <v>0</v>
      </c>
      <c r="K193" s="111">
        <v>0</v>
      </c>
      <c r="L193" s="111">
        <v>0</v>
      </c>
      <c r="M193" s="111">
        <v>0</v>
      </c>
      <c r="N193" s="115">
        <f t="shared" si="22"/>
        <v>2</v>
      </c>
    </row>
    <row r="194" spans="1:14" ht="30" customHeight="1">
      <c r="A194" s="113" t="s">
        <v>515</v>
      </c>
      <c r="B194" s="111">
        <v>335</v>
      </c>
      <c r="C194" s="111">
        <v>289</v>
      </c>
      <c r="D194" s="111">
        <v>379</v>
      </c>
      <c r="E194" s="111">
        <v>451</v>
      </c>
      <c r="F194" s="111">
        <v>415</v>
      </c>
      <c r="G194" s="111">
        <v>372</v>
      </c>
      <c r="H194" s="111">
        <v>743</v>
      </c>
      <c r="I194" s="111">
        <v>560</v>
      </c>
      <c r="J194" s="111">
        <v>463</v>
      </c>
      <c r="K194" s="111">
        <v>472</v>
      </c>
      <c r="L194" s="111">
        <v>332</v>
      </c>
      <c r="M194" s="111">
        <v>484</v>
      </c>
      <c r="N194" s="115">
        <f t="shared" si="22"/>
        <v>5295</v>
      </c>
    </row>
    <row r="195" spans="1:14" ht="30" customHeight="1">
      <c r="A195" s="113" t="s">
        <v>516</v>
      </c>
      <c r="B195" s="111">
        <v>716</v>
      </c>
      <c r="C195" s="111">
        <v>806</v>
      </c>
      <c r="D195" s="111">
        <v>1045</v>
      </c>
      <c r="E195" s="111">
        <v>956</v>
      </c>
      <c r="F195" s="111">
        <v>1181</v>
      </c>
      <c r="G195" s="111">
        <v>1539</v>
      </c>
      <c r="H195" s="111">
        <v>2692</v>
      </c>
      <c r="I195" s="111">
        <v>1497</v>
      </c>
      <c r="J195" s="111">
        <v>1110</v>
      </c>
      <c r="K195" s="111">
        <v>1014</v>
      </c>
      <c r="L195" s="111">
        <v>863</v>
      </c>
      <c r="M195" s="111">
        <v>1284</v>
      </c>
      <c r="N195" s="115">
        <f t="shared" si="22"/>
        <v>14703</v>
      </c>
    </row>
    <row r="196" spans="1:14" ht="30" customHeight="1">
      <c r="A196" s="113" t="s">
        <v>517</v>
      </c>
      <c r="B196" s="111">
        <v>7056</v>
      </c>
      <c r="C196" s="111">
        <v>8925</v>
      </c>
      <c r="D196" s="111">
        <v>9202</v>
      </c>
      <c r="E196" s="111">
        <v>12411</v>
      </c>
      <c r="F196" s="111">
        <v>11387</v>
      </c>
      <c r="G196" s="111">
        <v>11749</v>
      </c>
      <c r="H196" s="111">
        <v>23038</v>
      </c>
      <c r="I196" s="111">
        <v>17668</v>
      </c>
      <c r="J196" s="111">
        <v>11256</v>
      </c>
      <c r="K196" s="111">
        <v>11198</v>
      </c>
      <c r="L196" s="111">
        <v>8755</v>
      </c>
      <c r="M196" s="111">
        <v>13021</v>
      </c>
      <c r="N196" s="115">
        <f t="shared" si="22"/>
        <v>145666</v>
      </c>
    </row>
    <row r="197" spans="1:14" ht="30" customHeight="1">
      <c r="A197" s="113" t="s">
        <v>518</v>
      </c>
      <c r="B197" s="111">
        <v>3462</v>
      </c>
      <c r="C197" s="111">
        <v>3470</v>
      </c>
      <c r="D197" s="111">
        <v>6677</v>
      </c>
      <c r="E197" s="111">
        <v>5046</v>
      </c>
      <c r="F197" s="111">
        <v>6721</v>
      </c>
      <c r="G197" s="111">
        <v>7270</v>
      </c>
      <c r="H197" s="111">
        <v>17640</v>
      </c>
      <c r="I197" s="111">
        <v>11338</v>
      </c>
      <c r="J197" s="111">
        <v>7651</v>
      </c>
      <c r="K197" s="111">
        <v>8223</v>
      </c>
      <c r="L197" s="111">
        <v>4091</v>
      </c>
      <c r="M197" s="111">
        <v>5978</v>
      </c>
      <c r="N197" s="115">
        <f t="shared" si="22"/>
        <v>87567</v>
      </c>
    </row>
    <row r="198" spans="1:14" ht="30" customHeight="1">
      <c r="A198" s="113" t="s">
        <v>519</v>
      </c>
      <c r="B198" s="111">
        <v>273</v>
      </c>
      <c r="C198" s="111">
        <v>318</v>
      </c>
      <c r="D198" s="111">
        <v>447</v>
      </c>
      <c r="E198" s="111">
        <v>420</v>
      </c>
      <c r="F198" s="111">
        <v>537</v>
      </c>
      <c r="G198" s="111">
        <v>357</v>
      </c>
      <c r="H198" s="111">
        <v>496</v>
      </c>
      <c r="I198" s="111">
        <v>448</v>
      </c>
      <c r="J198" s="111">
        <v>509</v>
      </c>
      <c r="K198" s="111">
        <v>405</v>
      </c>
      <c r="L198" s="111">
        <v>712</v>
      </c>
      <c r="M198" s="111">
        <v>405</v>
      </c>
      <c r="N198" s="115">
        <f t="shared" si="22"/>
        <v>5327</v>
      </c>
    </row>
    <row r="199" spans="1:14" ht="30" customHeight="1">
      <c r="A199" s="113" t="s">
        <v>520</v>
      </c>
      <c r="B199" s="111">
        <v>1983</v>
      </c>
      <c r="C199" s="111">
        <v>2027</v>
      </c>
      <c r="D199" s="111">
        <v>2306</v>
      </c>
      <c r="E199" s="111">
        <v>2736</v>
      </c>
      <c r="F199" s="111">
        <v>2590</v>
      </c>
      <c r="G199" s="111">
        <v>2529</v>
      </c>
      <c r="H199" s="111">
        <v>2929</v>
      </c>
      <c r="I199" s="111">
        <v>2697</v>
      </c>
      <c r="J199" s="111">
        <v>2372</v>
      </c>
      <c r="K199" s="111">
        <v>2727</v>
      </c>
      <c r="L199" s="111">
        <v>2114</v>
      </c>
      <c r="M199" s="111">
        <v>2564</v>
      </c>
      <c r="N199" s="115">
        <f t="shared" si="22"/>
        <v>29574</v>
      </c>
    </row>
    <row r="200" spans="1:14" ht="30" customHeight="1">
      <c r="A200" s="113" t="s">
        <v>521</v>
      </c>
      <c r="B200" s="111">
        <v>1</v>
      </c>
      <c r="C200" s="111">
        <v>1</v>
      </c>
      <c r="D200" s="111">
        <v>0</v>
      </c>
      <c r="E200" s="111">
        <v>0</v>
      </c>
      <c r="F200" s="111">
        <v>0</v>
      </c>
      <c r="G200" s="111">
        <v>0</v>
      </c>
      <c r="H200" s="111">
        <v>1</v>
      </c>
      <c r="I200" s="111">
        <v>1</v>
      </c>
      <c r="J200" s="111">
        <v>0</v>
      </c>
      <c r="K200" s="111">
        <v>0</v>
      </c>
      <c r="L200" s="111">
        <v>1</v>
      </c>
      <c r="M200" s="111">
        <v>0</v>
      </c>
      <c r="N200" s="115">
        <f t="shared" si="22"/>
        <v>5</v>
      </c>
    </row>
    <row r="201" spans="1:14" ht="30" customHeight="1">
      <c r="A201" s="113" t="s">
        <v>522</v>
      </c>
      <c r="B201" s="111">
        <v>15</v>
      </c>
      <c r="C201" s="111">
        <v>14</v>
      </c>
      <c r="D201" s="111">
        <v>32</v>
      </c>
      <c r="E201" s="111">
        <v>16</v>
      </c>
      <c r="F201" s="111">
        <v>21</v>
      </c>
      <c r="G201" s="111">
        <v>16</v>
      </c>
      <c r="H201" s="111">
        <v>18</v>
      </c>
      <c r="I201" s="111">
        <v>51</v>
      </c>
      <c r="J201" s="111">
        <v>24</v>
      </c>
      <c r="K201" s="111">
        <v>23</v>
      </c>
      <c r="L201" s="111">
        <v>16</v>
      </c>
      <c r="M201" s="111">
        <v>30</v>
      </c>
      <c r="N201" s="115">
        <f t="shared" si="22"/>
        <v>276</v>
      </c>
    </row>
    <row r="202" spans="1:14" ht="30" customHeight="1">
      <c r="A202" s="113" t="s">
        <v>523</v>
      </c>
      <c r="B202" s="111">
        <v>16</v>
      </c>
      <c r="C202" s="111">
        <v>20</v>
      </c>
      <c r="D202" s="111">
        <v>17</v>
      </c>
      <c r="E202" s="111">
        <v>69</v>
      </c>
      <c r="F202" s="111">
        <v>34</v>
      </c>
      <c r="G202" s="111">
        <v>26</v>
      </c>
      <c r="H202" s="111">
        <v>37</v>
      </c>
      <c r="I202" s="111">
        <v>21</v>
      </c>
      <c r="J202" s="111">
        <v>20</v>
      </c>
      <c r="K202" s="111">
        <v>33</v>
      </c>
      <c r="L202" s="111">
        <v>18</v>
      </c>
      <c r="M202" s="111">
        <v>23</v>
      </c>
      <c r="N202" s="115">
        <f t="shared" si="22"/>
        <v>334</v>
      </c>
    </row>
    <row r="203" spans="1:14" ht="30" customHeight="1">
      <c r="A203" s="113" t="s">
        <v>524</v>
      </c>
      <c r="B203" s="111">
        <v>0</v>
      </c>
      <c r="C203" s="111">
        <v>2</v>
      </c>
      <c r="D203" s="111">
        <v>1</v>
      </c>
      <c r="E203" s="111">
        <v>0</v>
      </c>
      <c r="F203" s="111">
        <v>0</v>
      </c>
      <c r="G203" s="111">
        <v>0</v>
      </c>
      <c r="H203" s="111">
        <v>3</v>
      </c>
      <c r="I203" s="111">
        <v>3</v>
      </c>
      <c r="J203" s="111">
        <v>1</v>
      </c>
      <c r="K203" s="111">
        <v>3</v>
      </c>
      <c r="L203" s="111">
        <v>1</v>
      </c>
      <c r="M203" s="111">
        <v>1</v>
      </c>
      <c r="N203" s="115">
        <f t="shared" si="22"/>
        <v>15</v>
      </c>
    </row>
    <row r="204" spans="1:14" ht="30" customHeight="1">
      <c r="A204" s="113" t="s">
        <v>525</v>
      </c>
      <c r="B204" s="111">
        <v>564</v>
      </c>
      <c r="C204" s="111">
        <v>672</v>
      </c>
      <c r="D204" s="111">
        <v>692</v>
      </c>
      <c r="E204" s="111">
        <v>935</v>
      </c>
      <c r="F204" s="111">
        <v>955</v>
      </c>
      <c r="G204" s="111">
        <v>808</v>
      </c>
      <c r="H204" s="111">
        <v>1801</v>
      </c>
      <c r="I204" s="111">
        <v>1141</v>
      </c>
      <c r="J204" s="111">
        <v>876</v>
      </c>
      <c r="K204" s="111">
        <v>986</v>
      </c>
      <c r="L204" s="111">
        <v>692</v>
      </c>
      <c r="M204" s="111">
        <v>847</v>
      </c>
      <c r="N204" s="115">
        <f t="shared" si="22"/>
        <v>10969</v>
      </c>
    </row>
    <row r="205" spans="1:14" ht="30" customHeight="1">
      <c r="A205" s="113" t="s">
        <v>526</v>
      </c>
      <c r="B205" s="111">
        <v>94</v>
      </c>
      <c r="C205" s="111">
        <v>97</v>
      </c>
      <c r="D205" s="111">
        <v>133</v>
      </c>
      <c r="E205" s="111">
        <v>127</v>
      </c>
      <c r="F205" s="111">
        <v>170</v>
      </c>
      <c r="G205" s="111">
        <v>158</v>
      </c>
      <c r="H205" s="111">
        <v>192</v>
      </c>
      <c r="I205" s="111">
        <v>192</v>
      </c>
      <c r="J205" s="111">
        <v>179</v>
      </c>
      <c r="K205" s="111">
        <v>147</v>
      </c>
      <c r="L205" s="111">
        <v>147</v>
      </c>
      <c r="M205" s="111">
        <v>175</v>
      </c>
      <c r="N205" s="115">
        <f t="shared" si="22"/>
        <v>1811</v>
      </c>
    </row>
    <row r="206" spans="1:14" ht="30" customHeight="1">
      <c r="A206" s="113" t="s">
        <v>527</v>
      </c>
      <c r="B206" s="111">
        <v>1</v>
      </c>
      <c r="C206" s="111">
        <v>1</v>
      </c>
      <c r="D206" s="111">
        <v>1</v>
      </c>
      <c r="E206" s="111">
        <v>0</v>
      </c>
      <c r="F206" s="111">
        <v>1</v>
      </c>
      <c r="G206" s="111">
        <v>2</v>
      </c>
      <c r="H206" s="111">
        <v>1</v>
      </c>
      <c r="I206" s="111">
        <v>1</v>
      </c>
      <c r="J206" s="111">
        <v>0</v>
      </c>
      <c r="K206" s="111">
        <v>2</v>
      </c>
      <c r="L206" s="111">
        <v>1</v>
      </c>
      <c r="M206" s="111">
        <v>0</v>
      </c>
      <c r="N206" s="115">
        <f t="shared" si="22"/>
        <v>11</v>
      </c>
    </row>
    <row r="207" spans="1:14" ht="30" customHeight="1">
      <c r="A207" s="113" t="s">
        <v>528</v>
      </c>
      <c r="B207" s="111">
        <v>804</v>
      </c>
      <c r="C207" s="111">
        <v>717</v>
      </c>
      <c r="D207" s="111">
        <v>979</v>
      </c>
      <c r="E207" s="111">
        <v>937</v>
      </c>
      <c r="F207" s="111">
        <v>1643</v>
      </c>
      <c r="G207" s="111">
        <v>1065</v>
      </c>
      <c r="H207" s="111">
        <v>1474</v>
      </c>
      <c r="I207" s="111">
        <v>1293</v>
      </c>
      <c r="J207" s="111">
        <v>1248</v>
      </c>
      <c r="K207" s="111">
        <v>955</v>
      </c>
      <c r="L207" s="111">
        <v>1488</v>
      </c>
      <c r="M207" s="111">
        <v>1042</v>
      </c>
      <c r="N207" s="115">
        <f t="shared" si="22"/>
        <v>13645</v>
      </c>
    </row>
    <row r="208" spans="1:14" ht="30" customHeight="1">
      <c r="A208" s="113" t="s">
        <v>529</v>
      </c>
      <c r="B208" s="111">
        <v>683</v>
      </c>
      <c r="C208" s="111">
        <v>881</v>
      </c>
      <c r="D208" s="111">
        <v>1033</v>
      </c>
      <c r="E208" s="111">
        <v>1223</v>
      </c>
      <c r="F208" s="111">
        <v>1128</v>
      </c>
      <c r="G208" s="111">
        <v>931</v>
      </c>
      <c r="H208" s="111">
        <v>2451</v>
      </c>
      <c r="I208" s="111">
        <v>1132</v>
      </c>
      <c r="J208" s="111">
        <v>1271</v>
      </c>
      <c r="K208" s="111">
        <v>1498</v>
      </c>
      <c r="L208" s="111">
        <v>865</v>
      </c>
      <c r="M208" s="111">
        <v>1298</v>
      </c>
      <c r="N208" s="115">
        <f t="shared" si="22"/>
        <v>14394</v>
      </c>
    </row>
    <row r="209" spans="1:14" ht="30" customHeight="1">
      <c r="A209" s="113" t="s">
        <v>530</v>
      </c>
      <c r="B209" s="111">
        <v>3365</v>
      </c>
      <c r="C209" s="111">
        <v>3726</v>
      </c>
      <c r="D209" s="111">
        <v>4956</v>
      </c>
      <c r="E209" s="111">
        <v>5434</v>
      </c>
      <c r="F209" s="111">
        <v>5260</v>
      </c>
      <c r="G209" s="111">
        <v>4255</v>
      </c>
      <c r="H209" s="111">
        <v>9220</v>
      </c>
      <c r="I209" s="111">
        <v>6507</v>
      </c>
      <c r="J209" s="111">
        <v>5194</v>
      </c>
      <c r="K209" s="111">
        <v>4505</v>
      </c>
      <c r="L209" s="111">
        <v>4349</v>
      </c>
      <c r="M209" s="111">
        <v>5223</v>
      </c>
      <c r="N209" s="115">
        <f t="shared" si="22"/>
        <v>61994</v>
      </c>
    </row>
    <row r="210" spans="1:14" ht="30" customHeight="1">
      <c r="A210" s="113" t="s">
        <v>531</v>
      </c>
      <c r="B210" s="111">
        <v>17</v>
      </c>
      <c r="C210" s="111">
        <v>8</v>
      </c>
      <c r="D210" s="111">
        <v>12</v>
      </c>
      <c r="E210" s="111">
        <v>9</v>
      </c>
      <c r="F210" s="111">
        <v>9</v>
      </c>
      <c r="G210" s="111">
        <v>40</v>
      </c>
      <c r="H210" s="111">
        <v>4</v>
      </c>
      <c r="I210" s="111">
        <v>9</v>
      </c>
      <c r="J210" s="111">
        <v>7</v>
      </c>
      <c r="K210" s="111">
        <v>12</v>
      </c>
      <c r="L210" s="111">
        <v>5</v>
      </c>
      <c r="M210" s="111">
        <v>14</v>
      </c>
      <c r="N210" s="115">
        <f t="shared" si="22"/>
        <v>146</v>
      </c>
    </row>
    <row r="211" spans="1:14" ht="30" customHeight="1">
      <c r="A211" s="113" t="s">
        <v>532</v>
      </c>
      <c r="B211" s="111">
        <v>123</v>
      </c>
      <c r="C211" s="111">
        <v>110</v>
      </c>
      <c r="D211" s="111">
        <v>145</v>
      </c>
      <c r="E211" s="111">
        <v>160</v>
      </c>
      <c r="F211" s="111">
        <v>161</v>
      </c>
      <c r="G211" s="111">
        <v>168</v>
      </c>
      <c r="H211" s="111">
        <v>180</v>
      </c>
      <c r="I211" s="111">
        <v>152</v>
      </c>
      <c r="J211" s="111">
        <v>149</v>
      </c>
      <c r="K211" s="111">
        <v>153</v>
      </c>
      <c r="L211" s="111">
        <v>296</v>
      </c>
      <c r="M211" s="111">
        <v>142</v>
      </c>
      <c r="N211" s="115">
        <f t="shared" si="22"/>
        <v>1939</v>
      </c>
    </row>
    <row r="212" spans="1:14" ht="30" customHeight="1">
      <c r="A212" s="118" t="s">
        <v>533</v>
      </c>
      <c r="B212" s="119">
        <f>B213+B216+B222+B226</f>
        <v>2864</v>
      </c>
      <c r="C212" s="119">
        <f aca="true" t="shared" si="27" ref="C212:M212">C213+C216+C222+C226</f>
        <v>2209</v>
      </c>
      <c r="D212" s="119">
        <f t="shared" si="27"/>
        <v>4872</v>
      </c>
      <c r="E212" s="119">
        <f t="shared" si="27"/>
        <v>5842</v>
      </c>
      <c r="F212" s="119">
        <f t="shared" si="27"/>
        <v>5884</v>
      </c>
      <c r="G212" s="119">
        <f t="shared" si="27"/>
        <v>6085</v>
      </c>
      <c r="H212" s="119">
        <f t="shared" si="27"/>
        <v>10944</v>
      </c>
      <c r="I212" s="119">
        <f t="shared" si="27"/>
        <v>9428</v>
      </c>
      <c r="J212" s="119">
        <f t="shared" si="27"/>
        <v>10064</v>
      </c>
      <c r="K212" s="119">
        <f t="shared" si="27"/>
        <v>4562</v>
      </c>
      <c r="L212" s="119">
        <f t="shared" si="27"/>
        <v>4783</v>
      </c>
      <c r="M212" s="119">
        <f t="shared" si="27"/>
        <v>7379</v>
      </c>
      <c r="N212" s="119">
        <f>N213+N216+N222+N226</f>
        <v>74916</v>
      </c>
    </row>
    <row r="213" spans="1:14" ht="30" customHeight="1">
      <c r="A213" s="113" t="s">
        <v>534</v>
      </c>
      <c r="B213" s="115">
        <f>SUM(B214:B215)</f>
        <v>2844</v>
      </c>
      <c r="C213" s="115">
        <f aca="true" t="shared" si="28" ref="C213:N213">SUM(C214:C215)</f>
        <v>2193</v>
      </c>
      <c r="D213" s="115">
        <f t="shared" si="28"/>
        <v>4854</v>
      </c>
      <c r="E213" s="115">
        <f t="shared" si="28"/>
        <v>5816</v>
      </c>
      <c r="F213" s="115">
        <f t="shared" si="28"/>
        <v>5858</v>
      </c>
      <c r="G213" s="115">
        <f t="shared" si="28"/>
        <v>6032</v>
      </c>
      <c r="H213" s="115">
        <f t="shared" si="28"/>
        <v>10907</v>
      </c>
      <c r="I213" s="115">
        <f t="shared" si="28"/>
        <v>9372</v>
      </c>
      <c r="J213" s="115">
        <f t="shared" si="28"/>
        <v>10008</v>
      </c>
      <c r="K213" s="115">
        <f t="shared" si="28"/>
        <v>4339</v>
      </c>
      <c r="L213" s="115">
        <f t="shared" si="28"/>
        <v>4709</v>
      </c>
      <c r="M213" s="115">
        <f t="shared" si="28"/>
        <v>7298</v>
      </c>
      <c r="N213" s="115">
        <f t="shared" si="28"/>
        <v>74230</v>
      </c>
    </row>
    <row r="214" spans="1:14" ht="30" customHeight="1">
      <c r="A214" s="113" t="s">
        <v>535</v>
      </c>
      <c r="B214" s="111">
        <v>2746</v>
      </c>
      <c r="C214" s="111">
        <v>2123</v>
      </c>
      <c r="D214" s="111">
        <v>4749</v>
      </c>
      <c r="E214" s="111">
        <v>5723</v>
      </c>
      <c r="F214" s="111">
        <v>5721</v>
      </c>
      <c r="G214" s="111">
        <v>5925</v>
      </c>
      <c r="H214" s="111">
        <v>10731</v>
      </c>
      <c r="I214" s="111">
        <v>9220</v>
      </c>
      <c r="J214" s="111">
        <v>9848</v>
      </c>
      <c r="K214" s="111">
        <v>4218</v>
      </c>
      <c r="L214" s="111">
        <v>4587</v>
      </c>
      <c r="M214" s="111">
        <v>7152</v>
      </c>
      <c r="N214" s="115">
        <f t="shared" si="22"/>
        <v>72743</v>
      </c>
    </row>
    <row r="215" spans="1:14" ht="30" customHeight="1">
      <c r="A215" s="113" t="s">
        <v>536</v>
      </c>
      <c r="B215" s="111">
        <v>98</v>
      </c>
      <c r="C215" s="111">
        <v>70</v>
      </c>
      <c r="D215" s="111">
        <v>105</v>
      </c>
      <c r="E215" s="111">
        <v>93</v>
      </c>
      <c r="F215" s="111">
        <v>137</v>
      </c>
      <c r="G215" s="111">
        <v>107</v>
      </c>
      <c r="H215" s="111">
        <v>176</v>
      </c>
      <c r="I215" s="111">
        <v>152</v>
      </c>
      <c r="J215" s="111">
        <v>160</v>
      </c>
      <c r="K215" s="111">
        <v>121</v>
      </c>
      <c r="L215" s="111">
        <v>122</v>
      </c>
      <c r="M215" s="111">
        <v>146</v>
      </c>
      <c r="N215" s="115">
        <f t="shared" si="22"/>
        <v>1487</v>
      </c>
    </row>
    <row r="216" spans="1:14" ht="30" customHeight="1">
      <c r="A216" s="113" t="s">
        <v>537</v>
      </c>
      <c r="B216" s="115">
        <f>SUM(B217:B221)</f>
        <v>16</v>
      </c>
      <c r="C216" s="115">
        <f aca="true" t="shared" si="29" ref="C216:N216">SUM(C217:C221)</f>
        <v>12</v>
      </c>
      <c r="D216" s="115">
        <f t="shared" si="29"/>
        <v>14</v>
      </c>
      <c r="E216" s="115">
        <f t="shared" si="29"/>
        <v>22</v>
      </c>
      <c r="F216" s="115">
        <f t="shared" si="29"/>
        <v>22</v>
      </c>
      <c r="G216" s="115">
        <f t="shared" si="29"/>
        <v>45</v>
      </c>
      <c r="H216" s="115">
        <f t="shared" si="29"/>
        <v>31</v>
      </c>
      <c r="I216" s="115">
        <f t="shared" si="29"/>
        <v>52</v>
      </c>
      <c r="J216" s="115">
        <f t="shared" si="29"/>
        <v>54</v>
      </c>
      <c r="K216" s="115">
        <f t="shared" si="29"/>
        <v>217</v>
      </c>
      <c r="L216" s="115">
        <f t="shared" si="29"/>
        <v>73</v>
      </c>
      <c r="M216" s="115">
        <f t="shared" si="29"/>
        <v>79</v>
      </c>
      <c r="N216" s="115">
        <f t="shared" si="29"/>
        <v>637</v>
      </c>
    </row>
    <row r="217" spans="1:14" ht="30" customHeight="1">
      <c r="A217" s="113" t="s">
        <v>538</v>
      </c>
      <c r="B217" s="111">
        <v>14</v>
      </c>
      <c r="C217" s="111">
        <v>12</v>
      </c>
      <c r="D217" s="111">
        <v>14</v>
      </c>
      <c r="E217" s="111">
        <v>19</v>
      </c>
      <c r="F217" s="111">
        <v>22</v>
      </c>
      <c r="G217" s="111">
        <v>45</v>
      </c>
      <c r="H217" s="111">
        <v>28</v>
      </c>
      <c r="I217" s="111">
        <v>52</v>
      </c>
      <c r="J217" s="111">
        <v>53</v>
      </c>
      <c r="K217" s="111">
        <v>213</v>
      </c>
      <c r="L217" s="111">
        <v>68</v>
      </c>
      <c r="M217" s="111">
        <v>78</v>
      </c>
      <c r="N217" s="115">
        <f t="shared" si="22"/>
        <v>618</v>
      </c>
    </row>
    <row r="218" spans="1:14" ht="30" customHeight="1">
      <c r="A218" s="113" t="s">
        <v>539</v>
      </c>
      <c r="B218" s="111">
        <v>0</v>
      </c>
      <c r="C218" s="111">
        <v>0</v>
      </c>
      <c r="D218" s="111">
        <v>0</v>
      </c>
      <c r="E218" s="111">
        <v>0</v>
      </c>
      <c r="F218" s="111">
        <v>0</v>
      </c>
      <c r="G218" s="111">
        <v>0</v>
      </c>
      <c r="H218" s="111">
        <v>0</v>
      </c>
      <c r="I218" s="111">
        <v>0</v>
      </c>
      <c r="J218" s="111">
        <v>0</v>
      </c>
      <c r="K218" s="111">
        <v>0</v>
      </c>
      <c r="L218" s="111">
        <v>0</v>
      </c>
      <c r="M218" s="111">
        <v>0</v>
      </c>
      <c r="N218" s="115">
        <f t="shared" si="22"/>
        <v>0</v>
      </c>
    </row>
    <row r="219" spans="1:14" ht="25.5">
      <c r="A219" s="113" t="s">
        <v>393</v>
      </c>
      <c r="B219" s="111">
        <v>0</v>
      </c>
      <c r="C219" s="111">
        <v>0</v>
      </c>
      <c r="D219" s="111">
        <v>0</v>
      </c>
      <c r="E219" s="111">
        <v>0</v>
      </c>
      <c r="F219" s="111">
        <v>0</v>
      </c>
      <c r="G219" s="111">
        <v>0</v>
      </c>
      <c r="H219" s="111">
        <v>0</v>
      </c>
      <c r="I219" s="111">
        <v>0</v>
      </c>
      <c r="J219" s="111">
        <v>0</v>
      </c>
      <c r="K219" s="111">
        <v>0</v>
      </c>
      <c r="L219" s="111">
        <v>0</v>
      </c>
      <c r="M219" s="111">
        <v>1</v>
      </c>
      <c r="N219" s="115">
        <f t="shared" si="22"/>
        <v>1</v>
      </c>
    </row>
    <row r="220" spans="1:14" ht="25.5">
      <c r="A220" s="113" t="s">
        <v>540</v>
      </c>
      <c r="B220" s="111">
        <v>0</v>
      </c>
      <c r="C220" s="111">
        <v>0</v>
      </c>
      <c r="D220" s="111">
        <v>0</v>
      </c>
      <c r="E220" s="111">
        <v>0</v>
      </c>
      <c r="F220" s="111">
        <v>0</v>
      </c>
      <c r="G220" s="111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0</v>
      </c>
      <c r="N220" s="115">
        <f t="shared" si="22"/>
        <v>0</v>
      </c>
    </row>
    <row r="221" spans="1:14" ht="25.5">
      <c r="A221" s="113" t="s">
        <v>541</v>
      </c>
      <c r="B221" s="111">
        <v>2</v>
      </c>
      <c r="C221" s="111">
        <v>0</v>
      </c>
      <c r="D221" s="111">
        <v>0</v>
      </c>
      <c r="E221" s="111">
        <v>3</v>
      </c>
      <c r="F221" s="111">
        <v>0</v>
      </c>
      <c r="G221" s="111">
        <v>0</v>
      </c>
      <c r="H221" s="111">
        <v>3</v>
      </c>
      <c r="I221" s="111">
        <v>0</v>
      </c>
      <c r="J221" s="111">
        <v>1</v>
      </c>
      <c r="K221" s="111">
        <v>4</v>
      </c>
      <c r="L221" s="111">
        <v>5</v>
      </c>
      <c r="M221" s="111">
        <v>0</v>
      </c>
      <c r="N221" s="115">
        <f t="shared" si="22"/>
        <v>18</v>
      </c>
    </row>
    <row r="222" spans="1:14" ht="25.5">
      <c r="A222" s="113" t="s">
        <v>542</v>
      </c>
      <c r="B222" s="115">
        <f>SUM(B223:B225)</f>
        <v>0</v>
      </c>
      <c r="C222" s="115">
        <f aca="true" t="shared" si="30" ref="C222:N222">SUM(C223:C225)</f>
        <v>0</v>
      </c>
      <c r="D222" s="115">
        <f t="shared" si="30"/>
        <v>0</v>
      </c>
      <c r="E222" s="115">
        <f t="shared" si="30"/>
        <v>0</v>
      </c>
      <c r="F222" s="115">
        <f t="shared" si="30"/>
        <v>0</v>
      </c>
      <c r="G222" s="115">
        <f t="shared" si="30"/>
        <v>0</v>
      </c>
      <c r="H222" s="115">
        <f t="shared" si="30"/>
        <v>0</v>
      </c>
      <c r="I222" s="115">
        <f t="shared" si="30"/>
        <v>0</v>
      </c>
      <c r="J222" s="115">
        <f t="shared" si="30"/>
        <v>0</v>
      </c>
      <c r="K222" s="115">
        <f t="shared" si="30"/>
        <v>0</v>
      </c>
      <c r="L222" s="115">
        <f t="shared" si="30"/>
        <v>0</v>
      </c>
      <c r="M222" s="115">
        <f t="shared" si="30"/>
        <v>0</v>
      </c>
      <c r="N222" s="115">
        <f t="shared" si="30"/>
        <v>0</v>
      </c>
    </row>
    <row r="223" spans="1:14" ht="25.5">
      <c r="A223" s="131" t="s">
        <v>543</v>
      </c>
      <c r="B223" s="111">
        <v>0</v>
      </c>
      <c r="C223" s="132">
        <v>0</v>
      </c>
      <c r="D223" s="132">
        <v>0</v>
      </c>
      <c r="E223" s="132">
        <v>0</v>
      </c>
      <c r="F223" s="132">
        <v>0</v>
      </c>
      <c r="G223" s="132">
        <v>0</v>
      </c>
      <c r="H223" s="132">
        <v>0</v>
      </c>
      <c r="I223" s="132">
        <v>0</v>
      </c>
      <c r="J223" s="132">
        <v>0</v>
      </c>
      <c r="K223" s="132">
        <v>0</v>
      </c>
      <c r="L223" s="132">
        <v>0</v>
      </c>
      <c r="M223" s="132">
        <v>0</v>
      </c>
      <c r="N223" s="133">
        <f aca="true" t="shared" si="31" ref="N223:N238">SUM(B223:M223)</f>
        <v>0</v>
      </c>
    </row>
    <row r="224" spans="1:14" ht="25.5">
      <c r="A224" s="131" t="s">
        <v>544</v>
      </c>
      <c r="B224" s="111">
        <v>0</v>
      </c>
      <c r="C224" s="132">
        <v>0</v>
      </c>
      <c r="D224" s="132">
        <v>0</v>
      </c>
      <c r="E224" s="132">
        <v>0</v>
      </c>
      <c r="F224" s="132">
        <v>0</v>
      </c>
      <c r="G224" s="132">
        <v>0</v>
      </c>
      <c r="H224" s="132">
        <v>0</v>
      </c>
      <c r="I224" s="132">
        <v>0</v>
      </c>
      <c r="J224" s="132">
        <v>0</v>
      </c>
      <c r="K224" s="132">
        <v>0</v>
      </c>
      <c r="L224" s="132">
        <v>0</v>
      </c>
      <c r="M224" s="132">
        <v>0</v>
      </c>
      <c r="N224" s="133">
        <f t="shared" si="31"/>
        <v>0</v>
      </c>
    </row>
    <row r="225" spans="1:14" ht="12.75">
      <c r="A225" s="131" t="s">
        <v>545</v>
      </c>
      <c r="B225" s="111">
        <v>0</v>
      </c>
      <c r="C225" s="132">
        <v>0</v>
      </c>
      <c r="D225" s="132">
        <v>0</v>
      </c>
      <c r="E225" s="132">
        <v>0</v>
      </c>
      <c r="F225" s="132">
        <v>0</v>
      </c>
      <c r="G225" s="132">
        <v>0</v>
      </c>
      <c r="H225" s="132">
        <v>0</v>
      </c>
      <c r="I225" s="132">
        <v>0</v>
      </c>
      <c r="J225" s="132">
        <v>0</v>
      </c>
      <c r="K225" s="132">
        <v>0</v>
      </c>
      <c r="L225" s="132">
        <v>0</v>
      </c>
      <c r="M225" s="132">
        <v>0</v>
      </c>
      <c r="N225" s="133">
        <f t="shared" si="31"/>
        <v>0</v>
      </c>
    </row>
    <row r="226" spans="1:14" ht="25.5">
      <c r="A226" s="131" t="s">
        <v>546</v>
      </c>
      <c r="B226" s="115">
        <f>SUM(B227:B230)</f>
        <v>4</v>
      </c>
      <c r="C226" s="115">
        <f aca="true" t="shared" si="32" ref="C226:N226">SUM(C227:C230)</f>
        <v>4</v>
      </c>
      <c r="D226" s="115">
        <f t="shared" si="32"/>
        <v>4</v>
      </c>
      <c r="E226" s="115">
        <f t="shared" si="32"/>
        <v>4</v>
      </c>
      <c r="F226" s="115">
        <f t="shared" si="32"/>
        <v>4</v>
      </c>
      <c r="G226" s="115">
        <f t="shared" si="32"/>
        <v>8</v>
      </c>
      <c r="H226" s="115">
        <f t="shared" si="32"/>
        <v>6</v>
      </c>
      <c r="I226" s="115">
        <f t="shared" si="32"/>
        <v>4</v>
      </c>
      <c r="J226" s="115">
        <f t="shared" si="32"/>
        <v>2</v>
      </c>
      <c r="K226" s="115">
        <f t="shared" si="32"/>
        <v>6</v>
      </c>
      <c r="L226" s="115">
        <f t="shared" si="32"/>
        <v>1</v>
      </c>
      <c r="M226" s="115">
        <f t="shared" si="32"/>
        <v>2</v>
      </c>
      <c r="N226" s="115">
        <f t="shared" si="32"/>
        <v>49</v>
      </c>
    </row>
    <row r="227" spans="1:14" ht="25.5">
      <c r="A227" s="131" t="s">
        <v>547</v>
      </c>
      <c r="B227" s="111">
        <v>0</v>
      </c>
      <c r="C227" s="132">
        <v>0</v>
      </c>
      <c r="D227" s="132">
        <v>0</v>
      </c>
      <c r="E227" s="132">
        <v>0</v>
      </c>
      <c r="F227" s="132">
        <v>1</v>
      </c>
      <c r="G227" s="132">
        <v>4</v>
      </c>
      <c r="H227" s="132">
        <v>3</v>
      </c>
      <c r="I227" s="132">
        <v>2</v>
      </c>
      <c r="J227" s="132">
        <v>0</v>
      </c>
      <c r="K227" s="132">
        <v>2</v>
      </c>
      <c r="L227" s="132">
        <v>0</v>
      </c>
      <c r="M227" s="132">
        <v>0</v>
      </c>
      <c r="N227" s="133">
        <f t="shared" si="31"/>
        <v>12</v>
      </c>
    </row>
    <row r="228" spans="1:14" ht="25.5">
      <c r="A228" s="131" t="s">
        <v>548</v>
      </c>
      <c r="B228" s="111">
        <v>0</v>
      </c>
      <c r="C228" s="132">
        <v>0</v>
      </c>
      <c r="D228" s="132">
        <v>0</v>
      </c>
      <c r="E228" s="132">
        <v>0</v>
      </c>
      <c r="F228" s="132">
        <v>0</v>
      </c>
      <c r="G228" s="132">
        <v>0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3">
        <f t="shared" si="31"/>
        <v>0</v>
      </c>
    </row>
    <row r="229" spans="1:14" ht="25.5">
      <c r="A229" s="131" t="s">
        <v>549</v>
      </c>
      <c r="B229" s="111">
        <v>0</v>
      </c>
      <c r="C229" s="132">
        <v>0</v>
      </c>
      <c r="D229" s="132">
        <v>0</v>
      </c>
      <c r="E229" s="132">
        <v>0</v>
      </c>
      <c r="F229" s="132">
        <v>0</v>
      </c>
      <c r="G229" s="132">
        <v>0</v>
      </c>
      <c r="H229" s="132">
        <v>0</v>
      </c>
      <c r="I229" s="132">
        <v>0</v>
      </c>
      <c r="J229" s="132">
        <v>0</v>
      </c>
      <c r="K229" s="132">
        <v>0</v>
      </c>
      <c r="L229" s="132">
        <v>0</v>
      </c>
      <c r="M229" s="132">
        <v>0</v>
      </c>
      <c r="N229" s="133">
        <f t="shared" si="31"/>
        <v>0</v>
      </c>
    </row>
    <row r="230" spans="1:14" ht="25.5">
      <c r="A230" s="131" t="s">
        <v>550</v>
      </c>
      <c r="B230" s="111">
        <v>4</v>
      </c>
      <c r="C230" s="132">
        <v>4</v>
      </c>
      <c r="D230" s="132">
        <v>4</v>
      </c>
      <c r="E230" s="132">
        <v>4</v>
      </c>
      <c r="F230" s="132">
        <v>3</v>
      </c>
      <c r="G230" s="132">
        <v>4</v>
      </c>
      <c r="H230" s="132">
        <v>3</v>
      </c>
      <c r="I230" s="132">
        <v>2</v>
      </c>
      <c r="J230" s="132">
        <v>2</v>
      </c>
      <c r="K230" s="132">
        <v>4</v>
      </c>
      <c r="L230" s="132">
        <v>1</v>
      </c>
      <c r="M230" s="132">
        <v>2</v>
      </c>
      <c r="N230" s="133">
        <f t="shared" si="31"/>
        <v>37</v>
      </c>
    </row>
    <row r="231" spans="1:14" ht="25.5">
      <c r="A231" s="118" t="s">
        <v>551</v>
      </c>
      <c r="B231" s="119">
        <f>B232+B235</f>
        <v>26</v>
      </c>
      <c r="C231" s="119">
        <f aca="true" t="shared" si="33" ref="C231:M231">C232+C235</f>
        <v>30</v>
      </c>
      <c r="D231" s="119">
        <f t="shared" si="33"/>
        <v>24</v>
      </c>
      <c r="E231" s="119">
        <f t="shared" si="33"/>
        <v>26</v>
      </c>
      <c r="F231" s="119">
        <f t="shared" si="33"/>
        <v>34</v>
      </c>
      <c r="G231" s="119">
        <f t="shared" si="33"/>
        <v>53</v>
      </c>
      <c r="H231" s="119">
        <f t="shared" si="33"/>
        <v>77</v>
      </c>
      <c r="I231" s="119">
        <f t="shared" si="33"/>
        <v>71</v>
      </c>
      <c r="J231" s="119">
        <f t="shared" si="33"/>
        <v>80</v>
      </c>
      <c r="K231" s="119">
        <f t="shared" si="33"/>
        <v>56</v>
      </c>
      <c r="L231" s="119">
        <f t="shared" si="33"/>
        <v>29</v>
      </c>
      <c r="M231" s="119">
        <f t="shared" si="33"/>
        <v>72</v>
      </c>
      <c r="N231" s="119">
        <f>N232+N235</f>
        <v>578</v>
      </c>
    </row>
    <row r="232" spans="1:14" ht="25.5">
      <c r="A232" s="113" t="s">
        <v>552</v>
      </c>
      <c r="B232" s="115">
        <f>SUM(B233:B234)</f>
        <v>0</v>
      </c>
      <c r="C232" s="115">
        <f aca="true" t="shared" si="34" ref="C232:M232">SUM(C233:C234)</f>
        <v>0</v>
      </c>
      <c r="D232" s="115">
        <f t="shared" si="34"/>
        <v>0</v>
      </c>
      <c r="E232" s="115">
        <f t="shared" si="34"/>
        <v>0</v>
      </c>
      <c r="F232" s="115">
        <f t="shared" si="34"/>
        <v>0</v>
      </c>
      <c r="G232" s="115">
        <f t="shared" si="34"/>
        <v>0</v>
      </c>
      <c r="H232" s="115">
        <f t="shared" si="34"/>
        <v>0</v>
      </c>
      <c r="I232" s="115">
        <f t="shared" si="34"/>
        <v>0</v>
      </c>
      <c r="J232" s="115">
        <f t="shared" si="34"/>
        <v>0</v>
      </c>
      <c r="K232" s="115">
        <f t="shared" si="34"/>
        <v>0</v>
      </c>
      <c r="L232" s="115">
        <f t="shared" si="34"/>
        <v>0</v>
      </c>
      <c r="M232" s="115">
        <f t="shared" si="34"/>
        <v>0</v>
      </c>
      <c r="N232" s="115">
        <f>SUM(N233:N234)</f>
        <v>0</v>
      </c>
    </row>
    <row r="233" spans="1:14" ht="25.5">
      <c r="A233" s="113" t="s">
        <v>553</v>
      </c>
      <c r="B233" s="111">
        <v>0</v>
      </c>
      <c r="C233" s="111">
        <v>0</v>
      </c>
      <c r="D233" s="111">
        <v>0</v>
      </c>
      <c r="E233" s="111">
        <v>0</v>
      </c>
      <c r="F233" s="111">
        <v>0</v>
      </c>
      <c r="G233" s="111">
        <v>0</v>
      </c>
      <c r="H233" s="111">
        <v>0</v>
      </c>
      <c r="I233" s="111">
        <v>0</v>
      </c>
      <c r="J233" s="111">
        <v>0</v>
      </c>
      <c r="K233" s="111">
        <v>0</v>
      </c>
      <c r="L233" s="111">
        <v>0</v>
      </c>
      <c r="M233" s="111">
        <v>0</v>
      </c>
      <c r="N233" s="115">
        <f t="shared" si="31"/>
        <v>0</v>
      </c>
    </row>
    <row r="234" spans="1:14" ht="25.5">
      <c r="A234" s="113" t="s">
        <v>554</v>
      </c>
      <c r="B234" s="111">
        <v>0</v>
      </c>
      <c r="C234" s="111">
        <v>0</v>
      </c>
      <c r="D234" s="111">
        <v>0</v>
      </c>
      <c r="E234" s="111">
        <v>0</v>
      </c>
      <c r="F234" s="111">
        <v>0</v>
      </c>
      <c r="G234" s="111">
        <v>0</v>
      </c>
      <c r="H234" s="111">
        <v>0</v>
      </c>
      <c r="I234" s="111">
        <v>0</v>
      </c>
      <c r="J234" s="111">
        <v>0</v>
      </c>
      <c r="K234" s="111">
        <v>0</v>
      </c>
      <c r="L234" s="111">
        <v>0</v>
      </c>
      <c r="M234" s="111">
        <v>0</v>
      </c>
      <c r="N234" s="115">
        <f t="shared" si="31"/>
        <v>0</v>
      </c>
    </row>
    <row r="235" spans="1:14" ht="25.5">
      <c r="A235" s="113" t="s">
        <v>555</v>
      </c>
      <c r="B235" s="115">
        <f>SUM(B236:B238)</f>
        <v>26</v>
      </c>
      <c r="C235" s="115">
        <f aca="true" t="shared" si="35" ref="C235:N235">SUM(C236:C238)</f>
        <v>30</v>
      </c>
      <c r="D235" s="115">
        <f t="shared" si="35"/>
        <v>24</v>
      </c>
      <c r="E235" s="115">
        <f t="shared" si="35"/>
        <v>26</v>
      </c>
      <c r="F235" s="115">
        <f t="shared" si="35"/>
        <v>34</v>
      </c>
      <c r="G235" s="115">
        <f t="shared" si="35"/>
        <v>53</v>
      </c>
      <c r="H235" s="115">
        <f t="shared" si="35"/>
        <v>77</v>
      </c>
      <c r="I235" s="115">
        <f t="shared" si="35"/>
        <v>71</v>
      </c>
      <c r="J235" s="115">
        <f t="shared" si="35"/>
        <v>80</v>
      </c>
      <c r="K235" s="115">
        <f t="shared" si="35"/>
        <v>56</v>
      </c>
      <c r="L235" s="115">
        <f t="shared" si="35"/>
        <v>29</v>
      </c>
      <c r="M235" s="115">
        <f t="shared" si="35"/>
        <v>72</v>
      </c>
      <c r="N235" s="115">
        <f t="shared" si="35"/>
        <v>578</v>
      </c>
    </row>
    <row r="236" spans="1:14" ht="25.5">
      <c r="A236" s="113" t="s">
        <v>556</v>
      </c>
      <c r="B236" s="111">
        <v>14</v>
      </c>
      <c r="C236" s="111">
        <v>14</v>
      </c>
      <c r="D236" s="111">
        <v>16</v>
      </c>
      <c r="E236" s="111">
        <v>16</v>
      </c>
      <c r="F236" s="111">
        <v>21</v>
      </c>
      <c r="G236" s="111">
        <v>41</v>
      </c>
      <c r="H236" s="111">
        <v>63</v>
      </c>
      <c r="I236" s="111">
        <v>46</v>
      </c>
      <c r="J236" s="111">
        <v>51</v>
      </c>
      <c r="K236" s="111">
        <v>33</v>
      </c>
      <c r="L236" s="111">
        <v>21</v>
      </c>
      <c r="M236" s="111">
        <v>57</v>
      </c>
      <c r="N236" s="115">
        <f t="shared" si="31"/>
        <v>393</v>
      </c>
    </row>
    <row r="237" spans="1:14" ht="25.5">
      <c r="A237" s="113" t="s">
        <v>557</v>
      </c>
      <c r="B237" s="111">
        <v>3</v>
      </c>
      <c r="C237" s="111">
        <v>10</v>
      </c>
      <c r="D237" s="111">
        <v>7</v>
      </c>
      <c r="E237" s="111">
        <v>8</v>
      </c>
      <c r="F237" s="111">
        <v>8</v>
      </c>
      <c r="G237" s="111">
        <v>8</v>
      </c>
      <c r="H237" s="111">
        <v>9</v>
      </c>
      <c r="I237" s="111">
        <v>16</v>
      </c>
      <c r="J237" s="111">
        <v>11</v>
      </c>
      <c r="K237" s="111">
        <v>12</v>
      </c>
      <c r="L237" s="111">
        <v>2</v>
      </c>
      <c r="M237" s="111">
        <v>7</v>
      </c>
      <c r="N237" s="115">
        <f t="shared" si="31"/>
        <v>101</v>
      </c>
    </row>
    <row r="238" spans="1:14" ht="25.5">
      <c r="A238" s="113" t="s">
        <v>558</v>
      </c>
      <c r="B238" s="111">
        <v>9</v>
      </c>
      <c r="C238" s="111">
        <v>6</v>
      </c>
      <c r="D238" s="111">
        <v>1</v>
      </c>
      <c r="E238" s="111">
        <v>2</v>
      </c>
      <c r="F238" s="111">
        <v>5</v>
      </c>
      <c r="G238" s="111">
        <v>4</v>
      </c>
      <c r="H238" s="111">
        <v>5</v>
      </c>
      <c r="I238" s="111">
        <v>9</v>
      </c>
      <c r="J238" s="111">
        <v>18</v>
      </c>
      <c r="K238" s="111">
        <v>11</v>
      </c>
      <c r="L238" s="111">
        <v>6</v>
      </c>
      <c r="M238" s="111">
        <v>8</v>
      </c>
      <c r="N238" s="115">
        <f t="shared" si="31"/>
        <v>84</v>
      </c>
    </row>
    <row r="239" spans="1:14" ht="12.75">
      <c r="A239" s="134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</row>
    <row r="240" spans="1:14" s="137" customFormat="1" ht="31.5" customHeight="1">
      <c r="A240" s="282" t="s">
        <v>559</v>
      </c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</row>
    <row r="241" spans="2:14" ht="12.75"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9"/>
    </row>
    <row r="242" spans="2:14" ht="12.75"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9"/>
    </row>
    <row r="243" spans="2:14" ht="12.75"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9"/>
    </row>
    <row r="244" spans="2:14" ht="12.75"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9"/>
    </row>
    <row r="245" spans="2:14" ht="12.75"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9"/>
    </row>
    <row r="246" spans="2:14" ht="12.75"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9"/>
    </row>
    <row r="248" spans="2:14" ht="12.75"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9"/>
    </row>
    <row r="249" spans="2:14" ht="12.75"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9"/>
    </row>
    <row r="250" spans="2:14" ht="12.75"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9"/>
    </row>
    <row r="251" spans="2:14" ht="12.75"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9"/>
    </row>
    <row r="252" spans="2:14" ht="12.75"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9"/>
    </row>
    <row r="253" spans="2:14" ht="12.75"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9"/>
    </row>
    <row r="254" spans="2:14" ht="12.75"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9"/>
    </row>
    <row r="255" spans="2:14" ht="12.75"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9"/>
    </row>
    <row r="256" spans="2:14" ht="12.75"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9"/>
    </row>
    <row r="257" spans="2:14" ht="12.75"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9"/>
    </row>
    <row r="258" spans="2:14" ht="12.75"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9"/>
    </row>
    <row r="259" spans="2:14" ht="12.75"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9"/>
    </row>
    <row r="260" spans="2:14" ht="12.75"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9"/>
    </row>
    <row r="261" spans="2:14" ht="12.75"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9"/>
    </row>
    <row r="262" spans="2:14" ht="12.75"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9"/>
    </row>
    <row r="263" spans="2:14" ht="12.75"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9"/>
    </row>
    <row r="264" spans="2:14" ht="12.75"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9"/>
    </row>
    <row r="265" spans="2:14" ht="12.75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9"/>
    </row>
    <row r="266" spans="2:14" ht="12.75"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9"/>
    </row>
    <row r="267" spans="2:14" ht="12.75"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9"/>
    </row>
    <row r="268" spans="2:14" ht="12.7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9"/>
    </row>
    <row r="269" spans="2:14" ht="12.7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9"/>
    </row>
    <row r="270" spans="2:14" ht="12.75"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9"/>
    </row>
    <row r="271" spans="2:14" ht="12.75"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9"/>
    </row>
    <row r="272" spans="2:14" ht="12.75"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9"/>
    </row>
    <row r="273" spans="2:14" ht="12.75"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9"/>
    </row>
    <row r="274" spans="2:14" ht="12.75"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9"/>
    </row>
    <row r="275" spans="2:14" ht="12.75"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9"/>
    </row>
    <row r="276" spans="2:14" ht="12.75"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9"/>
    </row>
    <row r="277" spans="2:14" ht="12.75"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9"/>
    </row>
    <row r="278" spans="2:14" ht="12.75"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9"/>
    </row>
    <row r="279" spans="2:14" ht="12.75"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9"/>
    </row>
    <row r="280" spans="2:14" ht="12.75"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9"/>
    </row>
    <row r="281" spans="2:14" ht="12.75"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9"/>
    </row>
    <row r="282" spans="2:14" ht="12.75"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9"/>
    </row>
    <row r="283" spans="2:14" ht="12.75"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9"/>
    </row>
    <row r="284" spans="2:14" ht="12.75"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9"/>
    </row>
    <row r="285" spans="2:14" ht="12.75"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9"/>
    </row>
    <row r="286" spans="2:14" ht="12.75"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9"/>
    </row>
    <row r="287" spans="2:14" ht="12.75"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9"/>
    </row>
    <row r="288" spans="2:14" ht="12.75"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9"/>
    </row>
    <row r="289" spans="2:14" ht="12.75"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9"/>
    </row>
    <row r="290" spans="2:14" ht="12.75"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9"/>
    </row>
    <row r="291" spans="2:14" ht="12.75"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9"/>
    </row>
    <row r="292" spans="2:14" ht="12.75"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9"/>
    </row>
    <row r="293" spans="2:14" ht="12.75"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9"/>
    </row>
    <row r="294" spans="2:14" ht="12.75"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9"/>
    </row>
    <row r="295" spans="2:14" ht="12.75"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9"/>
    </row>
    <row r="296" spans="2:14" ht="12.75"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9"/>
    </row>
    <row r="297" spans="2:14" ht="12.75"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9"/>
    </row>
    <row r="298" spans="2:14" ht="12.75"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9"/>
    </row>
    <row r="299" spans="2:14" ht="12.75"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9"/>
    </row>
    <row r="300" spans="2:14" ht="12.75"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9"/>
    </row>
    <row r="301" spans="2:14" ht="12.75"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9"/>
    </row>
    <row r="302" spans="2:14" ht="12.75"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9"/>
    </row>
    <row r="303" spans="2:14" ht="12.75"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9"/>
    </row>
    <row r="304" spans="2:14" ht="12.75"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9"/>
    </row>
    <row r="305" spans="2:14" ht="12.75"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9"/>
    </row>
    <row r="306" spans="2:14" ht="12.75"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9"/>
    </row>
    <row r="307" spans="2:14" ht="12.75"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9"/>
    </row>
    <row r="308" spans="2:14" ht="12.75"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9"/>
    </row>
    <row r="309" spans="2:14" ht="12.75"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9"/>
    </row>
    <row r="310" spans="2:14" ht="12.75"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9"/>
    </row>
    <row r="311" spans="2:14" ht="12.75"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9"/>
    </row>
    <row r="312" spans="2:14" ht="12.75"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9"/>
    </row>
    <row r="313" spans="2:14" ht="12.75"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9"/>
    </row>
    <row r="314" spans="2:14" ht="12.75"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9"/>
    </row>
    <row r="315" spans="2:14" ht="12.75"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9"/>
    </row>
    <row r="316" spans="2:14" ht="12.75"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9"/>
    </row>
    <row r="317" spans="2:14" ht="12.75"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9"/>
    </row>
    <row r="318" spans="2:14" ht="12.75"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9"/>
    </row>
    <row r="319" spans="2:14" ht="12.75"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9"/>
    </row>
    <row r="320" spans="2:14" ht="12.75"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9"/>
    </row>
    <row r="321" spans="2:14" ht="12.75"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9"/>
    </row>
    <row r="322" spans="2:14" ht="12.75"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9"/>
    </row>
    <row r="323" spans="2:14" ht="12.75"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9"/>
    </row>
    <row r="324" spans="2:14" ht="12.75"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9"/>
    </row>
    <row r="325" spans="2:14" ht="12.75"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9"/>
    </row>
    <row r="326" spans="2:14" ht="12.75"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9"/>
    </row>
    <row r="327" spans="2:14" ht="12.75"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9"/>
    </row>
    <row r="328" spans="2:14" ht="12.75"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9"/>
    </row>
    <row r="329" spans="2:14" ht="12.75"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9"/>
    </row>
    <row r="330" spans="2:14" ht="12.75"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9"/>
    </row>
    <row r="331" spans="2:14" ht="12.75"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9"/>
    </row>
    <row r="332" spans="2:14" ht="12.75"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9"/>
    </row>
    <row r="333" spans="2:14" ht="12.75"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9"/>
    </row>
    <row r="334" spans="2:14" ht="12.75"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9"/>
    </row>
    <row r="335" spans="2:14" ht="12.75"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9"/>
    </row>
    <row r="336" spans="2:14" ht="12.75"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9"/>
    </row>
    <row r="337" spans="2:14" ht="12.75"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9"/>
    </row>
    <row r="338" spans="2:14" ht="12.75"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9"/>
    </row>
    <row r="339" spans="2:14" ht="12.75"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9"/>
    </row>
    <row r="340" spans="2:14" ht="12.75"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9"/>
    </row>
    <row r="341" spans="2:14" ht="12.75"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9"/>
    </row>
    <row r="342" spans="2:14" ht="12.75"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9"/>
    </row>
    <row r="343" spans="2:14" ht="12.75"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9"/>
    </row>
    <row r="344" spans="2:14" ht="12.75"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9"/>
    </row>
    <row r="345" spans="2:14" ht="12.75"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9"/>
    </row>
    <row r="346" spans="2:14" ht="12.75"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9"/>
    </row>
    <row r="347" spans="2:14" ht="12.75"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9"/>
    </row>
    <row r="348" spans="2:14" ht="12.75"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9"/>
    </row>
    <row r="349" spans="2:14" ht="12.75"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9"/>
    </row>
    <row r="350" spans="2:14" ht="12.75"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9"/>
    </row>
    <row r="351" spans="2:14" ht="12.75"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9"/>
    </row>
    <row r="352" spans="2:14" ht="12.75"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9"/>
    </row>
    <row r="353" spans="2:14" ht="12.75"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9"/>
    </row>
    <row r="354" spans="2:14" ht="12.75"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9"/>
    </row>
    <row r="355" spans="2:14" ht="12.75"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9"/>
    </row>
    <row r="356" spans="2:14" ht="12.75"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9"/>
    </row>
    <row r="357" spans="2:14" ht="12.75"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9"/>
    </row>
    <row r="358" spans="2:14" ht="12.75"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9"/>
    </row>
    <row r="359" spans="2:14" ht="12.75"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9"/>
    </row>
    <row r="360" spans="2:14" ht="12.75"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9"/>
    </row>
    <row r="361" spans="2:14" ht="12.75"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9"/>
    </row>
    <row r="362" spans="2:14" ht="12.75"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9"/>
    </row>
    <row r="363" spans="2:14" ht="12.75"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9"/>
    </row>
    <row r="364" spans="2:14" ht="12.75"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9"/>
    </row>
    <row r="365" spans="2:14" ht="12.75"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9"/>
    </row>
    <row r="366" spans="2:14" ht="12.75"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9"/>
    </row>
    <row r="367" spans="2:14" ht="12.75"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9"/>
    </row>
    <row r="368" spans="2:14" ht="12.75"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9"/>
    </row>
    <row r="369" spans="2:14" ht="12.75"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9"/>
    </row>
    <row r="370" spans="2:14" ht="12.75"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9"/>
    </row>
    <row r="371" spans="2:14" ht="12.75"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9"/>
    </row>
    <row r="372" spans="2:14" ht="12.75"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9"/>
    </row>
    <row r="373" spans="2:14" ht="12.75"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9"/>
    </row>
    <row r="374" spans="2:14" ht="12.75"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9"/>
    </row>
    <row r="375" spans="2:14" ht="12.75"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9"/>
    </row>
    <row r="376" spans="2:14" ht="12.75"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9"/>
    </row>
    <row r="377" spans="2:14" ht="12.75"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9"/>
    </row>
    <row r="378" spans="2:14" ht="12.75"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9"/>
    </row>
    <row r="379" spans="2:14" ht="12.75"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9"/>
    </row>
    <row r="380" spans="2:14" ht="12.75"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9"/>
    </row>
    <row r="381" spans="2:14" ht="12.75"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9"/>
    </row>
    <row r="382" spans="2:14" ht="12.75"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9"/>
    </row>
    <row r="383" spans="2:14" ht="12.75"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9"/>
    </row>
    <row r="384" spans="2:14" ht="12.75"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9"/>
    </row>
    <row r="385" spans="2:14" ht="12.75"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9"/>
    </row>
    <row r="386" spans="2:14" ht="12.75"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9"/>
    </row>
    <row r="387" spans="2:14" ht="12.75"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9"/>
    </row>
    <row r="388" spans="2:14" ht="12.75"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9"/>
    </row>
    <row r="389" spans="2:14" ht="12.75"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9"/>
    </row>
    <row r="390" spans="2:14" ht="12.75"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9"/>
    </row>
    <row r="391" spans="2:14" ht="12.75"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9"/>
    </row>
    <row r="392" spans="2:14" ht="12.75"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9"/>
    </row>
    <row r="393" spans="2:14" ht="12.75"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9"/>
    </row>
    <row r="394" spans="2:14" ht="12.75"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9"/>
    </row>
    <row r="395" spans="2:14" ht="12.75"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9"/>
    </row>
    <row r="396" spans="2:14" ht="12.75"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9"/>
    </row>
    <row r="397" spans="2:14" ht="12.75"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9"/>
    </row>
    <row r="398" spans="2:14" ht="12.75"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9"/>
    </row>
    <row r="399" spans="2:14" ht="12.75"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9"/>
    </row>
    <row r="400" spans="2:14" ht="12.75"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9"/>
    </row>
    <row r="401" spans="2:14" ht="12.75"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9"/>
    </row>
    <row r="402" spans="2:14" ht="12.75"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9"/>
    </row>
    <row r="403" spans="2:14" ht="12.75"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9"/>
    </row>
    <row r="404" spans="2:14" ht="12.75"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9"/>
    </row>
    <row r="405" spans="2:14" ht="12.75"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9"/>
    </row>
    <row r="406" spans="2:14" ht="12.75"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9"/>
    </row>
    <row r="407" spans="2:14" ht="12.75"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9"/>
    </row>
    <row r="408" spans="2:14" ht="12.75"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9"/>
    </row>
    <row r="409" spans="2:14" ht="12.75"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9"/>
    </row>
    <row r="410" spans="2:14" ht="12.75"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9"/>
    </row>
    <row r="411" spans="2:14" ht="12.75"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9"/>
    </row>
    <row r="412" spans="2:14" ht="12.75"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9"/>
    </row>
    <row r="413" spans="2:14" ht="12.75"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9"/>
    </row>
    <row r="414" spans="2:14" ht="12.75"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9"/>
    </row>
    <row r="415" spans="2:14" ht="12.75"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9"/>
    </row>
    <row r="416" spans="2:14" ht="12.75"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9"/>
    </row>
    <row r="417" spans="2:14" ht="12.75"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9"/>
    </row>
    <row r="418" spans="2:14" ht="12.75"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9"/>
    </row>
    <row r="419" spans="2:14" ht="12.75"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9"/>
    </row>
    <row r="420" spans="2:14" ht="12.75"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9"/>
    </row>
    <row r="421" spans="2:14" ht="12.75"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9"/>
    </row>
    <row r="422" spans="2:14" ht="12.75"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9"/>
    </row>
    <row r="423" spans="2:14" ht="12.75"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9"/>
    </row>
    <row r="424" spans="2:14" ht="12.75"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9"/>
    </row>
    <row r="425" spans="2:14" ht="12.75"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9"/>
    </row>
    <row r="426" spans="2:14" ht="12.75"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9"/>
    </row>
    <row r="427" spans="2:14" ht="12.75"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9"/>
    </row>
    <row r="428" spans="2:14" ht="12.75"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9"/>
    </row>
    <row r="429" spans="2:14" ht="12.75"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9"/>
    </row>
    <row r="430" spans="2:14" ht="12.75"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9"/>
    </row>
    <row r="431" spans="2:14" ht="12.75"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9"/>
    </row>
    <row r="432" spans="2:14" ht="12.75"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9"/>
    </row>
    <row r="433" spans="2:14" ht="12.75"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9"/>
    </row>
    <row r="434" spans="2:14" ht="12.75"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9"/>
    </row>
    <row r="435" spans="2:14" ht="12.75"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9"/>
    </row>
    <row r="436" spans="2:14" ht="12.75"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9"/>
    </row>
    <row r="437" spans="2:14" ht="12.75"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9"/>
    </row>
    <row r="438" spans="2:14" ht="12.75"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9"/>
    </row>
    <row r="439" spans="2:14" ht="12.75"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9"/>
    </row>
    <row r="440" spans="2:14" ht="12.75"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9"/>
    </row>
    <row r="441" spans="2:14" ht="12.75"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9"/>
    </row>
    <row r="442" spans="2:14" ht="12.75"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9"/>
    </row>
    <row r="443" spans="2:14" ht="12.75"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9"/>
    </row>
    <row r="444" spans="2:14" ht="12.75"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9"/>
    </row>
    <row r="445" spans="2:14" ht="12.75"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9"/>
    </row>
    <row r="446" spans="2:14" ht="12.75"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9"/>
    </row>
    <row r="447" spans="2:14" ht="12.75"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9"/>
    </row>
    <row r="448" spans="2:14" ht="12.75"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9"/>
    </row>
    <row r="449" spans="2:14" ht="12.75"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9"/>
    </row>
    <row r="450" spans="2:14" ht="12.75"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9"/>
    </row>
    <row r="451" spans="2:14" ht="12.75"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9"/>
    </row>
    <row r="452" spans="2:14" ht="12.75"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9"/>
    </row>
    <row r="453" spans="2:14" ht="12.75"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9"/>
    </row>
    <row r="454" spans="2:14" ht="12.75"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9"/>
    </row>
    <row r="455" spans="2:14" ht="12.75"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9"/>
    </row>
    <row r="456" spans="2:14" ht="12.75"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9"/>
    </row>
    <row r="457" spans="2:14" ht="12.75"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9"/>
    </row>
    <row r="458" spans="2:14" ht="12.75"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9"/>
    </row>
    <row r="459" spans="2:14" ht="12.75"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9"/>
    </row>
    <row r="460" spans="2:14" ht="12.75"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9"/>
    </row>
    <row r="461" spans="2:14" ht="12.75"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9"/>
    </row>
    <row r="462" spans="2:14" ht="12.75"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9"/>
    </row>
    <row r="463" spans="2:14" ht="12.75"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9"/>
    </row>
    <row r="464" spans="2:14" ht="12.75"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9"/>
    </row>
    <row r="465" spans="2:14" ht="12.75"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9"/>
    </row>
    <row r="466" spans="2:14" ht="12.75"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9"/>
    </row>
    <row r="467" spans="2:14" ht="12.75"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9"/>
    </row>
    <row r="468" spans="2:14" ht="12.75"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9"/>
    </row>
    <row r="469" spans="2:14" ht="12.75"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9"/>
    </row>
    <row r="470" spans="2:14" ht="12.75"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9"/>
    </row>
    <row r="471" spans="2:14" ht="12.75"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9"/>
    </row>
    <row r="472" spans="2:14" ht="12.75"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9"/>
    </row>
    <row r="473" spans="2:14" ht="12.75"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9"/>
    </row>
    <row r="474" spans="2:14" ht="12.75"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9"/>
    </row>
    <row r="475" spans="2:14" ht="12.75"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9"/>
    </row>
    <row r="476" spans="2:14" ht="12.75"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9"/>
    </row>
    <row r="477" spans="2:14" ht="12.75"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9"/>
    </row>
    <row r="478" spans="2:14" ht="12.75"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9"/>
    </row>
    <row r="479" spans="2:14" ht="12.75"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9"/>
    </row>
    <row r="480" spans="2:14" ht="12.75"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9"/>
    </row>
    <row r="481" spans="2:14" ht="12.75"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9"/>
    </row>
    <row r="482" spans="2:14" ht="12.75"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9"/>
    </row>
    <row r="483" spans="2:14" ht="12.75"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9"/>
    </row>
    <row r="484" spans="2:14" ht="12.75"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9"/>
    </row>
    <row r="485" spans="2:14" ht="12.75"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9"/>
    </row>
    <row r="486" spans="2:14" ht="12.75"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9"/>
    </row>
    <row r="487" spans="2:14" ht="12.75"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9"/>
    </row>
    <row r="488" spans="2:14" ht="12.75"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9"/>
    </row>
    <row r="489" spans="2:14" ht="12.75"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9"/>
    </row>
    <row r="490" spans="2:14" ht="12.75"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9"/>
    </row>
    <row r="491" spans="2:14" ht="12.75"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9"/>
    </row>
    <row r="492" spans="2:14" ht="12.75"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9"/>
    </row>
    <row r="493" spans="2:14" ht="12.75"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9"/>
    </row>
    <row r="494" spans="2:14" ht="12.75"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9"/>
    </row>
    <row r="495" spans="2:14" ht="12.75"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9"/>
    </row>
    <row r="496" spans="2:14" ht="12.75"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9"/>
    </row>
    <row r="497" spans="2:14" ht="12.75"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9"/>
    </row>
    <row r="498" spans="2:14" ht="12.75"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9"/>
    </row>
    <row r="499" spans="2:14" ht="12.75"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9"/>
    </row>
    <row r="500" spans="2:14" ht="12.75"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9"/>
    </row>
    <row r="501" spans="2:14" ht="12.75"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9"/>
    </row>
    <row r="502" spans="2:14" ht="12.75"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9"/>
    </row>
    <row r="503" spans="2:14" ht="12.75"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9"/>
    </row>
    <row r="504" spans="2:14" ht="12.75"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9"/>
    </row>
    <row r="505" spans="2:14" ht="12.75"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9"/>
    </row>
    <row r="506" spans="2:14" ht="12.75"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9"/>
    </row>
    <row r="507" spans="2:14" ht="12.75"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9"/>
    </row>
    <row r="508" spans="2:14" ht="12.75"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9"/>
    </row>
    <row r="509" spans="2:14" ht="12.75"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9"/>
    </row>
    <row r="510" spans="2:14" ht="12.75"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9"/>
    </row>
    <row r="511" spans="2:14" ht="12.75"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9"/>
    </row>
    <row r="512" spans="2:14" ht="12.75"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9"/>
    </row>
    <row r="513" spans="2:14" ht="12.75"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9"/>
    </row>
    <row r="514" spans="2:14" ht="12.75"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9"/>
    </row>
    <row r="515" spans="2:14" ht="12.75"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9"/>
    </row>
    <row r="516" spans="2:14" ht="12.75"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9"/>
    </row>
    <row r="517" spans="2:14" ht="12.75"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9"/>
    </row>
    <row r="518" spans="2:14" ht="12.75"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9"/>
    </row>
    <row r="519" spans="2:14" ht="12.75"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9"/>
    </row>
    <row r="520" spans="2:14" ht="12.75"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9"/>
    </row>
    <row r="521" spans="2:14" ht="12.75"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9"/>
    </row>
    <row r="522" spans="2:14" ht="12.75"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9"/>
    </row>
    <row r="523" spans="2:14" ht="12.75"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9"/>
    </row>
    <row r="524" spans="2:14" ht="12.75"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9"/>
    </row>
    <row r="525" spans="2:14" ht="12.75"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9"/>
    </row>
    <row r="526" spans="2:14" ht="12.75"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9"/>
    </row>
    <row r="527" spans="2:14" ht="12.75"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9"/>
    </row>
    <row r="528" spans="2:14" ht="12.75"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9"/>
    </row>
    <row r="529" spans="2:14" ht="12.75"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9"/>
    </row>
    <row r="530" spans="2:14" ht="12.75"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9"/>
    </row>
    <row r="531" spans="2:14" ht="12.75"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9"/>
    </row>
    <row r="532" spans="2:14" ht="12.75"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9"/>
    </row>
    <row r="533" spans="2:14" ht="12.75"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9"/>
    </row>
    <row r="534" spans="2:14" ht="12.75"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9"/>
    </row>
    <row r="535" spans="2:14" ht="12.75"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9"/>
    </row>
    <row r="536" spans="2:14" ht="12.75"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9"/>
    </row>
    <row r="537" spans="2:14" ht="12.75"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9"/>
    </row>
    <row r="538" spans="2:14" ht="12.75"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9"/>
    </row>
    <row r="539" spans="2:14" ht="12.75"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9"/>
    </row>
    <row r="540" spans="2:14" ht="12.75"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9"/>
    </row>
    <row r="541" spans="2:14" ht="12.75"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9"/>
    </row>
    <row r="542" spans="2:14" ht="12.75"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9"/>
    </row>
    <row r="543" spans="2:14" ht="12.75"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9"/>
    </row>
    <row r="544" spans="2:14" ht="12.75"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9"/>
    </row>
    <row r="545" spans="2:14" ht="12.75"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9"/>
    </row>
    <row r="546" spans="2:14" ht="12.75"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9"/>
    </row>
    <row r="547" spans="2:14" ht="12.75"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9"/>
    </row>
    <row r="548" spans="2:14" ht="12.75"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9"/>
    </row>
    <row r="549" spans="2:14" ht="12.75"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9"/>
    </row>
    <row r="550" spans="2:14" ht="12.75"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9"/>
    </row>
    <row r="551" spans="2:14" ht="12.75"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9"/>
    </row>
    <row r="552" spans="2:14" ht="12.75"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9"/>
    </row>
    <row r="553" spans="2:14" ht="12.75"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9"/>
    </row>
    <row r="554" spans="2:14" ht="12.75"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9"/>
    </row>
    <row r="555" spans="2:14" ht="12.75"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9"/>
    </row>
    <row r="556" spans="2:14" ht="12.75"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9"/>
    </row>
    <row r="557" spans="2:14" ht="12.75"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9"/>
    </row>
    <row r="558" spans="2:14" ht="12.75"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9"/>
    </row>
    <row r="559" spans="2:14" ht="12.75"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9"/>
    </row>
    <row r="560" spans="2:14" ht="12.75"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9"/>
    </row>
    <row r="561" spans="2:14" ht="12.75"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9"/>
    </row>
    <row r="562" spans="2:14" ht="12.75"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9"/>
    </row>
    <row r="563" spans="2:14" ht="12.75"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9"/>
    </row>
    <row r="564" spans="2:14" ht="12.75"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9"/>
    </row>
    <row r="565" spans="2:14" ht="12.75"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9"/>
    </row>
    <row r="566" spans="2:14" ht="12.75"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9"/>
    </row>
    <row r="567" spans="2:14" ht="12.75"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9"/>
    </row>
    <row r="568" spans="2:14" ht="12.75"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9"/>
    </row>
    <row r="569" spans="2:14" ht="12.75"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9"/>
    </row>
    <row r="570" spans="2:14" ht="12.75"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9"/>
    </row>
    <row r="571" spans="2:14" ht="12.75"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9"/>
    </row>
    <row r="572" spans="2:14" ht="12.75"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9"/>
    </row>
    <row r="573" spans="2:14" ht="12.75"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9"/>
    </row>
    <row r="574" spans="2:14" ht="12.75"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9"/>
    </row>
    <row r="575" spans="2:14" ht="12.75"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9"/>
    </row>
    <row r="576" spans="2:14" ht="12.75"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9"/>
    </row>
    <row r="577" spans="2:14" ht="12.75"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9"/>
    </row>
    <row r="578" spans="2:14" ht="12.75"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9"/>
    </row>
    <row r="579" spans="2:14" ht="12.75"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9"/>
    </row>
    <row r="580" spans="2:14" ht="12.75"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9"/>
    </row>
    <row r="581" spans="2:14" ht="12.75"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9"/>
    </row>
    <row r="582" spans="2:14" ht="12.75"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9"/>
    </row>
    <row r="583" spans="2:14" ht="12.75"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9"/>
    </row>
    <row r="584" spans="2:14" ht="12.75"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9"/>
    </row>
    <row r="585" spans="2:14" ht="12.75"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9"/>
    </row>
    <row r="586" spans="2:14" ht="12.75"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9"/>
    </row>
    <row r="587" spans="2:14" ht="12.75"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9"/>
    </row>
    <row r="588" spans="2:14" ht="12.75"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9"/>
    </row>
  </sheetData>
  <sheetProtection/>
  <mergeCells count="2">
    <mergeCell ref="A1:N1"/>
    <mergeCell ref="A240:N2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1"/>
  <sheetViews>
    <sheetView rightToLeft="1" zoomScalePageLayoutView="0" workbookViewId="0" topLeftCell="A1">
      <selection activeCell="A48" sqref="A48"/>
    </sheetView>
  </sheetViews>
  <sheetFormatPr defaultColWidth="9.140625" defaultRowHeight="15"/>
  <cols>
    <col min="1" max="1" width="9.140625" style="28" customWidth="1"/>
    <col min="2" max="2" width="25.00390625" style="28" customWidth="1"/>
    <col min="3" max="3" width="15.7109375" style="28" customWidth="1"/>
    <col min="4" max="4" width="32.00390625" style="28" customWidth="1"/>
    <col min="5" max="5" width="20.57421875" style="28" customWidth="1"/>
    <col min="6" max="6" width="19.8515625" style="28" customWidth="1"/>
    <col min="7" max="7" width="17.57421875" style="28" customWidth="1"/>
    <col min="8" max="16384" width="9.140625" style="28" customWidth="1"/>
  </cols>
  <sheetData>
    <row r="1" spans="2:7" ht="41.25" customHeight="1">
      <c r="B1" s="313" t="s">
        <v>323</v>
      </c>
      <c r="C1" s="313"/>
      <c r="D1" s="313"/>
      <c r="E1" s="313"/>
      <c r="F1" s="313"/>
      <c r="G1" s="313"/>
    </row>
    <row r="2" ht="16.5" thickBot="1"/>
    <row r="3" spans="2:6" ht="37.5" customHeight="1" thickBot="1">
      <c r="B3" s="92" t="s">
        <v>267</v>
      </c>
      <c r="C3" s="93" t="s">
        <v>266</v>
      </c>
      <c r="D3" s="240" t="s">
        <v>872</v>
      </c>
      <c r="E3" s="93" t="s">
        <v>873</v>
      </c>
      <c r="F3" s="93" t="s">
        <v>874</v>
      </c>
    </row>
    <row r="4" spans="2:6" ht="31.5">
      <c r="B4" s="314" t="s">
        <v>268</v>
      </c>
      <c r="C4" s="86" t="s">
        <v>127</v>
      </c>
      <c r="D4" s="241">
        <v>16</v>
      </c>
      <c r="E4" s="248">
        <v>3613</v>
      </c>
      <c r="F4" s="87">
        <v>15073</v>
      </c>
    </row>
    <row r="5" spans="2:6" ht="47.25">
      <c r="B5" s="315"/>
      <c r="C5" s="84" t="s">
        <v>269</v>
      </c>
      <c r="D5" s="242">
        <v>9</v>
      </c>
      <c r="E5" s="249">
        <v>1483</v>
      </c>
      <c r="F5" s="88">
        <v>6552</v>
      </c>
    </row>
    <row r="6" spans="2:6" ht="45.75" customHeight="1" thickBot="1">
      <c r="B6" s="316"/>
      <c r="C6" s="89" t="s">
        <v>270</v>
      </c>
      <c r="D6" s="243">
        <v>2</v>
      </c>
      <c r="E6" s="250">
        <v>754</v>
      </c>
      <c r="F6" s="90">
        <v>1188</v>
      </c>
    </row>
    <row r="7" spans="2:6" ht="47.25">
      <c r="B7" s="314" t="s">
        <v>875</v>
      </c>
      <c r="C7" s="96" t="s">
        <v>269</v>
      </c>
      <c r="D7" s="241">
        <v>6</v>
      </c>
      <c r="E7" s="248">
        <v>1001</v>
      </c>
      <c r="F7" s="87">
        <v>3359</v>
      </c>
    </row>
    <row r="8" spans="2:6" ht="47.25">
      <c r="B8" s="315"/>
      <c r="C8" s="83" t="s">
        <v>270</v>
      </c>
      <c r="D8" s="242">
        <v>2</v>
      </c>
      <c r="E8" s="249">
        <v>140</v>
      </c>
      <c r="F8" s="88">
        <v>597</v>
      </c>
    </row>
    <row r="9" spans="2:6" ht="32.25" thickBot="1">
      <c r="B9" s="316"/>
      <c r="C9" s="89" t="s">
        <v>129</v>
      </c>
      <c r="D9" s="243">
        <v>2</v>
      </c>
      <c r="E9" s="250">
        <v>35</v>
      </c>
      <c r="F9" s="90">
        <v>65</v>
      </c>
    </row>
    <row r="10" spans="2:6" ht="31.5">
      <c r="B10" s="314" t="s">
        <v>876</v>
      </c>
      <c r="C10" s="86" t="s">
        <v>127</v>
      </c>
      <c r="D10" s="241">
        <v>18</v>
      </c>
      <c r="E10" s="248">
        <v>2037</v>
      </c>
      <c r="F10" s="87">
        <v>8161</v>
      </c>
    </row>
    <row r="11" spans="2:6" ht="47.25">
      <c r="B11" s="315"/>
      <c r="C11" s="84" t="s">
        <v>269</v>
      </c>
      <c r="D11" s="242">
        <v>16</v>
      </c>
      <c r="E11" s="249">
        <v>1547</v>
      </c>
      <c r="F11" s="88">
        <v>6628</v>
      </c>
    </row>
    <row r="12" spans="2:6" ht="47.25">
      <c r="B12" s="315"/>
      <c r="C12" s="83" t="s">
        <v>270</v>
      </c>
      <c r="D12" s="242">
        <v>1</v>
      </c>
      <c r="E12" s="249">
        <v>26</v>
      </c>
      <c r="F12" s="88">
        <v>51</v>
      </c>
    </row>
    <row r="13" spans="2:6" ht="32.25" thickBot="1">
      <c r="B13" s="316"/>
      <c r="C13" s="89" t="s">
        <v>319</v>
      </c>
      <c r="D13" s="243">
        <v>3</v>
      </c>
      <c r="E13" s="250">
        <v>141</v>
      </c>
      <c r="F13" s="90">
        <v>698</v>
      </c>
    </row>
    <row r="14" spans="2:6" ht="31.5">
      <c r="B14" s="314" t="s">
        <v>877</v>
      </c>
      <c r="C14" s="86" t="s">
        <v>127</v>
      </c>
      <c r="D14" s="241">
        <v>18</v>
      </c>
      <c r="E14" s="248">
        <v>1506</v>
      </c>
      <c r="F14" s="87">
        <v>7042</v>
      </c>
    </row>
    <row r="15" spans="2:6" ht="47.25">
      <c r="B15" s="315"/>
      <c r="C15" s="84" t="s">
        <v>269</v>
      </c>
      <c r="D15" s="242">
        <v>20</v>
      </c>
      <c r="E15" s="249">
        <v>1711</v>
      </c>
      <c r="F15" s="88">
        <v>7228</v>
      </c>
    </row>
    <row r="16" spans="2:6" ht="32.25" thickBot="1">
      <c r="B16" s="316"/>
      <c r="C16" s="89" t="s">
        <v>319</v>
      </c>
      <c r="D16" s="243">
        <v>1</v>
      </c>
      <c r="E16" s="250">
        <v>73</v>
      </c>
      <c r="F16" s="90">
        <v>292</v>
      </c>
    </row>
    <row r="17" spans="2:6" ht="31.5">
      <c r="B17" s="314" t="s">
        <v>878</v>
      </c>
      <c r="C17" s="86" t="s">
        <v>127</v>
      </c>
      <c r="D17" s="241">
        <v>2</v>
      </c>
      <c r="E17" s="248">
        <v>131</v>
      </c>
      <c r="F17" s="87">
        <v>793</v>
      </c>
    </row>
    <row r="18" spans="2:6" ht="47.25">
      <c r="B18" s="315"/>
      <c r="C18" s="84" t="s">
        <v>269</v>
      </c>
      <c r="D18" s="242">
        <v>5</v>
      </c>
      <c r="E18" s="249">
        <v>127</v>
      </c>
      <c r="F18" s="88">
        <v>300</v>
      </c>
    </row>
    <row r="19" spans="2:6" ht="47.25">
      <c r="B19" s="315"/>
      <c r="C19" s="83" t="s">
        <v>270</v>
      </c>
      <c r="D19" s="242">
        <v>4</v>
      </c>
      <c r="E19" s="249">
        <v>171</v>
      </c>
      <c r="F19" s="88">
        <v>921</v>
      </c>
    </row>
    <row r="20" spans="2:6" ht="32.25" thickBot="1">
      <c r="B20" s="316"/>
      <c r="C20" s="89" t="s">
        <v>129</v>
      </c>
      <c r="D20" s="243">
        <v>1</v>
      </c>
      <c r="E20" s="250">
        <v>24</v>
      </c>
      <c r="F20" s="90">
        <v>36</v>
      </c>
    </row>
    <row r="21" spans="2:6" ht="31.5">
      <c r="B21" s="314" t="s">
        <v>879</v>
      </c>
      <c r="C21" s="86" t="s">
        <v>127</v>
      </c>
      <c r="D21" s="241">
        <v>24</v>
      </c>
      <c r="E21" s="248">
        <v>1266</v>
      </c>
      <c r="F21" s="87">
        <v>6152</v>
      </c>
    </row>
    <row r="22" spans="2:6" ht="47.25">
      <c r="B22" s="315"/>
      <c r="C22" s="84" t="s">
        <v>269</v>
      </c>
      <c r="D22" s="242">
        <v>33</v>
      </c>
      <c r="E22" s="249">
        <v>1173</v>
      </c>
      <c r="F22" s="88">
        <v>6963</v>
      </c>
    </row>
    <row r="23" spans="2:6" ht="47.25">
      <c r="B23" s="315"/>
      <c r="C23" s="83" t="s">
        <v>270</v>
      </c>
      <c r="D23" s="242">
        <v>4</v>
      </c>
      <c r="E23" s="249">
        <v>121</v>
      </c>
      <c r="F23" s="88">
        <v>716</v>
      </c>
    </row>
    <row r="24" spans="2:6" ht="32.25" thickBot="1">
      <c r="B24" s="316"/>
      <c r="C24" s="89" t="s">
        <v>129</v>
      </c>
      <c r="D24" s="243">
        <v>4</v>
      </c>
      <c r="E24" s="250">
        <v>136</v>
      </c>
      <c r="F24" s="90">
        <v>823</v>
      </c>
    </row>
    <row r="25" spans="2:6" ht="31.5">
      <c r="B25" s="314" t="s">
        <v>880</v>
      </c>
      <c r="C25" s="86" t="s">
        <v>127</v>
      </c>
      <c r="D25" s="241">
        <v>26</v>
      </c>
      <c r="E25" s="248">
        <v>1243</v>
      </c>
      <c r="F25" s="87">
        <v>9241</v>
      </c>
    </row>
    <row r="26" spans="2:6" ht="47.25">
      <c r="B26" s="315"/>
      <c r="C26" s="84" t="s">
        <v>269</v>
      </c>
      <c r="D26" s="242">
        <v>29</v>
      </c>
      <c r="E26" s="249">
        <v>1110</v>
      </c>
      <c r="F26" s="88">
        <v>6521</v>
      </c>
    </row>
    <row r="27" spans="2:6" ht="31.5">
      <c r="B27" s="315"/>
      <c r="C27" s="83" t="s">
        <v>319</v>
      </c>
      <c r="D27" s="242">
        <v>6</v>
      </c>
      <c r="E27" s="249">
        <v>164</v>
      </c>
      <c r="F27" s="88">
        <v>825</v>
      </c>
    </row>
    <row r="28" spans="2:6" ht="32.25" thickBot="1">
      <c r="B28" s="316"/>
      <c r="C28" s="91" t="s">
        <v>129</v>
      </c>
      <c r="D28" s="243">
        <v>2</v>
      </c>
      <c r="E28" s="250">
        <v>64</v>
      </c>
      <c r="F28" s="90">
        <v>371</v>
      </c>
    </row>
    <row r="29" spans="2:6" ht="47.25">
      <c r="B29" s="314" t="s">
        <v>883</v>
      </c>
      <c r="C29" s="96" t="s">
        <v>269</v>
      </c>
      <c r="D29" s="241">
        <v>11</v>
      </c>
      <c r="E29" s="248">
        <v>239</v>
      </c>
      <c r="F29" s="87">
        <v>473</v>
      </c>
    </row>
    <row r="30" spans="2:6" ht="48" thickBot="1">
      <c r="B30" s="316"/>
      <c r="C30" s="89" t="s">
        <v>270</v>
      </c>
      <c r="D30" s="243">
        <v>3</v>
      </c>
      <c r="E30" s="250">
        <v>57</v>
      </c>
      <c r="F30" s="90">
        <v>121</v>
      </c>
    </row>
    <row r="31" spans="2:6" ht="31.5">
      <c r="B31" s="314" t="s">
        <v>881</v>
      </c>
      <c r="C31" s="86" t="s">
        <v>127</v>
      </c>
      <c r="D31" s="241">
        <v>14</v>
      </c>
      <c r="E31" s="248">
        <v>553</v>
      </c>
      <c r="F31" s="87">
        <v>1210</v>
      </c>
    </row>
    <row r="32" spans="2:6" ht="47.25">
      <c r="B32" s="315"/>
      <c r="C32" s="84" t="s">
        <v>269</v>
      </c>
      <c r="D32" s="242">
        <v>39</v>
      </c>
      <c r="E32" s="249">
        <v>848</v>
      </c>
      <c r="F32" s="88">
        <v>1405</v>
      </c>
    </row>
    <row r="33" spans="2:6" ht="32.25" thickBot="1">
      <c r="B33" s="316"/>
      <c r="C33" s="89" t="s">
        <v>319</v>
      </c>
      <c r="D33" s="243">
        <v>10</v>
      </c>
      <c r="E33" s="250">
        <v>166</v>
      </c>
      <c r="F33" s="90">
        <v>336</v>
      </c>
    </row>
    <row r="34" spans="2:6" ht="31.5">
      <c r="B34" s="314" t="s">
        <v>882</v>
      </c>
      <c r="C34" s="86" t="s">
        <v>127</v>
      </c>
      <c r="D34" s="241">
        <v>9</v>
      </c>
      <c r="E34" s="248">
        <v>219</v>
      </c>
      <c r="F34" s="87">
        <v>520</v>
      </c>
    </row>
    <row r="35" spans="2:6" ht="47.25">
      <c r="B35" s="315"/>
      <c r="C35" s="84" t="s">
        <v>269</v>
      </c>
      <c r="D35" s="242">
        <v>85</v>
      </c>
      <c r="E35" s="249">
        <v>1738</v>
      </c>
      <c r="F35" s="88">
        <v>2556</v>
      </c>
    </row>
    <row r="36" spans="2:6" ht="31.5">
      <c r="B36" s="315"/>
      <c r="C36" s="83" t="s">
        <v>319</v>
      </c>
      <c r="D36" s="242">
        <v>15</v>
      </c>
      <c r="E36" s="249">
        <v>278</v>
      </c>
      <c r="F36" s="88">
        <v>521</v>
      </c>
    </row>
    <row r="37" spans="2:6" ht="32.25" thickBot="1">
      <c r="B37" s="316"/>
      <c r="C37" s="89" t="s">
        <v>129</v>
      </c>
      <c r="D37" s="243">
        <v>2</v>
      </c>
      <c r="E37" s="250">
        <v>62</v>
      </c>
      <c r="F37" s="90">
        <v>120</v>
      </c>
    </row>
    <row r="38" spans="2:6" ht="31.5">
      <c r="B38" s="314" t="s">
        <v>317</v>
      </c>
      <c r="C38" s="86" t="s">
        <v>127</v>
      </c>
      <c r="D38" s="241">
        <v>12</v>
      </c>
      <c r="E38" s="248">
        <v>145</v>
      </c>
      <c r="F38" s="87">
        <v>297</v>
      </c>
    </row>
    <row r="39" spans="2:6" ht="47.25">
      <c r="B39" s="315"/>
      <c r="C39" s="84" t="s">
        <v>269</v>
      </c>
      <c r="D39" s="242">
        <v>50</v>
      </c>
      <c r="E39" s="249">
        <v>561</v>
      </c>
      <c r="F39" s="88">
        <v>1117</v>
      </c>
    </row>
    <row r="40" spans="2:6" ht="31.5">
      <c r="B40" s="315"/>
      <c r="C40" s="83" t="s">
        <v>319</v>
      </c>
      <c r="D40" s="242">
        <v>18</v>
      </c>
      <c r="E40" s="249">
        <v>183</v>
      </c>
      <c r="F40" s="88">
        <v>391</v>
      </c>
    </row>
    <row r="41" spans="2:6" ht="32.25" thickBot="1">
      <c r="B41" s="316"/>
      <c r="C41" s="89" t="s">
        <v>129</v>
      </c>
      <c r="D41" s="243">
        <v>7</v>
      </c>
      <c r="E41" s="250">
        <v>77</v>
      </c>
      <c r="F41" s="90">
        <v>165</v>
      </c>
    </row>
    <row r="42" spans="2:6" ht="31.5">
      <c r="B42" s="314" t="s">
        <v>318</v>
      </c>
      <c r="C42" s="86" t="s">
        <v>127</v>
      </c>
      <c r="D42" s="241">
        <v>10</v>
      </c>
      <c r="E42" s="248">
        <v>115</v>
      </c>
      <c r="F42" s="87">
        <v>343</v>
      </c>
    </row>
    <row r="43" spans="2:6" ht="47.25">
      <c r="B43" s="315"/>
      <c r="C43" s="84" t="s">
        <v>269</v>
      </c>
      <c r="D43" s="242">
        <v>32</v>
      </c>
      <c r="E43" s="249">
        <v>358</v>
      </c>
      <c r="F43" s="88">
        <v>909</v>
      </c>
    </row>
    <row r="44" spans="2:6" ht="31.5">
      <c r="B44" s="315"/>
      <c r="C44" s="83" t="s">
        <v>319</v>
      </c>
      <c r="D44" s="242">
        <v>1</v>
      </c>
      <c r="E44" s="249">
        <v>13</v>
      </c>
      <c r="F44" s="88">
        <v>31</v>
      </c>
    </row>
    <row r="45" spans="2:6" ht="32.25" thickBot="1">
      <c r="B45" s="316"/>
      <c r="C45" s="89" t="s">
        <v>129</v>
      </c>
      <c r="D45" s="243">
        <v>3</v>
      </c>
      <c r="E45" s="250">
        <v>30</v>
      </c>
      <c r="F45" s="90">
        <v>86</v>
      </c>
    </row>
    <row r="48" spans="2:8" ht="41.25" customHeight="1" thickBot="1">
      <c r="B48" s="317" t="s">
        <v>871</v>
      </c>
      <c r="C48" s="317"/>
      <c r="D48" s="317"/>
      <c r="E48" s="317"/>
      <c r="F48" s="317"/>
      <c r="G48" s="317"/>
      <c r="H48" s="317"/>
    </row>
    <row r="49" spans="2:6" ht="32.25" thickBot="1">
      <c r="B49" s="92" t="s">
        <v>267</v>
      </c>
      <c r="C49" s="240" t="s">
        <v>266</v>
      </c>
      <c r="D49" s="240" t="s">
        <v>872</v>
      </c>
      <c r="E49" s="93" t="s">
        <v>873</v>
      </c>
      <c r="F49" s="93" t="s">
        <v>874</v>
      </c>
    </row>
    <row r="50" spans="2:6" ht="31.5">
      <c r="B50" s="314" t="s">
        <v>320</v>
      </c>
      <c r="C50" s="244" t="s">
        <v>127</v>
      </c>
      <c r="D50" s="246">
        <v>44</v>
      </c>
      <c r="E50" s="248">
        <v>2838</v>
      </c>
      <c r="F50" s="87">
        <v>8238</v>
      </c>
    </row>
    <row r="51" spans="2:6" ht="48" thickBot="1">
      <c r="B51" s="315"/>
      <c r="C51" s="245" t="s">
        <v>269</v>
      </c>
      <c r="D51" s="247">
        <v>3</v>
      </c>
      <c r="E51" s="250">
        <v>120</v>
      </c>
      <c r="F51" s="90">
        <v>360</v>
      </c>
    </row>
    <row r="52" spans="2:6" ht="31.5">
      <c r="B52" s="314" t="s">
        <v>321</v>
      </c>
      <c r="C52" s="86" t="s">
        <v>127</v>
      </c>
      <c r="D52" s="241">
        <v>56</v>
      </c>
      <c r="E52" s="248">
        <v>3361</v>
      </c>
      <c r="F52" s="87">
        <v>10020</v>
      </c>
    </row>
    <row r="53" spans="2:6" ht="47.25">
      <c r="B53" s="315"/>
      <c r="C53" s="84" t="s">
        <v>269</v>
      </c>
      <c r="D53" s="242">
        <v>37</v>
      </c>
      <c r="E53" s="249">
        <v>1073</v>
      </c>
      <c r="F53" s="88">
        <v>3130</v>
      </c>
    </row>
    <row r="54" spans="2:6" ht="32.25" thickBot="1">
      <c r="B54" s="316"/>
      <c r="C54" s="89" t="s">
        <v>129</v>
      </c>
      <c r="D54" s="243">
        <v>1</v>
      </c>
      <c r="E54" s="250">
        <v>35</v>
      </c>
      <c r="F54" s="90">
        <v>80</v>
      </c>
    </row>
    <row r="55" spans="2:6" ht="31.5">
      <c r="B55" s="314" t="s">
        <v>322</v>
      </c>
      <c r="C55" s="86" t="s">
        <v>127</v>
      </c>
      <c r="D55" s="241">
        <v>20</v>
      </c>
      <c r="E55" s="248">
        <v>813</v>
      </c>
      <c r="F55" s="87">
        <v>2341</v>
      </c>
    </row>
    <row r="56" spans="2:6" ht="47.25">
      <c r="B56" s="315"/>
      <c r="C56" s="84" t="s">
        <v>269</v>
      </c>
      <c r="D56" s="242">
        <v>24</v>
      </c>
      <c r="E56" s="249">
        <v>136</v>
      </c>
      <c r="F56" s="88">
        <v>381</v>
      </c>
    </row>
    <row r="57" spans="2:6" ht="47.25">
      <c r="B57" s="315"/>
      <c r="C57" s="83" t="s">
        <v>270</v>
      </c>
      <c r="D57" s="242">
        <v>2</v>
      </c>
      <c r="E57" s="249">
        <v>60</v>
      </c>
      <c r="F57" s="88">
        <v>180</v>
      </c>
    </row>
    <row r="58" spans="2:6" ht="32.25" thickBot="1">
      <c r="B58" s="316"/>
      <c r="C58" s="89" t="s">
        <v>319</v>
      </c>
      <c r="D58" s="243">
        <v>1</v>
      </c>
      <c r="E58" s="250">
        <v>30</v>
      </c>
      <c r="F58" s="90">
        <v>90</v>
      </c>
    </row>
    <row r="60" spans="1:11" s="27" customFormat="1" ht="15" customHeight="1">
      <c r="A60" s="296" t="s">
        <v>96</v>
      </c>
      <c r="B60" s="296"/>
      <c r="C60" s="296"/>
      <c r="D60" s="26"/>
      <c r="E60" s="26"/>
      <c r="F60" s="26"/>
      <c r="G60" s="26"/>
      <c r="H60" s="26"/>
      <c r="I60" s="26"/>
      <c r="J60" s="26"/>
      <c r="K60" s="26"/>
    </row>
    <row r="61" spans="1:3" ht="15.75">
      <c r="A61" s="297" t="s">
        <v>97</v>
      </c>
      <c r="B61" s="297"/>
      <c r="C61" s="297"/>
    </row>
  </sheetData>
  <sheetProtection/>
  <mergeCells count="19">
    <mergeCell ref="B52:B54"/>
    <mergeCell ref="B55:B58"/>
    <mergeCell ref="B21:B24"/>
    <mergeCell ref="B25:B28"/>
    <mergeCell ref="B31:B33"/>
    <mergeCell ref="B34:B37"/>
    <mergeCell ref="B38:B41"/>
    <mergeCell ref="B42:B45"/>
    <mergeCell ref="B29:B30"/>
    <mergeCell ref="B1:G1"/>
    <mergeCell ref="B4:B6"/>
    <mergeCell ref="B10:B13"/>
    <mergeCell ref="B14:B16"/>
    <mergeCell ref="A60:C60"/>
    <mergeCell ref="A61:C61"/>
    <mergeCell ref="B7:B9"/>
    <mergeCell ref="B17:B20"/>
    <mergeCell ref="B48:H48"/>
    <mergeCell ref="B50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06"/>
  <sheetViews>
    <sheetView rightToLeft="1" tabSelected="1" zoomScalePageLayoutView="0" workbookViewId="0" topLeftCell="A390">
      <selection activeCell="D407" sqref="D407"/>
    </sheetView>
  </sheetViews>
  <sheetFormatPr defaultColWidth="9.140625" defaultRowHeight="15"/>
  <cols>
    <col min="1" max="1" width="18.140625" style="0" customWidth="1"/>
    <col min="2" max="2" width="20.57421875" style="0" customWidth="1"/>
    <col min="3" max="3" width="18.28125" style="0" bestFit="1" customWidth="1"/>
    <col min="4" max="4" width="20.421875" style="0" customWidth="1"/>
  </cols>
  <sheetData>
    <row r="1" spans="1:5" ht="30.75" customHeight="1">
      <c r="A1" s="318" t="s">
        <v>887</v>
      </c>
      <c r="B1" s="318"/>
      <c r="C1" s="318"/>
      <c r="D1" s="318"/>
      <c r="E1" s="318"/>
    </row>
    <row r="2" spans="1:5" ht="16.5" thickBot="1">
      <c r="A2" s="28"/>
      <c r="B2" s="28"/>
      <c r="C2" s="28"/>
      <c r="D2" s="28"/>
      <c r="E2" s="28"/>
    </row>
    <row r="3" spans="1:5" ht="48" thickBot="1">
      <c r="A3" s="92" t="s">
        <v>267</v>
      </c>
      <c r="B3" s="93" t="s">
        <v>886</v>
      </c>
      <c r="C3" s="93" t="s">
        <v>884</v>
      </c>
      <c r="D3" s="93" t="s">
        <v>885</v>
      </c>
      <c r="E3" s="28"/>
    </row>
    <row r="4" spans="1:5" ht="31.5">
      <c r="A4" s="314" t="s">
        <v>268</v>
      </c>
      <c r="B4" s="86" t="s">
        <v>127</v>
      </c>
      <c r="C4" s="251">
        <v>0.4623</v>
      </c>
      <c r="D4" s="252">
        <v>0.5527</v>
      </c>
      <c r="E4" s="28"/>
    </row>
    <row r="5" spans="1:5" ht="31.5">
      <c r="A5" s="315"/>
      <c r="B5" s="257" t="s">
        <v>888</v>
      </c>
      <c r="C5" s="258">
        <v>0.3555</v>
      </c>
      <c r="D5" s="259">
        <v>0.4064</v>
      </c>
      <c r="E5" s="28"/>
    </row>
    <row r="6" spans="1:5" ht="31.5">
      <c r="A6" s="315"/>
      <c r="B6" s="84" t="s">
        <v>129</v>
      </c>
      <c r="C6" s="253">
        <v>0.1709</v>
      </c>
      <c r="D6" s="254">
        <v>0.1828</v>
      </c>
      <c r="E6" s="28"/>
    </row>
    <row r="7" spans="1:5" ht="32.25" thickBot="1">
      <c r="A7" s="316"/>
      <c r="B7" s="89" t="s">
        <v>889</v>
      </c>
      <c r="C7" s="255">
        <v>0.2609</v>
      </c>
      <c r="D7" s="256">
        <v>0.3359</v>
      </c>
      <c r="E7" s="28"/>
    </row>
    <row r="8" spans="1:5" ht="31.5">
      <c r="A8" s="314" t="s">
        <v>876</v>
      </c>
      <c r="B8" s="86" t="s">
        <v>127</v>
      </c>
      <c r="C8" s="251">
        <v>0.4622</v>
      </c>
      <c r="D8" s="252">
        <v>0.5316</v>
      </c>
      <c r="E8" s="28"/>
    </row>
    <row r="9" spans="1:5" ht="31.5">
      <c r="A9" s="315"/>
      <c r="B9" s="83" t="s">
        <v>889</v>
      </c>
      <c r="C9" s="253">
        <v>0.1969</v>
      </c>
      <c r="D9" s="254">
        <v>0.199</v>
      </c>
      <c r="E9" s="28"/>
    </row>
    <row r="10" spans="1:5" ht="31.5">
      <c r="A10" s="315"/>
      <c r="B10" s="257" t="s">
        <v>890</v>
      </c>
      <c r="C10" s="262">
        <v>0.1038</v>
      </c>
      <c r="D10" s="263">
        <v>0.119</v>
      </c>
      <c r="E10" s="28"/>
    </row>
    <row r="11" spans="1:5" ht="31.5">
      <c r="A11" s="315"/>
      <c r="B11" s="83" t="s">
        <v>319</v>
      </c>
      <c r="C11" s="262">
        <v>0.1289</v>
      </c>
      <c r="D11" s="263">
        <v>0.1521</v>
      </c>
      <c r="E11" s="28"/>
    </row>
    <row r="12" spans="1:5" ht="32.25" thickBot="1">
      <c r="A12" s="316"/>
      <c r="B12" s="91" t="s">
        <v>270</v>
      </c>
      <c r="C12" s="255">
        <v>0.1802</v>
      </c>
      <c r="D12" s="256">
        <v>0.0998</v>
      </c>
      <c r="E12" s="28"/>
    </row>
    <row r="13" spans="1:5" ht="31.5">
      <c r="A13" s="314" t="s">
        <v>877</v>
      </c>
      <c r="B13" s="86" t="s">
        <v>127</v>
      </c>
      <c r="C13" s="251">
        <v>0.5034</v>
      </c>
      <c r="D13" s="252">
        <v>0.5263</v>
      </c>
      <c r="E13" s="28"/>
    </row>
    <row r="14" spans="1:5" ht="31.5">
      <c r="A14" s="315"/>
      <c r="B14" s="83" t="s">
        <v>889</v>
      </c>
      <c r="C14" s="253">
        <v>0.1631</v>
      </c>
      <c r="D14" s="254">
        <v>0.1138</v>
      </c>
      <c r="E14" s="28"/>
    </row>
    <row r="15" spans="1:5" ht="31.5">
      <c r="A15" s="315"/>
      <c r="B15" s="257" t="s">
        <v>888</v>
      </c>
      <c r="C15" s="253">
        <v>0.2873</v>
      </c>
      <c r="D15" s="254">
        <v>0.283</v>
      </c>
      <c r="E15" s="28"/>
    </row>
    <row r="16" spans="1:5" ht="31.5">
      <c r="A16" s="315"/>
      <c r="B16" s="83" t="s">
        <v>129</v>
      </c>
      <c r="C16" s="253">
        <v>0.1467</v>
      </c>
      <c r="D16" s="254">
        <v>0.1754</v>
      </c>
      <c r="E16" s="28"/>
    </row>
    <row r="17" spans="1:5" ht="32.25" thickBot="1">
      <c r="A17" s="316"/>
      <c r="B17" s="91" t="s">
        <v>270</v>
      </c>
      <c r="C17" s="255">
        <v>0.0634</v>
      </c>
      <c r="D17" s="256">
        <v>0.059</v>
      </c>
      <c r="E17" s="28"/>
    </row>
    <row r="18" spans="1:5" ht="31.5">
      <c r="A18" s="314" t="s">
        <v>879</v>
      </c>
      <c r="B18" s="86" t="s">
        <v>127</v>
      </c>
      <c r="C18" s="251">
        <v>0.2795</v>
      </c>
      <c r="D18" s="252">
        <v>0.2619</v>
      </c>
      <c r="E18" s="28"/>
    </row>
    <row r="19" spans="1:5" ht="31.5">
      <c r="A19" s="315"/>
      <c r="B19" s="83" t="s">
        <v>889</v>
      </c>
      <c r="C19" s="253">
        <v>0.1347</v>
      </c>
      <c r="D19" s="254">
        <v>0.2499</v>
      </c>
      <c r="E19" s="28"/>
    </row>
    <row r="20" spans="1:5" ht="31.5">
      <c r="A20" s="315"/>
      <c r="B20" s="83" t="s">
        <v>890</v>
      </c>
      <c r="C20" s="253">
        <v>0.1802</v>
      </c>
      <c r="D20" s="254">
        <v>0.1625</v>
      </c>
      <c r="E20" s="28"/>
    </row>
    <row r="21" spans="1:5" ht="31.5">
      <c r="A21" s="315"/>
      <c r="B21" s="83" t="s">
        <v>888</v>
      </c>
      <c r="C21" s="253">
        <v>0.1778</v>
      </c>
      <c r="D21" s="254">
        <v>0.1496</v>
      </c>
      <c r="E21" s="28"/>
    </row>
    <row r="22" spans="1:5" ht="31.5">
      <c r="A22" s="315"/>
      <c r="B22" s="83" t="s">
        <v>270</v>
      </c>
      <c r="C22" s="262">
        <v>0.042</v>
      </c>
      <c r="D22" s="263">
        <v>0.0252</v>
      </c>
      <c r="E22" s="28"/>
    </row>
    <row r="23" spans="1:5" ht="32.25" thickBot="1">
      <c r="A23" s="316"/>
      <c r="B23" s="264" t="s">
        <v>319</v>
      </c>
      <c r="C23" s="255">
        <v>0.1426</v>
      </c>
      <c r="D23" s="256">
        <v>0.0823</v>
      </c>
      <c r="E23" s="28"/>
    </row>
    <row r="24" spans="1:5" ht="31.5">
      <c r="A24" s="314" t="s">
        <v>880</v>
      </c>
      <c r="B24" s="86" t="s">
        <v>127</v>
      </c>
      <c r="C24" s="251">
        <v>0.2826</v>
      </c>
      <c r="D24" s="252">
        <v>0.3561</v>
      </c>
      <c r="E24" s="28"/>
    </row>
    <row r="25" spans="1:5" ht="31.5">
      <c r="A25" s="315"/>
      <c r="B25" s="83" t="s">
        <v>890</v>
      </c>
      <c r="C25" s="253">
        <v>0.1194</v>
      </c>
      <c r="D25" s="254">
        <v>0.0814</v>
      </c>
      <c r="E25" s="28"/>
    </row>
    <row r="26" spans="1:5" ht="31.5">
      <c r="A26" s="315"/>
      <c r="B26" s="83" t="s">
        <v>889</v>
      </c>
      <c r="C26" s="253">
        <v>0.0594</v>
      </c>
      <c r="D26" s="254">
        <v>0.0436</v>
      </c>
      <c r="E26" s="28"/>
    </row>
    <row r="27" spans="1:5" ht="32.25" thickBot="1">
      <c r="A27" s="316"/>
      <c r="B27" s="91" t="s">
        <v>129</v>
      </c>
      <c r="C27" s="255">
        <v>0.0441</v>
      </c>
      <c r="D27" s="256">
        <v>0.0624</v>
      </c>
      <c r="E27" s="28"/>
    </row>
    <row r="28" spans="1:5" ht="31.5">
      <c r="A28" s="314" t="s">
        <v>881</v>
      </c>
      <c r="B28" s="84" t="s">
        <v>889</v>
      </c>
      <c r="C28" s="265">
        <v>0.1108</v>
      </c>
      <c r="D28" s="252">
        <v>0.1423</v>
      </c>
      <c r="E28" s="28"/>
    </row>
    <row r="29" spans="1:5" ht="31.5">
      <c r="A29" s="315"/>
      <c r="B29" s="83" t="s">
        <v>127</v>
      </c>
      <c r="C29" s="253">
        <v>0.2079</v>
      </c>
      <c r="D29" s="254">
        <v>0.2489</v>
      </c>
      <c r="E29" s="28"/>
    </row>
    <row r="30" spans="1:5" ht="31.5">
      <c r="A30" s="315"/>
      <c r="B30" s="264" t="s">
        <v>319</v>
      </c>
      <c r="C30" s="260">
        <v>0.103</v>
      </c>
      <c r="D30" s="261">
        <v>0.0708</v>
      </c>
      <c r="E30" s="28"/>
    </row>
    <row r="31" spans="1:5" ht="32.25" thickBot="1">
      <c r="A31" s="316"/>
      <c r="B31" s="91" t="s">
        <v>270</v>
      </c>
      <c r="C31" s="255">
        <v>0.0192</v>
      </c>
      <c r="D31" s="256">
        <v>0.0172</v>
      </c>
      <c r="E31" s="28"/>
    </row>
    <row r="32" spans="1:5" ht="32.25" thickBot="1">
      <c r="A32" s="266" t="s">
        <v>882</v>
      </c>
      <c r="B32" s="93" t="s">
        <v>889</v>
      </c>
      <c r="C32" s="267">
        <v>0.1148</v>
      </c>
      <c r="D32" s="268">
        <v>0.0963</v>
      </c>
      <c r="E32" s="28"/>
    </row>
    <row r="35" spans="1:5" ht="30" customHeight="1">
      <c r="A35" s="318" t="s">
        <v>891</v>
      </c>
      <c r="B35" s="318"/>
      <c r="C35" s="318"/>
      <c r="D35" s="318"/>
      <c r="E35" s="318"/>
    </row>
    <row r="36" spans="1:5" ht="16.5" thickBot="1">
      <c r="A36" s="28"/>
      <c r="B36" s="28"/>
      <c r="C36" s="28"/>
      <c r="D36" s="28"/>
      <c r="E36" s="28"/>
    </row>
    <row r="37" spans="1:5" ht="48" thickBot="1">
      <c r="A37" s="92" t="s">
        <v>267</v>
      </c>
      <c r="B37" s="93" t="s">
        <v>886</v>
      </c>
      <c r="C37" s="93" t="s">
        <v>884</v>
      </c>
      <c r="D37" s="93" t="s">
        <v>885</v>
      </c>
      <c r="E37" s="28"/>
    </row>
    <row r="38" spans="1:5" ht="31.5">
      <c r="A38" s="314" t="s">
        <v>268</v>
      </c>
      <c r="B38" s="86" t="s">
        <v>127</v>
      </c>
      <c r="C38" s="251">
        <v>0.4358</v>
      </c>
      <c r="D38" s="252">
        <v>0.4966</v>
      </c>
      <c r="E38" s="28"/>
    </row>
    <row r="39" spans="1:5" ht="31.5">
      <c r="A39" s="315"/>
      <c r="B39" s="257" t="s">
        <v>888</v>
      </c>
      <c r="C39" s="258">
        <v>0.3942</v>
      </c>
      <c r="D39" s="259">
        <v>0.4042</v>
      </c>
      <c r="E39" s="28"/>
    </row>
    <row r="40" spans="1:5" ht="31.5">
      <c r="A40" s="315"/>
      <c r="B40" s="84" t="s">
        <v>129</v>
      </c>
      <c r="C40" s="253">
        <v>0.1916</v>
      </c>
      <c r="D40" s="254">
        <v>0.2069</v>
      </c>
      <c r="E40" s="28"/>
    </row>
    <row r="41" spans="1:5" ht="32.25" thickBot="1">
      <c r="A41" s="316"/>
      <c r="B41" s="89" t="s">
        <v>889</v>
      </c>
      <c r="C41" s="255">
        <v>0.372</v>
      </c>
      <c r="D41" s="256">
        <v>0.5071</v>
      </c>
      <c r="E41" s="28"/>
    </row>
    <row r="42" spans="1:5" ht="31.5">
      <c r="A42" s="314" t="s">
        <v>876</v>
      </c>
      <c r="B42" s="86" t="s">
        <v>127</v>
      </c>
      <c r="C42" s="251">
        <v>0.4736</v>
      </c>
      <c r="D42" s="252">
        <v>0.5282</v>
      </c>
      <c r="E42" s="28"/>
    </row>
    <row r="43" spans="1:5" ht="31.5">
      <c r="A43" s="315"/>
      <c r="B43" s="83" t="s">
        <v>889</v>
      </c>
      <c r="C43" s="253">
        <v>0.1511</v>
      </c>
      <c r="D43" s="254">
        <v>0.1934</v>
      </c>
      <c r="E43" s="28"/>
    </row>
    <row r="44" spans="1:5" ht="31.5">
      <c r="A44" s="315"/>
      <c r="B44" s="257" t="s">
        <v>890</v>
      </c>
      <c r="C44" s="262">
        <v>0.2641</v>
      </c>
      <c r="D44" s="263">
        <v>0.3038</v>
      </c>
      <c r="E44" s="28"/>
    </row>
    <row r="45" spans="1:5" ht="31.5">
      <c r="A45" s="315"/>
      <c r="B45" s="83" t="s">
        <v>319</v>
      </c>
      <c r="C45" s="262">
        <v>0.1418</v>
      </c>
      <c r="D45" s="263">
        <v>0.1493</v>
      </c>
      <c r="E45" s="28"/>
    </row>
    <row r="46" spans="1:5" ht="32.25" thickBot="1">
      <c r="A46" s="316"/>
      <c r="B46" s="91" t="s">
        <v>270</v>
      </c>
      <c r="C46" s="255">
        <v>0.1</v>
      </c>
      <c r="D46" s="256">
        <v>0.0715</v>
      </c>
      <c r="E46" s="28"/>
    </row>
    <row r="47" spans="1:5" ht="31.5">
      <c r="A47" s="314" t="s">
        <v>877</v>
      </c>
      <c r="B47" s="86" t="s">
        <v>127</v>
      </c>
      <c r="C47" s="251">
        <v>0.5403</v>
      </c>
      <c r="D47" s="252">
        <v>0.5677</v>
      </c>
      <c r="E47" s="28"/>
    </row>
    <row r="48" spans="1:5" ht="31.5">
      <c r="A48" s="315"/>
      <c r="B48" s="83" t="s">
        <v>889</v>
      </c>
      <c r="C48" s="253">
        <v>0.1002</v>
      </c>
      <c r="D48" s="254">
        <v>0.0652</v>
      </c>
      <c r="E48" s="28"/>
    </row>
    <row r="49" spans="1:5" ht="31.5">
      <c r="A49" s="315"/>
      <c r="B49" s="257" t="s">
        <v>888</v>
      </c>
      <c r="C49" s="253" t="s">
        <v>892</v>
      </c>
      <c r="D49" s="254">
        <v>0.3922</v>
      </c>
      <c r="E49" s="28"/>
    </row>
    <row r="50" spans="1:5" ht="31.5">
      <c r="A50" s="315"/>
      <c r="B50" s="83" t="s">
        <v>129</v>
      </c>
      <c r="C50" s="253">
        <v>0.1557</v>
      </c>
      <c r="D50" s="254">
        <v>0.14</v>
      </c>
      <c r="E50" s="28"/>
    </row>
    <row r="51" spans="1:5" ht="32.25" thickBot="1">
      <c r="A51" s="316"/>
      <c r="B51" s="91" t="s">
        <v>270</v>
      </c>
      <c r="C51" s="255">
        <v>0.1063</v>
      </c>
      <c r="D51" s="256">
        <v>0.1281</v>
      </c>
      <c r="E51" s="28"/>
    </row>
    <row r="52" spans="1:5" ht="31.5">
      <c r="A52" s="314" t="s">
        <v>879</v>
      </c>
      <c r="B52" s="86" t="s">
        <v>127</v>
      </c>
      <c r="C52" s="251">
        <v>0.3051</v>
      </c>
      <c r="D52" s="252">
        <v>0.315</v>
      </c>
      <c r="E52" s="28"/>
    </row>
    <row r="53" spans="1:5" ht="31.5">
      <c r="A53" s="315"/>
      <c r="B53" s="83" t="s">
        <v>889</v>
      </c>
      <c r="C53" s="253">
        <v>0.1263</v>
      </c>
      <c r="D53" s="254">
        <v>0.1364</v>
      </c>
      <c r="E53" s="28"/>
    </row>
    <row r="54" spans="1:5" ht="31.5">
      <c r="A54" s="315"/>
      <c r="B54" s="83" t="s">
        <v>890</v>
      </c>
      <c r="C54" s="253">
        <v>0.1954</v>
      </c>
      <c r="D54" s="254">
        <v>0.1854</v>
      </c>
      <c r="E54" s="28"/>
    </row>
    <row r="55" spans="1:5" ht="31.5">
      <c r="A55" s="315"/>
      <c r="B55" s="83" t="s">
        <v>888</v>
      </c>
      <c r="C55" s="253">
        <v>0.1833</v>
      </c>
      <c r="D55" s="254">
        <v>0.1525</v>
      </c>
      <c r="E55" s="28"/>
    </row>
    <row r="56" spans="1:5" ht="31.5">
      <c r="A56" s="315"/>
      <c r="B56" s="83" t="s">
        <v>270</v>
      </c>
      <c r="C56" s="262">
        <v>0.0361</v>
      </c>
      <c r="D56" s="263">
        <v>0.0208</v>
      </c>
      <c r="E56" s="28"/>
    </row>
    <row r="57" spans="1:5" ht="32.25" thickBot="1">
      <c r="A57" s="316"/>
      <c r="B57" s="264" t="s">
        <v>319</v>
      </c>
      <c r="C57" s="255">
        <v>0.1539</v>
      </c>
      <c r="D57" s="256">
        <v>0.0904</v>
      </c>
      <c r="E57" s="28"/>
    </row>
    <row r="58" spans="1:5" ht="31.5">
      <c r="A58" s="314" t="s">
        <v>880</v>
      </c>
      <c r="B58" s="86" t="s">
        <v>127</v>
      </c>
      <c r="C58" s="251">
        <v>0.2927</v>
      </c>
      <c r="D58" s="252">
        <v>0.3495</v>
      </c>
      <c r="E58" s="28"/>
    </row>
    <row r="59" spans="1:5" ht="31.5">
      <c r="A59" s="315"/>
      <c r="B59" s="83" t="s">
        <v>890</v>
      </c>
      <c r="C59" s="253">
        <v>0.1208</v>
      </c>
      <c r="D59" s="254">
        <v>0.0817</v>
      </c>
      <c r="E59" s="28"/>
    </row>
    <row r="60" spans="1:5" ht="31.5">
      <c r="A60" s="315"/>
      <c r="B60" s="83" t="s">
        <v>889</v>
      </c>
      <c r="C60" s="253">
        <v>0.0502</v>
      </c>
      <c r="D60" s="254">
        <v>0.0396</v>
      </c>
      <c r="E60" s="28"/>
    </row>
    <row r="61" spans="1:5" ht="32.25" thickBot="1">
      <c r="A61" s="316"/>
      <c r="B61" s="91" t="s">
        <v>129</v>
      </c>
      <c r="C61" s="255">
        <v>0.0541</v>
      </c>
      <c r="D61" s="256">
        <v>0.0683</v>
      </c>
      <c r="E61" s="28"/>
    </row>
    <row r="62" spans="1:5" ht="31.5">
      <c r="A62" s="314" t="s">
        <v>881</v>
      </c>
      <c r="B62" s="84" t="s">
        <v>889</v>
      </c>
      <c r="C62" s="265">
        <v>0.0842</v>
      </c>
      <c r="D62" s="252">
        <v>0.0993</v>
      </c>
      <c r="E62" s="28"/>
    </row>
    <row r="63" spans="1:5" ht="31.5">
      <c r="A63" s="315"/>
      <c r="B63" s="83" t="s">
        <v>127</v>
      </c>
      <c r="C63" s="253">
        <v>0.1946</v>
      </c>
      <c r="D63" s="254">
        <v>0.2402</v>
      </c>
      <c r="E63" s="28"/>
    </row>
    <row r="64" spans="1:5" ht="31.5">
      <c r="A64" s="315"/>
      <c r="B64" s="264" t="s">
        <v>319</v>
      </c>
      <c r="C64" s="260">
        <v>0.096</v>
      </c>
      <c r="D64" s="261">
        <v>0.0726</v>
      </c>
      <c r="E64" s="28"/>
    </row>
    <row r="65" spans="1:5" ht="32.25" thickBot="1">
      <c r="A65" s="316"/>
      <c r="B65" s="91" t="s">
        <v>270</v>
      </c>
      <c r="C65" s="255">
        <v>0.0494</v>
      </c>
      <c r="D65" s="256">
        <v>0.0387</v>
      </c>
      <c r="E65" s="28"/>
    </row>
    <row r="66" spans="1:5" ht="32.25" thickBot="1">
      <c r="A66" s="266" t="s">
        <v>882</v>
      </c>
      <c r="B66" s="93" t="s">
        <v>889</v>
      </c>
      <c r="C66" s="267">
        <v>0.1444</v>
      </c>
      <c r="D66" s="268">
        <v>0.1074</v>
      </c>
      <c r="E66" s="28"/>
    </row>
    <row r="67" spans="1:5" ht="15.75">
      <c r="A67" s="269"/>
      <c r="B67" s="270"/>
      <c r="C67" s="271"/>
      <c r="D67" s="271"/>
      <c r="E67" s="28"/>
    </row>
    <row r="69" spans="1:5" ht="36.75" customHeight="1">
      <c r="A69" s="318" t="s">
        <v>893</v>
      </c>
      <c r="B69" s="318"/>
      <c r="C69" s="318"/>
      <c r="D69" s="318"/>
      <c r="E69" s="318"/>
    </row>
    <row r="70" spans="1:5" ht="16.5" thickBot="1">
      <c r="A70" s="28"/>
      <c r="B70" s="28"/>
      <c r="C70" s="28"/>
      <c r="D70" s="28"/>
      <c r="E70" s="28"/>
    </row>
    <row r="71" spans="1:5" ht="48" thickBot="1">
      <c r="A71" s="92" t="s">
        <v>267</v>
      </c>
      <c r="B71" s="93" t="s">
        <v>886</v>
      </c>
      <c r="C71" s="93" t="s">
        <v>884</v>
      </c>
      <c r="D71" s="93" t="s">
        <v>885</v>
      </c>
      <c r="E71" s="28"/>
    </row>
    <row r="72" spans="1:5" ht="31.5">
      <c r="A72" s="314" t="s">
        <v>268</v>
      </c>
      <c r="B72" s="86" t="s">
        <v>127</v>
      </c>
      <c r="C72" s="251">
        <v>0.4061</v>
      </c>
      <c r="D72" s="252">
        <v>0.4802</v>
      </c>
      <c r="E72" s="28"/>
    </row>
    <row r="73" spans="1:5" ht="31.5">
      <c r="A73" s="315"/>
      <c r="B73" s="257" t="s">
        <v>888</v>
      </c>
      <c r="C73" s="258">
        <v>0.3778</v>
      </c>
      <c r="D73" s="259">
        <v>0.3989</v>
      </c>
      <c r="E73" s="28"/>
    </row>
    <row r="74" spans="1:5" ht="31.5">
      <c r="A74" s="315"/>
      <c r="B74" s="84" t="s">
        <v>129</v>
      </c>
      <c r="C74" s="253">
        <v>0.1987</v>
      </c>
      <c r="D74" s="254">
        <v>0.2057</v>
      </c>
      <c r="E74" s="28"/>
    </row>
    <row r="75" spans="1:5" ht="32.25" thickBot="1">
      <c r="A75" s="316"/>
      <c r="B75" s="89" t="s">
        <v>889</v>
      </c>
      <c r="C75" s="255">
        <v>0.222</v>
      </c>
      <c r="D75" s="256">
        <v>0.2519</v>
      </c>
      <c r="E75" s="28"/>
    </row>
    <row r="76" spans="1:5" ht="31.5">
      <c r="A76" s="314" t="s">
        <v>876</v>
      </c>
      <c r="B76" s="86" t="s">
        <v>127</v>
      </c>
      <c r="C76" s="251">
        <v>0.4578</v>
      </c>
      <c r="D76" s="252">
        <v>0.5185</v>
      </c>
      <c r="E76" s="28"/>
    </row>
    <row r="77" spans="1:5" ht="31.5">
      <c r="A77" s="315"/>
      <c r="B77" s="83" t="s">
        <v>889</v>
      </c>
      <c r="C77" s="253">
        <v>0.1675</v>
      </c>
      <c r="D77" s="254">
        <v>0.1733</v>
      </c>
      <c r="E77" s="28"/>
    </row>
    <row r="78" spans="1:5" ht="31.5">
      <c r="A78" s="315"/>
      <c r="B78" s="257" t="s">
        <v>890</v>
      </c>
      <c r="C78" s="262">
        <v>0.2513</v>
      </c>
      <c r="D78" s="263">
        <v>0.3152</v>
      </c>
      <c r="E78" s="28"/>
    </row>
    <row r="79" spans="1:5" ht="31.5">
      <c r="A79" s="315"/>
      <c r="B79" s="83" t="s">
        <v>319</v>
      </c>
      <c r="C79" s="262">
        <v>0.1843</v>
      </c>
      <c r="D79" s="263">
        <v>0.2144</v>
      </c>
      <c r="E79" s="28"/>
    </row>
    <row r="80" spans="1:5" ht="32.25" thickBot="1">
      <c r="A80" s="316"/>
      <c r="B80" s="91" t="s">
        <v>270</v>
      </c>
      <c r="C80" s="255">
        <v>0.0944</v>
      </c>
      <c r="D80" s="256">
        <v>0.07</v>
      </c>
      <c r="E80" s="28"/>
    </row>
    <row r="81" spans="1:5" ht="31.5">
      <c r="A81" s="314" t="s">
        <v>877</v>
      </c>
      <c r="B81" s="86" t="s">
        <v>127</v>
      </c>
      <c r="C81" s="251">
        <v>0.5911</v>
      </c>
      <c r="D81" s="252">
        <v>0.6124</v>
      </c>
      <c r="E81" s="28"/>
    </row>
    <row r="82" spans="1:5" ht="31.5">
      <c r="A82" s="315"/>
      <c r="B82" s="83" t="s">
        <v>889</v>
      </c>
      <c r="C82" s="253">
        <v>0.136</v>
      </c>
      <c r="D82" s="254">
        <v>0.0749</v>
      </c>
      <c r="E82" s="28"/>
    </row>
    <row r="83" spans="1:5" ht="31.5">
      <c r="A83" s="315"/>
      <c r="B83" s="257" t="s">
        <v>888</v>
      </c>
      <c r="C83" s="253">
        <v>0.3131</v>
      </c>
      <c r="D83" s="254">
        <v>0.3881</v>
      </c>
      <c r="E83" s="28"/>
    </row>
    <row r="84" spans="1:5" ht="31.5">
      <c r="A84" s="315"/>
      <c r="B84" s="83" t="s">
        <v>129</v>
      </c>
      <c r="C84" s="253">
        <v>0.1489</v>
      </c>
      <c r="D84" s="254">
        <v>0.1169</v>
      </c>
      <c r="E84" s="28"/>
    </row>
    <row r="85" spans="1:5" ht="32.25" thickBot="1">
      <c r="A85" s="316"/>
      <c r="B85" s="91" t="s">
        <v>270</v>
      </c>
      <c r="C85" s="255">
        <v>0.1266</v>
      </c>
      <c r="D85" s="256">
        <v>0.1181</v>
      </c>
      <c r="E85" s="28"/>
    </row>
    <row r="86" spans="1:5" ht="31.5">
      <c r="A86" s="314" t="s">
        <v>879</v>
      </c>
      <c r="B86" s="86" t="s">
        <v>127</v>
      </c>
      <c r="C86" s="251">
        <v>0.33</v>
      </c>
      <c r="D86" s="252">
        <v>0.3212</v>
      </c>
      <c r="E86" s="28"/>
    </row>
    <row r="87" spans="1:5" ht="31.5">
      <c r="A87" s="315"/>
      <c r="B87" s="83" t="s">
        <v>889</v>
      </c>
      <c r="C87" s="253">
        <v>0.1566</v>
      </c>
      <c r="D87" s="254">
        <v>0.1583</v>
      </c>
      <c r="E87" s="28"/>
    </row>
    <row r="88" spans="1:5" ht="31.5">
      <c r="A88" s="315"/>
      <c r="B88" s="83" t="s">
        <v>890</v>
      </c>
      <c r="C88" s="253">
        <v>0.2119</v>
      </c>
      <c r="D88" s="254">
        <v>0.2018</v>
      </c>
      <c r="E88" s="28"/>
    </row>
    <row r="89" spans="1:5" ht="31.5">
      <c r="A89" s="315"/>
      <c r="B89" s="83" t="s">
        <v>888</v>
      </c>
      <c r="C89" s="253">
        <v>0.1057</v>
      </c>
      <c r="D89" s="254">
        <v>0.0886</v>
      </c>
      <c r="E89" s="28"/>
    </row>
    <row r="90" spans="1:5" ht="31.5">
      <c r="A90" s="315"/>
      <c r="B90" s="83" t="s">
        <v>270</v>
      </c>
      <c r="C90" s="262">
        <v>0.0365</v>
      </c>
      <c r="D90" s="263">
        <v>0.0192</v>
      </c>
      <c r="E90" s="28"/>
    </row>
    <row r="91" spans="1:5" ht="32.25" thickBot="1">
      <c r="A91" s="316"/>
      <c r="B91" s="264" t="s">
        <v>319</v>
      </c>
      <c r="C91" s="255">
        <v>0.1589</v>
      </c>
      <c r="D91" s="256">
        <v>0.1093</v>
      </c>
      <c r="E91" s="28"/>
    </row>
    <row r="92" spans="1:5" ht="31.5">
      <c r="A92" s="314" t="s">
        <v>880</v>
      </c>
      <c r="B92" s="86" t="s">
        <v>127</v>
      </c>
      <c r="C92" s="251">
        <v>0.2576</v>
      </c>
      <c r="D92" s="252">
        <v>0.2935</v>
      </c>
      <c r="E92" s="28"/>
    </row>
    <row r="93" spans="1:5" ht="31.5">
      <c r="A93" s="315"/>
      <c r="B93" s="83" t="s">
        <v>890</v>
      </c>
      <c r="C93" s="253">
        <v>0.1187</v>
      </c>
      <c r="D93" s="254">
        <v>0.0788</v>
      </c>
      <c r="E93" s="28"/>
    </row>
    <row r="94" spans="1:5" ht="31.5">
      <c r="A94" s="315"/>
      <c r="B94" s="83" t="s">
        <v>889</v>
      </c>
      <c r="C94" s="253">
        <v>0.1863</v>
      </c>
      <c r="D94" s="254">
        <v>0.1548</v>
      </c>
      <c r="E94" s="28"/>
    </row>
    <row r="95" spans="1:5" ht="32.25" thickBot="1">
      <c r="A95" s="316"/>
      <c r="B95" s="91" t="s">
        <v>129</v>
      </c>
      <c r="C95" s="255">
        <v>0.0613</v>
      </c>
      <c r="D95" s="256">
        <v>0.0741</v>
      </c>
      <c r="E95" s="28"/>
    </row>
    <row r="96" spans="1:5" ht="31.5">
      <c r="A96" s="314" t="s">
        <v>881</v>
      </c>
      <c r="B96" s="84" t="s">
        <v>889</v>
      </c>
      <c r="C96" s="265">
        <v>0.1011</v>
      </c>
      <c r="D96" s="252">
        <v>0.1175</v>
      </c>
      <c r="E96" s="28"/>
    </row>
    <row r="97" spans="1:5" ht="31.5">
      <c r="A97" s="315"/>
      <c r="B97" s="83" t="s">
        <v>127</v>
      </c>
      <c r="C97" s="253">
        <v>0.2516</v>
      </c>
      <c r="D97" s="254">
        <v>0.3618</v>
      </c>
      <c r="E97" s="28"/>
    </row>
    <row r="98" spans="1:5" ht="31.5">
      <c r="A98" s="315"/>
      <c r="B98" s="264" t="s">
        <v>319</v>
      </c>
      <c r="C98" s="260">
        <v>0.099</v>
      </c>
      <c r="D98" s="261">
        <v>0.0689</v>
      </c>
      <c r="E98" s="28"/>
    </row>
    <row r="99" spans="1:5" ht="32.25" thickBot="1">
      <c r="A99" s="316"/>
      <c r="B99" s="91" t="s">
        <v>270</v>
      </c>
      <c r="C99" s="255">
        <v>0.0146</v>
      </c>
      <c r="D99" s="256">
        <v>0.0136</v>
      </c>
      <c r="E99" s="28"/>
    </row>
    <row r="100" spans="1:5" ht="32.25" thickBot="1">
      <c r="A100" s="266" t="s">
        <v>882</v>
      </c>
      <c r="B100" s="93" t="s">
        <v>889</v>
      </c>
      <c r="C100" s="267">
        <v>0.1519</v>
      </c>
      <c r="D100" s="268">
        <v>0.1259</v>
      </c>
      <c r="E100" s="28"/>
    </row>
    <row r="103" spans="1:5" ht="33.75" customHeight="1">
      <c r="A103" s="318" t="s">
        <v>894</v>
      </c>
      <c r="B103" s="318"/>
      <c r="C103" s="318"/>
      <c r="D103" s="318"/>
      <c r="E103" s="318"/>
    </row>
    <row r="104" spans="1:5" ht="16.5" thickBot="1">
      <c r="A104" s="28"/>
      <c r="B104" s="28"/>
      <c r="C104" s="28"/>
      <c r="D104" s="28"/>
      <c r="E104" s="28"/>
    </row>
    <row r="105" spans="1:5" ht="48" thickBot="1">
      <c r="A105" s="92" t="s">
        <v>267</v>
      </c>
      <c r="B105" s="93" t="s">
        <v>886</v>
      </c>
      <c r="C105" s="93" t="s">
        <v>884</v>
      </c>
      <c r="D105" s="93" t="s">
        <v>885</v>
      </c>
      <c r="E105" s="28"/>
    </row>
    <row r="106" spans="1:5" ht="31.5">
      <c r="A106" s="314" t="s">
        <v>268</v>
      </c>
      <c r="B106" s="86" t="s">
        <v>127</v>
      </c>
      <c r="C106" s="251">
        <v>0.4251</v>
      </c>
      <c r="D106" s="252">
        <v>0.5289</v>
      </c>
      <c r="E106" s="28"/>
    </row>
    <row r="107" spans="1:5" ht="31.5">
      <c r="A107" s="315"/>
      <c r="B107" s="257" t="s">
        <v>888</v>
      </c>
      <c r="C107" s="258">
        <v>0.3569</v>
      </c>
      <c r="D107" s="259">
        <v>0.4205</v>
      </c>
      <c r="E107" s="28"/>
    </row>
    <row r="108" spans="1:5" ht="31.5">
      <c r="A108" s="315"/>
      <c r="B108" s="84" t="s">
        <v>129</v>
      </c>
      <c r="C108" s="253">
        <v>0.1983</v>
      </c>
      <c r="D108" s="254">
        <v>0.2609</v>
      </c>
      <c r="E108" s="28"/>
    </row>
    <row r="109" spans="1:5" ht="32.25" thickBot="1">
      <c r="A109" s="316"/>
      <c r="B109" s="89" t="s">
        <v>889</v>
      </c>
      <c r="C109" s="255">
        <v>0.1498</v>
      </c>
      <c r="D109" s="256">
        <v>0.1758</v>
      </c>
      <c r="E109" s="28"/>
    </row>
    <row r="110" spans="1:5" ht="31.5">
      <c r="A110" s="314" t="s">
        <v>876</v>
      </c>
      <c r="B110" s="86" t="s">
        <v>127</v>
      </c>
      <c r="C110" s="251">
        <v>0.4852</v>
      </c>
      <c r="D110" s="252">
        <v>0.5153</v>
      </c>
      <c r="E110" s="28"/>
    </row>
    <row r="111" spans="1:5" ht="31.5">
      <c r="A111" s="315"/>
      <c r="B111" s="83" t="s">
        <v>889</v>
      </c>
      <c r="C111" s="253">
        <v>0.187</v>
      </c>
      <c r="D111" s="254">
        <v>0.1785</v>
      </c>
      <c r="E111" s="28"/>
    </row>
    <row r="112" spans="1:5" ht="31.5">
      <c r="A112" s="315"/>
      <c r="B112" s="257" t="s">
        <v>890</v>
      </c>
      <c r="C112" s="262">
        <v>0.2769</v>
      </c>
      <c r="D112" s="263">
        <v>0.3571</v>
      </c>
      <c r="E112" s="28"/>
    </row>
    <row r="113" spans="1:5" ht="31.5">
      <c r="A113" s="315"/>
      <c r="B113" s="83" t="s">
        <v>319</v>
      </c>
      <c r="C113" s="262">
        <v>0.242</v>
      </c>
      <c r="D113" s="263">
        <v>0.2493</v>
      </c>
      <c r="E113" s="28"/>
    </row>
    <row r="114" spans="1:5" ht="32.25" thickBot="1">
      <c r="A114" s="316"/>
      <c r="B114" s="91" t="s">
        <v>270</v>
      </c>
      <c r="C114" s="255">
        <v>0.1135</v>
      </c>
      <c r="D114" s="256">
        <v>0.0781</v>
      </c>
      <c r="E114" s="28"/>
    </row>
    <row r="115" spans="1:5" ht="31.5">
      <c r="A115" s="314" t="s">
        <v>877</v>
      </c>
      <c r="B115" s="86" t="s">
        <v>127</v>
      </c>
      <c r="C115" s="251">
        <v>0.5491</v>
      </c>
      <c r="D115" s="252">
        <v>0.5907</v>
      </c>
      <c r="E115" s="28"/>
    </row>
    <row r="116" spans="1:5" ht="31.5">
      <c r="A116" s="315"/>
      <c r="B116" s="83" t="s">
        <v>889</v>
      </c>
      <c r="C116" s="253">
        <v>0.1479</v>
      </c>
      <c r="D116" s="254">
        <v>0.116</v>
      </c>
      <c r="E116" s="28"/>
    </row>
    <row r="117" spans="1:5" ht="31.5">
      <c r="A117" s="315"/>
      <c r="B117" s="257" t="s">
        <v>888</v>
      </c>
      <c r="C117" s="253">
        <v>0.3328</v>
      </c>
      <c r="D117" s="254">
        <v>0.3928</v>
      </c>
      <c r="E117" s="28"/>
    </row>
    <row r="118" spans="1:5" ht="31.5">
      <c r="A118" s="315"/>
      <c r="B118" s="83" t="s">
        <v>129</v>
      </c>
      <c r="C118" s="253">
        <v>0.2667</v>
      </c>
      <c r="D118" s="254">
        <v>0.261</v>
      </c>
      <c r="E118" s="28"/>
    </row>
    <row r="119" spans="1:5" ht="32.25" thickBot="1">
      <c r="A119" s="316"/>
      <c r="B119" s="91" t="s">
        <v>270</v>
      </c>
      <c r="C119" s="255">
        <v>0.2073</v>
      </c>
      <c r="D119" s="256">
        <v>0.2333</v>
      </c>
      <c r="E119" s="28"/>
    </row>
    <row r="120" spans="1:5" ht="31.5">
      <c r="A120" s="314" t="s">
        <v>879</v>
      </c>
      <c r="B120" s="86" t="s">
        <v>127</v>
      </c>
      <c r="C120" s="251">
        <v>0.3405</v>
      </c>
      <c r="D120" s="252">
        <v>0.3615</v>
      </c>
      <c r="E120" s="28"/>
    </row>
    <row r="121" spans="1:5" ht="31.5">
      <c r="A121" s="315"/>
      <c r="B121" s="83" t="s">
        <v>889</v>
      </c>
      <c r="C121" s="253">
        <v>0.1643</v>
      </c>
      <c r="D121" s="254">
        <v>0.171</v>
      </c>
      <c r="E121" s="28"/>
    </row>
    <row r="122" spans="1:5" ht="31.5">
      <c r="A122" s="315"/>
      <c r="B122" s="83" t="s">
        <v>890</v>
      </c>
      <c r="C122" s="253">
        <v>0.2599</v>
      </c>
      <c r="D122" s="254">
        <v>0.262</v>
      </c>
      <c r="E122" s="28"/>
    </row>
    <row r="123" spans="1:5" ht="31.5">
      <c r="A123" s="315"/>
      <c r="B123" s="83" t="s">
        <v>888</v>
      </c>
      <c r="C123" s="253">
        <v>0.1221</v>
      </c>
      <c r="D123" s="254">
        <v>0.0942</v>
      </c>
      <c r="E123" s="28"/>
    </row>
    <row r="124" spans="1:5" ht="31.5">
      <c r="A124" s="315"/>
      <c r="B124" s="83" t="s">
        <v>270</v>
      </c>
      <c r="C124" s="262">
        <v>0.0342</v>
      </c>
      <c r="D124" s="263">
        <v>0.0208</v>
      </c>
      <c r="E124" s="28"/>
    </row>
    <row r="125" spans="1:5" ht="32.25" thickBot="1">
      <c r="A125" s="316"/>
      <c r="B125" s="264" t="s">
        <v>319</v>
      </c>
      <c r="C125" s="255">
        <v>0.1926</v>
      </c>
      <c r="D125" s="256">
        <v>0.1182</v>
      </c>
      <c r="E125" s="28"/>
    </row>
    <row r="126" spans="1:5" ht="31.5">
      <c r="A126" s="314" t="s">
        <v>880</v>
      </c>
      <c r="B126" s="86" t="s">
        <v>127</v>
      </c>
      <c r="C126" s="251">
        <v>0.266</v>
      </c>
      <c r="D126" s="252">
        <v>0.2968</v>
      </c>
      <c r="E126" s="28"/>
    </row>
    <row r="127" spans="1:5" ht="31.5">
      <c r="A127" s="315"/>
      <c r="B127" s="83" t="s">
        <v>890</v>
      </c>
      <c r="C127" s="253">
        <v>0.1229</v>
      </c>
      <c r="D127" s="254">
        <v>0.0837</v>
      </c>
      <c r="E127" s="28"/>
    </row>
    <row r="128" spans="1:5" ht="31.5">
      <c r="A128" s="315"/>
      <c r="B128" s="83" t="s">
        <v>889</v>
      </c>
      <c r="C128" s="253">
        <v>0.0843</v>
      </c>
      <c r="D128" s="254">
        <v>0.0888</v>
      </c>
      <c r="E128" s="28"/>
    </row>
    <row r="129" spans="1:5" ht="32.25" thickBot="1">
      <c r="A129" s="316"/>
      <c r="B129" s="91" t="s">
        <v>129</v>
      </c>
      <c r="C129" s="255">
        <v>0.0651</v>
      </c>
      <c r="D129" s="256">
        <v>0.0797</v>
      </c>
      <c r="E129" s="28"/>
    </row>
    <row r="130" spans="1:5" ht="31.5">
      <c r="A130" s="314" t="s">
        <v>881</v>
      </c>
      <c r="B130" s="84" t="s">
        <v>889</v>
      </c>
      <c r="C130" s="265">
        <v>0.0983</v>
      </c>
      <c r="D130" s="252">
        <v>0.1147</v>
      </c>
      <c r="E130" s="28"/>
    </row>
    <row r="131" spans="1:5" ht="31.5">
      <c r="A131" s="315"/>
      <c r="B131" s="83" t="s">
        <v>127</v>
      </c>
      <c r="C131" s="253">
        <v>0.2057</v>
      </c>
      <c r="D131" s="254">
        <v>0.3364</v>
      </c>
      <c r="E131" s="28"/>
    </row>
    <row r="132" spans="1:5" ht="31.5">
      <c r="A132" s="315"/>
      <c r="B132" s="264" t="s">
        <v>319</v>
      </c>
      <c r="C132" s="260">
        <v>0.1129</v>
      </c>
      <c r="D132" s="261">
        <v>0.0899</v>
      </c>
      <c r="E132" s="28"/>
    </row>
    <row r="133" spans="1:5" ht="32.25" thickBot="1">
      <c r="A133" s="316"/>
      <c r="B133" s="91" t="s">
        <v>270</v>
      </c>
      <c r="C133" s="255">
        <v>0.0138</v>
      </c>
      <c r="D133" s="256">
        <v>0.0144</v>
      </c>
      <c r="E133" s="28"/>
    </row>
    <row r="134" spans="1:5" ht="32.25" thickBot="1">
      <c r="A134" s="266" t="s">
        <v>882</v>
      </c>
      <c r="B134" s="93" t="s">
        <v>889</v>
      </c>
      <c r="C134" s="267">
        <v>0.1926</v>
      </c>
      <c r="D134" s="268">
        <v>0.1352</v>
      </c>
      <c r="E134" s="28"/>
    </row>
    <row r="137" spans="1:5" ht="43.5" customHeight="1">
      <c r="A137" s="318" t="s">
        <v>895</v>
      </c>
      <c r="B137" s="318"/>
      <c r="C137" s="318"/>
      <c r="D137" s="318"/>
      <c r="E137" s="318"/>
    </row>
    <row r="138" spans="1:5" ht="16.5" thickBot="1">
      <c r="A138" s="28"/>
      <c r="B138" s="28"/>
      <c r="C138" s="28"/>
      <c r="D138" s="28"/>
      <c r="E138" s="28"/>
    </row>
    <row r="139" spans="1:5" ht="48" thickBot="1">
      <c r="A139" s="92" t="s">
        <v>267</v>
      </c>
      <c r="B139" s="93" t="s">
        <v>886</v>
      </c>
      <c r="C139" s="93" t="s">
        <v>884</v>
      </c>
      <c r="D139" s="93" t="s">
        <v>885</v>
      </c>
      <c r="E139" s="28"/>
    </row>
    <row r="140" spans="1:5" ht="31.5">
      <c r="A140" s="314" t="s">
        <v>268</v>
      </c>
      <c r="B140" s="86" t="s">
        <v>127</v>
      </c>
      <c r="C140" s="251">
        <v>0.5361</v>
      </c>
      <c r="D140" s="252">
        <v>0.6678</v>
      </c>
      <c r="E140" s="28"/>
    </row>
    <row r="141" spans="1:5" ht="31.5">
      <c r="A141" s="315"/>
      <c r="B141" s="257" t="s">
        <v>888</v>
      </c>
      <c r="C141" s="258">
        <v>0.4369</v>
      </c>
      <c r="D141" s="259">
        <v>0.471</v>
      </c>
      <c r="E141" s="28"/>
    </row>
    <row r="142" spans="1:5" ht="31.5">
      <c r="A142" s="315"/>
      <c r="B142" s="84" t="s">
        <v>129</v>
      </c>
      <c r="C142" s="253">
        <v>0.2799</v>
      </c>
      <c r="D142" s="254">
        <v>0.3131</v>
      </c>
      <c r="E142" s="28"/>
    </row>
    <row r="143" spans="1:5" ht="32.25" thickBot="1">
      <c r="A143" s="316"/>
      <c r="B143" s="89" t="s">
        <v>889</v>
      </c>
      <c r="C143" s="255">
        <v>0.1485</v>
      </c>
      <c r="D143" s="256">
        <v>0.1864</v>
      </c>
      <c r="E143" s="28"/>
    </row>
    <row r="144" spans="1:5" ht="31.5">
      <c r="A144" s="314" t="s">
        <v>876</v>
      </c>
      <c r="B144" s="86" t="s">
        <v>127</v>
      </c>
      <c r="C144" s="251">
        <v>0.5406</v>
      </c>
      <c r="D144" s="252">
        <v>0.5981</v>
      </c>
      <c r="E144" s="28"/>
    </row>
    <row r="145" spans="1:5" ht="31.5">
      <c r="A145" s="315"/>
      <c r="B145" s="83" t="s">
        <v>889</v>
      </c>
      <c r="C145" s="253">
        <v>0.209</v>
      </c>
      <c r="D145" s="254">
        <v>0.2038</v>
      </c>
      <c r="E145" s="28"/>
    </row>
    <row r="146" spans="1:5" ht="31.5">
      <c r="A146" s="315"/>
      <c r="B146" s="257" t="s">
        <v>890</v>
      </c>
      <c r="C146" s="262">
        <v>0.4846</v>
      </c>
      <c r="D146" s="263">
        <v>0.5819</v>
      </c>
      <c r="E146" s="28"/>
    </row>
    <row r="147" spans="1:5" ht="31.5">
      <c r="A147" s="315"/>
      <c r="B147" s="83" t="s">
        <v>319</v>
      </c>
      <c r="C147" s="262">
        <v>0.2516</v>
      </c>
      <c r="D147" s="263">
        <v>0.3233</v>
      </c>
      <c r="E147" s="28"/>
    </row>
    <row r="148" spans="1:5" ht="32.25" thickBot="1">
      <c r="A148" s="316"/>
      <c r="B148" s="91" t="s">
        <v>270</v>
      </c>
      <c r="C148" s="255">
        <v>0.1452</v>
      </c>
      <c r="D148" s="256">
        <v>0.0972</v>
      </c>
      <c r="E148" s="28"/>
    </row>
    <row r="149" spans="1:5" ht="31.5">
      <c r="A149" s="314" t="s">
        <v>877</v>
      </c>
      <c r="B149" s="86" t="s">
        <v>127</v>
      </c>
      <c r="C149" s="251">
        <v>0.6255</v>
      </c>
      <c r="D149" s="252">
        <v>0.6214</v>
      </c>
      <c r="E149" s="28"/>
    </row>
    <row r="150" spans="1:5" ht="31.5">
      <c r="A150" s="315"/>
      <c r="B150" s="83" t="s">
        <v>889</v>
      </c>
      <c r="C150" s="253">
        <v>0.1513</v>
      </c>
      <c r="D150" s="254">
        <v>0.1042</v>
      </c>
      <c r="E150" s="28"/>
    </row>
    <row r="151" spans="1:5" ht="31.5">
      <c r="A151" s="315"/>
      <c r="B151" s="257" t="s">
        <v>888</v>
      </c>
      <c r="C151" s="253">
        <v>0.3545</v>
      </c>
      <c r="D151" s="254">
        <v>0.4433</v>
      </c>
      <c r="E151" s="28"/>
    </row>
    <row r="152" spans="1:5" ht="31.5">
      <c r="A152" s="315"/>
      <c r="B152" s="83" t="s">
        <v>129</v>
      </c>
      <c r="C152" s="253">
        <v>0.1459</v>
      </c>
      <c r="D152" s="254">
        <v>0.1292</v>
      </c>
      <c r="E152" s="28"/>
    </row>
    <row r="153" spans="1:5" ht="32.25" thickBot="1">
      <c r="A153" s="316"/>
      <c r="B153" s="91" t="s">
        <v>270</v>
      </c>
      <c r="C153" s="255">
        <v>0.3568</v>
      </c>
      <c r="D153" s="256">
        <v>0.3493</v>
      </c>
      <c r="E153" s="28"/>
    </row>
    <row r="154" spans="1:5" ht="31.5">
      <c r="A154" s="314" t="s">
        <v>879</v>
      </c>
      <c r="B154" s="86" t="s">
        <v>127</v>
      </c>
      <c r="C154" s="251">
        <v>0.3812</v>
      </c>
      <c r="D154" s="252">
        <v>0.386</v>
      </c>
      <c r="E154" s="28"/>
    </row>
    <row r="155" spans="1:5" ht="31.5">
      <c r="A155" s="315"/>
      <c r="B155" s="83" t="s">
        <v>889</v>
      </c>
      <c r="C155" s="253">
        <v>0.1759</v>
      </c>
      <c r="D155" s="254">
        <v>0.2052</v>
      </c>
      <c r="E155" s="28"/>
    </row>
    <row r="156" spans="1:5" ht="31.5">
      <c r="A156" s="315"/>
      <c r="B156" s="83" t="s">
        <v>890</v>
      </c>
      <c r="C156" s="253">
        <v>0.2807</v>
      </c>
      <c r="D156" s="254">
        <v>0.2825</v>
      </c>
      <c r="E156" s="28"/>
    </row>
    <row r="157" spans="1:5" ht="31.5">
      <c r="A157" s="315"/>
      <c r="B157" s="83" t="s">
        <v>888</v>
      </c>
      <c r="C157" s="253">
        <v>0.136</v>
      </c>
      <c r="D157" s="254">
        <v>0.1108</v>
      </c>
      <c r="E157" s="28"/>
    </row>
    <row r="158" spans="1:5" ht="31.5">
      <c r="A158" s="315"/>
      <c r="B158" s="83" t="s">
        <v>270</v>
      </c>
      <c r="C158" s="262">
        <v>0.0703</v>
      </c>
      <c r="D158" s="263">
        <v>0.0377</v>
      </c>
      <c r="E158" s="28"/>
    </row>
    <row r="159" spans="1:5" ht="32.25" thickBot="1">
      <c r="A159" s="316"/>
      <c r="B159" s="264" t="s">
        <v>319</v>
      </c>
      <c r="C159" s="255">
        <v>0.2092</v>
      </c>
      <c r="D159" s="256">
        <v>0.1227</v>
      </c>
      <c r="E159" s="28"/>
    </row>
    <row r="160" spans="1:5" ht="31.5">
      <c r="A160" s="314" t="s">
        <v>880</v>
      </c>
      <c r="B160" s="86" t="s">
        <v>127</v>
      </c>
      <c r="C160" s="251">
        <v>0.2699</v>
      </c>
      <c r="D160" s="252">
        <v>0.2958</v>
      </c>
      <c r="E160" s="28"/>
    </row>
    <row r="161" spans="1:5" ht="31.5">
      <c r="A161" s="315"/>
      <c r="B161" s="83" t="s">
        <v>890</v>
      </c>
      <c r="C161" s="253">
        <v>0.1306</v>
      </c>
      <c r="D161" s="254">
        <v>0.0899</v>
      </c>
      <c r="E161" s="28"/>
    </row>
    <row r="162" spans="1:5" ht="31.5">
      <c r="A162" s="315"/>
      <c r="B162" s="83" t="s">
        <v>889</v>
      </c>
      <c r="C162" s="253">
        <v>0.1795</v>
      </c>
      <c r="D162" s="254">
        <v>0.1504</v>
      </c>
      <c r="E162" s="28"/>
    </row>
    <row r="163" spans="1:5" ht="32.25" thickBot="1">
      <c r="A163" s="316"/>
      <c r="B163" s="91" t="s">
        <v>129</v>
      </c>
      <c r="C163" s="255">
        <v>0.0924</v>
      </c>
      <c r="D163" s="256">
        <v>0.1065</v>
      </c>
      <c r="E163" s="28"/>
    </row>
    <row r="164" spans="1:5" ht="31.5">
      <c r="A164" s="314" t="s">
        <v>881</v>
      </c>
      <c r="B164" s="84" t="s">
        <v>889</v>
      </c>
      <c r="C164" s="265">
        <v>0.1322</v>
      </c>
      <c r="D164" s="252">
        <v>0.1612</v>
      </c>
      <c r="E164" s="28"/>
    </row>
    <row r="165" spans="1:5" ht="31.5">
      <c r="A165" s="315"/>
      <c r="B165" s="83" t="s">
        <v>127</v>
      </c>
      <c r="C165" s="253">
        <v>0.2217</v>
      </c>
      <c r="D165" s="254">
        <v>0.3026</v>
      </c>
      <c r="E165" s="28"/>
    </row>
    <row r="166" spans="1:5" ht="31.5">
      <c r="A166" s="315"/>
      <c r="B166" s="264" t="s">
        <v>319</v>
      </c>
      <c r="C166" s="260">
        <v>0.1672</v>
      </c>
      <c r="D166" s="261">
        <v>0.1425</v>
      </c>
      <c r="E166" s="28"/>
    </row>
    <row r="167" spans="1:5" ht="32.25" thickBot="1">
      <c r="A167" s="316"/>
      <c r="B167" s="91" t="s">
        <v>270</v>
      </c>
      <c r="C167" s="255">
        <v>0.0172</v>
      </c>
      <c r="D167" s="256">
        <v>0.0135</v>
      </c>
      <c r="E167" s="28"/>
    </row>
    <row r="168" spans="1:5" ht="32.25" thickBot="1">
      <c r="A168" s="266" t="s">
        <v>882</v>
      </c>
      <c r="B168" s="93" t="s">
        <v>889</v>
      </c>
      <c r="C168" s="267">
        <v>0.2148</v>
      </c>
      <c r="D168" s="268">
        <v>0.1407</v>
      </c>
      <c r="E168" s="28"/>
    </row>
    <row r="171" spans="1:5" ht="30.75" customHeight="1">
      <c r="A171" s="318" t="s">
        <v>896</v>
      </c>
      <c r="B171" s="318"/>
      <c r="C171" s="318"/>
      <c r="D171" s="318"/>
      <c r="E171" s="318"/>
    </row>
    <row r="172" spans="1:5" ht="16.5" thickBot="1">
      <c r="A172" s="28"/>
      <c r="B172" s="28"/>
      <c r="C172" s="28"/>
      <c r="D172" s="28"/>
      <c r="E172" s="28"/>
    </row>
    <row r="173" spans="1:5" ht="48" thickBot="1">
      <c r="A173" s="92" t="s">
        <v>267</v>
      </c>
      <c r="B173" s="93" t="s">
        <v>886</v>
      </c>
      <c r="C173" s="93" t="s">
        <v>884</v>
      </c>
      <c r="D173" s="93" t="s">
        <v>885</v>
      </c>
      <c r="E173" s="28"/>
    </row>
    <row r="174" spans="1:5" ht="31.5">
      <c r="A174" s="314" t="s">
        <v>268</v>
      </c>
      <c r="B174" s="86" t="s">
        <v>127</v>
      </c>
      <c r="C174" s="251">
        <v>0.3874</v>
      </c>
      <c r="D174" s="252">
        <v>0.4073</v>
      </c>
      <c r="E174" s="28"/>
    </row>
    <row r="175" spans="1:5" ht="31.5">
      <c r="A175" s="315"/>
      <c r="B175" s="257" t="s">
        <v>888</v>
      </c>
      <c r="C175" s="258">
        <v>0.2985</v>
      </c>
      <c r="D175" s="259">
        <v>0.3721</v>
      </c>
      <c r="E175" s="28"/>
    </row>
    <row r="176" spans="1:5" ht="31.5">
      <c r="A176" s="315"/>
      <c r="B176" s="84" t="s">
        <v>129</v>
      </c>
      <c r="C176" s="253">
        <v>0.2061</v>
      </c>
      <c r="D176" s="254">
        <v>0.256</v>
      </c>
      <c r="E176" s="28"/>
    </row>
    <row r="177" spans="1:5" ht="32.25" thickBot="1">
      <c r="A177" s="316"/>
      <c r="B177" s="89" t="s">
        <v>889</v>
      </c>
      <c r="C177" s="255">
        <v>0.0862</v>
      </c>
      <c r="D177" s="256">
        <v>0.107</v>
      </c>
      <c r="E177" s="28"/>
    </row>
    <row r="178" spans="1:5" ht="31.5">
      <c r="A178" s="314" t="s">
        <v>876</v>
      </c>
      <c r="B178" s="86" t="s">
        <v>127</v>
      </c>
      <c r="C178" s="251">
        <v>0.4489</v>
      </c>
      <c r="D178" s="252">
        <v>0.498</v>
      </c>
      <c r="E178" s="28"/>
    </row>
    <row r="179" spans="1:5" ht="31.5">
      <c r="A179" s="315"/>
      <c r="B179" s="83" t="s">
        <v>889</v>
      </c>
      <c r="C179" s="253">
        <v>0.2119</v>
      </c>
      <c r="D179" s="254">
        <v>0.2147</v>
      </c>
      <c r="E179" s="28"/>
    </row>
    <row r="180" spans="1:5" ht="31.5">
      <c r="A180" s="315"/>
      <c r="B180" s="257" t="s">
        <v>890</v>
      </c>
      <c r="C180" s="262">
        <v>0.2244</v>
      </c>
      <c r="D180" s="263">
        <v>0.2733</v>
      </c>
      <c r="E180" s="28"/>
    </row>
    <row r="181" spans="1:5" ht="31.5">
      <c r="A181" s="315"/>
      <c r="B181" s="83" t="s">
        <v>319</v>
      </c>
      <c r="C181" s="262">
        <v>0.1783</v>
      </c>
      <c r="D181" s="263">
        <v>0.3882</v>
      </c>
      <c r="E181" s="28"/>
    </row>
    <row r="182" spans="1:5" ht="32.25" thickBot="1">
      <c r="A182" s="316"/>
      <c r="B182" s="91" t="s">
        <v>270</v>
      </c>
      <c r="C182" s="255">
        <v>0.1004</v>
      </c>
      <c r="D182" s="256">
        <v>0.0682</v>
      </c>
      <c r="E182" s="28"/>
    </row>
    <row r="183" spans="1:5" ht="31.5">
      <c r="A183" s="314" t="s">
        <v>877</v>
      </c>
      <c r="B183" s="86" t="s">
        <v>127</v>
      </c>
      <c r="C183" s="251">
        <v>0.505</v>
      </c>
      <c r="D183" s="252">
        <v>0.5567</v>
      </c>
      <c r="E183" s="28"/>
    </row>
    <row r="184" spans="1:5" ht="31.5">
      <c r="A184" s="315"/>
      <c r="B184" s="83" t="s">
        <v>889</v>
      </c>
      <c r="C184" s="253">
        <v>0.0969</v>
      </c>
      <c r="D184" s="254">
        <v>0.0697</v>
      </c>
      <c r="E184" s="28"/>
    </row>
    <row r="185" spans="1:5" ht="31.5">
      <c r="A185" s="315"/>
      <c r="B185" s="257" t="s">
        <v>888</v>
      </c>
      <c r="C185" s="253">
        <v>0.3331</v>
      </c>
      <c r="D185" s="254">
        <v>0.4862</v>
      </c>
      <c r="E185" s="28"/>
    </row>
    <row r="186" spans="1:5" ht="31.5">
      <c r="A186" s="315"/>
      <c r="B186" s="83" t="s">
        <v>129</v>
      </c>
      <c r="C186" s="253">
        <v>0.3156</v>
      </c>
      <c r="D186" s="254">
        <v>0.3026</v>
      </c>
      <c r="E186" s="28"/>
    </row>
    <row r="187" spans="1:5" ht="32.25" thickBot="1">
      <c r="A187" s="316"/>
      <c r="B187" s="91" t="s">
        <v>270</v>
      </c>
      <c r="C187" s="255">
        <v>0.2786</v>
      </c>
      <c r="D187" s="256">
        <v>0.3615</v>
      </c>
      <c r="E187" s="28"/>
    </row>
    <row r="188" spans="1:5" ht="31.5">
      <c r="A188" s="314" t="s">
        <v>879</v>
      </c>
      <c r="B188" s="86" t="s">
        <v>127</v>
      </c>
      <c r="C188" s="251">
        <v>0.231</v>
      </c>
      <c r="D188" s="252">
        <v>0.2451</v>
      </c>
      <c r="E188" s="28"/>
    </row>
    <row r="189" spans="1:5" ht="31.5">
      <c r="A189" s="315"/>
      <c r="B189" s="83" t="s">
        <v>889</v>
      </c>
      <c r="C189" s="253">
        <v>0.2071</v>
      </c>
      <c r="D189" s="254">
        <v>0.2268</v>
      </c>
      <c r="E189" s="28"/>
    </row>
    <row r="190" spans="1:5" ht="31.5">
      <c r="A190" s="315"/>
      <c r="B190" s="83" t="s">
        <v>890</v>
      </c>
      <c r="C190" s="253">
        <v>0.224</v>
      </c>
      <c r="D190" s="254">
        <v>0.2307</v>
      </c>
      <c r="E190" s="28"/>
    </row>
    <row r="191" spans="1:5" ht="31.5">
      <c r="A191" s="315"/>
      <c r="B191" s="83" t="s">
        <v>888</v>
      </c>
      <c r="C191" s="253">
        <v>0.1709</v>
      </c>
      <c r="D191" s="254">
        <v>0.1408</v>
      </c>
      <c r="E191" s="28"/>
    </row>
    <row r="192" spans="1:5" ht="31.5">
      <c r="A192" s="315"/>
      <c r="B192" s="83" t="s">
        <v>270</v>
      </c>
      <c r="C192" s="262">
        <v>0.0215</v>
      </c>
      <c r="D192" s="263">
        <v>0.0144</v>
      </c>
      <c r="E192" s="28"/>
    </row>
    <row r="193" spans="1:5" ht="32.25" thickBot="1">
      <c r="A193" s="316"/>
      <c r="B193" s="264" t="s">
        <v>319</v>
      </c>
      <c r="C193" s="255">
        <v>0.1887</v>
      </c>
      <c r="D193" s="256">
        <v>0.1408</v>
      </c>
      <c r="E193" s="28"/>
    </row>
    <row r="194" spans="1:5" ht="31.5">
      <c r="A194" s="314" t="s">
        <v>880</v>
      </c>
      <c r="B194" s="86" t="s">
        <v>127</v>
      </c>
      <c r="C194" s="251">
        <v>0.2397</v>
      </c>
      <c r="D194" s="252">
        <v>0.3071</v>
      </c>
      <c r="E194" s="28"/>
    </row>
    <row r="195" spans="1:5" ht="31.5">
      <c r="A195" s="315"/>
      <c r="B195" s="83" t="s">
        <v>890</v>
      </c>
      <c r="C195" s="253">
        <v>0.184</v>
      </c>
      <c r="D195" s="254">
        <v>0.16</v>
      </c>
      <c r="E195" s="28"/>
    </row>
    <row r="196" spans="1:5" ht="31.5">
      <c r="A196" s="315"/>
      <c r="B196" s="83" t="s">
        <v>889</v>
      </c>
      <c r="C196" s="253">
        <v>0.1008</v>
      </c>
      <c r="D196" s="254">
        <v>0.0855</v>
      </c>
      <c r="E196" s="28"/>
    </row>
    <row r="197" spans="1:5" ht="32.25" thickBot="1">
      <c r="A197" s="316"/>
      <c r="B197" s="91" t="s">
        <v>129</v>
      </c>
      <c r="C197" s="255">
        <v>0.1012</v>
      </c>
      <c r="D197" s="256">
        <v>0.1133</v>
      </c>
      <c r="E197" s="28"/>
    </row>
    <row r="198" spans="1:5" ht="31.5">
      <c r="A198" s="314" t="s">
        <v>881</v>
      </c>
      <c r="B198" s="84" t="s">
        <v>889</v>
      </c>
      <c r="C198" s="265">
        <v>0.1139</v>
      </c>
      <c r="D198" s="252">
        <v>0.1379</v>
      </c>
      <c r="E198" s="28"/>
    </row>
    <row r="199" spans="1:5" ht="31.5">
      <c r="A199" s="315"/>
      <c r="B199" s="83" t="s">
        <v>127</v>
      </c>
      <c r="C199" s="253">
        <v>0.1737</v>
      </c>
      <c r="D199" s="254">
        <v>0.1888</v>
      </c>
      <c r="E199" s="28"/>
    </row>
    <row r="200" spans="1:5" ht="31.5">
      <c r="A200" s="315"/>
      <c r="B200" s="264" t="s">
        <v>319</v>
      </c>
      <c r="C200" s="260">
        <v>0.1413</v>
      </c>
      <c r="D200" s="261">
        <v>0.1274</v>
      </c>
      <c r="E200" s="28"/>
    </row>
    <row r="201" spans="1:5" ht="32.25" thickBot="1">
      <c r="A201" s="316"/>
      <c r="B201" s="91" t="s">
        <v>270</v>
      </c>
      <c r="C201" s="255">
        <v>0.0103</v>
      </c>
      <c r="D201" s="256">
        <v>0.0099</v>
      </c>
      <c r="E201" s="28"/>
    </row>
    <row r="202" spans="1:5" ht="32.25" thickBot="1">
      <c r="A202" s="266" t="s">
        <v>882</v>
      </c>
      <c r="B202" s="93" t="s">
        <v>889</v>
      </c>
      <c r="C202" s="267">
        <v>0.2259</v>
      </c>
      <c r="D202" s="268">
        <v>0.1426</v>
      </c>
      <c r="E202" s="28"/>
    </row>
    <row r="205" spans="1:5" ht="28.5" customHeight="1">
      <c r="A205" s="318" t="s">
        <v>897</v>
      </c>
      <c r="B205" s="318"/>
      <c r="C205" s="318"/>
      <c r="D205" s="318"/>
      <c r="E205" s="318"/>
    </row>
    <row r="206" spans="1:5" ht="16.5" thickBot="1">
      <c r="A206" s="28"/>
      <c r="B206" s="28"/>
      <c r="C206" s="28"/>
      <c r="D206" s="28"/>
      <c r="E206" s="28"/>
    </row>
    <row r="207" spans="1:5" ht="48" thickBot="1">
      <c r="A207" s="92" t="s">
        <v>267</v>
      </c>
      <c r="B207" s="93" t="s">
        <v>886</v>
      </c>
      <c r="C207" s="93" t="s">
        <v>884</v>
      </c>
      <c r="D207" s="93" t="s">
        <v>885</v>
      </c>
      <c r="E207" s="28"/>
    </row>
    <row r="208" spans="1:5" ht="31.5">
      <c r="A208" s="314" t="s">
        <v>268</v>
      </c>
      <c r="B208" s="86" t="s">
        <v>127</v>
      </c>
      <c r="C208" s="251">
        <v>0.5927</v>
      </c>
      <c r="D208" s="252">
        <v>0.7974</v>
      </c>
      <c r="E208" s="28"/>
    </row>
    <row r="209" spans="1:5" ht="31.5">
      <c r="A209" s="315"/>
      <c r="B209" s="257" t="s">
        <v>888</v>
      </c>
      <c r="C209" s="258">
        <v>0.4744</v>
      </c>
      <c r="D209" s="259">
        <v>0.5611</v>
      </c>
      <c r="E209" s="28"/>
    </row>
    <row r="210" spans="1:5" ht="31.5">
      <c r="A210" s="315"/>
      <c r="B210" s="84" t="s">
        <v>129</v>
      </c>
      <c r="C210" s="253">
        <v>0.4214</v>
      </c>
      <c r="D210" s="254">
        <v>0.6565</v>
      </c>
      <c r="E210" s="28"/>
    </row>
    <row r="211" spans="1:5" ht="32.25" thickBot="1">
      <c r="A211" s="316"/>
      <c r="B211" s="89" t="s">
        <v>889</v>
      </c>
      <c r="C211" s="255">
        <v>0.2808</v>
      </c>
      <c r="D211" s="256">
        <v>0.3578</v>
      </c>
      <c r="E211" s="28"/>
    </row>
    <row r="212" spans="1:5" ht="31.5">
      <c r="A212" s="314" t="s">
        <v>876</v>
      </c>
      <c r="B212" s="86" t="s">
        <v>127</v>
      </c>
      <c r="C212" s="251">
        <v>0.574</v>
      </c>
      <c r="D212" s="252">
        <v>0.7329</v>
      </c>
      <c r="E212" s="28"/>
    </row>
    <row r="213" spans="1:5" ht="31.5">
      <c r="A213" s="315"/>
      <c r="B213" s="83" t="s">
        <v>889</v>
      </c>
      <c r="C213" s="253">
        <v>0.3212</v>
      </c>
      <c r="D213" s="254">
        <v>0.3367</v>
      </c>
      <c r="E213" s="28"/>
    </row>
    <row r="214" spans="1:5" ht="31.5">
      <c r="A214" s="315"/>
      <c r="B214" s="257" t="s">
        <v>890</v>
      </c>
      <c r="C214" s="262">
        <v>0.5667</v>
      </c>
      <c r="D214" s="263">
        <v>0.7476</v>
      </c>
      <c r="E214" s="28"/>
    </row>
    <row r="215" spans="1:5" ht="31.5">
      <c r="A215" s="315"/>
      <c r="B215" s="83" t="s">
        <v>319</v>
      </c>
      <c r="C215" s="262">
        <v>0.5201</v>
      </c>
      <c r="D215" s="263">
        <v>0.8572</v>
      </c>
      <c r="E215" s="28"/>
    </row>
    <row r="216" spans="1:5" ht="32.25" thickBot="1">
      <c r="A216" s="316"/>
      <c r="B216" s="91" t="s">
        <v>270</v>
      </c>
      <c r="C216" s="255">
        <v>0.2754</v>
      </c>
      <c r="D216" s="256">
        <v>0.2024</v>
      </c>
      <c r="E216" s="28"/>
    </row>
    <row r="217" spans="1:5" ht="31.5">
      <c r="A217" s="314" t="s">
        <v>877</v>
      </c>
      <c r="B217" s="86" t="s">
        <v>127</v>
      </c>
      <c r="C217" s="251">
        <v>0.7017</v>
      </c>
      <c r="D217" s="252">
        <v>0.7979</v>
      </c>
      <c r="E217" s="28"/>
    </row>
    <row r="218" spans="1:5" ht="31.5">
      <c r="A218" s="315"/>
      <c r="B218" s="83" t="s">
        <v>889</v>
      </c>
      <c r="C218" s="253">
        <v>0.2765</v>
      </c>
      <c r="D218" s="254">
        <v>0.209</v>
      </c>
      <c r="E218" s="28"/>
    </row>
    <row r="219" spans="1:5" ht="31.5">
      <c r="A219" s="315"/>
      <c r="B219" s="257" t="s">
        <v>888</v>
      </c>
      <c r="C219" s="253">
        <v>0.2905</v>
      </c>
      <c r="D219" s="254">
        <v>0.3869</v>
      </c>
      <c r="E219" s="28"/>
    </row>
    <row r="220" spans="1:5" ht="31.5">
      <c r="A220" s="315"/>
      <c r="B220" s="83" t="s">
        <v>129</v>
      </c>
      <c r="C220" s="253">
        <v>0.58</v>
      </c>
      <c r="D220" s="254">
        <v>0.6456</v>
      </c>
      <c r="E220" s="28"/>
    </row>
    <row r="221" spans="1:5" ht="32.25" thickBot="1">
      <c r="A221" s="316"/>
      <c r="B221" s="91" t="s">
        <v>270</v>
      </c>
      <c r="C221" s="255">
        <v>0.651</v>
      </c>
      <c r="D221" s="256">
        <v>0.9198</v>
      </c>
      <c r="E221" s="28"/>
    </row>
    <row r="222" spans="1:5" ht="31.5">
      <c r="A222" s="314" t="s">
        <v>879</v>
      </c>
      <c r="B222" s="86" t="s">
        <v>127</v>
      </c>
      <c r="C222" s="251">
        <v>0.4362</v>
      </c>
      <c r="D222" s="252">
        <v>0.3972</v>
      </c>
      <c r="E222" s="28"/>
    </row>
    <row r="223" spans="1:5" ht="31.5">
      <c r="A223" s="315"/>
      <c r="B223" s="83" t="s">
        <v>889</v>
      </c>
      <c r="C223" s="253">
        <v>0.23</v>
      </c>
      <c r="D223" s="254">
        <v>0.2606</v>
      </c>
      <c r="E223" s="28"/>
    </row>
    <row r="224" spans="1:5" ht="31.5">
      <c r="A224" s="315"/>
      <c r="B224" s="83" t="s">
        <v>890</v>
      </c>
      <c r="C224" s="253">
        <v>0.3981</v>
      </c>
      <c r="D224" s="254">
        <v>0.4425</v>
      </c>
      <c r="E224" s="28"/>
    </row>
    <row r="225" spans="1:5" ht="31.5">
      <c r="A225" s="315"/>
      <c r="B225" s="83" t="s">
        <v>888</v>
      </c>
      <c r="C225" s="253">
        <v>0.18</v>
      </c>
      <c r="D225" s="254">
        <v>0.1579</v>
      </c>
      <c r="E225" s="28"/>
    </row>
    <row r="226" spans="1:5" ht="31.5">
      <c r="A226" s="315"/>
      <c r="B226" s="83" t="s">
        <v>270</v>
      </c>
      <c r="C226" s="262">
        <v>0.0356</v>
      </c>
      <c r="D226" s="263">
        <v>0.0257</v>
      </c>
      <c r="E226" s="28"/>
    </row>
    <row r="227" spans="1:5" ht="32.25" thickBot="1">
      <c r="A227" s="316"/>
      <c r="B227" s="264" t="s">
        <v>319</v>
      </c>
      <c r="C227" s="255">
        <v>0.2216</v>
      </c>
      <c r="D227" s="256">
        <v>0.136</v>
      </c>
      <c r="E227" s="28"/>
    </row>
    <row r="228" spans="1:5" ht="31.5">
      <c r="A228" s="314" t="s">
        <v>880</v>
      </c>
      <c r="B228" s="86" t="s">
        <v>127</v>
      </c>
      <c r="C228" s="251">
        <v>0.3323</v>
      </c>
      <c r="D228" s="252">
        <v>0.4767</v>
      </c>
      <c r="E228" s="28"/>
    </row>
    <row r="229" spans="1:5" ht="31.5">
      <c r="A229" s="315"/>
      <c r="B229" s="83" t="s">
        <v>890</v>
      </c>
      <c r="C229" s="253">
        <v>0.212</v>
      </c>
      <c r="D229" s="254">
        <v>0.1783</v>
      </c>
      <c r="E229" s="28"/>
    </row>
    <row r="230" spans="1:5" ht="31.5">
      <c r="A230" s="315"/>
      <c r="B230" s="83" t="s">
        <v>889</v>
      </c>
      <c r="C230" s="253">
        <v>0.2297</v>
      </c>
      <c r="D230" s="254">
        <v>0.2335</v>
      </c>
      <c r="E230" s="28"/>
    </row>
    <row r="231" spans="1:5" ht="32.25" thickBot="1">
      <c r="A231" s="316"/>
      <c r="B231" s="91" t="s">
        <v>129</v>
      </c>
      <c r="C231" s="255">
        <v>0.1226</v>
      </c>
      <c r="D231" s="256">
        <v>0.1451</v>
      </c>
      <c r="E231" s="28"/>
    </row>
    <row r="232" spans="1:5" ht="31.5">
      <c r="A232" s="314" t="s">
        <v>881</v>
      </c>
      <c r="B232" s="84" t="s">
        <v>889</v>
      </c>
      <c r="C232" s="265">
        <v>0.1856</v>
      </c>
      <c r="D232" s="252">
        <v>0.2524</v>
      </c>
      <c r="E232" s="28"/>
    </row>
    <row r="233" spans="1:5" ht="31.5">
      <c r="A233" s="315"/>
      <c r="B233" s="83" t="s">
        <v>127</v>
      </c>
      <c r="C233" s="253">
        <v>0.1263</v>
      </c>
      <c r="D233" s="254">
        <v>0.1479</v>
      </c>
      <c r="E233" s="28"/>
    </row>
    <row r="234" spans="1:5" ht="31.5">
      <c r="A234" s="315"/>
      <c r="B234" s="264" t="s">
        <v>319</v>
      </c>
      <c r="C234" s="260">
        <v>0.1866</v>
      </c>
      <c r="D234" s="261">
        <v>0.1862</v>
      </c>
      <c r="E234" s="28"/>
    </row>
    <row r="235" spans="1:5" ht="32.25" thickBot="1">
      <c r="A235" s="316"/>
      <c r="B235" s="91" t="s">
        <v>270</v>
      </c>
      <c r="C235" s="255">
        <v>0.0138</v>
      </c>
      <c r="D235" s="256">
        <v>0.0108</v>
      </c>
      <c r="E235" s="28"/>
    </row>
    <row r="236" spans="1:5" ht="32.25" thickBot="1">
      <c r="A236" s="266" t="s">
        <v>882</v>
      </c>
      <c r="B236" s="93" t="s">
        <v>889</v>
      </c>
      <c r="C236" s="267">
        <v>0.2556</v>
      </c>
      <c r="D236" s="268">
        <v>0.1519</v>
      </c>
      <c r="E236" s="28"/>
    </row>
    <row r="239" spans="1:5" ht="46.5" customHeight="1">
      <c r="A239" s="318" t="s">
        <v>898</v>
      </c>
      <c r="B239" s="318"/>
      <c r="C239" s="318"/>
      <c r="D239" s="318"/>
      <c r="E239" s="318"/>
    </row>
    <row r="240" spans="1:5" ht="16.5" thickBot="1">
      <c r="A240" s="28"/>
      <c r="B240" s="28"/>
      <c r="C240" s="28"/>
      <c r="D240" s="28"/>
      <c r="E240" s="28"/>
    </row>
    <row r="241" spans="1:5" ht="48" thickBot="1">
      <c r="A241" s="92" t="s">
        <v>267</v>
      </c>
      <c r="B241" s="93" t="s">
        <v>886</v>
      </c>
      <c r="C241" s="93" t="s">
        <v>884</v>
      </c>
      <c r="D241" s="93" t="s">
        <v>885</v>
      </c>
      <c r="E241" s="28"/>
    </row>
    <row r="242" spans="1:5" ht="31.5">
      <c r="A242" s="314" t="s">
        <v>268</v>
      </c>
      <c r="B242" s="86" t="s">
        <v>127</v>
      </c>
      <c r="C242" s="251">
        <v>0.5918</v>
      </c>
      <c r="D242" s="252">
        <v>0.7582</v>
      </c>
      <c r="E242" s="28"/>
    </row>
    <row r="243" spans="1:5" ht="31.5">
      <c r="A243" s="315"/>
      <c r="B243" s="257" t="s">
        <v>888</v>
      </c>
      <c r="C243" s="258">
        <v>0.4374</v>
      </c>
      <c r="D243" s="259">
        <v>0.5504</v>
      </c>
      <c r="E243" s="28"/>
    </row>
    <row r="244" spans="1:5" ht="31.5">
      <c r="A244" s="315"/>
      <c r="B244" s="84" t="s">
        <v>129</v>
      </c>
      <c r="C244" s="253">
        <v>0.3774</v>
      </c>
      <c r="D244" s="254">
        <v>0.5528</v>
      </c>
      <c r="E244" s="28"/>
    </row>
    <row r="245" spans="1:5" ht="32.25" thickBot="1">
      <c r="A245" s="316"/>
      <c r="B245" s="89" t="s">
        <v>889</v>
      </c>
      <c r="C245" s="255">
        <v>0.3391</v>
      </c>
      <c r="D245" s="256">
        <v>0.4535</v>
      </c>
      <c r="E245" s="28"/>
    </row>
    <row r="246" spans="1:5" ht="31.5">
      <c r="A246" s="314" t="s">
        <v>876</v>
      </c>
      <c r="B246" s="86" t="s">
        <v>127</v>
      </c>
      <c r="C246" s="251">
        <v>0.5815</v>
      </c>
      <c r="D246" s="252">
        <v>0.6557</v>
      </c>
      <c r="E246" s="28"/>
    </row>
    <row r="247" spans="1:5" ht="31.5">
      <c r="A247" s="315"/>
      <c r="B247" s="83" t="s">
        <v>889</v>
      </c>
      <c r="C247" s="253">
        <v>0.2869</v>
      </c>
      <c r="D247" s="254">
        <v>0.3032</v>
      </c>
      <c r="E247" s="28"/>
    </row>
    <row r="248" spans="1:5" ht="31.5">
      <c r="A248" s="315"/>
      <c r="B248" s="257" t="s">
        <v>890</v>
      </c>
      <c r="C248" s="262">
        <v>0.4833</v>
      </c>
      <c r="D248" s="263">
        <v>0.6486</v>
      </c>
      <c r="E248" s="28"/>
    </row>
    <row r="249" spans="1:5" ht="31.5">
      <c r="A249" s="315"/>
      <c r="B249" s="83" t="s">
        <v>319</v>
      </c>
      <c r="C249" s="262">
        <v>0.5301</v>
      </c>
      <c r="D249" s="263">
        <v>0.8267</v>
      </c>
      <c r="E249" s="28"/>
    </row>
    <row r="250" spans="1:5" ht="32.25" thickBot="1">
      <c r="A250" s="316"/>
      <c r="B250" s="91" t="s">
        <v>270</v>
      </c>
      <c r="C250" s="255">
        <v>0.2857</v>
      </c>
      <c r="D250" s="256">
        <v>0.2188</v>
      </c>
      <c r="E250" s="28"/>
    </row>
    <row r="251" spans="1:5" ht="31.5">
      <c r="A251" s="314" t="s">
        <v>877</v>
      </c>
      <c r="B251" s="86" t="s">
        <v>127</v>
      </c>
      <c r="C251" s="251">
        <v>0.7327</v>
      </c>
      <c r="D251" s="252">
        <v>0.8622</v>
      </c>
      <c r="E251" s="28"/>
    </row>
    <row r="252" spans="1:5" ht="31.5">
      <c r="A252" s="315"/>
      <c r="B252" s="83" t="s">
        <v>889</v>
      </c>
      <c r="C252" s="253">
        <v>0.2417</v>
      </c>
      <c r="D252" s="254">
        <v>0.2015</v>
      </c>
      <c r="E252" s="28"/>
    </row>
    <row r="253" spans="1:5" ht="31.5">
      <c r="A253" s="315"/>
      <c r="B253" s="257" t="s">
        <v>888</v>
      </c>
      <c r="C253" s="253">
        <v>0.486</v>
      </c>
      <c r="D253" s="254">
        <v>0.8595</v>
      </c>
      <c r="E253" s="28"/>
    </row>
    <row r="254" spans="1:5" ht="31.5">
      <c r="A254" s="315"/>
      <c r="B254" s="83" t="s">
        <v>129</v>
      </c>
      <c r="C254" s="253">
        <v>0.4363</v>
      </c>
      <c r="D254" s="254">
        <v>0.4626</v>
      </c>
      <c r="E254" s="28"/>
    </row>
    <row r="255" spans="1:5" ht="32.25" thickBot="1">
      <c r="A255" s="316"/>
      <c r="B255" s="91" t="s">
        <v>270</v>
      </c>
      <c r="C255" s="255">
        <v>0.5828</v>
      </c>
      <c r="D255" s="256">
        <v>0.8892</v>
      </c>
      <c r="E255" s="28"/>
    </row>
    <row r="256" spans="1:5" ht="31.5">
      <c r="A256" s="314" t="s">
        <v>879</v>
      </c>
      <c r="B256" s="86" t="s">
        <v>127</v>
      </c>
      <c r="C256" s="251">
        <v>0.4744</v>
      </c>
      <c r="D256" s="252">
        <v>0.4352</v>
      </c>
      <c r="E256" s="28"/>
    </row>
    <row r="257" spans="1:5" ht="31.5">
      <c r="A257" s="315"/>
      <c r="B257" s="83" t="s">
        <v>889</v>
      </c>
      <c r="C257" s="253">
        <v>0.2173</v>
      </c>
      <c r="D257" s="254">
        <v>0.2702</v>
      </c>
      <c r="E257" s="28"/>
    </row>
    <row r="258" spans="1:5" ht="31.5">
      <c r="A258" s="315"/>
      <c r="B258" s="83" t="s">
        <v>890</v>
      </c>
      <c r="C258" s="253">
        <v>0.4152</v>
      </c>
      <c r="D258" s="254">
        <v>0.4609</v>
      </c>
      <c r="E258" s="28"/>
    </row>
    <row r="259" spans="1:5" ht="31.5">
      <c r="A259" s="315"/>
      <c r="B259" s="83" t="s">
        <v>888</v>
      </c>
      <c r="C259" s="253">
        <v>0.1653</v>
      </c>
      <c r="D259" s="254">
        <v>0.1571</v>
      </c>
      <c r="E259" s="28"/>
    </row>
    <row r="260" spans="1:5" ht="31.5">
      <c r="A260" s="315"/>
      <c r="B260" s="83" t="s">
        <v>270</v>
      </c>
      <c r="C260" s="262">
        <v>0.0438</v>
      </c>
      <c r="D260" s="263">
        <v>0.0269</v>
      </c>
      <c r="E260" s="28"/>
    </row>
    <row r="261" spans="1:5" ht="32.25" thickBot="1">
      <c r="A261" s="316"/>
      <c r="B261" s="264" t="s">
        <v>319</v>
      </c>
      <c r="C261" s="255">
        <v>0.2096</v>
      </c>
      <c r="D261" s="256">
        <v>0.1462</v>
      </c>
      <c r="E261" s="28"/>
    </row>
    <row r="262" spans="1:5" ht="31.5">
      <c r="A262" s="314" t="s">
        <v>880</v>
      </c>
      <c r="B262" s="86" t="s">
        <v>127</v>
      </c>
      <c r="C262" s="251">
        <v>0.3978</v>
      </c>
      <c r="D262" s="252">
        <v>0.4985</v>
      </c>
      <c r="E262" s="28"/>
    </row>
    <row r="263" spans="1:5" ht="31.5">
      <c r="A263" s="315"/>
      <c r="B263" s="83" t="s">
        <v>890</v>
      </c>
      <c r="C263" s="253">
        <v>0.1368</v>
      </c>
      <c r="D263" s="254">
        <v>0.1039</v>
      </c>
      <c r="E263" s="28"/>
    </row>
    <row r="264" spans="1:5" ht="31.5">
      <c r="A264" s="315"/>
      <c r="B264" s="83" t="s">
        <v>889</v>
      </c>
      <c r="C264" s="253">
        <v>0.2876</v>
      </c>
      <c r="D264" s="254">
        <v>0.2797</v>
      </c>
      <c r="E264" s="28"/>
    </row>
    <row r="265" spans="1:5" ht="32.25" thickBot="1">
      <c r="A265" s="316"/>
      <c r="B265" s="91" t="s">
        <v>129</v>
      </c>
      <c r="C265" s="255">
        <v>0.1397</v>
      </c>
      <c r="D265" s="256">
        <v>0.1737</v>
      </c>
      <c r="E265" s="28"/>
    </row>
    <row r="266" spans="1:5" ht="31.5">
      <c r="A266" s="314" t="s">
        <v>881</v>
      </c>
      <c r="B266" s="84" t="s">
        <v>889</v>
      </c>
      <c r="C266" s="265">
        <v>0.1825</v>
      </c>
      <c r="D266" s="252">
        <v>0.252</v>
      </c>
      <c r="E266" s="28"/>
    </row>
    <row r="267" spans="1:5" ht="31.5">
      <c r="A267" s="315"/>
      <c r="B267" s="83" t="s">
        <v>127</v>
      </c>
      <c r="C267" s="253">
        <v>0.1934</v>
      </c>
      <c r="D267" s="254">
        <v>0.1521</v>
      </c>
      <c r="E267" s="28"/>
    </row>
    <row r="268" spans="1:5" ht="31.5">
      <c r="A268" s="315"/>
      <c r="B268" s="264" t="s">
        <v>319</v>
      </c>
      <c r="C268" s="260">
        <v>0.1234</v>
      </c>
      <c r="D268" s="261">
        <v>0.1399</v>
      </c>
      <c r="E268" s="28"/>
    </row>
    <row r="269" spans="1:5" ht="32.25" thickBot="1">
      <c r="A269" s="316"/>
      <c r="B269" s="91" t="s">
        <v>270</v>
      </c>
      <c r="C269" s="255">
        <v>0.0184</v>
      </c>
      <c r="D269" s="256">
        <v>0.0153</v>
      </c>
      <c r="E269" s="28"/>
    </row>
    <row r="270" spans="1:5" ht="32.25" thickBot="1">
      <c r="A270" s="266" t="s">
        <v>882</v>
      </c>
      <c r="B270" s="93" t="s">
        <v>889</v>
      </c>
      <c r="C270" s="267">
        <v>0.2667</v>
      </c>
      <c r="D270" s="268">
        <v>0.1593</v>
      </c>
      <c r="E270" s="28"/>
    </row>
    <row r="273" spans="1:5" ht="39" customHeight="1">
      <c r="A273" s="318" t="s">
        <v>899</v>
      </c>
      <c r="B273" s="318"/>
      <c r="C273" s="318"/>
      <c r="D273" s="318"/>
      <c r="E273" s="318"/>
    </row>
    <row r="274" spans="1:5" ht="16.5" thickBot="1">
      <c r="A274" s="28"/>
      <c r="B274" s="28"/>
      <c r="C274" s="28"/>
      <c r="D274" s="28"/>
      <c r="E274" s="28"/>
    </row>
    <row r="275" spans="1:5" ht="48" thickBot="1">
      <c r="A275" s="92" t="s">
        <v>267</v>
      </c>
      <c r="B275" s="93" t="s">
        <v>886</v>
      </c>
      <c r="C275" s="93" t="s">
        <v>884</v>
      </c>
      <c r="D275" s="93" t="s">
        <v>885</v>
      </c>
      <c r="E275" s="28"/>
    </row>
    <row r="276" spans="1:5" ht="31.5">
      <c r="A276" s="314" t="s">
        <v>268</v>
      </c>
      <c r="B276" s="86" t="s">
        <v>127</v>
      </c>
      <c r="C276" s="251">
        <v>0.6354</v>
      </c>
      <c r="D276" s="252">
        <v>0.809</v>
      </c>
      <c r="E276" s="28"/>
    </row>
    <row r="277" spans="1:5" ht="31.5">
      <c r="A277" s="315"/>
      <c r="B277" s="257" t="s">
        <v>888</v>
      </c>
      <c r="C277" s="258">
        <v>0.5997</v>
      </c>
      <c r="D277" s="259">
        <v>0.4628</v>
      </c>
      <c r="E277" s="28"/>
    </row>
    <row r="278" spans="1:5" ht="31.5">
      <c r="A278" s="315"/>
      <c r="B278" s="84" t="s">
        <v>129</v>
      </c>
      <c r="C278" s="253">
        <v>0.2914</v>
      </c>
      <c r="D278" s="254">
        <v>0.3979</v>
      </c>
      <c r="E278" s="28"/>
    </row>
    <row r="279" spans="1:5" ht="32.25" thickBot="1">
      <c r="A279" s="316"/>
      <c r="B279" s="89" t="s">
        <v>889</v>
      </c>
      <c r="C279" s="255">
        <v>0.3301</v>
      </c>
      <c r="D279" s="256">
        <v>0.441</v>
      </c>
      <c r="E279" s="28"/>
    </row>
    <row r="280" spans="1:5" ht="31.5">
      <c r="A280" s="314" t="s">
        <v>876</v>
      </c>
      <c r="B280" s="86" t="s">
        <v>127</v>
      </c>
      <c r="C280" s="251">
        <v>0.6296</v>
      </c>
      <c r="D280" s="252">
        <v>0.7849</v>
      </c>
      <c r="E280" s="28"/>
    </row>
    <row r="281" spans="1:5" ht="31.5">
      <c r="A281" s="315"/>
      <c r="B281" s="83" t="s">
        <v>889</v>
      </c>
      <c r="C281" s="253">
        <v>0.26</v>
      </c>
      <c r="D281" s="254">
        <v>0.3191</v>
      </c>
      <c r="E281" s="28"/>
    </row>
    <row r="282" spans="1:5" ht="31.5">
      <c r="A282" s="315"/>
      <c r="B282" s="257" t="s">
        <v>890</v>
      </c>
      <c r="C282" s="262">
        <v>0.4641</v>
      </c>
      <c r="D282" s="263">
        <v>0.6057</v>
      </c>
      <c r="E282" s="28"/>
    </row>
    <row r="283" spans="1:5" ht="31.5">
      <c r="A283" s="315"/>
      <c r="B283" s="83" t="s">
        <v>319</v>
      </c>
      <c r="C283" s="262">
        <v>0.3805</v>
      </c>
      <c r="D283" s="263">
        <v>0.4749</v>
      </c>
      <c r="E283" s="28"/>
    </row>
    <row r="284" spans="1:5" ht="32.25" thickBot="1">
      <c r="A284" s="316"/>
      <c r="B284" s="91" t="s">
        <v>270</v>
      </c>
      <c r="C284" s="255">
        <v>0.2917</v>
      </c>
      <c r="D284" s="256">
        <v>0.2457</v>
      </c>
      <c r="E284" s="28"/>
    </row>
    <row r="285" spans="1:5" ht="31.5">
      <c r="A285" s="314" t="s">
        <v>877</v>
      </c>
      <c r="B285" s="86" t="s">
        <v>127</v>
      </c>
      <c r="C285" s="251">
        <v>0.7369</v>
      </c>
      <c r="D285" s="252">
        <v>0.8369</v>
      </c>
      <c r="E285" s="28"/>
    </row>
    <row r="286" spans="1:5" ht="31.5">
      <c r="A286" s="315"/>
      <c r="B286" s="83" t="s">
        <v>889</v>
      </c>
      <c r="C286" s="253">
        <v>0.2471</v>
      </c>
      <c r="D286" s="254">
        <v>0.2145</v>
      </c>
      <c r="E286" s="28"/>
    </row>
    <row r="287" spans="1:5" ht="31.5">
      <c r="A287" s="315"/>
      <c r="B287" s="257" t="s">
        <v>888</v>
      </c>
      <c r="C287" s="253">
        <v>0.3678</v>
      </c>
      <c r="D287" s="254">
        <v>0.5659</v>
      </c>
      <c r="E287" s="28"/>
    </row>
    <row r="288" spans="1:5" ht="31.5">
      <c r="A288" s="315"/>
      <c r="B288" s="83" t="s">
        <v>129</v>
      </c>
      <c r="C288" s="253">
        <v>0.4341</v>
      </c>
      <c r="D288" s="254">
        <v>0.401</v>
      </c>
      <c r="E288" s="28"/>
    </row>
    <row r="289" spans="1:5" ht="32.25" thickBot="1">
      <c r="A289" s="316"/>
      <c r="B289" s="91" t="s">
        <v>270</v>
      </c>
      <c r="C289" s="255">
        <v>0.4177</v>
      </c>
      <c r="D289" s="256">
        <v>0.6434</v>
      </c>
      <c r="E289" s="28"/>
    </row>
    <row r="290" spans="1:5" ht="31.5">
      <c r="A290" s="314" t="s">
        <v>879</v>
      </c>
      <c r="B290" s="86" t="s">
        <v>127</v>
      </c>
      <c r="C290" s="251">
        <v>0.4438</v>
      </c>
      <c r="D290" s="252">
        <v>0.4767</v>
      </c>
      <c r="E290" s="28"/>
    </row>
    <row r="291" spans="1:5" ht="31.5">
      <c r="A291" s="315"/>
      <c r="B291" s="83" t="s">
        <v>889</v>
      </c>
      <c r="C291" s="253">
        <v>0.2248</v>
      </c>
      <c r="D291" s="254">
        <v>0.2639</v>
      </c>
      <c r="E291" s="28"/>
    </row>
    <row r="292" spans="1:5" ht="31.5">
      <c r="A292" s="315"/>
      <c r="B292" s="83" t="s">
        <v>890</v>
      </c>
      <c r="C292" s="253">
        <v>0.3063</v>
      </c>
      <c r="D292" s="254">
        <v>0.3183</v>
      </c>
      <c r="E292" s="28"/>
    </row>
    <row r="293" spans="1:5" ht="31.5">
      <c r="A293" s="315"/>
      <c r="B293" s="83" t="s">
        <v>888</v>
      </c>
      <c r="C293" s="253">
        <v>0.1802</v>
      </c>
      <c r="D293" s="254">
        <v>0.1517</v>
      </c>
      <c r="E293" s="28"/>
    </row>
    <row r="294" spans="1:5" ht="31.5">
      <c r="A294" s="315"/>
      <c r="B294" s="83" t="s">
        <v>270</v>
      </c>
      <c r="C294" s="262">
        <v>0.0516</v>
      </c>
      <c r="D294" s="263">
        <v>0.0435</v>
      </c>
      <c r="E294" s="28"/>
    </row>
    <row r="295" spans="1:5" ht="32.25" thickBot="1">
      <c r="A295" s="316"/>
      <c r="B295" s="264" t="s">
        <v>319</v>
      </c>
      <c r="C295" s="255">
        <v>0.1199</v>
      </c>
      <c r="D295" s="256">
        <v>0.1188</v>
      </c>
      <c r="E295" s="28"/>
    </row>
    <row r="296" spans="1:5" ht="31.5">
      <c r="A296" s="314" t="s">
        <v>880</v>
      </c>
      <c r="B296" s="86" t="s">
        <v>127</v>
      </c>
      <c r="C296" s="251">
        <v>0.4308</v>
      </c>
      <c r="D296" s="252">
        <v>0.5379</v>
      </c>
      <c r="E296" s="28"/>
    </row>
    <row r="297" spans="1:5" ht="31.5">
      <c r="A297" s="315"/>
      <c r="B297" s="83" t="s">
        <v>890</v>
      </c>
      <c r="C297" s="253">
        <v>0.1361</v>
      </c>
      <c r="D297" s="254">
        <v>0.0967</v>
      </c>
      <c r="E297" s="28"/>
    </row>
    <row r="298" spans="1:5" ht="31.5">
      <c r="A298" s="315"/>
      <c r="B298" s="83" t="s">
        <v>889</v>
      </c>
      <c r="C298" s="253">
        <v>0.2249</v>
      </c>
      <c r="D298" s="254">
        <v>0.1986</v>
      </c>
      <c r="E298" s="28"/>
    </row>
    <row r="299" spans="1:5" ht="32.25" thickBot="1">
      <c r="A299" s="316"/>
      <c r="B299" s="91" t="s">
        <v>129</v>
      </c>
      <c r="C299" s="255">
        <v>0.1166</v>
      </c>
      <c r="D299" s="256">
        <v>0.1507</v>
      </c>
      <c r="E299" s="28"/>
    </row>
    <row r="300" spans="1:5" ht="31.5">
      <c r="A300" s="314" t="s">
        <v>881</v>
      </c>
      <c r="B300" s="84" t="s">
        <v>889</v>
      </c>
      <c r="C300" s="265">
        <v>0.1589</v>
      </c>
      <c r="D300" s="252">
        <v>0.205</v>
      </c>
      <c r="E300" s="28"/>
    </row>
    <row r="301" spans="1:5" ht="31.5">
      <c r="A301" s="315"/>
      <c r="B301" s="83" t="s">
        <v>127</v>
      </c>
      <c r="C301" s="253">
        <v>0.1985</v>
      </c>
      <c r="D301" s="254">
        <v>0.1733</v>
      </c>
      <c r="E301" s="28"/>
    </row>
    <row r="302" spans="1:5" ht="31.5">
      <c r="A302" s="315"/>
      <c r="B302" s="264" t="s">
        <v>319</v>
      </c>
      <c r="C302" s="260">
        <v>0.1348</v>
      </c>
      <c r="D302" s="261">
        <v>0.1689</v>
      </c>
      <c r="E302" s="28"/>
    </row>
    <row r="303" spans="1:5" ht="32.25" thickBot="1">
      <c r="A303" s="316"/>
      <c r="B303" s="91" t="s">
        <v>270</v>
      </c>
      <c r="C303" s="255">
        <v>0.0276</v>
      </c>
      <c r="D303" s="256">
        <v>0.0216</v>
      </c>
      <c r="E303" s="28"/>
    </row>
    <row r="304" spans="1:5" ht="32.25" thickBot="1">
      <c r="A304" s="266" t="s">
        <v>882</v>
      </c>
      <c r="B304" s="93" t="s">
        <v>889</v>
      </c>
      <c r="C304" s="267">
        <v>0.3</v>
      </c>
      <c r="D304" s="268">
        <v>0.1722</v>
      </c>
      <c r="E304" s="28"/>
    </row>
    <row r="307" spans="1:5" ht="31.5" customHeight="1">
      <c r="A307" s="318" t="s">
        <v>900</v>
      </c>
      <c r="B307" s="318"/>
      <c r="C307" s="318"/>
      <c r="D307" s="318"/>
      <c r="E307" s="318"/>
    </row>
    <row r="308" spans="1:5" ht="16.5" thickBot="1">
      <c r="A308" s="28"/>
      <c r="B308" s="28"/>
      <c r="C308" s="28"/>
      <c r="D308" s="28"/>
      <c r="E308" s="28"/>
    </row>
    <row r="309" spans="1:5" ht="48" thickBot="1">
      <c r="A309" s="92" t="s">
        <v>267</v>
      </c>
      <c r="B309" s="93" t="s">
        <v>886</v>
      </c>
      <c r="C309" s="93" t="s">
        <v>884</v>
      </c>
      <c r="D309" s="93" t="s">
        <v>885</v>
      </c>
      <c r="E309" s="28"/>
    </row>
    <row r="310" spans="1:5" ht="31.5">
      <c r="A310" s="314" t="s">
        <v>268</v>
      </c>
      <c r="B310" s="86" t="s">
        <v>127</v>
      </c>
      <c r="C310" s="251">
        <v>0.5065</v>
      </c>
      <c r="D310" s="252">
        <v>0.5958</v>
      </c>
      <c r="E310" s="28"/>
    </row>
    <row r="311" spans="1:5" ht="31.5">
      <c r="A311" s="315"/>
      <c r="B311" s="257" t="s">
        <v>888</v>
      </c>
      <c r="C311" s="258">
        <v>0.3824</v>
      </c>
      <c r="D311" s="259">
        <v>0.3681</v>
      </c>
      <c r="E311" s="28"/>
    </row>
    <row r="312" spans="1:5" ht="31.5">
      <c r="A312" s="315"/>
      <c r="B312" s="84" t="s">
        <v>129</v>
      </c>
      <c r="C312" s="253">
        <v>0.2038</v>
      </c>
      <c r="D312" s="254">
        <v>0.2376</v>
      </c>
      <c r="E312" s="28"/>
    </row>
    <row r="313" spans="1:5" ht="32.25" thickBot="1">
      <c r="A313" s="316"/>
      <c r="B313" s="89" t="s">
        <v>889</v>
      </c>
      <c r="C313" s="255">
        <v>0.3038</v>
      </c>
      <c r="D313" s="256">
        <v>0.3824</v>
      </c>
      <c r="E313" s="28"/>
    </row>
    <row r="314" spans="1:5" ht="31.5">
      <c r="A314" s="314" t="s">
        <v>876</v>
      </c>
      <c r="B314" s="86" t="s">
        <v>127</v>
      </c>
      <c r="C314" s="251">
        <v>0.5328</v>
      </c>
      <c r="D314" s="252">
        <v>0.6324</v>
      </c>
      <c r="E314" s="28"/>
    </row>
    <row r="315" spans="1:5" ht="31.5">
      <c r="A315" s="315"/>
      <c r="B315" s="83" t="s">
        <v>889</v>
      </c>
      <c r="C315" s="253">
        <v>0.2406</v>
      </c>
      <c r="D315" s="254">
        <v>0.2619</v>
      </c>
      <c r="E315" s="28"/>
    </row>
    <row r="316" spans="1:5" ht="31.5">
      <c r="A316" s="315"/>
      <c r="B316" s="257" t="s">
        <v>890</v>
      </c>
      <c r="C316" s="262">
        <v>0.2038</v>
      </c>
      <c r="D316" s="263">
        <v>0.2724</v>
      </c>
      <c r="E316" s="28"/>
    </row>
    <row r="317" spans="1:5" ht="31.5">
      <c r="A317" s="315"/>
      <c r="B317" s="83" t="s">
        <v>319</v>
      </c>
      <c r="C317" s="262">
        <v>0.1761</v>
      </c>
      <c r="D317" s="263">
        <v>0.2535</v>
      </c>
      <c r="E317" s="28"/>
    </row>
    <row r="318" spans="1:5" ht="32.25" thickBot="1">
      <c r="A318" s="316"/>
      <c r="B318" s="91" t="s">
        <v>270</v>
      </c>
      <c r="C318" s="255">
        <v>0.2913</v>
      </c>
      <c r="D318" s="256">
        <v>0.2128</v>
      </c>
      <c r="E318" s="28"/>
    </row>
    <row r="319" spans="1:5" ht="31.5">
      <c r="A319" s="314" t="s">
        <v>877</v>
      </c>
      <c r="B319" s="86" t="s">
        <v>127</v>
      </c>
      <c r="C319" s="251">
        <v>0.5901</v>
      </c>
      <c r="D319" s="252">
        <v>0.682</v>
      </c>
      <c r="E319" s="28"/>
    </row>
    <row r="320" spans="1:5" ht="31.5">
      <c r="A320" s="315"/>
      <c r="B320" s="83" t="s">
        <v>889</v>
      </c>
      <c r="C320" s="253">
        <v>0.1494</v>
      </c>
      <c r="D320" s="254">
        <v>0.1114</v>
      </c>
      <c r="E320" s="28"/>
    </row>
    <row r="321" spans="1:5" ht="31.5">
      <c r="A321" s="315"/>
      <c r="B321" s="257" t="s">
        <v>888</v>
      </c>
      <c r="C321" s="253">
        <v>0.3364</v>
      </c>
      <c r="D321" s="254">
        <v>0.4297</v>
      </c>
      <c r="E321" s="28"/>
    </row>
    <row r="322" spans="1:5" ht="31.5">
      <c r="A322" s="315"/>
      <c r="B322" s="83" t="s">
        <v>129</v>
      </c>
      <c r="C322" s="253">
        <v>0.1778</v>
      </c>
      <c r="D322" s="254">
        <v>0.1759</v>
      </c>
      <c r="E322" s="28"/>
    </row>
    <row r="323" spans="1:5" ht="32.25" thickBot="1">
      <c r="A323" s="316"/>
      <c r="B323" s="91" t="s">
        <v>270</v>
      </c>
      <c r="C323" s="255">
        <v>0.2214</v>
      </c>
      <c r="D323" s="256">
        <v>0.2233</v>
      </c>
      <c r="E323" s="28"/>
    </row>
    <row r="324" spans="1:5" ht="31.5">
      <c r="A324" s="314" t="s">
        <v>879</v>
      </c>
      <c r="B324" s="86" t="s">
        <v>127</v>
      </c>
      <c r="C324" s="251">
        <v>0.3433</v>
      </c>
      <c r="D324" s="252">
        <v>0.3359</v>
      </c>
      <c r="E324" s="28"/>
    </row>
    <row r="325" spans="1:5" ht="31.5">
      <c r="A325" s="315"/>
      <c r="B325" s="83" t="s">
        <v>889</v>
      </c>
      <c r="C325" s="253">
        <v>0.1765</v>
      </c>
      <c r="D325" s="254">
        <v>0.1962</v>
      </c>
      <c r="E325" s="28"/>
    </row>
    <row r="326" spans="1:5" ht="31.5">
      <c r="A326" s="315"/>
      <c r="B326" s="83" t="s">
        <v>890</v>
      </c>
      <c r="C326" s="253">
        <v>0.3158</v>
      </c>
      <c r="D326" s="254">
        <v>0.3059</v>
      </c>
      <c r="E326" s="28"/>
    </row>
    <row r="327" spans="1:5" ht="31.5">
      <c r="A327" s="315"/>
      <c r="B327" s="83" t="s">
        <v>888</v>
      </c>
      <c r="C327" s="253">
        <v>0.1529</v>
      </c>
      <c r="D327" s="254">
        <v>0.1346</v>
      </c>
      <c r="E327" s="28"/>
    </row>
    <row r="328" spans="1:5" ht="31.5">
      <c r="A328" s="315"/>
      <c r="B328" s="83" t="s">
        <v>270</v>
      </c>
      <c r="C328" s="262">
        <v>0.047</v>
      </c>
      <c r="D328" s="263">
        <v>0.0343</v>
      </c>
      <c r="E328" s="28"/>
    </row>
    <row r="329" spans="1:5" ht="32.25" thickBot="1">
      <c r="A329" s="316"/>
      <c r="B329" s="264" t="s">
        <v>319</v>
      </c>
      <c r="C329" s="255">
        <v>0.0674</v>
      </c>
      <c r="D329" s="256">
        <v>0.0635</v>
      </c>
      <c r="E329" s="28"/>
    </row>
    <row r="330" spans="1:5" ht="31.5">
      <c r="A330" s="314" t="s">
        <v>880</v>
      </c>
      <c r="B330" s="86" t="s">
        <v>127</v>
      </c>
      <c r="C330" s="251">
        <v>0.3435</v>
      </c>
      <c r="D330" s="252">
        <v>0.3695</v>
      </c>
      <c r="E330" s="28"/>
    </row>
    <row r="331" spans="1:5" ht="31.5">
      <c r="A331" s="315"/>
      <c r="B331" s="83" t="s">
        <v>890</v>
      </c>
      <c r="C331" s="253">
        <v>0.1236</v>
      </c>
      <c r="D331" s="254">
        <v>0.0895</v>
      </c>
      <c r="E331" s="28"/>
    </row>
    <row r="332" spans="1:5" ht="31.5">
      <c r="A332" s="315"/>
      <c r="B332" s="83" t="s">
        <v>889</v>
      </c>
      <c r="C332" s="253">
        <v>0.1747</v>
      </c>
      <c r="D332" s="254">
        <v>0.1482</v>
      </c>
      <c r="E332" s="28"/>
    </row>
    <row r="333" spans="1:5" ht="32.25" thickBot="1">
      <c r="A333" s="316"/>
      <c r="B333" s="91" t="s">
        <v>129</v>
      </c>
      <c r="C333" s="255">
        <v>0.0996</v>
      </c>
      <c r="D333" s="256">
        <v>0.1271</v>
      </c>
      <c r="E333" s="28"/>
    </row>
    <row r="334" spans="1:5" ht="31.5">
      <c r="A334" s="314" t="s">
        <v>881</v>
      </c>
      <c r="B334" s="84" t="s">
        <v>889</v>
      </c>
      <c r="C334" s="265">
        <v>0.1311</v>
      </c>
      <c r="D334" s="252">
        <v>0.1649</v>
      </c>
      <c r="E334" s="28"/>
    </row>
    <row r="335" spans="1:5" ht="31.5">
      <c r="A335" s="315"/>
      <c r="B335" s="83" t="s">
        <v>127</v>
      </c>
      <c r="C335" s="253">
        <v>0.1152</v>
      </c>
      <c r="D335" s="254">
        <v>0.1102</v>
      </c>
      <c r="E335" s="28"/>
    </row>
    <row r="336" spans="1:5" ht="31.5">
      <c r="A336" s="315"/>
      <c r="B336" s="264" t="s">
        <v>319</v>
      </c>
      <c r="C336" s="260">
        <v>0.0811</v>
      </c>
      <c r="D336" s="261">
        <v>0.0931</v>
      </c>
      <c r="E336" s="28"/>
    </row>
    <row r="337" spans="1:5" ht="32.25" thickBot="1">
      <c r="A337" s="316"/>
      <c r="B337" s="91" t="s">
        <v>270</v>
      </c>
      <c r="C337" s="255">
        <v>0.0299</v>
      </c>
      <c r="D337" s="256">
        <v>0.0234</v>
      </c>
      <c r="E337" s="28"/>
    </row>
    <row r="338" spans="1:5" ht="32.25" thickBot="1">
      <c r="A338" s="266" t="s">
        <v>882</v>
      </c>
      <c r="B338" s="93" t="s">
        <v>889</v>
      </c>
      <c r="C338" s="267">
        <v>0.2519</v>
      </c>
      <c r="D338" s="268">
        <v>0.1537</v>
      </c>
      <c r="E338" s="28"/>
    </row>
    <row r="341" spans="1:5" ht="39.75" customHeight="1">
      <c r="A341" s="318" t="s">
        <v>901</v>
      </c>
      <c r="B341" s="318"/>
      <c r="C341" s="318"/>
      <c r="D341" s="318"/>
      <c r="E341" s="318"/>
    </row>
    <row r="342" spans="1:5" ht="16.5" thickBot="1">
      <c r="A342" s="28"/>
      <c r="B342" s="28"/>
      <c r="C342" s="28"/>
      <c r="D342" s="28"/>
      <c r="E342" s="28"/>
    </row>
    <row r="343" spans="1:5" ht="48" thickBot="1">
      <c r="A343" s="92" t="s">
        <v>267</v>
      </c>
      <c r="B343" s="93" t="s">
        <v>886</v>
      </c>
      <c r="C343" s="93" t="s">
        <v>884</v>
      </c>
      <c r="D343" s="93" t="s">
        <v>885</v>
      </c>
      <c r="E343" s="28"/>
    </row>
    <row r="344" spans="1:5" ht="31.5">
      <c r="A344" s="314" t="s">
        <v>268</v>
      </c>
      <c r="B344" s="86" t="s">
        <v>127</v>
      </c>
      <c r="C344" s="251">
        <v>0.5608</v>
      </c>
      <c r="D344" s="252">
        <v>0.6799</v>
      </c>
      <c r="E344" s="28"/>
    </row>
    <row r="345" spans="1:5" ht="31.5">
      <c r="A345" s="315"/>
      <c r="B345" s="257" t="s">
        <v>888</v>
      </c>
      <c r="C345" s="258">
        <v>0.2548</v>
      </c>
      <c r="D345" s="259">
        <v>0.3215</v>
      </c>
      <c r="E345" s="28"/>
    </row>
    <row r="346" spans="1:5" ht="31.5">
      <c r="A346" s="315"/>
      <c r="B346" s="84" t="s">
        <v>129</v>
      </c>
      <c r="C346" s="253">
        <v>0.1356</v>
      </c>
      <c r="D346" s="254">
        <v>0.1371</v>
      </c>
      <c r="E346" s="28"/>
    </row>
    <row r="347" spans="1:5" ht="32.25" thickBot="1">
      <c r="A347" s="316"/>
      <c r="B347" s="89" t="s">
        <v>889</v>
      </c>
      <c r="C347" s="255">
        <v>0.2998</v>
      </c>
      <c r="D347" s="256">
        <v>0.3892</v>
      </c>
      <c r="E347" s="28"/>
    </row>
    <row r="348" spans="1:5" ht="31.5">
      <c r="A348" s="314" t="s">
        <v>876</v>
      </c>
      <c r="B348" s="86" t="s">
        <v>127</v>
      </c>
      <c r="C348" s="251">
        <v>0.5867</v>
      </c>
      <c r="D348" s="252">
        <v>0.6521</v>
      </c>
      <c r="E348" s="28"/>
    </row>
    <row r="349" spans="1:5" ht="31.5">
      <c r="A349" s="315"/>
      <c r="B349" s="83" t="s">
        <v>889</v>
      </c>
      <c r="C349" s="253">
        <v>0.2414</v>
      </c>
      <c r="D349" s="254">
        <v>0.2193</v>
      </c>
      <c r="E349" s="28"/>
    </row>
    <row r="350" spans="1:5" ht="31.5">
      <c r="A350" s="315"/>
      <c r="B350" s="257" t="s">
        <v>890</v>
      </c>
      <c r="C350" s="262">
        <v>0.2115</v>
      </c>
      <c r="D350" s="263">
        <v>0.1905</v>
      </c>
      <c r="E350" s="28"/>
    </row>
    <row r="351" spans="1:5" ht="31.5">
      <c r="A351" s="315"/>
      <c r="B351" s="83" t="s">
        <v>319</v>
      </c>
      <c r="C351" s="262">
        <v>0.1821</v>
      </c>
      <c r="D351" s="263">
        <v>0.1352</v>
      </c>
      <c r="E351" s="28"/>
    </row>
    <row r="352" spans="1:5" ht="32.25" thickBot="1">
      <c r="A352" s="316"/>
      <c r="B352" s="91" t="s">
        <v>270</v>
      </c>
      <c r="C352" s="255">
        <v>0.0869</v>
      </c>
      <c r="D352" s="256">
        <v>0.0585</v>
      </c>
      <c r="E352" s="28"/>
    </row>
    <row r="353" spans="1:5" ht="31.5">
      <c r="A353" s="314" t="s">
        <v>877</v>
      </c>
      <c r="B353" s="86" t="s">
        <v>127</v>
      </c>
      <c r="C353" s="251">
        <v>0.6037</v>
      </c>
      <c r="D353" s="252">
        <v>0.7127</v>
      </c>
      <c r="E353" s="28"/>
    </row>
    <row r="354" spans="1:5" ht="31.5">
      <c r="A354" s="315"/>
      <c r="B354" s="83" t="s">
        <v>889</v>
      </c>
      <c r="C354" s="253">
        <v>0.1852</v>
      </c>
      <c r="D354" s="254">
        <v>0.1564</v>
      </c>
      <c r="E354" s="28"/>
    </row>
    <row r="355" spans="1:5" ht="31.5">
      <c r="A355" s="315"/>
      <c r="B355" s="257" t="s">
        <v>888</v>
      </c>
      <c r="C355" s="253">
        <v>0.2951</v>
      </c>
      <c r="D355" s="254">
        <v>0.3714</v>
      </c>
      <c r="E355" s="28"/>
    </row>
    <row r="356" spans="1:5" ht="31.5">
      <c r="A356" s="315"/>
      <c r="B356" s="83" t="s">
        <v>129</v>
      </c>
      <c r="C356" s="253">
        <v>0.14</v>
      </c>
      <c r="D356" s="254">
        <v>0.1128</v>
      </c>
      <c r="E356" s="28"/>
    </row>
    <row r="357" spans="1:5" ht="32.25" thickBot="1">
      <c r="A357" s="316"/>
      <c r="B357" s="91" t="s">
        <v>270</v>
      </c>
      <c r="C357" s="255">
        <v>0.2042</v>
      </c>
      <c r="D357" s="256">
        <v>0.1813</v>
      </c>
      <c r="E357" s="28"/>
    </row>
    <row r="358" spans="1:5" ht="31.5">
      <c r="A358" s="314" t="s">
        <v>879</v>
      </c>
      <c r="B358" s="86" t="s">
        <v>127</v>
      </c>
      <c r="C358" s="251">
        <v>0.3974</v>
      </c>
      <c r="D358" s="252">
        <v>0.3315</v>
      </c>
      <c r="E358" s="28"/>
    </row>
    <row r="359" spans="1:5" ht="31.5">
      <c r="A359" s="315"/>
      <c r="B359" s="83" t="s">
        <v>889</v>
      </c>
      <c r="C359" s="253">
        <v>0.1884</v>
      </c>
      <c r="D359" s="254">
        <v>0.2141</v>
      </c>
      <c r="E359" s="28"/>
    </row>
    <row r="360" spans="1:5" ht="31.5">
      <c r="A360" s="315"/>
      <c r="B360" s="83" t="s">
        <v>890</v>
      </c>
      <c r="C360" s="253">
        <v>0.1778</v>
      </c>
      <c r="D360" s="254">
        <v>0.1599</v>
      </c>
      <c r="E360" s="28"/>
    </row>
    <row r="361" spans="1:5" ht="31.5">
      <c r="A361" s="315"/>
      <c r="B361" s="83" t="s">
        <v>888</v>
      </c>
      <c r="C361" s="253">
        <v>0.1289</v>
      </c>
      <c r="D361" s="254">
        <v>0.1007</v>
      </c>
      <c r="E361" s="28"/>
    </row>
    <row r="362" spans="1:5" ht="31.5">
      <c r="A362" s="315"/>
      <c r="B362" s="83" t="s">
        <v>270</v>
      </c>
      <c r="C362" s="262">
        <v>0.0324</v>
      </c>
      <c r="D362" s="263">
        <v>0.0181</v>
      </c>
      <c r="E362" s="28"/>
    </row>
    <row r="363" spans="1:5" ht="32.25" thickBot="1">
      <c r="A363" s="316"/>
      <c r="B363" s="264" t="s">
        <v>319</v>
      </c>
      <c r="C363" s="255">
        <v>0.0702</v>
      </c>
      <c r="D363" s="256">
        <v>0.0609</v>
      </c>
      <c r="E363" s="28"/>
    </row>
    <row r="364" spans="1:5" ht="31.5">
      <c r="A364" s="314" t="s">
        <v>880</v>
      </c>
      <c r="B364" s="86" t="s">
        <v>127</v>
      </c>
      <c r="C364" s="251">
        <v>0.3486</v>
      </c>
      <c r="D364" s="252">
        <v>0.4151</v>
      </c>
      <c r="E364" s="28"/>
    </row>
    <row r="365" spans="1:5" ht="31.5">
      <c r="A365" s="315"/>
      <c r="B365" s="83" t="s">
        <v>890</v>
      </c>
      <c r="C365" s="253">
        <v>0.1125</v>
      </c>
      <c r="D365" s="254">
        <v>0.0804</v>
      </c>
      <c r="E365" s="28"/>
    </row>
    <row r="366" spans="1:5" ht="31.5">
      <c r="A366" s="315"/>
      <c r="B366" s="83" t="s">
        <v>889</v>
      </c>
      <c r="C366" s="253">
        <v>0.1418</v>
      </c>
      <c r="D366" s="254">
        <v>0.1778</v>
      </c>
      <c r="E366" s="28"/>
    </row>
    <row r="367" spans="1:5" ht="32.25" thickBot="1">
      <c r="A367" s="316"/>
      <c r="B367" s="91" t="s">
        <v>129</v>
      </c>
      <c r="C367" s="255">
        <v>0.0888</v>
      </c>
      <c r="D367" s="256">
        <v>0.1019</v>
      </c>
      <c r="E367" s="28"/>
    </row>
    <row r="368" spans="1:5" ht="31.5">
      <c r="A368" s="314" t="s">
        <v>881</v>
      </c>
      <c r="B368" s="84" t="s">
        <v>889</v>
      </c>
      <c r="C368" s="265">
        <v>0.1208</v>
      </c>
      <c r="D368" s="252">
        <v>0.1421</v>
      </c>
      <c r="E368" s="28"/>
    </row>
    <row r="369" spans="1:5" ht="31.5">
      <c r="A369" s="315"/>
      <c r="B369" s="83" t="s">
        <v>127</v>
      </c>
      <c r="C369" s="253">
        <v>0.1485</v>
      </c>
      <c r="D369" s="254">
        <v>0.2043</v>
      </c>
      <c r="E369" s="28"/>
    </row>
    <row r="370" spans="1:5" ht="31.5">
      <c r="A370" s="315"/>
      <c r="B370" s="264" t="s">
        <v>319</v>
      </c>
      <c r="C370" s="260">
        <v>0.0751</v>
      </c>
      <c r="D370" s="261">
        <v>0.0657</v>
      </c>
      <c r="E370" s="28"/>
    </row>
    <row r="371" spans="1:5" ht="32.25" thickBot="1">
      <c r="A371" s="316"/>
      <c r="B371" s="91" t="s">
        <v>270</v>
      </c>
      <c r="C371" s="255">
        <v>0.0264</v>
      </c>
      <c r="D371" s="256">
        <v>0.0207</v>
      </c>
      <c r="E371" s="28"/>
    </row>
    <row r="372" spans="1:5" ht="32.25" thickBot="1">
      <c r="A372" s="266" t="s">
        <v>882</v>
      </c>
      <c r="B372" s="93" t="s">
        <v>889</v>
      </c>
      <c r="C372" s="267">
        <v>0.2148</v>
      </c>
      <c r="D372" s="268">
        <v>0.1444</v>
      </c>
      <c r="E372" s="28"/>
    </row>
    <row r="375" spans="1:5" ht="47.25" customHeight="1">
      <c r="A375" s="318" t="s">
        <v>902</v>
      </c>
      <c r="B375" s="318"/>
      <c r="C375" s="318"/>
      <c r="D375" s="318"/>
      <c r="E375" s="318"/>
    </row>
    <row r="376" spans="1:5" ht="16.5" thickBot="1">
      <c r="A376" s="28"/>
      <c r="B376" s="28"/>
      <c r="C376" s="28"/>
      <c r="D376" s="28"/>
      <c r="E376" s="28"/>
    </row>
    <row r="377" spans="1:5" ht="48" thickBot="1">
      <c r="A377" s="92" t="s">
        <v>267</v>
      </c>
      <c r="B377" s="93" t="s">
        <v>886</v>
      </c>
      <c r="C377" s="93" t="s">
        <v>884</v>
      </c>
      <c r="D377" s="93" t="s">
        <v>885</v>
      </c>
      <c r="E377" s="28"/>
    </row>
    <row r="378" spans="1:5" ht="31.5">
      <c r="A378" s="314" t="s">
        <v>268</v>
      </c>
      <c r="B378" s="86" t="s">
        <v>127</v>
      </c>
      <c r="C378" s="251">
        <v>0.5771</v>
      </c>
      <c r="D378" s="252">
        <v>0.6821</v>
      </c>
      <c r="E378" s="28"/>
    </row>
    <row r="379" spans="1:5" ht="31.5">
      <c r="A379" s="315"/>
      <c r="B379" s="257" t="s">
        <v>888</v>
      </c>
      <c r="C379" s="258">
        <v>0.3307</v>
      </c>
      <c r="D379" s="259">
        <v>0.4134</v>
      </c>
      <c r="E379" s="28"/>
    </row>
    <row r="380" spans="1:5" ht="31.5">
      <c r="A380" s="315"/>
      <c r="B380" s="84" t="s">
        <v>129</v>
      </c>
      <c r="C380" s="253">
        <v>0.2021</v>
      </c>
      <c r="D380" s="254">
        <v>0.242</v>
      </c>
      <c r="E380" s="28"/>
    </row>
    <row r="381" spans="1:5" ht="32.25" thickBot="1">
      <c r="A381" s="316"/>
      <c r="B381" s="89" t="s">
        <v>889</v>
      </c>
      <c r="C381" s="255">
        <v>0.3082</v>
      </c>
      <c r="D381" s="256">
        <v>0.4042</v>
      </c>
      <c r="E381" s="28"/>
    </row>
    <row r="382" spans="1:5" ht="31.5">
      <c r="A382" s="314" t="s">
        <v>876</v>
      </c>
      <c r="B382" s="86" t="s">
        <v>127</v>
      </c>
      <c r="C382" s="251">
        <v>0.5864</v>
      </c>
      <c r="D382" s="252">
        <v>0.693</v>
      </c>
      <c r="E382" s="28"/>
    </row>
    <row r="383" spans="1:5" ht="31.5">
      <c r="A383" s="315"/>
      <c r="B383" s="83" t="s">
        <v>889</v>
      </c>
      <c r="C383" s="253">
        <v>0.2607</v>
      </c>
      <c r="D383" s="254">
        <v>0.2377</v>
      </c>
      <c r="E383" s="28"/>
    </row>
    <row r="384" spans="1:5" ht="31.5">
      <c r="A384" s="315"/>
      <c r="B384" s="257" t="s">
        <v>890</v>
      </c>
      <c r="C384" s="262">
        <v>0.2474</v>
      </c>
      <c r="D384" s="263">
        <v>0.2905</v>
      </c>
      <c r="E384" s="28"/>
    </row>
    <row r="385" spans="1:5" ht="31.5">
      <c r="A385" s="315"/>
      <c r="B385" s="83" t="s">
        <v>319</v>
      </c>
      <c r="C385" s="262">
        <v>0.1608</v>
      </c>
      <c r="D385" s="263">
        <v>0.275</v>
      </c>
      <c r="E385" s="28"/>
    </row>
    <row r="386" spans="1:5" ht="32.25" thickBot="1">
      <c r="A386" s="316"/>
      <c r="B386" s="91" t="s">
        <v>270</v>
      </c>
      <c r="C386" s="255">
        <v>0.1421</v>
      </c>
      <c r="D386" s="256">
        <v>0.1123</v>
      </c>
      <c r="E386" s="28"/>
    </row>
    <row r="387" spans="1:5" ht="31.5">
      <c r="A387" s="314" t="s">
        <v>877</v>
      </c>
      <c r="B387" s="86" t="s">
        <v>127</v>
      </c>
      <c r="C387" s="251">
        <v>0.6236</v>
      </c>
      <c r="D387" s="252">
        <v>0.71</v>
      </c>
      <c r="E387" s="28"/>
    </row>
    <row r="388" spans="1:5" ht="31.5">
      <c r="A388" s="315"/>
      <c r="B388" s="83" t="s">
        <v>889</v>
      </c>
      <c r="C388" s="253">
        <v>0.1869</v>
      </c>
      <c r="D388" s="254">
        <v>0.1551</v>
      </c>
      <c r="E388" s="28"/>
    </row>
    <row r="389" spans="1:5" ht="31.5">
      <c r="A389" s="315"/>
      <c r="B389" s="257" t="s">
        <v>888</v>
      </c>
      <c r="C389" s="253">
        <v>0.3731</v>
      </c>
      <c r="D389" s="254">
        <v>0.5716</v>
      </c>
      <c r="E389" s="28"/>
    </row>
    <row r="390" spans="1:5" ht="31.5">
      <c r="A390" s="315"/>
      <c r="B390" s="83" t="s">
        <v>129</v>
      </c>
      <c r="C390" s="253">
        <v>0.2311</v>
      </c>
      <c r="D390" s="254">
        <v>0.2415</v>
      </c>
      <c r="E390" s="28"/>
    </row>
    <row r="391" spans="1:5" ht="32.25" thickBot="1">
      <c r="A391" s="316"/>
      <c r="B391" s="91" t="s">
        <v>270</v>
      </c>
      <c r="C391" s="255">
        <v>0.1458</v>
      </c>
      <c r="D391" s="256">
        <v>0.1253</v>
      </c>
      <c r="E391" s="28"/>
    </row>
    <row r="392" spans="1:5" ht="31.5">
      <c r="A392" s="314" t="s">
        <v>879</v>
      </c>
      <c r="B392" s="86" t="s">
        <v>127</v>
      </c>
      <c r="C392" s="251">
        <v>0.3317</v>
      </c>
      <c r="D392" s="252">
        <v>0.3158</v>
      </c>
      <c r="E392" s="28"/>
    </row>
    <row r="393" spans="1:5" ht="31.5">
      <c r="A393" s="315"/>
      <c r="B393" s="83" t="s">
        <v>889</v>
      </c>
      <c r="C393" s="253">
        <v>0.1931</v>
      </c>
      <c r="D393" s="254">
        <v>0.2207</v>
      </c>
      <c r="E393" s="28"/>
    </row>
    <row r="394" spans="1:5" ht="31.5">
      <c r="A394" s="315"/>
      <c r="B394" s="83" t="s">
        <v>890</v>
      </c>
      <c r="C394" s="253">
        <v>0.2415</v>
      </c>
      <c r="D394" s="254">
        <v>0.2098</v>
      </c>
      <c r="E394" s="28"/>
    </row>
    <row r="395" spans="1:5" ht="31.5">
      <c r="A395" s="315"/>
      <c r="B395" s="83" t="s">
        <v>888</v>
      </c>
      <c r="C395" s="253">
        <v>0.1484</v>
      </c>
      <c r="D395" s="254">
        <v>0.117</v>
      </c>
      <c r="E395" s="28"/>
    </row>
    <row r="396" spans="1:5" ht="31.5">
      <c r="A396" s="315"/>
      <c r="B396" s="83" t="s">
        <v>270</v>
      </c>
      <c r="C396" s="262">
        <v>0.0411</v>
      </c>
      <c r="D396" s="263">
        <v>0.0287</v>
      </c>
      <c r="E396" s="28"/>
    </row>
    <row r="397" spans="1:5" ht="32.25" thickBot="1">
      <c r="A397" s="316"/>
      <c r="B397" s="264" t="s">
        <v>319</v>
      </c>
      <c r="C397" s="255">
        <v>0.1238</v>
      </c>
      <c r="D397" s="256">
        <v>0.1331</v>
      </c>
      <c r="E397" s="28"/>
    </row>
    <row r="398" spans="1:5" ht="31.5">
      <c r="A398" s="314" t="s">
        <v>880</v>
      </c>
      <c r="B398" s="86" t="s">
        <v>127</v>
      </c>
      <c r="C398" s="251">
        <v>0.2981</v>
      </c>
      <c r="D398" s="252">
        <v>0.3247</v>
      </c>
      <c r="E398" s="28"/>
    </row>
    <row r="399" spans="1:5" ht="31.5">
      <c r="A399" s="315"/>
      <c r="B399" s="83" t="s">
        <v>890</v>
      </c>
      <c r="C399" s="253">
        <v>0.1243</v>
      </c>
      <c r="D399" s="254">
        <v>0.0931</v>
      </c>
      <c r="E399" s="28"/>
    </row>
    <row r="400" spans="1:5" ht="31.5">
      <c r="A400" s="315"/>
      <c r="B400" s="83" t="s">
        <v>889</v>
      </c>
      <c r="C400" s="253">
        <v>0.1038</v>
      </c>
      <c r="D400" s="254">
        <v>0.0967</v>
      </c>
      <c r="E400" s="28"/>
    </row>
    <row r="401" spans="1:5" ht="32.25" thickBot="1">
      <c r="A401" s="316"/>
      <c r="B401" s="91" t="s">
        <v>129</v>
      </c>
      <c r="C401" s="255">
        <v>0.0996</v>
      </c>
      <c r="D401" s="256">
        <v>0.0979</v>
      </c>
      <c r="E401" s="28"/>
    </row>
    <row r="402" spans="1:5" ht="31.5">
      <c r="A402" s="314" t="s">
        <v>881</v>
      </c>
      <c r="B402" s="84" t="s">
        <v>889</v>
      </c>
      <c r="C402" s="265">
        <v>0.1219</v>
      </c>
      <c r="D402" s="252">
        <v>0.1491</v>
      </c>
      <c r="E402" s="28"/>
    </row>
    <row r="403" spans="1:5" ht="31.5">
      <c r="A403" s="315"/>
      <c r="B403" s="83" t="s">
        <v>127</v>
      </c>
      <c r="C403" s="253">
        <v>0.1965</v>
      </c>
      <c r="D403" s="254">
        <v>0.1779</v>
      </c>
      <c r="E403" s="28"/>
    </row>
    <row r="404" spans="1:5" ht="31.5">
      <c r="A404" s="315"/>
      <c r="B404" s="264" t="s">
        <v>319</v>
      </c>
      <c r="C404" s="260">
        <v>0.1</v>
      </c>
      <c r="D404" s="261">
        <v>0.0808</v>
      </c>
      <c r="E404" s="28"/>
    </row>
    <row r="405" spans="1:5" ht="32.25" thickBot="1">
      <c r="A405" s="316"/>
      <c r="B405" s="91" t="s">
        <v>270</v>
      </c>
      <c r="C405" s="255">
        <v>0.0494</v>
      </c>
      <c r="D405" s="256">
        <v>0.0387</v>
      </c>
      <c r="E405" s="28"/>
    </row>
    <row r="406" spans="1:5" ht="32.25" thickBot="1">
      <c r="A406" s="266" t="s">
        <v>882</v>
      </c>
      <c r="B406" s="93" t="s">
        <v>889</v>
      </c>
      <c r="C406" s="267">
        <v>0.1963</v>
      </c>
      <c r="D406" s="268">
        <v>0.1315</v>
      </c>
      <c r="E406" s="28"/>
    </row>
  </sheetData>
  <sheetProtection/>
  <mergeCells count="84">
    <mergeCell ref="A387:A391"/>
    <mergeCell ref="A392:A397"/>
    <mergeCell ref="A398:A401"/>
    <mergeCell ref="A402:A405"/>
    <mergeCell ref="A358:A363"/>
    <mergeCell ref="A364:A367"/>
    <mergeCell ref="A368:A371"/>
    <mergeCell ref="A375:E375"/>
    <mergeCell ref="A378:A381"/>
    <mergeCell ref="A382:A386"/>
    <mergeCell ref="A330:A333"/>
    <mergeCell ref="A334:A337"/>
    <mergeCell ref="A341:E341"/>
    <mergeCell ref="A344:A347"/>
    <mergeCell ref="A348:A352"/>
    <mergeCell ref="A353:A357"/>
    <mergeCell ref="A300:A303"/>
    <mergeCell ref="A307:E307"/>
    <mergeCell ref="A310:A313"/>
    <mergeCell ref="A314:A318"/>
    <mergeCell ref="A319:A323"/>
    <mergeCell ref="A324:A329"/>
    <mergeCell ref="A273:E273"/>
    <mergeCell ref="A276:A279"/>
    <mergeCell ref="A280:A284"/>
    <mergeCell ref="A285:A289"/>
    <mergeCell ref="A290:A295"/>
    <mergeCell ref="A296:A299"/>
    <mergeCell ref="A242:A245"/>
    <mergeCell ref="A246:A250"/>
    <mergeCell ref="A251:A255"/>
    <mergeCell ref="A256:A261"/>
    <mergeCell ref="A262:A265"/>
    <mergeCell ref="A266:A269"/>
    <mergeCell ref="A212:A216"/>
    <mergeCell ref="A217:A221"/>
    <mergeCell ref="A222:A227"/>
    <mergeCell ref="A228:A231"/>
    <mergeCell ref="A232:A235"/>
    <mergeCell ref="A239:E239"/>
    <mergeCell ref="A183:A187"/>
    <mergeCell ref="A188:A193"/>
    <mergeCell ref="A194:A197"/>
    <mergeCell ref="A198:A201"/>
    <mergeCell ref="A205:E205"/>
    <mergeCell ref="A208:A211"/>
    <mergeCell ref="A72:A75"/>
    <mergeCell ref="A76:A80"/>
    <mergeCell ref="A81:A85"/>
    <mergeCell ref="A171:E171"/>
    <mergeCell ref="A174:A177"/>
    <mergeCell ref="A178:A182"/>
    <mergeCell ref="A106:A109"/>
    <mergeCell ref="A110:A114"/>
    <mergeCell ref="A144:A148"/>
    <mergeCell ref="A149:A153"/>
    <mergeCell ref="A52:A57"/>
    <mergeCell ref="A58:A61"/>
    <mergeCell ref="A62:A65"/>
    <mergeCell ref="A69:E69"/>
    <mergeCell ref="A1:E1"/>
    <mergeCell ref="A4:A7"/>
    <mergeCell ref="A13:A17"/>
    <mergeCell ref="A8:A12"/>
    <mergeCell ref="A28:A31"/>
    <mergeCell ref="A35:E35"/>
    <mergeCell ref="A38:A41"/>
    <mergeCell ref="A42:A46"/>
    <mergeCell ref="A47:A51"/>
    <mergeCell ref="A18:A23"/>
    <mergeCell ref="A24:A27"/>
    <mergeCell ref="A140:A143"/>
    <mergeCell ref="A86:A91"/>
    <mergeCell ref="A92:A95"/>
    <mergeCell ref="A96:A99"/>
    <mergeCell ref="A103:E103"/>
    <mergeCell ref="A154:A159"/>
    <mergeCell ref="A160:A163"/>
    <mergeCell ref="A164:A167"/>
    <mergeCell ref="A115:A119"/>
    <mergeCell ref="A120:A125"/>
    <mergeCell ref="A126:A129"/>
    <mergeCell ref="A130:A133"/>
    <mergeCell ref="A137:E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0"/>
  <sheetViews>
    <sheetView rightToLeft="1" zoomScalePageLayoutView="0" workbookViewId="0" topLeftCell="A1">
      <selection activeCell="A1" sqref="A1:IV16384"/>
    </sheetView>
  </sheetViews>
  <sheetFormatPr defaultColWidth="9.140625" defaultRowHeight="36" customHeight="1"/>
  <cols>
    <col min="1" max="1" width="26.421875" style="143" customWidth="1"/>
    <col min="2" max="16384" width="9.140625" style="143" customWidth="1"/>
  </cols>
  <sheetData>
    <row r="1" spans="1:14" s="141" customFormat="1" ht="36" customHeight="1">
      <c r="A1" s="283" t="s">
        <v>560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36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36" customHeight="1">
      <c r="A3" s="99" t="s">
        <v>325</v>
      </c>
      <c r="B3" s="100" t="s">
        <v>0</v>
      </c>
      <c r="C3" s="99" t="s">
        <v>1</v>
      </c>
      <c r="D3" s="99" t="s">
        <v>2</v>
      </c>
      <c r="E3" s="99" t="s">
        <v>3</v>
      </c>
      <c r="F3" s="99" t="s">
        <v>4</v>
      </c>
      <c r="G3" s="99" t="s">
        <v>5</v>
      </c>
      <c r="H3" s="99" t="s">
        <v>6</v>
      </c>
      <c r="I3" s="99" t="s">
        <v>7</v>
      </c>
      <c r="J3" s="99" t="s">
        <v>8</v>
      </c>
      <c r="K3" s="99" t="s">
        <v>9</v>
      </c>
      <c r="L3" s="99" t="s">
        <v>10</v>
      </c>
      <c r="M3" s="99" t="s">
        <v>11</v>
      </c>
      <c r="N3" s="99" t="s">
        <v>12</v>
      </c>
    </row>
    <row r="4" spans="1:14" ht="36" customHeight="1">
      <c r="A4" s="144" t="s">
        <v>326</v>
      </c>
      <c r="B4" s="102">
        <f>B5+B34+B81+B121+B157+B212+B231</f>
        <v>488008</v>
      </c>
      <c r="C4" s="102">
        <f aca="true" t="shared" si="0" ref="C4:M4">C5+C34+C81+C121+C157+C212+C231</f>
        <v>412010</v>
      </c>
      <c r="D4" s="102">
        <f t="shared" si="0"/>
        <v>488404</v>
      </c>
      <c r="E4" s="102">
        <f t="shared" si="0"/>
        <v>527826</v>
      </c>
      <c r="F4" s="102">
        <f t="shared" si="0"/>
        <v>555980</v>
      </c>
      <c r="G4" s="102">
        <f t="shared" si="0"/>
        <v>486644</v>
      </c>
      <c r="H4" s="102">
        <f t="shared" si="0"/>
        <v>187380</v>
      </c>
      <c r="I4" s="102">
        <f t="shared" si="0"/>
        <v>251671</v>
      </c>
      <c r="J4" s="102">
        <f t="shared" si="0"/>
        <v>756985</v>
      </c>
      <c r="K4" s="102">
        <f t="shared" si="0"/>
        <v>565249</v>
      </c>
      <c r="L4" s="102">
        <f t="shared" si="0"/>
        <v>545908</v>
      </c>
      <c r="M4" s="102">
        <f t="shared" si="0"/>
        <v>511942</v>
      </c>
      <c r="N4" s="102">
        <f>N5+N34+N81+N121+N157+N212+N231</f>
        <v>5778007</v>
      </c>
    </row>
    <row r="5" spans="1:14" ht="36" customHeight="1">
      <c r="A5" s="99" t="s">
        <v>561</v>
      </c>
      <c r="B5" s="104">
        <f>B6+B29</f>
        <v>405548</v>
      </c>
      <c r="C5" s="104">
        <f aca="true" t="shared" si="1" ref="C5:N5">C6+C29</f>
        <v>348181</v>
      </c>
      <c r="D5" s="104">
        <f t="shared" si="1"/>
        <v>418254</v>
      </c>
      <c r="E5" s="104">
        <f t="shared" si="1"/>
        <v>443317</v>
      </c>
      <c r="F5" s="104">
        <f t="shared" si="1"/>
        <v>466495</v>
      </c>
      <c r="G5" s="104">
        <f t="shared" si="1"/>
        <v>404925</v>
      </c>
      <c r="H5" s="104">
        <f t="shared" si="1"/>
        <v>62397</v>
      </c>
      <c r="I5" s="104">
        <f t="shared" si="1"/>
        <v>72289</v>
      </c>
      <c r="J5" s="104">
        <f t="shared" si="1"/>
        <v>629346</v>
      </c>
      <c r="K5" s="104">
        <f t="shared" si="1"/>
        <v>469632</v>
      </c>
      <c r="L5" s="104">
        <f t="shared" si="1"/>
        <v>467548</v>
      </c>
      <c r="M5" s="104">
        <f t="shared" si="1"/>
        <v>430400</v>
      </c>
      <c r="N5" s="104">
        <f t="shared" si="1"/>
        <v>4618332</v>
      </c>
    </row>
    <row r="6" spans="1:14" ht="36" customHeight="1">
      <c r="A6" s="101" t="s">
        <v>562</v>
      </c>
      <c r="B6" s="105">
        <f>SUM(B7:B28)</f>
        <v>399398</v>
      </c>
      <c r="C6" s="105">
        <f aca="true" t="shared" si="2" ref="C6:N6">SUM(C7:C28)</f>
        <v>342728</v>
      </c>
      <c r="D6" s="105">
        <f t="shared" si="2"/>
        <v>411981</v>
      </c>
      <c r="E6" s="105">
        <f t="shared" si="2"/>
        <v>435519</v>
      </c>
      <c r="F6" s="105">
        <f t="shared" si="2"/>
        <v>459367</v>
      </c>
      <c r="G6" s="105">
        <f t="shared" si="2"/>
        <v>398538</v>
      </c>
      <c r="H6" s="105">
        <f t="shared" si="2"/>
        <v>53301</v>
      </c>
      <c r="I6" s="105">
        <f t="shared" si="2"/>
        <v>59167</v>
      </c>
      <c r="J6" s="105">
        <f t="shared" si="2"/>
        <v>618181</v>
      </c>
      <c r="K6" s="105">
        <f t="shared" si="2"/>
        <v>462110</v>
      </c>
      <c r="L6" s="105">
        <f t="shared" si="2"/>
        <v>460653</v>
      </c>
      <c r="M6" s="105">
        <f t="shared" si="2"/>
        <v>422517</v>
      </c>
      <c r="N6" s="105">
        <f t="shared" si="2"/>
        <v>4523460</v>
      </c>
    </row>
    <row r="7" spans="1:14" ht="36" customHeight="1">
      <c r="A7" s="145" t="s">
        <v>563</v>
      </c>
      <c r="B7" s="106">
        <v>202115</v>
      </c>
      <c r="C7" s="106">
        <v>175438</v>
      </c>
      <c r="D7" s="106">
        <v>220492</v>
      </c>
      <c r="E7" s="106">
        <v>236145</v>
      </c>
      <c r="F7" s="106">
        <v>227987</v>
      </c>
      <c r="G7" s="106">
        <v>184761</v>
      </c>
      <c r="H7" s="109" t="s">
        <v>316</v>
      </c>
      <c r="I7" s="109" t="s">
        <v>316</v>
      </c>
      <c r="J7" s="106">
        <v>304172</v>
      </c>
      <c r="K7" s="106">
        <v>228841</v>
      </c>
      <c r="L7" s="106">
        <v>239271</v>
      </c>
      <c r="M7" s="146">
        <v>216034</v>
      </c>
      <c r="N7" s="105">
        <f aca="true" t="shared" si="3" ref="N7:N33">SUM(B7:M7)</f>
        <v>2235256</v>
      </c>
    </row>
    <row r="8" spans="1:14" ht="36" customHeight="1">
      <c r="A8" s="145" t="s">
        <v>564</v>
      </c>
      <c r="B8" s="108">
        <v>156453</v>
      </c>
      <c r="C8" s="108">
        <v>131906</v>
      </c>
      <c r="D8" s="108">
        <v>159913</v>
      </c>
      <c r="E8" s="108">
        <v>164224</v>
      </c>
      <c r="F8" s="108">
        <v>183150</v>
      </c>
      <c r="G8" s="108">
        <v>181928</v>
      </c>
      <c r="H8" s="109" t="s">
        <v>316</v>
      </c>
      <c r="I8" s="109" t="s">
        <v>316</v>
      </c>
      <c r="J8" s="108">
        <v>251439</v>
      </c>
      <c r="K8" s="108">
        <v>192255</v>
      </c>
      <c r="L8" s="108">
        <v>174032</v>
      </c>
      <c r="M8" s="106">
        <v>170640</v>
      </c>
      <c r="N8" s="105">
        <f t="shared" si="3"/>
        <v>1765940</v>
      </c>
    </row>
    <row r="9" spans="1:14" ht="36" customHeight="1">
      <c r="A9" s="145" t="s">
        <v>565</v>
      </c>
      <c r="B9" s="108">
        <v>8834</v>
      </c>
      <c r="C9" s="108">
        <v>6032</v>
      </c>
      <c r="D9" s="108">
        <v>5361</v>
      </c>
      <c r="E9" s="108">
        <v>5271</v>
      </c>
      <c r="F9" s="108">
        <v>7946</v>
      </c>
      <c r="G9" s="108">
        <v>5216</v>
      </c>
      <c r="H9" s="109">
        <v>8169</v>
      </c>
      <c r="I9" s="108">
        <v>7633</v>
      </c>
      <c r="J9" s="108">
        <v>10160</v>
      </c>
      <c r="K9" s="108">
        <v>6825</v>
      </c>
      <c r="L9" s="108">
        <v>5699</v>
      </c>
      <c r="M9" s="108">
        <v>6348</v>
      </c>
      <c r="N9" s="105">
        <f t="shared" si="3"/>
        <v>83494</v>
      </c>
    </row>
    <row r="10" spans="1:14" ht="36" customHeight="1">
      <c r="A10" s="145" t="s">
        <v>566</v>
      </c>
      <c r="B10" s="108">
        <v>13951</v>
      </c>
      <c r="C10" s="108">
        <v>15490</v>
      </c>
      <c r="D10" s="108">
        <v>14419</v>
      </c>
      <c r="E10" s="108">
        <v>16991</v>
      </c>
      <c r="F10" s="108">
        <v>23605</v>
      </c>
      <c r="G10" s="108">
        <v>14976</v>
      </c>
      <c r="H10" s="109">
        <v>25451</v>
      </c>
      <c r="I10" s="108">
        <v>27519</v>
      </c>
      <c r="J10" s="108">
        <v>28797</v>
      </c>
      <c r="K10" s="108">
        <v>18273</v>
      </c>
      <c r="L10" s="108">
        <v>23784</v>
      </c>
      <c r="M10" s="108">
        <v>13345</v>
      </c>
      <c r="N10" s="105">
        <f t="shared" si="3"/>
        <v>236601</v>
      </c>
    </row>
    <row r="11" spans="1:14" ht="36" customHeight="1">
      <c r="A11" s="145" t="s">
        <v>567</v>
      </c>
      <c r="B11" s="108">
        <v>5758</v>
      </c>
      <c r="C11" s="108">
        <v>5511</v>
      </c>
      <c r="D11" s="108">
        <v>5731</v>
      </c>
      <c r="E11" s="108">
        <v>6288</v>
      </c>
      <c r="F11" s="108">
        <v>8190</v>
      </c>
      <c r="G11" s="108">
        <v>5784</v>
      </c>
      <c r="H11" s="109">
        <v>9782</v>
      </c>
      <c r="I11" s="108">
        <v>10447</v>
      </c>
      <c r="J11" s="108">
        <v>9074</v>
      </c>
      <c r="K11" s="108">
        <v>6882</v>
      </c>
      <c r="L11" s="108">
        <v>6213</v>
      </c>
      <c r="M11" s="108">
        <v>6204</v>
      </c>
      <c r="N11" s="105">
        <f>SUM(B11:M11)</f>
        <v>85864</v>
      </c>
    </row>
    <row r="12" spans="1:14" ht="36" customHeight="1">
      <c r="A12" s="145" t="s">
        <v>568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9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5">
        <f t="shared" si="3"/>
        <v>0</v>
      </c>
    </row>
    <row r="13" spans="1:14" ht="36" customHeight="1">
      <c r="A13" s="145" t="s">
        <v>569</v>
      </c>
      <c r="B13" s="108">
        <v>4691</v>
      </c>
      <c r="C13" s="108">
        <v>2614</v>
      </c>
      <c r="D13" s="108">
        <v>1775</v>
      </c>
      <c r="E13" s="108">
        <v>1598</v>
      </c>
      <c r="F13" s="108">
        <v>2341</v>
      </c>
      <c r="G13" s="108">
        <v>1725</v>
      </c>
      <c r="H13" s="109">
        <v>3477</v>
      </c>
      <c r="I13" s="108">
        <v>4541</v>
      </c>
      <c r="J13" s="108">
        <v>5714</v>
      </c>
      <c r="K13" s="108">
        <v>2859</v>
      </c>
      <c r="L13" s="108">
        <v>5033</v>
      </c>
      <c r="M13" s="108">
        <v>3470</v>
      </c>
      <c r="N13" s="105">
        <f t="shared" si="3"/>
        <v>39838</v>
      </c>
    </row>
    <row r="14" spans="1:14" ht="36" customHeight="1">
      <c r="A14" s="145" t="s">
        <v>570</v>
      </c>
      <c r="B14" s="108">
        <v>321</v>
      </c>
      <c r="C14" s="108">
        <v>293</v>
      </c>
      <c r="D14" s="108">
        <v>390</v>
      </c>
      <c r="E14" s="108">
        <v>441</v>
      </c>
      <c r="F14" s="108">
        <v>420</v>
      </c>
      <c r="G14" s="108">
        <v>350</v>
      </c>
      <c r="H14" s="109">
        <v>408</v>
      </c>
      <c r="I14" s="108">
        <v>473</v>
      </c>
      <c r="J14" s="108">
        <v>409</v>
      </c>
      <c r="K14" s="108">
        <v>381</v>
      </c>
      <c r="L14" s="108">
        <v>322</v>
      </c>
      <c r="M14" s="108">
        <v>382</v>
      </c>
      <c r="N14" s="105">
        <f t="shared" si="3"/>
        <v>4590</v>
      </c>
    </row>
    <row r="15" spans="1:14" ht="36" customHeight="1">
      <c r="A15" s="145" t="s">
        <v>338</v>
      </c>
      <c r="B15" s="108">
        <v>2</v>
      </c>
      <c r="C15" s="108">
        <v>3</v>
      </c>
      <c r="D15" s="108">
        <v>2</v>
      </c>
      <c r="E15" s="108">
        <v>3</v>
      </c>
      <c r="F15" s="108">
        <v>8</v>
      </c>
      <c r="G15" s="108">
        <v>3</v>
      </c>
      <c r="H15" s="109">
        <v>4</v>
      </c>
      <c r="I15" s="108">
        <v>4</v>
      </c>
      <c r="J15" s="108">
        <v>3</v>
      </c>
      <c r="K15" s="108">
        <v>9</v>
      </c>
      <c r="L15" s="108">
        <v>7</v>
      </c>
      <c r="M15" s="108">
        <v>1</v>
      </c>
      <c r="N15" s="105">
        <f t="shared" si="3"/>
        <v>49</v>
      </c>
    </row>
    <row r="16" spans="1:14" ht="36" customHeight="1">
      <c r="A16" s="145" t="s">
        <v>571</v>
      </c>
      <c r="B16" s="106">
        <v>23</v>
      </c>
      <c r="C16" s="106">
        <v>18</v>
      </c>
      <c r="D16" s="106">
        <v>31</v>
      </c>
      <c r="E16" s="106">
        <v>37</v>
      </c>
      <c r="F16" s="106">
        <v>37</v>
      </c>
      <c r="G16" s="106">
        <v>32</v>
      </c>
      <c r="H16" s="109">
        <v>24</v>
      </c>
      <c r="I16" s="106">
        <v>33</v>
      </c>
      <c r="J16" s="106">
        <v>46</v>
      </c>
      <c r="K16" s="106">
        <v>29</v>
      </c>
      <c r="L16" s="106">
        <v>27</v>
      </c>
      <c r="M16" s="106">
        <v>32</v>
      </c>
      <c r="N16" s="105">
        <f t="shared" si="3"/>
        <v>369</v>
      </c>
    </row>
    <row r="17" spans="1:14" ht="36" customHeight="1">
      <c r="A17" s="145" t="s">
        <v>572</v>
      </c>
      <c r="B17" s="106">
        <v>17</v>
      </c>
      <c r="C17" s="106">
        <v>13</v>
      </c>
      <c r="D17" s="106">
        <v>12</v>
      </c>
      <c r="E17" s="106">
        <v>18</v>
      </c>
      <c r="F17" s="106">
        <v>16</v>
      </c>
      <c r="G17" s="106">
        <v>18</v>
      </c>
      <c r="H17" s="109">
        <v>20</v>
      </c>
      <c r="I17" s="106">
        <v>22</v>
      </c>
      <c r="J17" s="106">
        <v>28</v>
      </c>
      <c r="K17" s="106">
        <v>10</v>
      </c>
      <c r="L17" s="106">
        <v>8</v>
      </c>
      <c r="M17" s="106">
        <v>23</v>
      </c>
      <c r="N17" s="105">
        <f t="shared" si="3"/>
        <v>205</v>
      </c>
    </row>
    <row r="18" spans="1:14" ht="36" customHeight="1">
      <c r="A18" s="145" t="s">
        <v>573</v>
      </c>
      <c r="B18" s="106">
        <v>279</v>
      </c>
      <c r="C18" s="106">
        <v>219</v>
      </c>
      <c r="D18" s="106">
        <v>291</v>
      </c>
      <c r="E18" s="106">
        <v>344</v>
      </c>
      <c r="F18" s="106">
        <v>373</v>
      </c>
      <c r="G18" s="106">
        <v>302</v>
      </c>
      <c r="H18" s="109">
        <v>315</v>
      </c>
      <c r="I18" s="106">
        <v>308</v>
      </c>
      <c r="J18" s="106">
        <v>479</v>
      </c>
      <c r="K18" s="106">
        <v>406</v>
      </c>
      <c r="L18" s="106">
        <v>329</v>
      </c>
      <c r="M18" s="106">
        <v>272</v>
      </c>
      <c r="N18" s="105">
        <f t="shared" si="3"/>
        <v>3917</v>
      </c>
    </row>
    <row r="19" spans="1:14" ht="36" customHeight="1">
      <c r="A19" s="145" t="s">
        <v>574</v>
      </c>
      <c r="B19" s="106">
        <v>778</v>
      </c>
      <c r="C19" s="106">
        <v>938</v>
      </c>
      <c r="D19" s="106">
        <v>451</v>
      </c>
      <c r="E19" s="106">
        <v>1004</v>
      </c>
      <c r="F19" s="106">
        <v>898</v>
      </c>
      <c r="G19" s="106">
        <v>328</v>
      </c>
      <c r="H19" s="109">
        <v>628</v>
      </c>
      <c r="I19" s="106">
        <v>1201</v>
      </c>
      <c r="J19" s="106">
        <v>816</v>
      </c>
      <c r="K19" s="106">
        <v>629</v>
      </c>
      <c r="L19" s="106">
        <v>1457</v>
      </c>
      <c r="M19" s="106">
        <v>1045</v>
      </c>
      <c r="N19" s="105">
        <f t="shared" si="3"/>
        <v>10173</v>
      </c>
    </row>
    <row r="20" spans="1:14" ht="36" customHeight="1">
      <c r="A20" s="145" t="s">
        <v>575</v>
      </c>
      <c r="B20" s="106">
        <v>3168</v>
      </c>
      <c r="C20" s="106">
        <v>1789</v>
      </c>
      <c r="D20" s="106">
        <v>947</v>
      </c>
      <c r="E20" s="106">
        <v>939</v>
      </c>
      <c r="F20" s="106">
        <v>1571</v>
      </c>
      <c r="G20" s="106">
        <v>1173</v>
      </c>
      <c r="H20" s="109">
        <v>2182</v>
      </c>
      <c r="I20" s="106">
        <v>3323</v>
      </c>
      <c r="J20" s="106">
        <v>3873</v>
      </c>
      <c r="K20" s="106">
        <v>2204</v>
      </c>
      <c r="L20" s="106">
        <v>1800</v>
      </c>
      <c r="M20" s="106">
        <v>2115</v>
      </c>
      <c r="N20" s="105">
        <f t="shared" si="3"/>
        <v>25084</v>
      </c>
    </row>
    <row r="21" spans="1:14" ht="36" customHeight="1">
      <c r="A21" s="145" t="s">
        <v>344</v>
      </c>
      <c r="B21" s="106">
        <v>191</v>
      </c>
      <c r="C21" s="106">
        <v>198</v>
      </c>
      <c r="D21" s="106">
        <v>163</v>
      </c>
      <c r="E21" s="106">
        <v>177</v>
      </c>
      <c r="F21" s="106">
        <v>345</v>
      </c>
      <c r="G21" s="106">
        <v>166</v>
      </c>
      <c r="H21" s="109">
        <v>312</v>
      </c>
      <c r="I21" s="106">
        <v>369</v>
      </c>
      <c r="J21" s="106">
        <v>267</v>
      </c>
      <c r="K21" s="106">
        <v>225</v>
      </c>
      <c r="L21" s="106">
        <v>449</v>
      </c>
      <c r="M21" s="106">
        <v>285</v>
      </c>
      <c r="N21" s="105">
        <f t="shared" si="3"/>
        <v>3147</v>
      </c>
    </row>
    <row r="22" spans="1:14" ht="36" customHeight="1">
      <c r="A22" s="145" t="s">
        <v>576</v>
      </c>
      <c r="B22" s="106">
        <v>280</v>
      </c>
      <c r="C22" s="106">
        <v>239</v>
      </c>
      <c r="D22" s="106">
        <v>98</v>
      </c>
      <c r="E22" s="106">
        <v>125</v>
      </c>
      <c r="F22" s="106">
        <v>161</v>
      </c>
      <c r="G22" s="106">
        <v>97</v>
      </c>
      <c r="H22" s="109">
        <v>263</v>
      </c>
      <c r="I22" s="106">
        <v>408</v>
      </c>
      <c r="J22" s="106">
        <v>408</v>
      </c>
      <c r="K22" s="106">
        <v>209</v>
      </c>
      <c r="L22" s="106">
        <v>252</v>
      </c>
      <c r="M22" s="106">
        <v>272</v>
      </c>
      <c r="N22" s="105">
        <f t="shared" si="3"/>
        <v>2812</v>
      </c>
    </row>
    <row r="23" spans="1:14" ht="36" customHeight="1">
      <c r="A23" s="145" t="s">
        <v>577</v>
      </c>
      <c r="B23" s="108">
        <v>688</v>
      </c>
      <c r="C23" s="108">
        <v>487</v>
      </c>
      <c r="D23" s="108">
        <v>79</v>
      </c>
      <c r="E23" s="108">
        <v>77</v>
      </c>
      <c r="F23" s="108">
        <v>87</v>
      </c>
      <c r="G23" s="108">
        <v>103</v>
      </c>
      <c r="H23" s="109">
        <v>96</v>
      </c>
      <c r="I23" s="108">
        <v>196</v>
      </c>
      <c r="J23" s="108">
        <v>143</v>
      </c>
      <c r="K23" s="108">
        <v>104</v>
      </c>
      <c r="L23" s="108">
        <v>95</v>
      </c>
      <c r="M23" s="108">
        <v>159</v>
      </c>
      <c r="N23" s="105">
        <f t="shared" si="3"/>
        <v>2314</v>
      </c>
    </row>
    <row r="24" spans="1:14" ht="36" customHeight="1">
      <c r="A24" s="145" t="s">
        <v>578</v>
      </c>
      <c r="B24" s="108">
        <v>282</v>
      </c>
      <c r="C24" s="108">
        <v>330</v>
      </c>
      <c r="D24" s="108">
        <v>420</v>
      </c>
      <c r="E24" s="108">
        <v>412</v>
      </c>
      <c r="F24" s="108">
        <v>519</v>
      </c>
      <c r="G24" s="108">
        <v>259</v>
      </c>
      <c r="H24" s="109">
        <v>386</v>
      </c>
      <c r="I24" s="108">
        <v>667</v>
      </c>
      <c r="J24" s="108">
        <v>536</v>
      </c>
      <c r="K24" s="108">
        <v>463</v>
      </c>
      <c r="L24" s="108">
        <v>357</v>
      </c>
      <c r="M24" s="108">
        <v>404</v>
      </c>
      <c r="N24" s="105">
        <f t="shared" si="3"/>
        <v>5035</v>
      </c>
    </row>
    <row r="25" spans="1:14" ht="36" customHeight="1">
      <c r="A25" s="145" t="s">
        <v>579</v>
      </c>
      <c r="B25" s="108">
        <v>339</v>
      </c>
      <c r="C25" s="108">
        <v>305</v>
      </c>
      <c r="D25" s="108">
        <v>299</v>
      </c>
      <c r="E25" s="108">
        <v>274</v>
      </c>
      <c r="F25" s="108">
        <v>438</v>
      </c>
      <c r="G25" s="108">
        <v>248</v>
      </c>
      <c r="H25" s="109">
        <v>254</v>
      </c>
      <c r="I25" s="108">
        <v>464</v>
      </c>
      <c r="J25" s="108">
        <v>306</v>
      </c>
      <c r="K25" s="108">
        <v>210</v>
      </c>
      <c r="L25" s="108">
        <v>245</v>
      </c>
      <c r="M25" s="108">
        <v>218</v>
      </c>
      <c r="N25" s="105">
        <f t="shared" si="3"/>
        <v>3600</v>
      </c>
    </row>
    <row r="26" spans="1:14" ht="36" customHeight="1">
      <c r="A26" s="145" t="s">
        <v>580</v>
      </c>
      <c r="B26" s="106">
        <v>19</v>
      </c>
      <c r="C26" s="106">
        <v>20</v>
      </c>
      <c r="D26" s="106">
        <v>31</v>
      </c>
      <c r="E26" s="106">
        <v>17</v>
      </c>
      <c r="F26" s="106">
        <v>36</v>
      </c>
      <c r="G26" s="106">
        <v>13</v>
      </c>
      <c r="H26" s="109">
        <v>19</v>
      </c>
      <c r="I26" s="106">
        <v>32</v>
      </c>
      <c r="J26" s="106">
        <v>32</v>
      </c>
      <c r="K26" s="106">
        <v>28</v>
      </c>
      <c r="L26" s="106">
        <v>42</v>
      </c>
      <c r="M26" s="106">
        <v>22</v>
      </c>
      <c r="N26" s="105">
        <f t="shared" si="3"/>
        <v>311</v>
      </c>
    </row>
    <row r="27" spans="1:14" ht="36" customHeight="1">
      <c r="A27" s="145" t="s">
        <v>350</v>
      </c>
      <c r="B27" s="106">
        <v>579</v>
      </c>
      <c r="C27" s="106">
        <v>460</v>
      </c>
      <c r="D27" s="106">
        <v>513</v>
      </c>
      <c r="E27" s="106">
        <v>519</v>
      </c>
      <c r="F27" s="106">
        <v>623</v>
      </c>
      <c r="G27" s="106">
        <v>533</v>
      </c>
      <c r="H27" s="109">
        <v>796</v>
      </c>
      <c r="I27" s="106">
        <v>757</v>
      </c>
      <c r="J27" s="106">
        <v>757</v>
      </c>
      <c r="K27" s="106">
        <v>583</v>
      </c>
      <c r="L27" s="106">
        <v>587</v>
      </c>
      <c r="M27" s="106">
        <v>608</v>
      </c>
      <c r="N27" s="105">
        <f t="shared" si="3"/>
        <v>7315</v>
      </c>
    </row>
    <row r="28" spans="1:14" ht="36" customHeight="1">
      <c r="A28" s="145" t="s">
        <v>581</v>
      </c>
      <c r="B28" s="111">
        <v>630</v>
      </c>
      <c r="C28" s="111">
        <v>425</v>
      </c>
      <c r="D28" s="111">
        <v>563</v>
      </c>
      <c r="E28" s="111">
        <v>615</v>
      </c>
      <c r="F28" s="111">
        <v>616</v>
      </c>
      <c r="G28" s="111">
        <v>523</v>
      </c>
      <c r="H28" s="147">
        <v>715</v>
      </c>
      <c r="I28" s="111">
        <v>770</v>
      </c>
      <c r="J28" s="111">
        <v>722</v>
      </c>
      <c r="K28" s="111">
        <v>685</v>
      </c>
      <c r="L28" s="111">
        <v>644</v>
      </c>
      <c r="M28" s="109">
        <v>638</v>
      </c>
      <c r="N28" s="105">
        <f>SUM(B28:M28)</f>
        <v>7546</v>
      </c>
    </row>
    <row r="29" spans="1:14" s="148" customFormat="1" ht="36" customHeight="1">
      <c r="A29" s="113" t="s">
        <v>582</v>
      </c>
      <c r="B29" s="115">
        <f>SUM(B30:B33)</f>
        <v>6150</v>
      </c>
      <c r="C29" s="115">
        <f aca="true" t="shared" si="4" ref="C29:N29">SUM(C30:C33)</f>
        <v>5453</v>
      </c>
      <c r="D29" s="115">
        <f t="shared" si="4"/>
        <v>6273</v>
      </c>
      <c r="E29" s="115">
        <f t="shared" si="4"/>
        <v>7798</v>
      </c>
      <c r="F29" s="115">
        <f t="shared" si="4"/>
        <v>7128</v>
      </c>
      <c r="G29" s="115">
        <f t="shared" si="4"/>
        <v>6387</v>
      </c>
      <c r="H29" s="115">
        <f t="shared" si="4"/>
        <v>9096</v>
      </c>
      <c r="I29" s="115">
        <f t="shared" si="4"/>
        <v>13122</v>
      </c>
      <c r="J29" s="115">
        <f t="shared" si="4"/>
        <v>11165</v>
      </c>
      <c r="K29" s="115">
        <f t="shared" si="4"/>
        <v>7522</v>
      </c>
      <c r="L29" s="115">
        <f t="shared" si="4"/>
        <v>6895</v>
      </c>
      <c r="M29" s="115">
        <f t="shared" si="4"/>
        <v>7883</v>
      </c>
      <c r="N29" s="115">
        <f t="shared" si="4"/>
        <v>94872</v>
      </c>
    </row>
    <row r="30" spans="1:14" ht="36" customHeight="1">
      <c r="A30" s="149" t="s">
        <v>353</v>
      </c>
      <c r="B30" s="111">
        <v>3994</v>
      </c>
      <c r="C30" s="111">
        <v>3207</v>
      </c>
      <c r="D30" s="111">
        <v>3827</v>
      </c>
      <c r="E30" s="111">
        <v>5262</v>
      </c>
      <c r="F30" s="111">
        <v>4244</v>
      </c>
      <c r="G30" s="111">
        <v>3752</v>
      </c>
      <c r="H30" s="147">
        <v>6012</v>
      </c>
      <c r="I30" s="111">
        <v>9761</v>
      </c>
      <c r="J30" s="111">
        <v>8112</v>
      </c>
      <c r="K30" s="111">
        <v>4603</v>
      </c>
      <c r="L30" s="111">
        <v>3934</v>
      </c>
      <c r="M30" s="111">
        <v>4915</v>
      </c>
      <c r="N30" s="115">
        <f t="shared" si="3"/>
        <v>61623</v>
      </c>
    </row>
    <row r="31" spans="1:14" ht="36" customHeight="1">
      <c r="A31" s="149" t="s">
        <v>583</v>
      </c>
      <c r="B31" s="111">
        <v>2141</v>
      </c>
      <c r="C31" s="111">
        <v>2236</v>
      </c>
      <c r="D31" s="111">
        <v>2430</v>
      </c>
      <c r="E31" s="111">
        <v>2517</v>
      </c>
      <c r="F31" s="111">
        <v>2866</v>
      </c>
      <c r="G31" s="111">
        <v>2623</v>
      </c>
      <c r="H31" s="147">
        <v>3064</v>
      </c>
      <c r="I31" s="111">
        <v>3329</v>
      </c>
      <c r="J31" s="111">
        <v>3032</v>
      </c>
      <c r="K31" s="111">
        <v>2903</v>
      </c>
      <c r="L31" s="111">
        <v>2937</v>
      </c>
      <c r="M31" s="111">
        <v>2950</v>
      </c>
      <c r="N31" s="115">
        <f t="shared" si="3"/>
        <v>33028</v>
      </c>
    </row>
    <row r="32" spans="1:14" ht="36" customHeight="1">
      <c r="A32" s="149" t="s">
        <v>355</v>
      </c>
      <c r="B32" s="111">
        <v>15</v>
      </c>
      <c r="C32" s="111">
        <v>10</v>
      </c>
      <c r="D32" s="111">
        <v>16</v>
      </c>
      <c r="E32" s="111">
        <v>19</v>
      </c>
      <c r="F32" s="111">
        <v>18</v>
      </c>
      <c r="G32" s="111">
        <v>12</v>
      </c>
      <c r="H32" s="147">
        <v>20</v>
      </c>
      <c r="I32" s="111">
        <v>32</v>
      </c>
      <c r="J32" s="111">
        <v>21</v>
      </c>
      <c r="K32" s="111">
        <v>16</v>
      </c>
      <c r="L32" s="111">
        <v>24</v>
      </c>
      <c r="M32" s="111">
        <v>18</v>
      </c>
      <c r="N32" s="115">
        <f t="shared" si="3"/>
        <v>221</v>
      </c>
    </row>
    <row r="33" spans="1:14" ht="36" customHeight="1">
      <c r="A33" s="149" t="s">
        <v>584</v>
      </c>
      <c r="B33" s="111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47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5">
        <f t="shared" si="3"/>
        <v>0</v>
      </c>
    </row>
    <row r="34" spans="1:14" ht="36" customHeight="1">
      <c r="A34" s="118" t="s">
        <v>585</v>
      </c>
      <c r="B34" s="119">
        <f>B35+B45+B58</f>
        <v>6048</v>
      </c>
      <c r="C34" s="119">
        <f aca="true" t="shared" si="5" ref="C34:N34">C35+C45+C58</f>
        <v>4226</v>
      </c>
      <c r="D34" s="119">
        <f t="shared" si="5"/>
        <v>4977</v>
      </c>
      <c r="E34" s="119">
        <f t="shared" si="5"/>
        <v>5826</v>
      </c>
      <c r="F34" s="119">
        <f t="shared" si="5"/>
        <v>5017</v>
      </c>
      <c r="G34" s="119">
        <f t="shared" si="5"/>
        <v>5687</v>
      </c>
      <c r="H34" s="119">
        <f t="shared" si="5"/>
        <v>5796</v>
      </c>
      <c r="I34" s="119">
        <f t="shared" si="5"/>
        <v>8500</v>
      </c>
      <c r="J34" s="119">
        <f t="shared" si="5"/>
        <v>8231</v>
      </c>
      <c r="K34" s="119">
        <f t="shared" si="5"/>
        <v>5601</v>
      </c>
      <c r="L34" s="119">
        <f t="shared" si="5"/>
        <v>4650</v>
      </c>
      <c r="M34" s="119">
        <f t="shared" si="5"/>
        <v>5843</v>
      </c>
      <c r="N34" s="119">
        <f t="shared" si="5"/>
        <v>70402</v>
      </c>
    </row>
    <row r="35" spans="1:14" ht="36" customHeight="1">
      <c r="A35" s="113" t="s">
        <v>586</v>
      </c>
      <c r="B35" s="115">
        <f>SUM(B36:B44)</f>
        <v>189</v>
      </c>
      <c r="C35" s="115">
        <f aca="true" t="shared" si="6" ref="C35:N35">SUM(C36:C44)</f>
        <v>154</v>
      </c>
      <c r="D35" s="115">
        <f t="shared" si="6"/>
        <v>129</v>
      </c>
      <c r="E35" s="115">
        <f t="shared" si="6"/>
        <v>178</v>
      </c>
      <c r="F35" s="115">
        <f t="shared" si="6"/>
        <v>161</v>
      </c>
      <c r="G35" s="115">
        <f t="shared" si="6"/>
        <v>221</v>
      </c>
      <c r="H35" s="115">
        <f t="shared" si="6"/>
        <v>206</v>
      </c>
      <c r="I35" s="115">
        <f t="shared" si="6"/>
        <v>306</v>
      </c>
      <c r="J35" s="115">
        <f t="shared" si="6"/>
        <v>354</v>
      </c>
      <c r="K35" s="115">
        <f t="shared" si="6"/>
        <v>324</v>
      </c>
      <c r="L35" s="115">
        <f t="shared" si="6"/>
        <v>123</v>
      </c>
      <c r="M35" s="115">
        <f t="shared" si="6"/>
        <v>169</v>
      </c>
      <c r="N35" s="115">
        <f t="shared" si="6"/>
        <v>2514</v>
      </c>
    </row>
    <row r="36" spans="1:14" ht="36" customHeight="1">
      <c r="A36" s="149" t="s">
        <v>587</v>
      </c>
      <c r="B36" s="111">
        <v>10</v>
      </c>
      <c r="C36" s="111">
        <v>3</v>
      </c>
      <c r="D36" s="111">
        <v>2</v>
      </c>
      <c r="E36" s="111">
        <v>8</v>
      </c>
      <c r="F36" s="111">
        <v>8</v>
      </c>
      <c r="G36" s="111">
        <v>16</v>
      </c>
      <c r="H36" s="111">
        <v>11</v>
      </c>
      <c r="I36" s="111">
        <v>16</v>
      </c>
      <c r="J36" s="111">
        <v>32</v>
      </c>
      <c r="K36" s="111">
        <v>4</v>
      </c>
      <c r="L36" s="111">
        <v>4</v>
      </c>
      <c r="M36" s="111">
        <v>5</v>
      </c>
      <c r="N36" s="115">
        <f>SUM(B36:M36)</f>
        <v>119</v>
      </c>
    </row>
    <row r="37" spans="1:14" ht="36" customHeight="1">
      <c r="A37" s="149" t="s">
        <v>360</v>
      </c>
      <c r="B37" s="111">
        <v>97</v>
      </c>
      <c r="C37" s="111">
        <v>81</v>
      </c>
      <c r="D37" s="111">
        <v>75</v>
      </c>
      <c r="E37" s="111">
        <v>107</v>
      </c>
      <c r="F37" s="111">
        <v>104</v>
      </c>
      <c r="G37" s="111">
        <v>126</v>
      </c>
      <c r="H37" s="111">
        <v>115</v>
      </c>
      <c r="I37" s="111">
        <v>136</v>
      </c>
      <c r="J37" s="111">
        <v>128</v>
      </c>
      <c r="K37" s="111">
        <v>132</v>
      </c>
      <c r="L37" s="111">
        <v>76</v>
      </c>
      <c r="M37" s="111">
        <v>119</v>
      </c>
      <c r="N37" s="115">
        <f aca="true" t="shared" si="7" ref="N37:N57">SUM(B37:M37)</f>
        <v>1296</v>
      </c>
    </row>
    <row r="38" spans="1:14" ht="36" customHeight="1">
      <c r="A38" s="149" t="s">
        <v>588</v>
      </c>
      <c r="B38" s="111">
        <v>4</v>
      </c>
      <c r="C38" s="111">
        <v>2</v>
      </c>
      <c r="D38" s="111">
        <v>1</v>
      </c>
      <c r="E38" s="111">
        <v>0</v>
      </c>
      <c r="F38" s="111">
        <v>2</v>
      </c>
      <c r="G38" s="111">
        <v>2</v>
      </c>
      <c r="H38" s="111">
        <v>7</v>
      </c>
      <c r="I38" s="111">
        <v>6</v>
      </c>
      <c r="J38" s="111">
        <v>3</v>
      </c>
      <c r="K38" s="111">
        <v>2</v>
      </c>
      <c r="L38" s="111">
        <v>3</v>
      </c>
      <c r="M38" s="111">
        <v>1</v>
      </c>
      <c r="N38" s="115">
        <f t="shared" si="7"/>
        <v>33</v>
      </c>
    </row>
    <row r="39" spans="1:14" ht="36" customHeight="1">
      <c r="A39" s="149" t="s">
        <v>362</v>
      </c>
      <c r="B39" s="111">
        <v>3</v>
      </c>
      <c r="C39" s="111">
        <v>1</v>
      </c>
      <c r="D39" s="111">
        <v>4</v>
      </c>
      <c r="E39" s="111">
        <v>3</v>
      </c>
      <c r="F39" s="111">
        <v>9</v>
      </c>
      <c r="G39" s="111">
        <v>4</v>
      </c>
      <c r="H39" s="111">
        <v>5</v>
      </c>
      <c r="I39" s="111">
        <v>7</v>
      </c>
      <c r="J39" s="111">
        <v>9</v>
      </c>
      <c r="K39" s="111">
        <v>9</v>
      </c>
      <c r="L39" s="111">
        <v>4</v>
      </c>
      <c r="M39" s="111">
        <v>8</v>
      </c>
      <c r="N39" s="115">
        <f t="shared" si="7"/>
        <v>66</v>
      </c>
    </row>
    <row r="40" spans="1:14" ht="36" customHeight="1">
      <c r="A40" s="149" t="s">
        <v>589</v>
      </c>
      <c r="B40" s="111">
        <v>37</v>
      </c>
      <c r="C40" s="111">
        <v>31</v>
      </c>
      <c r="D40" s="111">
        <v>30</v>
      </c>
      <c r="E40" s="111">
        <v>31</v>
      </c>
      <c r="F40" s="111">
        <v>27</v>
      </c>
      <c r="G40" s="111">
        <v>37</v>
      </c>
      <c r="H40" s="111">
        <v>44</v>
      </c>
      <c r="I40" s="111">
        <v>89</v>
      </c>
      <c r="J40" s="111">
        <v>106</v>
      </c>
      <c r="K40" s="111">
        <v>51</v>
      </c>
      <c r="L40" s="111">
        <v>27</v>
      </c>
      <c r="M40" s="111">
        <v>21</v>
      </c>
      <c r="N40" s="115">
        <f t="shared" si="7"/>
        <v>531</v>
      </c>
    </row>
    <row r="41" spans="1:14" ht="36" customHeight="1">
      <c r="A41" s="149" t="s">
        <v>590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7</v>
      </c>
      <c r="H41" s="111">
        <v>1</v>
      </c>
      <c r="I41" s="111">
        <v>3</v>
      </c>
      <c r="J41" s="111">
        <v>0</v>
      </c>
      <c r="K41" s="111">
        <v>45</v>
      </c>
      <c r="L41" s="111">
        <v>1</v>
      </c>
      <c r="M41" s="111">
        <v>1</v>
      </c>
      <c r="N41" s="115">
        <f t="shared" si="7"/>
        <v>58</v>
      </c>
    </row>
    <row r="42" spans="1:14" ht="36" customHeight="1">
      <c r="A42" s="149" t="s">
        <v>591</v>
      </c>
      <c r="B42" s="111">
        <v>38</v>
      </c>
      <c r="C42" s="111">
        <v>36</v>
      </c>
      <c r="D42" s="111">
        <v>17</v>
      </c>
      <c r="E42" s="111">
        <v>29</v>
      </c>
      <c r="F42" s="111">
        <v>11</v>
      </c>
      <c r="G42" s="111">
        <v>29</v>
      </c>
      <c r="H42" s="111">
        <v>21</v>
      </c>
      <c r="I42" s="111">
        <v>49</v>
      </c>
      <c r="J42" s="111">
        <v>76</v>
      </c>
      <c r="K42" s="111">
        <v>81</v>
      </c>
      <c r="L42" s="111">
        <v>8</v>
      </c>
      <c r="M42" s="111">
        <v>14</v>
      </c>
      <c r="N42" s="115">
        <f t="shared" si="7"/>
        <v>409</v>
      </c>
    </row>
    <row r="43" spans="1:14" ht="36" customHeight="1">
      <c r="A43" s="149" t="s">
        <v>592</v>
      </c>
      <c r="B43" s="111">
        <v>0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2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5">
        <f t="shared" si="7"/>
        <v>2</v>
      </c>
    </row>
    <row r="44" spans="1:14" ht="36" customHeight="1">
      <c r="A44" s="149" t="s">
        <v>593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5">
        <f>SUM(B44:M44)</f>
        <v>0</v>
      </c>
    </row>
    <row r="45" spans="1:14" ht="36" customHeight="1">
      <c r="A45" s="113" t="s">
        <v>594</v>
      </c>
      <c r="B45" s="115">
        <f>SUM(B46:B57)</f>
        <v>4385</v>
      </c>
      <c r="C45" s="115">
        <f aca="true" t="shared" si="8" ref="C45:N45">SUM(C46:C57)</f>
        <v>3169</v>
      </c>
      <c r="D45" s="115">
        <f t="shared" si="8"/>
        <v>3780</v>
      </c>
      <c r="E45" s="115">
        <f t="shared" si="8"/>
        <v>4578</v>
      </c>
      <c r="F45" s="115">
        <f t="shared" si="8"/>
        <v>3518</v>
      </c>
      <c r="G45" s="115">
        <f t="shared" si="8"/>
        <v>3669</v>
      </c>
      <c r="H45" s="115">
        <f t="shared" si="8"/>
        <v>4206</v>
      </c>
      <c r="I45" s="115">
        <f t="shared" si="8"/>
        <v>5311</v>
      </c>
      <c r="J45" s="115">
        <f t="shared" si="8"/>
        <v>5207</v>
      </c>
      <c r="K45" s="115">
        <f t="shared" si="8"/>
        <v>3820</v>
      </c>
      <c r="L45" s="115">
        <f t="shared" si="8"/>
        <v>3537</v>
      </c>
      <c r="M45" s="115">
        <f t="shared" si="8"/>
        <v>4300</v>
      </c>
      <c r="N45" s="115">
        <f t="shared" si="8"/>
        <v>49480</v>
      </c>
    </row>
    <row r="46" spans="1:14" ht="36" customHeight="1">
      <c r="A46" s="149" t="s">
        <v>595</v>
      </c>
      <c r="B46" s="111">
        <v>1</v>
      </c>
      <c r="C46" s="111">
        <v>0</v>
      </c>
      <c r="D46" s="111">
        <v>2</v>
      </c>
      <c r="E46" s="111">
        <v>3</v>
      </c>
      <c r="F46" s="111">
        <v>3</v>
      </c>
      <c r="G46" s="111">
        <v>6</v>
      </c>
      <c r="H46" s="111">
        <v>4</v>
      </c>
      <c r="I46" s="111">
        <v>2</v>
      </c>
      <c r="J46" s="111">
        <v>8</v>
      </c>
      <c r="K46" s="111">
        <v>17</v>
      </c>
      <c r="L46" s="111">
        <v>1</v>
      </c>
      <c r="M46" s="111">
        <v>1</v>
      </c>
      <c r="N46" s="115">
        <f t="shared" si="7"/>
        <v>48</v>
      </c>
    </row>
    <row r="47" spans="1:14" ht="36" customHeight="1">
      <c r="A47" s="149" t="s">
        <v>596</v>
      </c>
      <c r="B47" s="111">
        <v>14</v>
      </c>
      <c r="C47" s="111">
        <v>12</v>
      </c>
      <c r="D47" s="111">
        <v>1</v>
      </c>
      <c r="E47" s="111">
        <v>6</v>
      </c>
      <c r="F47" s="111">
        <v>5</v>
      </c>
      <c r="G47" s="111">
        <v>8</v>
      </c>
      <c r="H47" s="111">
        <v>6</v>
      </c>
      <c r="I47" s="111">
        <v>14</v>
      </c>
      <c r="J47" s="111">
        <v>10</v>
      </c>
      <c r="K47" s="111">
        <v>10</v>
      </c>
      <c r="L47" s="111">
        <v>9</v>
      </c>
      <c r="M47" s="111">
        <v>8</v>
      </c>
      <c r="N47" s="115">
        <f t="shared" si="7"/>
        <v>103</v>
      </c>
    </row>
    <row r="48" spans="1:14" ht="36" customHeight="1">
      <c r="A48" s="149" t="s">
        <v>597</v>
      </c>
      <c r="B48" s="111">
        <v>3803</v>
      </c>
      <c r="C48" s="111">
        <v>2726</v>
      </c>
      <c r="D48" s="111">
        <v>3277</v>
      </c>
      <c r="E48" s="111">
        <v>3905</v>
      </c>
      <c r="F48" s="111">
        <v>2936</v>
      </c>
      <c r="G48" s="111">
        <v>3022</v>
      </c>
      <c r="H48" s="111">
        <v>3440</v>
      </c>
      <c r="I48" s="111">
        <v>4211</v>
      </c>
      <c r="J48" s="111">
        <v>4303</v>
      </c>
      <c r="K48" s="111">
        <v>3076</v>
      </c>
      <c r="L48" s="111">
        <v>2844</v>
      </c>
      <c r="M48" s="111">
        <v>3438</v>
      </c>
      <c r="N48" s="115">
        <f t="shared" si="7"/>
        <v>40981</v>
      </c>
    </row>
    <row r="49" spans="1:14" ht="36" customHeight="1">
      <c r="A49" s="149" t="s">
        <v>598</v>
      </c>
      <c r="B49" s="111">
        <v>405</v>
      </c>
      <c r="C49" s="111">
        <v>341</v>
      </c>
      <c r="D49" s="111">
        <v>398</v>
      </c>
      <c r="E49" s="111">
        <v>496</v>
      </c>
      <c r="F49" s="111">
        <v>427</v>
      </c>
      <c r="G49" s="111">
        <v>458</v>
      </c>
      <c r="H49" s="111">
        <v>572</v>
      </c>
      <c r="I49" s="111">
        <v>697</v>
      </c>
      <c r="J49" s="111">
        <v>634</v>
      </c>
      <c r="K49" s="111">
        <v>567</v>
      </c>
      <c r="L49" s="111">
        <v>551</v>
      </c>
      <c r="M49" s="111">
        <v>690</v>
      </c>
      <c r="N49" s="115">
        <f t="shared" si="7"/>
        <v>6236</v>
      </c>
    </row>
    <row r="50" spans="1:14" ht="36" customHeight="1">
      <c r="A50" s="149" t="s">
        <v>599</v>
      </c>
      <c r="B50" s="111">
        <v>65</v>
      </c>
      <c r="C50" s="111">
        <v>24</v>
      </c>
      <c r="D50" s="111">
        <v>34</v>
      </c>
      <c r="E50" s="111">
        <v>49</v>
      </c>
      <c r="F50" s="111">
        <v>43</v>
      </c>
      <c r="G50" s="111">
        <v>56</v>
      </c>
      <c r="H50" s="111">
        <v>77</v>
      </c>
      <c r="I50" s="111">
        <v>113</v>
      </c>
      <c r="J50" s="111">
        <v>73</v>
      </c>
      <c r="K50" s="111">
        <v>46</v>
      </c>
      <c r="L50" s="111">
        <v>49</v>
      </c>
      <c r="M50" s="111">
        <v>75</v>
      </c>
      <c r="N50" s="115">
        <f t="shared" si="7"/>
        <v>704</v>
      </c>
    </row>
    <row r="51" spans="1:14" ht="36" customHeight="1">
      <c r="A51" s="149" t="s">
        <v>600</v>
      </c>
      <c r="B51" s="111">
        <v>10</v>
      </c>
      <c r="C51" s="111">
        <v>17</v>
      </c>
      <c r="D51" s="111">
        <v>16</v>
      </c>
      <c r="E51" s="111">
        <v>12</v>
      </c>
      <c r="F51" s="111">
        <v>14</v>
      </c>
      <c r="G51" s="111">
        <v>9</v>
      </c>
      <c r="H51" s="111">
        <v>21</v>
      </c>
      <c r="I51" s="111">
        <v>26</v>
      </c>
      <c r="J51" s="111">
        <v>27</v>
      </c>
      <c r="K51" s="111">
        <v>12</v>
      </c>
      <c r="L51" s="111">
        <v>6</v>
      </c>
      <c r="M51" s="111">
        <v>11</v>
      </c>
      <c r="N51" s="115">
        <f t="shared" si="7"/>
        <v>181</v>
      </c>
    </row>
    <row r="52" spans="1:14" ht="36" customHeight="1">
      <c r="A52" s="149" t="s">
        <v>601</v>
      </c>
      <c r="B52" s="111">
        <v>12</v>
      </c>
      <c r="C52" s="111">
        <v>4</v>
      </c>
      <c r="D52" s="111">
        <v>5</v>
      </c>
      <c r="E52" s="111">
        <v>17</v>
      </c>
      <c r="F52" s="111">
        <v>14</v>
      </c>
      <c r="G52" s="111">
        <v>10</v>
      </c>
      <c r="H52" s="111">
        <v>9</v>
      </c>
      <c r="I52" s="111">
        <v>16</v>
      </c>
      <c r="J52" s="111">
        <v>13</v>
      </c>
      <c r="K52" s="111">
        <v>12</v>
      </c>
      <c r="L52" s="111">
        <v>7</v>
      </c>
      <c r="M52" s="111">
        <v>5</v>
      </c>
      <c r="N52" s="115">
        <f t="shared" si="7"/>
        <v>124</v>
      </c>
    </row>
    <row r="53" spans="1:14" ht="36" customHeight="1">
      <c r="A53" s="149" t="s">
        <v>602</v>
      </c>
      <c r="B53" s="111">
        <v>3</v>
      </c>
      <c r="C53" s="111">
        <v>3</v>
      </c>
      <c r="D53" s="111">
        <v>4</v>
      </c>
      <c r="E53" s="111">
        <v>7</v>
      </c>
      <c r="F53" s="111">
        <v>4</v>
      </c>
      <c r="G53" s="111">
        <v>8</v>
      </c>
      <c r="H53" s="111">
        <v>8</v>
      </c>
      <c r="I53" s="111">
        <v>5</v>
      </c>
      <c r="J53" s="111">
        <v>2</v>
      </c>
      <c r="K53" s="111">
        <v>9</v>
      </c>
      <c r="L53" s="111">
        <v>9</v>
      </c>
      <c r="M53" s="111">
        <v>6</v>
      </c>
      <c r="N53" s="115">
        <f t="shared" si="7"/>
        <v>68</v>
      </c>
    </row>
    <row r="54" spans="1:14" ht="36" customHeight="1">
      <c r="A54" s="149" t="s">
        <v>603</v>
      </c>
      <c r="B54" s="111">
        <v>2</v>
      </c>
      <c r="C54" s="111">
        <v>0</v>
      </c>
      <c r="D54" s="111">
        <v>1</v>
      </c>
      <c r="E54" s="111">
        <v>2</v>
      </c>
      <c r="F54" s="111">
        <v>2</v>
      </c>
      <c r="G54" s="111">
        <v>4</v>
      </c>
      <c r="H54" s="111">
        <v>3</v>
      </c>
      <c r="I54" s="111">
        <v>8</v>
      </c>
      <c r="J54" s="111">
        <v>4</v>
      </c>
      <c r="K54" s="111">
        <v>4</v>
      </c>
      <c r="L54" s="111">
        <v>4</v>
      </c>
      <c r="M54" s="111">
        <v>3</v>
      </c>
      <c r="N54" s="115">
        <f t="shared" si="7"/>
        <v>37</v>
      </c>
    </row>
    <row r="55" spans="1:14" ht="36" customHeight="1">
      <c r="A55" s="128" t="s">
        <v>604</v>
      </c>
      <c r="B55" s="111">
        <v>20</v>
      </c>
      <c r="C55" s="111">
        <v>11</v>
      </c>
      <c r="D55" s="111">
        <v>6</v>
      </c>
      <c r="E55" s="111">
        <v>27</v>
      </c>
      <c r="F55" s="111">
        <v>27</v>
      </c>
      <c r="G55" s="111">
        <v>48</v>
      </c>
      <c r="H55" s="111">
        <v>23</v>
      </c>
      <c r="I55" s="111">
        <v>59</v>
      </c>
      <c r="J55" s="111">
        <v>46</v>
      </c>
      <c r="K55" s="111">
        <v>33</v>
      </c>
      <c r="L55" s="111">
        <v>35</v>
      </c>
      <c r="M55" s="111">
        <v>19</v>
      </c>
      <c r="N55" s="115">
        <f t="shared" si="7"/>
        <v>354</v>
      </c>
    </row>
    <row r="56" spans="1:14" ht="36" customHeight="1">
      <c r="A56" s="149" t="s">
        <v>605</v>
      </c>
      <c r="B56" s="111">
        <v>33</v>
      </c>
      <c r="C56" s="111">
        <v>21</v>
      </c>
      <c r="D56" s="111">
        <v>29</v>
      </c>
      <c r="E56" s="111">
        <v>32</v>
      </c>
      <c r="F56" s="111">
        <v>30</v>
      </c>
      <c r="G56" s="111">
        <v>31</v>
      </c>
      <c r="H56" s="111">
        <v>33</v>
      </c>
      <c r="I56" s="111">
        <v>90</v>
      </c>
      <c r="J56" s="111">
        <v>57</v>
      </c>
      <c r="K56" s="111">
        <v>18</v>
      </c>
      <c r="L56" s="111">
        <v>13</v>
      </c>
      <c r="M56" s="111">
        <v>31</v>
      </c>
      <c r="N56" s="115">
        <f t="shared" si="7"/>
        <v>418</v>
      </c>
    </row>
    <row r="57" spans="1:14" ht="36" customHeight="1">
      <c r="A57" s="149" t="s">
        <v>606</v>
      </c>
      <c r="B57" s="111">
        <v>17</v>
      </c>
      <c r="C57" s="111">
        <v>10</v>
      </c>
      <c r="D57" s="111">
        <v>7</v>
      </c>
      <c r="E57" s="111">
        <v>22</v>
      </c>
      <c r="F57" s="111">
        <v>13</v>
      </c>
      <c r="G57" s="111">
        <v>9</v>
      </c>
      <c r="H57" s="111">
        <v>10</v>
      </c>
      <c r="I57" s="111">
        <v>70</v>
      </c>
      <c r="J57" s="111">
        <v>30</v>
      </c>
      <c r="K57" s="111">
        <v>16</v>
      </c>
      <c r="L57" s="111">
        <v>9</v>
      </c>
      <c r="M57" s="111">
        <v>13</v>
      </c>
      <c r="N57" s="115">
        <f t="shared" si="7"/>
        <v>226</v>
      </c>
    </row>
    <row r="58" spans="1:14" ht="36" customHeight="1">
      <c r="A58" s="113" t="s">
        <v>381</v>
      </c>
      <c r="B58" s="115">
        <f>SUM(B59:B80)</f>
        <v>1474</v>
      </c>
      <c r="C58" s="115">
        <f aca="true" t="shared" si="9" ref="C58:N58">SUM(C59:C80)</f>
        <v>903</v>
      </c>
      <c r="D58" s="115">
        <f t="shared" si="9"/>
        <v>1068</v>
      </c>
      <c r="E58" s="115">
        <f t="shared" si="9"/>
        <v>1070</v>
      </c>
      <c r="F58" s="115">
        <f t="shared" si="9"/>
        <v>1338</v>
      </c>
      <c r="G58" s="115">
        <f t="shared" si="9"/>
        <v>1797</v>
      </c>
      <c r="H58" s="115">
        <f t="shared" si="9"/>
        <v>1384</v>
      </c>
      <c r="I58" s="115">
        <f t="shared" si="9"/>
        <v>2883</v>
      </c>
      <c r="J58" s="115">
        <f t="shared" si="9"/>
        <v>2670</v>
      </c>
      <c r="K58" s="115">
        <f t="shared" si="9"/>
        <v>1457</v>
      </c>
      <c r="L58" s="115">
        <f t="shared" si="9"/>
        <v>990</v>
      </c>
      <c r="M58" s="115">
        <f t="shared" si="9"/>
        <v>1374</v>
      </c>
      <c r="N58" s="115">
        <f t="shared" si="9"/>
        <v>18408</v>
      </c>
    </row>
    <row r="59" spans="1:14" ht="36" customHeight="1">
      <c r="A59" s="149" t="s">
        <v>607</v>
      </c>
      <c r="B59" s="111">
        <v>0</v>
      </c>
      <c r="C59" s="111">
        <v>1</v>
      </c>
      <c r="D59" s="111">
        <v>0</v>
      </c>
      <c r="E59" s="111">
        <v>0</v>
      </c>
      <c r="F59" s="111">
        <v>1</v>
      </c>
      <c r="G59" s="111">
        <v>0</v>
      </c>
      <c r="H59" s="111">
        <v>0</v>
      </c>
      <c r="I59" s="111">
        <v>2</v>
      </c>
      <c r="J59" s="111">
        <v>1</v>
      </c>
      <c r="K59" s="111">
        <v>0</v>
      </c>
      <c r="L59" s="111">
        <v>0</v>
      </c>
      <c r="M59" s="111">
        <v>1</v>
      </c>
      <c r="N59" s="115">
        <f aca="true" t="shared" si="10" ref="N59:N120">SUM(B59:M59)</f>
        <v>6</v>
      </c>
    </row>
    <row r="60" spans="1:14" ht="36" customHeight="1">
      <c r="A60" s="149" t="s">
        <v>608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1</v>
      </c>
      <c r="H60" s="111">
        <v>0</v>
      </c>
      <c r="I60" s="111">
        <v>33</v>
      </c>
      <c r="J60" s="111">
        <v>0</v>
      </c>
      <c r="K60" s="111">
        <v>0</v>
      </c>
      <c r="L60" s="111">
        <v>1</v>
      </c>
      <c r="M60" s="111">
        <v>0</v>
      </c>
      <c r="N60" s="115">
        <f t="shared" si="10"/>
        <v>35</v>
      </c>
    </row>
    <row r="61" spans="1:14" ht="36" customHeight="1">
      <c r="A61" s="149" t="s">
        <v>383</v>
      </c>
      <c r="B61" s="111">
        <v>28</v>
      </c>
      <c r="C61" s="111">
        <v>19</v>
      </c>
      <c r="D61" s="111">
        <v>11</v>
      </c>
      <c r="E61" s="111">
        <v>11</v>
      </c>
      <c r="F61" s="111">
        <v>29</v>
      </c>
      <c r="G61" s="111">
        <v>13</v>
      </c>
      <c r="H61" s="111">
        <v>6</v>
      </c>
      <c r="I61" s="111">
        <v>0</v>
      </c>
      <c r="J61" s="111">
        <v>51</v>
      </c>
      <c r="K61" s="111">
        <v>18</v>
      </c>
      <c r="L61" s="111">
        <v>7</v>
      </c>
      <c r="M61" s="111">
        <v>19</v>
      </c>
      <c r="N61" s="115">
        <f t="shared" si="10"/>
        <v>212</v>
      </c>
    </row>
    <row r="62" spans="1:14" ht="36" customHeight="1">
      <c r="A62" s="149" t="s">
        <v>609</v>
      </c>
      <c r="B62" s="111">
        <v>0</v>
      </c>
      <c r="C62" s="111">
        <v>0</v>
      </c>
      <c r="D62" s="111">
        <v>0</v>
      </c>
      <c r="E62" s="111">
        <v>1</v>
      </c>
      <c r="F62" s="111">
        <v>1</v>
      </c>
      <c r="G62" s="111">
        <v>4</v>
      </c>
      <c r="H62" s="111">
        <v>0</v>
      </c>
      <c r="I62" s="111">
        <v>198</v>
      </c>
      <c r="J62" s="111">
        <v>7</v>
      </c>
      <c r="K62" s="111">
        <v>4</v>
      </c>
      <c r="L62" s="111">
        <v>1</v>
      </c>
      <c r="M62" s="111">
        <v>2</v>
      </c>
      <c r="N62" s="115">
        <f t="shared" si="10"/>
        <v>218</v>
      </c>
    </row>
    <row r="63" spans="1:14" ht="36" customHeight="1">
      <c r="A63" s="149" t="s">
        <v>610</v>
      </c>
      <c r="B63" s="111">
        <v>157</v>
      </c>
      <c r="C63" s="111">
        <v>113</v>
      </c>
      <c r="D63" s="111">
        <v>145</v>
      </c>
      <c r="E63" s="111">
        <v>128</v>
      </c>
      <c r="F63" s="111">
        <v>183</v>
      </c>
      <c r="G63" s="111">
        <v>140</v>
      </c>
      <c r="H63" s="111">
        <v>242</v>
      </c>
      <c r="I63" s="111">
        <v>0</v>
      </c>
      <c r="J63" s="111">
        <v>187</v>
      </c>
      <c r="K63" s="111">
        <v>150</v>
      </c>
      <c r="L63" s="111">
        <v>90</v>
      </c>
      <c r="M63" s="111">
        <v>177</v>
      </c>
      <c r="N63" s="115">
        <f t="shared" si="10"/>
        <v>1712</v>
      </c>
    </row>
    <row r="64" spans="1:14" ht="36" customHeight="1">
      <c r="A64" s="149" t="s">
        <v>386</v>
      </c>
      <c r="B64" s="111">
        <v>0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39</v>
      </c>
      <c r="J64" s="111">
        <v>0</v>
      </c>
      <c r="K64" s="111">
        <v>0</v>
      </c>
      <c r="L64" s="111">
        <v>0</v>
      </c>
      <c r="M64" s="111">
        <v>0</v>
      </c>
      <c r="N64" s="115">
        <f t="shared" si="10"/>
        <v>39</v>
      </c>
    </row>
    <row r="65" spans="1:14" ht="36" customHeight="1">
      <c r="A65" s="149" t="s">
        <v>611</v>
      </c>
      <c r="B65" s="111">
        <v>12</v>
      </c>
      <c r="C65" s="111">
        <v>15</v>
      </c>
      <c r="D65" s="111">
        <v>17</v>
      </c>
      <c r="E65" s="111">
        <v>21</v>
      </c>
      <c r="F65" s="111">
        <v>24</v>
      </c>
      <c r="G65" s="111">
        <v>18</v>
      </c>
      <c r="H65" s="111">
        <v>30</v>
      </c>
      <c r="I65" s="111">
        <v>81</v>
      </c>
      <c r="J65" s="111">
        <v>21</v>
      </c>
      <c r="K65" s="111">
        <v>19</v>
      </c>
      <c r="L65" s="111">
        <v>12</v>
      </c>
      <c r="M65" s="111">
        <v>21</v>
      </c>
      <c r="N65" s="115">
        <f t="shared" si="10"/>
        <v>291</v>
      </c>
    </row>
    <row r="66" spans="1:14" ht="36" customHeight="1">
      <c r="A66" s="149" t="s">
        <v>388</v>
      </c>
      <c r="B66" s="111">
        <v>41</v>
      </c>
      <c r="C66" s="111">
        <v>27</v>
      </c>
      <c r="D66" s="111">
        <v>29</v>
      </c>
      <c r="E66" s="111">
        <v>37</v>
      </c>
      <c r="F66" s="111">
        <v>52</v>
      </c>
      <c r="G66" s="111">
        <v>44</v>
      </c>
      <c r="H66" s="111">
        <v>40</v>
      </c>
      <c r="I66" s="111">
        <v>98</v>
      </c>
      <c r="J66" s="111">
        <v>99</v>
      </c>
      <c r="K66" s="111">
        <v>60</v>
      </c>
      <c r="L66" s="111">
        <v>30</v>
      </c>
      <c r="M66" s="111">
        <v>42</v>
      </c>
      <c r="N66" s="115">
        <f t="shared" si="10"/>
        <v>599</v>
      </c>
    </row>
    <row r="67" spans="1:14" ht="36" customHeight="1">
      <c r="A67" s="149" t="s">
        <v>389</v>
      </c>
      <c r="B67" s="111">
        <v>40</v>
      </c>
      <c r="C67" s="111">
        <v>48</v>
      </c>
      <c r="D67" s="111">
        <v>60</v>
      </c>
      <c r="E67" s="111">
        <v>39</v>
      </c>
      <c r="F67" s="111">
        <v>56</v>
      </c>
      <c r="G67" s="111">
        <v>54</v>
      </c>
      <c r="H67" s="111">
        <v>60</v>
      </c>
      <c r="I67" s="111">
        <v>1</v>
      </c>
      <c r="J67" s="111">
        <v>140</v>
      </c>
      <c r="K67" s="111">
        <v>73</v>
      </c>
      <c r="L67" s="111">
        <v>40</v>
      </c>
      <c r="M67" s="111">
        <v>58</v>
      </c>
      <c r="N67" s="115">
        <f t="shared" si="10"/>
        <v>669</v>
      </c>
    </row>
    <row r="68" spans="1:14" ht="36" customHeight="1">
      <c r="A68" s="149" t="s">
        <v>390</v>
      </c>
      <c r="B68" s="111">
        <v>3</v>
      </c>
      <c r="C68" s="111">
        <v>2</v>
      </c>
      <c r="D68" s="111">
        <v>2</v>
      </c>
      <c r="E68" s="111">
        <v>4</v>
      </c>
      <c r="F68" s="111">
        <v>0</v>
      </c>
      <c r="G68" s="111">
        <v>2</v>
      </c>
      <c r="H68" s="111">
        <v>1</v>
      </c>
      <c r="I68" s="111">
        <v>54</v>
      </c>
      <c r="J68" s="111">
        <v>0</v>
      </c>
      <c r="K68" s="111">
        <v>1</v>
      </c>
      <c r="L68" s="111">
        <v>1</v>
      </c>
      <c r="M68" s="111">
        <v>1</v>
      </c>
      <c r="N68" s="115">
        <f t="shared" si="10"/>
        <v>71</v>
      </c>
    </row>
    <row r="69" spans="1:14" ht="36" customHeight="1">
      <c r="A69" s="149" t="s">
        <v>612</v>
      </c>
      <c r="B69" s="111">
        <v>31</v>
      </c>
      <c r="C69" s="111">
        <v>25</v>
      </c>
      <c r="D69" s="111">
        <v>39</v>
      </c>
      <c r="E69" s="111">
        <v>28</v>
      </c>
      <c r="F69" s="111">
        <v>28</v>
      </c>
      <c r="G69" s="111">
        <v>27</v>
      </c>
      <c r="H69" s="111">
        <v>24</v>
      </c>
      <c r="I69" s="111">
        <v>558</v>
      </c>
      <c r="J69" s="111">
        <v>95</v>
      </c>
      <c r="K69" s="111">
        <v>42</v>
      </c>
      <c r="L69" s="111">
        <v>31</v>
      </c>
      <c r="M69" s="111">
        <v>34</v>
      </c>
      <c r="N69" s="115">
        <f t="shared" si="10"/>
        <v>962</v>
      </c>
    </row>
    <row r="70" spans="1:14" ht="36" customHeight="1">
      <c r="A70" s="149" t="s">
        <v>613</v>
      </c>
      <c r="B70" s="111">
        <v>386</v>
      </c>
      <c r="C70" s="111">
        <v>183</v>
      </c>
      <c r="D70" s="111">
        <v>206</v>
      </c>
      <c r="E70" s="111">
        <v>208</v>
      </c>
      <c r="F70" s="111">
        <v>208</v>
      </c>
      <c r="G70" s="111">
        <v>839</v>
      </c>
      <c r="H70" s="111">
        <v>238</v>
      </c>
      <c r="I70" s="111">
        <v>56</v>
      </c>
      <c r="J70" s="111">
        <v>352</v>
      </c>
      <c r="K70" s="111">
        <v>287</v>
      </c>
      <c r="L70" s="111">
        <v>230</v>
      </c>
      <c r="M70" s="111">
        <v>312</v>
      </c>
      <c r="N70" s="115">
        <f t="shared" si="10"/>
        <v>3505</v>
      </c>
    </row>
    <row r="71" spans="1:14" ht="36" customHeight="1">
      <c r="A71" s="149" t="s">
        <v>614</v>
      </c>
      <c r="B71" s="111">
        <v>23</v>
      </c>
      <c r="C71" s="111">
        <v>17</v>
      </c>
      <c r="D71" s="111">
        <v>20</v>
      </c>
      <c r="E71" s="111">
        <v>24</v>
      </c>
      <c r="F71" s="111">
        <v>24</v>
      </c>
      <c r="G71" s="111">
        <v>42</v>
      </c>
      <c r="H71" s="111">
        <v>29</v>
      </c>
      <c r="I71" s="111">
        <v>2</v>
      </c>
      <c r="J71" s="111">
        <v>72</v>
      </c>
      <c r="K71" s="111">
        <v>37</v>
      </c>
      <c r="L71" s="111">
        <v>17</v>
      </c>
      <c r="M71" s="111">
        <v>29</v>
      </c>
      <c r="N71" s="115">
        <f t="shared" si="10"/>
        <v>336</v>
      </c>
    </row>
    <row r="72" spans="1:14" ht="36" customHeight="1">
      <c r="A72" s="149" t="s">
        <v>615</v>
      </c>
      <c r="B72" s="111">
        <v>2</v>
      </c>
      <c r="C72" s="111">
        <v>2</v>
      </c>
      <c r="D72" s="111">
        <v>3</v>
      </c>
      <c r="E72" s="111">
        <v>8</v>
      </c>
      <c r="F72" s="111">
        <v>4</v>
      </c>
      <c r="G72" s="111">
        <v>5</v>
      </c>
      <c r="H72" s="111">
        <v>1</v>
      </c>
      <c r="I72" s="111">
        <v>658</v>
      </c>
      <c r="J72" s="111">
        <v>1</v>
      </c>
      <c r="K72" s="111">
        <v>0</v>
      </c>
      <c r="L72" s="111">
        <v>2</v>
      </c>
      <c r="M72" s="111">
        <v>2</v>
      </c>
      <c r="N72" s="115">
        <f t="shared" si="10"/>
        <v>688</v>
      </c>
    </row>
    <row r="73" spans="1:14" ht="36" customHeight="1">
      <c r="A73" s="149" t="s">
        <v>616</v>
      </c>
      <c r="B73" s="111">
        <v>108</v>
      </c>
      <c r="C73" s="111">
        <v>101</v>
      </c>
      <c r="D73" s="111">
        <v>132</v>
      </c>
      <c r="E73" s="111">
        <v>102</v>
      </c>
      <c r="F73" s="111">
        <v>154</v>
      </c>
      <c r="G73" s="111">
        <v>107</v>
      </c>
      <c r="H73" s="111">
        <v>149</v>
      </c>
      <c r="I73" s="111">
        <v>20</v>
      </c>
      <c r="J73" s="111">
        <v>617</v>
      </c>
      <c r="K73" s="111">
        <v>193</v>
      </c>
      <c r="L73" s="111">
        <v>142</v>
      </c>
      <c r="M73" s="111">
        <v>153</v>
      </c>
      <c r="N73" s="115">
        <f t="shared" si="10"/>
        <v>1978</v>
      </c>
    </row>
    <row r="74" spans="1:14" ht="36" customHeight="1">
      <c r="A74" s="149" t="s">
        <v>617</v>
      </c>
      <c r="B74" s="111">
        <v>6</v>
      </c>
      <c r="C74" s="111">
        <v>14</v>
      </c>
      <c r="D74" s="111">
        <v>10</v>
      </c>
      <c r="E74" s="111">
        <v>11</v>
      </c>
      <c r="F74" s="111">
        <v>16</v>
      </c>
      <c r="G74" s="111">
        <v>36</v>
      </c>
      <c r="H74" s="111">
        <v>19</v>
      </c>
      <c r="I74" s="111">
        <v>47</v>
      </c>
      <c r="J74" s="111">
        <v>29</v>
      </c>
      <c r="K74" s="111">
        <v>15</v>
      </c>
      <c r="L74" s="111">
        <v>9</v>
      </c>
      <c r="M74" s="111">
        <v>17</v>
      </c>
      <c r="N74" s="115">
        <f t="shared" si="10"/>
        <v>229</v>
      </c>
    </row>
    <row r="75" spans="1:14" ht="36" customHeight="1">
      <c r="A75" s="149" t="s">
        <v>618</v>
      </c>
      <c r="B75" s="111">
        <v>13</v>
      </c>
      <c r="C75" s="111">
        <v>9</v>
      </c>
      <c r="D75" s="111">
        <v>11</v>
      </c>
      <c r="E75" s="111">
        <v>20</v>
      </c>
      <c r="F75" s="111">
        <v>36</v>
      </c>
      <c r="G75" s="111">
        <v>21</v>
      </c>
      <c r="H75" s="111">
        <v>32</v>
      </c>
      <c r="I75" s="111">
        <v>3</v>
      </c>
      <c r="J75" s="111">
        <v>50</v>
      </c>
      <c r="K75" s="111">
        <v>36</v>
      </c>
      <c r="L75" s="111">
        <v>13</v>
      </c>
      <c r="M75" s="111">
        <v>19</v>
      </c>
      <c r="N75" s="115">
        <f t="shared" si="10"/>
        <v>263</v>
      </c>
    </row>
    <row r="76" spans="1:14" ht="36" customHeight="1">
      <c r="A76" s="149" t="s">
        <v>619</v>
      </c>
      <c r="B76" s="111">
        <v>6</v>
      </c>
      <c r="C76" s="111">
        <v>4</v>
      </c>
      <c r="D76" s="111">
        <v>6</v>
      </c>
      <c r="E76" s="111">
        <v>6</v>
      </c>
      <c r="F76" s="111">
        <v>9</v>
      </c>
      <c r="G76" s="111">
        <v>8</v>
      </c>
      <c r="H76" s="111">
        <v>7</v>
      </c>
      <c r="I76" s="111">
        <v>291</v>
      </c>
      <c r="J76" s="111">
        <v>11</v>
      </c>
      <c r="K76" s="111">
        <v>9</v>
      </c>
      <c r="L76" s="111">
        <v>3</v>
      </c>
      <c r="M76" s="111">
        <v>4</v>
      </c>
      <c r="N76" s="115">
        <f t="shared" si="10"/>
        <v>364</v>
      </c>
    </row>
    <row r="77" spans="1:14" ht="36" customHeight="1">
      <c r="A77" s="149" t="s">
        <v>620</v>
      </c>
      <c r="B77" s="111">
        <v>333</v>
      </c>
      <c r="C77" s="111">
        <v>114</v>
      </c>
      <c r="D77" s="111">
        <v>148</v>
      </c>
      <c r="E77" s="111">
        <v>193</v>
      </c>
      <c r="F77" s="111">
        <v>180</v>
      </c>
      <c r="G77" s="111">
        <v>159</v>
      </c>
      <c r="H77" s="111">
        <v>181</v>
      </c>
      <c r="I77" s="111">
        <v>487</v>
      </c>
      <c r="J77" s="111">
        <v>327</v>
      </c>
      <c r="K77" s="111">
        <v>186</v>
      </c>
      <c r="L77" s="111">
        <v>123</v>
      </c>
      <c r="M77" s="111">
        <v>174</v>
      </c>
      <c r="N77" s="115">
        <f t="shared" si="10"/>
        <v>2605</v>
      </c>
    </row>
    <row r="78" spans="1:14" ht="36" customHeight="1">
      <c r="A78" s="149" t="s">
        <v>400</v>
      </c>
      <c r="B78" s="111">
        <v>119</v>
      </c>
      <c r="C78" s="111">
        <v>78</v>
      </c>
      <c r="D78" s="111">
        <v>111</v>
      </c>
      <c r="E78" s="111">
        <v>98</v>
      </c>
      <c r="F78" s="111">
        <v>156</v>
      </c>
      <c r="G78" s="111">
        <v>136</v>
      </c>
      <c r="H78" s="111">
        <v>164</v>
      </c>
      <c r="I78" s="111">
        <v>140</v>
      </c>
      <c r="J78" s="111">
        <v>288</v>
      </c>
      <c r="K78" s="111">
        <v>163</v>
      </c>
      <c r="L78" s="111">
        <v>130</v>
      </c>
      <c r="M78" s="111">
        <v>138</v>
      </c>
      <c r="N78" s="115">
        <f t="shared" si="10"/>
        <v>1721</v>
      </c>
    </row>
    <row r="79" spans="1:14" ht="36" customHeight="1">
      <c r="A79" s="149" t="s">
        <v>621</v>
      </c>
      <c r="B79" s="111">
        <v>81</v>
      </c>
      <c r="C79" s="111">
        <v>53</v>
      </c>
      <c r="D79" s="111">
        <v>56</v>
      </c>
      <c r="E79" s="111">
        <v>66</v>
      </c>
      <c r="F79" s="111">
        <v>93</v>
      </c>
      <c r="G79" s="111">
        <v>66</v>
      </c>
      <c r="H79" s="111">
        <v>70</v>
      </c>
      <c r="I79" s="111">
        <v>115</v>
      </c>
      <c r="J79" s="111">
        <v>217</v>
      </c>
      <c r="K79" s="111">
        <v>84</v>
      </c>
      <c r="L79" s="111">
        <v>51</v>
      </c>
      <c r="M79" s="111">
        <v>79</v>
      </c>
      <c r="N79" s="115">
        <f t="shared" si="10"/>
        <v>1031</v>
      </c>
    </row>
    <row r="80" spans="1:14" ht="36" customHeight="1">
      <c r="A80" s="149" t="s">
        <v>622</v>
      </c>
      <c r="B80" s="111">
        <v>85</v>
      </c>
      <c r="C80" s="111">
        <v>78</v>
      </c>
      <c r="D80" s="111">
        <v>62</v>
      </c>
      <c r="E80" s="111">
        <v>65</v>
      </c>
      <c r="F80" s="111">
        <v>84</v>
      </c>
      <c r="G80" s="111">
        <v>75</v>
      </c>
      <c r="H80" s="111">
        <v>91</v>
      </c>
      <c r="I80" s="111">
        <v>0</v>
      </c>
      <c r="J80" s="111">
        <v>105</v>
      </c>
      <c r="K80" s="111">
        <v>80</v>
      </c>
      <c r="L80" s="111">
        <v>57</v>
      </c>
      <c r="M80" s="111">
        <v>92</v>
      </c>
      <c r="N80" s="115">
        <f t="shared" si="10"/>
        <v>874</v>
      </c>
    </row>
    <row r="81" spans="1:14" ht="36" customHeight="1">
      <c r="A81" s="118" t="s">
        <v>623</v>
      </c>
      <c r="B81" s="119">
        <f>B82+B96+B104+B108</f>
        <v>19662</v>
      </c>
      <c r="C81" s="119">
        <f aca="true" t="shared" si="11" ref="C81:N81">C82+C96+C104+C108</f>
        <v>12687</v>
      </c>
      <c r="D81" s="119">
        <f t="shared" si="11"/>
        <v>16287</v>
      </c>
      <c r="E81" s="119">
        <f t="shared" si="11"/>
        <v>18094</v>
      </c>
      <c r="F81" s="119">
        <f t="shared" si="11"/>
        <v>21268</v>
      </c>
      <c r="G81" s="119">
        <f t="shared" si="11"/>
        <v>22077</v>
      </c>
      <c r="H81" s="119">
        <f t="shared" si="11"/>
        <v>40937</v>
      </c>
      <c r="I81" s="119">
        <f t="shared" si="11"/>
        <v>54019</v>
      </c>
      <c r="J81" s="119">
        <f t="shared" si="11"/>
        <v>35041</v>
      </c>
      <c r="K81" s="119">
        <f t="shared" si="11"/>
        <v>21186</v>
      </c>
      <c r="L81" s="119">
        <f t="shared" si="11"/>
        <v>16825</v>
      </c>
      <c r="M81" s="119">
        <f t="shared" si="11"/>
        <v>18853</v>
      </c>
      <c r="N81" s="119">
        <f t="shared" si="11"/>
        <v>296936</v>
      </c>
    </row>
    <row r="82" spans="1:14" ht="36" customHeight="1">
      <c r="A82" s="113" t="s">
        <v>624</v>
      </c>
      <c r="B82" s="115">
        <f>SUM(B83:B95)</f>
        <v>104</v>
      </c>
      <c r="C82" s="115">
        <f aca="true" t="shared" si="12" ref="C82:N82">SUM(C83:C95)</f>
        <v>91</v>
      </c>
      <c r="D82" s="115">
        <f t="shared" si="12"/>
        <v>164</v>
      </c>
      <c r="E82" s="115">
        <f t="shared" si="12"/>
        <v>124</v>
      </c>
      <c r="F82" s="115">
        <f t="shared" si="12"/>
        <v>146</v>
      </c>
      <c r="G82" s="115">
        <f t="shared" si="12"/>
        <v>174</v>
      </c>
      <c r="H82" s="115">
        <f t="shared" si="12"/>
        <v>208</v>
      </c>
      <c r="I82" s="115">
        <f t="shared" si="12"/>
        <v>268</v>
      </c>
      <c r="J82" s="115">
        <f t="shared" si="12"/>
        <v>216</v>
      </c>
      <c r="K82" s="115">
        <f t="shared" si="12"/>
        <v>144</v>
      </c>
      <c r="L82" s="115">
        <f t="shared" si="12"/>
        <v>117</v>
      </c>
      <c r="M82" s="115">
        <f t="shared" si="12"/>
        <v>140</v>
      </c>
      <c r="N82" s="115">
        <f t="shared" si="12"/>
        <v>1896</v>
      </c>
    </row>
    <row r="83" spans="1:14" ht="36" customHeight="1">
      <c r="A83" s="149" t="s">
        <v>625</v>
      </c>
      <c r="B83" s="111">
        <v>6</v>
      </c>
      <c r="C83" s="111">
        <v>8</v>
      </c>
      <c r="D83" s="111">
        <v>16</v>
      </c>
      <c r="E83" s="111">
        <v>23</v>
      </c>
      <c r="F83" s="111">
        <v>24</v>
      </c>
      <c r="G83" s="111">
        <v>67</v>
      </c>
      <c r="H83" s="111">
        <v>32</v>
      </c>
      <c r="I83" s="111">
        <v>46</v>
      </c>
      <c r="J83" s="111">
        <v>68</v>
      </c>
      <c r="K83" s="111">
        <v>35</v>
      </c>
      <c r="L83" s="111">
        <v>23</v>
      </c>
      <c r="M83" s="111">
        <v>23</v>
      </c>
      <c r="N83" s="115">
        <f t="shared" si="10"/>
        <v>371</v>
      </c>
    </row>
    <row r="84" spans="1:14" ht="36" customHeight="1">
      <c r="A84" s="149" t="s">
        <v>406</v>
      </c>
      <c r="B84" s="111">
        <v>0</v>
      </c>
      <c r="C84" s="111">
        <v>0</v>
      </c>
      <c r="D84" s="111">
        <v>0</v>
      </c>
      <c r="E84" s="111">
        <v>0</v>
      </c>
      <c r="F84" s="111">
        <v>0</v>
      </c>
      <c r="G84" s="111">
        <v>0</v>
      </c>
      <c r="H84" s="111">
        <v>1</v>
      </c>
      <c r="I84" s="111">
        <v>1</v>
      </c>
      <c r="J84" s="111">
        <v>1</v>
      </c>
      <c r="K84" s="111">
        <v>2</v>
      </c>
      <c r="L84" s="111">
        <v>2</v>
      </c>
      <c r="M84" s="111">
        <v>0</v>
      </c>
      <c r="N84" s="115">
        <f t="shared" si="10"/>
        <v>7</v>
      </c>
    </row>
    <row r="85" spans="1:14" ht="36" customHeight="1">
      <c r="A85" s="149" t="s">
        <v>407</v>
      </c>
      <c r="B85" s="111">
        <v>1</v>
      </c>
      <c r="C85" s="111">
        <v>0</v>
      </c>
      <c r="D85" s="111">
        <v>0</v>
      </c>
      <c r="E85" s="111">
        <v>1</v>
      </c>
      <c r="F85" s="111">
        <v>0</v>
      </c>
      <c r="G85" s="111">
        <v>1</v>
      </c>
      <c r="H85" s="111">
        <v>3</v>
      </c>
      <c r="I85" s="111">
        <v>0</v>
      </c>
      <c r="J85" s="111">
        <v>0</v>
      </c>
      <c r="K85" s="111">
        <v>0</v>
      </c>
      <c r="L85" s="111">
        <v>0</v>
      </c>
      <c r="M85" s="111">
        <v>1</v>
      </c>
      <c r="N85" s="115">
        <f>SUM(B85:M85)</f>
        <v>7</v>
      </c>
    </row>
    <row r="86" spans="1:14" ht="36" customHeight="1">
      <c r="A86" s="149" t="s">
        <v>626</v>
      </c>
      <c r="B86" s="111">
        <v>8</v>
      </c>
      <c r="C86" s="111">
        <v>11</v>
      </c>
      <c r="D86" s="111">
        <v>32</v>
      </c>
      <c r="E86" s="111">
        <v>10</v>
      </c>
      <c r="F86" s="111">
        <v>12</v>
      </c>
      <c r="G86" s="111">
        <v>18</v>
      </c>
      <c r="H86" s="111">
        <v>18</v>
      </c>
      <c r="I86" s="111">
        <v>25</v>
      </c>
      <c r="J86" s="111">
        <v>17</v>
      </c>
      <c r="K86" s="111">
        <v>15</v>
      </c>
      <c r="L86" s="111">
        <v>6</v>
      </c>
      <c r="M86" s="111">
        <v>12</v>
      </c>
      <c r="N86" s="115">
        <f t="shared" si="10"/>
        <v>184</v>
      </c>
    </row>
    <row r="87" spans="1:14" ht="36" customHeight="1">
      <c r="A87" s="149" t="s">
        <v>627</v>
      </c>
      <c r="B87" s="111">
        <v>0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5">
        <f t="shared" si="10"/>
        <v>0</v>
      </c>
    </row>
    <row r="88" spans="1:14" ht="36" customHeight="1">
      <c r="A88" s="149" t="s">
        <v>628</v>
      </c>
      <c r="B88" s="111">
        <v>29</v>
      </c>
      <c r="C88" s="111">
        <v>23</v>
      </c>
      <c r="D88" s="111">
        <v>43</v>
      </c>
      <c r="E88" s="111">
        <v>24</v>
      </c>
      <c r="F88" s="111">
        <v>28</v>
      </c>
      <c r="G88" s="111">
        <v>35</v>
      </c>
      <c r="H88" s="111">
        <v>38</v>
      </c>
      <c r="I88" s="111">
        <v>66</v>
      </c>
      <c r="J88" s="111">
        <v>40</v>
      </c>
      <c r="K88" s="111">
        <v>27</v>
      </c>
      <c r="L88" s="111">
        <v>24</v>
      </c>
      <c r="M88" s="111">
        <v>30</v>
      </c>
      <c r="N88" s="115">
        <f t="shared" si="10"/>
        <v>407</v>
      </c>
    </row>
    <row r="89" spans="1:14" ht="36" customHeight="1">
      <c r="A89" s="149" t="s">
        <v>629</v>
      </c>
      <c r="B89" s="111">
        <v>2</v>
      </c>
      <c r="C89" s="111">
        <v>2</v>
      </c>
      <c r="D89" s="111">
        <v>1</v>
      </c>
      <c r="E89" s="111">
        <v>1</v>
      </c>
      <c r="F89" s="111">
        <v>1</v>
      </c>
      <c r="G89" s="111">
        <v>2</v>
      </c>
      <c r="H89" s="111">
        <v>4</v>
      </c>
      <c r="I89" s="111">
        <v>0</v>
      </c>
      <c r="J89" s="111">
        <v>6</v>
      </c>
      <c r="K89" s="111">
        <v>0</v>
      </c>
      <c r="L89" s="111">
        <v>0</v>
      </c>
      <c r="M89" s="111">
        <v>4</v>
      </c>
      <c r="N89" s="115">
        <f t="shared" si="10"/>
        <v>23</v>
      </c>
    </row>
    <row r="90" spans="1:14" ht="36" customHeight="1">
      <c r="A90" s="149" t="s">
        <v>412</v>
      </c>
      <c r="B90" s="111">
        <v>4</v>
      </c>
      <c r="C90" s="111">
        <v>4</v>
      </c>
      <c r="D90" s="111">
        <v>4</v>
      </c>
      <c r="E90" s="111">
        <v>4</v>
      </c>
      <c r="F90" s="111">
        <v>6</v>
      </c>
      <c r="G90" s="111">
        <v>3</v>
      </c>
      <c r="H90" s="111">
        <v>3</v>
      </c>
      <c r="I90" s="111">
        <v>4</v>
      </c>
      <c r="J90" s="111">
        <v>6</v>
      </c>
      <c r="K90" s="111">
        <v>2</v>
      </c>
      <c r="L90" s="111">
        <v>2</v>
      </c>
      <c r="M90" s="111">
        <v>3</v>
      </c>
      <c r="N90" s="115">
        <f t="shared" si="10"/>
        <v>45</v>
      </c>
    </row>
    <row r="91" spans="1:14" ht="36" customHeight="1">
      <c r="A91" s="149" t="s">
        <v>413</v>
      </c>
      <c r="B91" s="111">
        <v>1</v>
      </c>
      <c r="C91" s="111">
        <v>1</v>
      </c>
      <c r="D91" s="111">
        <v>0</v>
      </c>
      <c r="E91" s="111">
        <v>0</v>
      </c>
      <c r="F91" s="111">
        <v>4</v>
      </c>
      <c r="G91" s="111">
        <v>5</v>
      </c>
      <c r="H91" s="111">
        <v>4</v>
      </c>
      <c r="I91" s="111">
        <v>5</v>
      </c>
      <c r="J91" s="111">
        <v>0</v>
      </c>
      <c r="K91" s="111">
        <v>5</v>
      </c>
      <c r="L91" s="111">
        <v>2</v>
      </c>
      <c r="M91" s="111">
        <v>0</v>
      </c>
      <c r="N91" s="115">
        <f t="shared" si="10"/>
        <v>27</v>
      </c>
    </row>
    <row r="92" spans="1:14" ht="36" customHeight="1">
      <c r="A92" s="149" t="s">
        <v>630</v>
      </c>
      <c r="B92" s="111">
        <v>0</v>
      </c>
      <c r="C92" s="111">
        <v>0</v>
      </c>
      <c r="D92" s="111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50">
        <v>0</v>
      </c>
      <c r="N92" s="115">
        <f t="shared" si="10"/>
        <v>0</v>
      </c>
    </row>
    <row r="93" spans="1:14" ht="36" customHeight="1">
      <c r="A93" s="149" t="s">
        <v>631</v>
      </c>
      <c r="B93" s="111">
        <v>51</v>
      </c>
      <c r="C93" s="111">
        <v>40</v>
      </c>
      <c r="D93" s="111">
        <v>67</v>
      </c>
      <c r="E93" s="111">
        <v>56</v>
      </c>
      <c r="F93" s="111">
        <v>70</v>
      </c>
      <c r="G93" s="111">
        <v>43</v>
      </c>
      <c r="H93" s="111">
        <v>100</v>
      </c>
      <c r="I93" s="111">
        <v>106</v>
      </c>
      <c r="J93" s="111">
        <v>77</v>
      </c>
      <c r="K93" s="111">
        <v>57</v>
      </c>
      <c r="L93" s="111">
        <v>55</v>
      </c>
      <c r="M93" s="111">
        <v>66</v>
      </c>
      <c r="N93" s="115">
        <f t="shared" si="10"/>
        <v>788</v>
      </c>
    </row>
    <row r="94" spans="1:14" ht="36" customHeight="1">
      <c r="A94" s="149" t="s">
        <v>632</v>
      </c>
      <c r="B94" s="111">
        <v>2</v>
      </c>
      <c r="C94" s="111">
        <v>0</v>
      </c>
      <c r="D94" s="111">
        <v>0</v>
      </c>
      <c r="E94" s="111">
        <v>0</v>
      </c>
      <c r="F94" s="111">
        <v>0</v>
      </c>
      <c r="G94" s="111">
        <v>0</v>
      </c>
      <c r="H94" s="111">
        <v>3</v>
      </c>
      <c r="I94" s="111">
        <v>2</v>
      </c>
      <c r="J94" s="111">
        <v>0</v>
      </c>
      <c r="K94" s="111">
        <v>0</v>
      </c>
      <c r="L94" s="111">
        <v>2</v>
      </c>
      <c r="M94" s="111">
        <v>0</v>
      </c>
      <c r="N94" s="115">
        <f t="shared" si="10"/>
        <v>9</v>
      </c>
    </row>
    <row r="95" spans="1:14" ht="36" customHeight="1">
      <c r="A95" s="149" t="s">
        <v>633</v>
      </c>
      <c r="B95" s="111">
        <v>0</v>
      </c>
      <c r="C95" s="111">
        <v>2</v>
      </c>
      <c r="D95" s="111">
        <v>1</v>
      </c>
      <c r="E95" s="111">
        <v>5</v>
      </c>
      <c r="F95" s="111">
        <v>1</v>
      </c>
      <c r="G95" s="111">
        <v>0</v>
      </c>
      <c r="H95" s="111">
        <v>2</v>
      </c>
      <c r="I95" s="111">
        <v>13</v>
      </c>
      <c r="J95" s="111">
        <v>1</v>
      </c>
      <c r="K95" s="111">
        <v>1</v>
      </c>
      <c r="L95" s="111">
        <v>1</v>
      </c>
      <c r="M95" s="111">
        <v>1</v>
      </c>
      <c r="N95" s="115">
        <f>SUM(B95:M95)</f>
        <v>28</v>
      </c>
    </row>
    <row r="96" spans="1:14" ht="36" customHeight="1">
      <c r="A96" s="113" t="s">
        <v>634</v>
      </c>
      <c r="B96" s="115">
        <f>SUM(B97:B103)</f>
        <v>72</v>
      </c>
      <c r="C96" s="115">
        <f aca="true" t="shared" si="13" ref="C96:N96">SUM(C97:C103)</f>
        <v>86</v>
      </c>
      <c r="D96" s="115">
        <f t="shared" si="13"/>
        <v>80</v>
      </c>
      <c r="E96" s="115">
        <f t="shared" si="13"/>
        <v>65</v>
      </c>
      <c r="F96" s="115">
        <f t="shared" si="13"/>
        <v>87</v>
      </c>
      <c r="G96" s="115">
        <f t="shared" si="13"/>
        <v>132</v>
      </c>
      <c r="H96" s="115">
        <f t="shared" si="13"/>
        <v>168</v>
      </c>
      <c r="I96" s="115">
        <f t="shared" si="13"/>
        <v>328</v>
      </c>
      <c r="J96" s="115">
        <f t="shared" si="13"/>
        <v>152</v>
      </c>
      <c r="K96" s="115">
        <f t="shared" si="13"/>
        <v>128</v>
      </c>
      <c r="L96" s="115">
        <f t="shared" si="13"/>
        <v>90</v>
      </c>
      <c r="M96" s="115">
        <f t="shared" si="13"/>
        <v>82</v>
      </c>
      <c r="N96" s="115">
        <f t="shared" si="13"/>
        <v>1470</v>
      </c>
    </row>
    <row r="97" spans="1:14" ht="36" customHeight="1">
      <c r="A97" s="149" t="s">
        <v>635</v>
      </c>
      <c r="B97" s="111">
        <v>10</v>
      </c>
      <c r="C97" s="111">
        <v>21</v>
      </c>
      <c r="D97" s="111">
        <v>17</v>
      </c>
      <c r="E97" s="111">
        <v>22</v>
      </c>
      <c r="F97" s="115">
        <v>22</v>
      </c>
      <c r="G97" s="111">
        <v>14</v>
      </c>
      <c r="H97" s="128">
        <v>26</v>
      </c>
      <c r="I97" s="111">
        <v>44</v>
      </c>
      <c r="J97" s="128">
        <v>24</v>
      </c>
      <c r="K97" s="111">
        <v>21</v>
      </c>
      <c r="L97" s="151">
        <v>30</v>
      </c>
      <c r="M97" s="152">
        <v>28</v>
      </c>
      <c r="N97" s="153">
        <f>SUM(B97:M97)</f>
        <v>279</v>
      </c>
    </row>
    <row r="98" spans="1:14" ht="36" customHeight="1">
      <c r="A98" s="149" t="s">
        <v>636</v>
      </c>
      <c r="B98" s="111">
        <v>12</v>
      </c>
      <c r="C98" s="111">
        <v>10</v>
      </c>
      <c r="D98" s="111">
        <v>10</v>
      </c>
      <c r="E98" s="111">
        <v>8</v>
      </c>
      <c r="F98" s="111">
        <v>12</v>
      </c>
      <c r="G98" s="111">
        <v>48</v>
      </c>
      <c r="H98" s="111">
        <v>19</v>
      </c>
      <c r="I98" s="111">
        <v>32</v>
      </c>
      <c r="J98" s="111">
        <v>19</v>
      </c>
      <c r="K98" s="128">
        <v>20</v>
      </c>
      <c r="L98" s="111">
        <v>7</v>
      </c>
      <c r="M98" s="150">
        <v>9</v>
      </c>
      <c r="N98" s="115">
        <f t="shared" si="10"/>
        <v>206</v>
      </c>
    </row>
    <row r="99" spans="1:14" ht="36" customHeight="1">
      <c r="A99" s="149" t="s">
        <v>637</v>
      </c>
      <c r="B99" s="111">
        <v>2</v>
      </c>
      <c r="C99" s="111">
        <v>1</v>
      </c>
      <c r="D99" s="111">
        <v>2</v>
      </c>
      <c r="E99" s="111">
        <v>1</v>
      </c>
      <c r="F99" s="111">
        <v>2</v>
      </c>
      <c r="G99" s="111">
        <v>2</v>
      </c>
      <c r="H99" s="111">
        <v>1</v>
      </c>
      <c r="I99" s="111">
        <v>6</v>
      </c>
      <c r="J99" s="111">
        <v>1</v>
      </c>
      <c r="K99" s="111">
        <v>4</v>
      </c>
      <c r="L99" s="111">
        <v>4</v>
      </c>
      <c r="M99" s="111">
        <v>2</v>
      </c>
      <c r="N99" s="115">
        <f t="shared" si="10"/>
        <v>28</v>
      </c>
    </row>
    <row r="100" spans="1:14" ht="36" customHeight="1">
      <c r="A100" s="149" t="s">
        <v>638</v>
      </c>
      <c r="B100" s="111">
        <v>10</v>
      </c>
      <c r="C100" s="111">
        <v>3</v>
      </c>
      <c r="D100" s="111">
        <v>9</v>
      </c>
      <c r="E100" s="111">
        <v>7</v>
      </c>
      <c r="F100" s="111">
        <v>9</v>
      </c>
      <c r="G100" s="111">
        <v>8</v>
      </c>
      <c r="H100" s="111">
        <v>16</v>
      </c>
      <c r="I100" s="111">
        <v>14</v>
      </c>
      <c r="J100" s="111">
        <v>8</v>
      </c>
      <c r="K100" s="111">
        <v>14</v>
      </c>
      <c r="L100" s="111">
        <v>14</v>
      </c>
      <c r="M100" s="111">
        <v>12</v>
      </c>
      <c r="N100" s="115">
        <f t="shared" si="10"/>
        <v>124</v>
      </c>
    </row>
    <row r="101" spans="1:14" ht="36" customHeight="1">
      <c r="A101" s="149" t="s">
        <v>639</v>
      </c>
      <c r="B101" s="111">
        <v>8</v>
      </c>
      <c r="C101" s="111">
        <v>1</v>
      </c>
      <c r="D101" s="111">
        <v>0</v>
      </c>
      <c r="E101" s="111">
        <v>3</v>
      </c>
      <c r="F101" s="111">
        <v>1</v>
      </c>
      <c r="G101" s="111">
        <v>10</v>
      </c>
      <c r="H101" s="111">
        <v>12</v>
      </c>
      <c r="I101" s="111">
        <v>4</v>
      </c>
      <c r="J101" s="111">
        <v>12</v>
      </c>
      <c r="K101" s="111">
        <v>20</v>
      </c>
      <c r="L101" s="111">
        <v>1</v>
      </c>
      <c r="M101" s="111">
        <v>3</v>
      </c>
      <c r="N101" s="115">
        <f t="shared" si="10"/>
        <v>75</v>
      </c>
    </row>
    <row r="102" spans="1:14" ht="36" customHeight="1">
      <c r="A102" s="149" t="s">
        <v>640</v>
      </c>
      <c r="B102" s="111">
        <v>0</v>
      </c>
      <c r="C102" s="111">
        <v>1</v>
      </c>
      <c r="D102" s="111">
        <v>7</v>
      </c>
      <c r="E102" s="111">
        <v>1</v>
      </c>
      <c r="F102" s="111">
        <v>0</v>
      </c>
      <c r="G102" s="111">
        <v>1</v>
      </c>
      <c r="H102" s="111">
        <v>7</v>
      </c>
      <c r="I102" s="111">
        <v>5</v>
      </c>
      <c r="J102" s="111">
        <v>4</v>
      </c>
      <c r="K102" s="111">
        <v>6</v>
      </c>
      <c r="L102" s="111">
        <v>1</v>
      </c>
      <c r="M102" s="111">
        <v>7</v>
      </c>
      <c r="N102" s="115">
        <f>SUM(B102:M102)</f>
        <v>40</v>
      </c>
    </row>
    <row r="103" spans="1:14" ht="36" customHeight="1">
      <c r="A103" s="149" t="s">
        <v>641</v>
      </c>
      <c r="B103" s="111">
        <v>30</v>
      </c>
      <c r="C103" s="111">
        <v>49</v>
      </c>
      <c r="D103" s="111">
        <v>35</v>
      </c>
      <c r="E103" s="111">
        <v>23</v>
      </c>
      <c r="F103" s="111">
        <v>41</v>
      </c>
      <c r="G103" s="111">
        <v>49</v>
      </c>
      <c r="H103" s="111">
        <v>87</v>
      </c>
      <c r="I103" s="111">
        <v>223</v>
      </c>
      <c r="J103" s="111">
        <v>84</v>
      </c>
      <c r="K103" s="111">
        <v>43</v>
      </c>
      <c r="L103" s="111">
        <v>33</v>
      </c>
      <c r="M103" s="111">
        <v>21</v>
      </c>
      <c r="N103" s="115">
        <f>SUM(B103:M103)</f>
        <v>718</v>
      </c>
    </row>
    <row r="104" spans="1:14" ht="36" customHeight="1">
      <c r="A104" s="113" t="s">
        <v>642</v>
      </c>
      <c r="B104" s="115">
        <f>SUM(B105:B107)</f>
        <v>17289</v>
      </c>
      <c r="C104" s="115">
        <f aca="true" t="shared" si="14" ref="C104:N104">SUM(C105:C107)</f>
        <v>10732</v>
      </c>
      <c r="D104" s="115">
        <f t="shared" si="14"/>
        <v>14232</v>
      </c>
      <c r="E104" s="115">
        <f t="shared" si="14"/>
        <v>16020</v>
      </c>
      <c r="F104" s="115">
        <f t="shared" si="14"/>
        <v>18330</v>
      </c>
      <c r="G104" s="115">
        <f t="shared" si="14"/>
        <v>18772</v>
      </c>
      <c r="H104" s="115">
        <f t="shared" si="14"/>
        <v>36477</v>
      </c>
      <c r="I104" s="115">
        <f t="shared" si="14"/>
        <v>47744</v>
      </c>
      <c r="J104" s="115">
        <f t="shared" si="14"/>
        <v>29750</v>
      </c>
      <c r="K104" s="115">
        <f t="shared" si="14"/>
        <v>17916</v>
      </c>
      <c r="L104" s="115">
        <f t="shared" si="14"/>
        <v>14353</v>
      </c>
      <c r="M104" s="115">
        <f t="shared" si="14"/>
        <v>16214</v>
      </c>
      <c r="N104" s="115">
        <f t="shared" si="14"/>
        <v>257829</v>
      </c>
    </row>
    <row r="105" spans="1:14" ht="36" customHeight="1">
      <c r="A105" s="149" t="s">
        <v>427</v>
      </c>
      <c r="B105" s="111">
        <v>7094</v>
      </c>
      <c r="C105" s="111">
        <v>4309</v>
      </c>
      <c r="D105" s="111">
        <v>6047</v>
      </c>
      <c r="E105" s="111">
        <v>6482</v>
      </c>
      <c r="F105" s="111">
        <v>7473</v>
      </c>
      <c r="G105" s="111">
        <v>7166</v>
      </c>
      <c r="H105" s="111">
        <v>12871</v>
      </c>
      <c r="I105" s="111">
        <v>17464</v>
      </c>
      <c r="J105" s="111">
        <v>12648</v>
      </c>
      <c r="K105" s="111">
        <v>7288</v>
      </c>
      <c r="L105" s="111">
        <v>5746</v>
      </c>
      <c r="M105" s="111">
        <v>6301</v>
      </c>
      <c r="N105" s="115">
        <f t="shared" si="10"/>
        <v>100889</v>
      </c>
    </row>
    <row r="106" spans="1:14" ht="36" customHeight="1">
      <c r="A106" s="149" t="s">
        <v>643</v>
      </c>
      <c r="B106" s="111">
        <v>195</v>
      </c>
      <c r="C106" s="111">
        <v>98</v>
      </c>
      <c r="D106" s="111">
        <v>114</v>
      </c>
      <c r="E106" s="111">
        <v>119</v>
      </c>
      <c r="F106" s="111">
        <v>176</v>
      </c>
      <c r="G106" s="111">
        <v>191</v>
      </c>
      <c r="H106" s="111">
        <v>343</v>
      </c>
      <c r="I106" s="111">
        <v>385</v>
      </c>
      <c r="J106" s="111">
        <v>270</v>
      </c>
      <c r="K106" s="111">
        <v>242</v>
      </c>
      <c r="L106" s="111">
        <v>132</v>
      </c>
      <c r="M106" s="111">
        <v>166</v>
      </c>
      <c r="N106" s="115">
        <f t="shared" si="10"/>
        <v>2431</v>
      </c>
    </row>
    <row r="107" spans="1:14" ht="36" customHeight="1">
      <c r="A107" s="149" t="s">
        <v>429</v>
      </c>
      <c r="B107" s="111">
        <v>10000</v>
      </c>
      <c r="C107" s="111">
        <v>6325</v>
      </c>
      <c r="D107" s="111">
        <v>8071</v>
      </c>
      <c r="E107" s="111">
        <v>9419</v>
      </c>
      <c r="F107" s="111">
        <v>10681</v>
      </c>
      <c r="G107" s="111">
        <v>11415</v>
      </c>
      <c r="H107" s="111">
        <v>23263</v>
      </c>
      <c r="I107" s="111">
        <v>29895</v>
      </c>
      <c r="J107" s="111">
        <v>16832</v>
      </c>
      <c r="K107" s="111">
        <v>10386</v>
      </c>
      <c r="L107" s="111">
        <v>8475</v>
      </c>
      <c r="M107" s="111">
        <v>9747</v>
      </c>
      <c r="N107" s="115">
        <f t="shared" si="10"/>
        <v>154509</v>
      </c>
    </row>
    <row r="108" spans="1:14" ht="36" customHeight="1">
      <c r="A108" s="113" t="s">
        <v>644</v>
      </c>
      <c r="B108" s="115">
        <f>SUM(B109:B120)</f>
        <v>2197</v>
      </c>
      <c r="C108" s="115">
        <f aca="true" t="shared" si="15" ref="C108:N108">SUM(C109:C120)</f>
        <v>1778</v>
      </c>
      <c r="D108" s="115">
        <f t="shared" si="15"/>
        <v>1811</v>
      </c>
      <c r="E108" s="115">
        <f t="shared" si="15"/>
        <v>1885</v>
      </c>
      <c r="F108" s="115">
        <f t="shared" si="15"/>
        <v>2705</v>
      </c>
      <c r="G108" s="115">
        <f t="shared" si="15"/>
        <v>2999</v>
      </c>
      <c r="H108" s="115">
        <f t="shared" si="15"/>
        <v>4084</v>
      </c>
      <c r="I108" s="115">
        <f t="shared" si="15"/>
        <v>5679</v>
      </c>
      <c r="J108" s="115">
        <f t="shared" si="15"/>
        <v>4923</v>
      </c>
      <c r="K108" s="115">
        <f t="shared" si="15"/>
        <v>2998</v>
      </c>
      <c r="L108" s="115">
        <f t="shared" si="15"/>
        <v>2265</v>
      </c>
      <c r="M108" s="115">
        <f t="shared" si="15"/>
        <v>2417</v>
      </c>
      <c r="N108" s="115">
        <f t="shared" si="15"/>
        <v>35741</v>
      </c>
    </row>
    <row r="109" spans="1:14" ht="36" customHeight="1">
      <c r="A109" s="149" t="s">
        <v>645</v>
      </c>
      <c r="B109" s="111">
        <v>127</v>
      </c>
      <c r="C109" s="111">
        <v>95</v>
      </c>
      <c r="D109" s="111">
        <v>117</v>
      </c>
      <c r="E109" s="111">
        <v>112</v>
      </c>
      <c r="F109" s="111">
        <v>172</v>
      </c>
      <c r="G109" s="111">
        <v>174</v>
      </c>
      <c r="H109" s="111">
        <v>238</v>
      </c>
      <c r="I109" s="111">
        <v>206</v>
      </c>
      <c r="J109" s="111">
        <v>228</v>
      </c>
      <c r="K109" s="111">
        <v>183</v>
      </c>
      <c r="L109" s="150">
        <v>148</v>
      </c>
      <c r="M109" s="111">
        <v>157</v>
      </c>
      <c r="N109" s="115">
        <f t="shared" si="10"/>
        <v>1957</v>
      </c>
    </row>
    <row r="110" spans="1:14" ht="36" customHeight="1">
      <c r="A110" s="149" t="s">
        <v>646</v>
      </c>
      <c r="B110" s="111">
        <v>3</v>
      </c>
      <c r="C110" s="111">
        <v>7</v>
      </c>
      <c r="D110" s="111">
        <v>4</v>
      </c>
      <c r="E110" s="111">
        <v>5</v>
      </c>
      <c r="F110" s="111">
        <v>14</v>
      </c>
      <c r="G110" s="111">
        <v>9</v>
      </c>
      <c r="H110" s="111">
        <v>20</v>
      </c>
      <c r="I110" s="111">
        <v>8</v>
      </c>
      <c r="J110" s="111">
        <v>8</v>
      </c>
      <c r="K110" s="111">
        <v>32</v>
      </c>
      <c r="L110" s="111">
        <v>14</v>
      </c>
      <c r="M110" s="111">
        <v>44</v>
      </c>
      <c r="N110" s="115">
        <f t="shared" si="10"/>
        <v>168</v>
      </c>
    </row>
    <row r="111" spans="1:14" ht="36" customHeight="1">
      <c r="A111" s="149" t="s">
        <v>647</v>
      </c>
      <c r="B111" s="111">
        <v>1243</v>
      </c>
      <c r="C111" s="111">
        <v>966</v>
      </c>
      <c r="D111" s="111">
        <v>817</v>
      </c>
      <c r="E111" s="111">
        <v>908</v>
      </c>
      <c r="F111" s="111">
        <v>1313</v>
      </c>
      <c r="G111" s="111">
        <v>1379</v>
      </c>
      <c r="H111" s="111">
        <v>2163</v>
      </c>
      <c r="I111" s="111">
        <v>3072</v>
      </c>
      <c r="J111" s="111">
        <v>2025</v>
      </c>
      <c r="K111" s="111">
        <v>1209</v>
      </c>
      <c r="L111" s="111">
        <v>1050</v>
      </c>
      <c r="M111" s="111">
        <v>1270</v>
      </c>
      <c r="N111" s="115">
        <f t="shared" si="10"/>
        <v>17415</v>
      </c>
    </row>
    <row r="112" spans="1:14" ht="36" customHeight="1">
      <c r="A112" s="149" t="s">
        <v>648</v>
      </c>
      <c r="B112" s="111">
        <v>30</v>
      </c>
      <c r="C112" s="111">
        <v>40</v>
      </c>
      <c r="D112" s="111">
        <v>41</v>
      </c>
      <c r="E112" s="111">
        <v>43</v>
      </c>
      <c r="F112" s="111">
        <v>49</v>
      </c>
      <c r="G112" s="111">
        <v>59</v>
      </c>
      <c r="H112" s="111">
        <v>79</v>
      </c>
      <c r="I112" s="111">
        <v>70</v>
      </c>
      <c r="J112" s="111">
        <v>59</v>
      </c>
      <c r="K112" s="111">
        <v>60</v>
      </c>
      <c r="L112" s="111">
        <v>43</v>
      </c>
      <c r="M112" s="111">
        <v>38</v>
      </c>
      <c r="N112" s="115">
        <f t="shared" si="10"/>
        <v>611</v>
      </c>
    </row>
    <row r="113" spans="1:14" ht="36" customHeight="1">
      <c r="A113" s="149" t="s">
        <v>649</v>
      </c>
      <c r="B113" s="111">
        <v>70</v>
      </c>
      <c r="C113" s="111">
        <v>70</v>
      </c>
      <c r="D113" s="111">
        <v>77</v>
      </c>
      <c r="E113" s="111">
        <v>82</v>
      </c>
      <c r="F113" s="111">
        <v>144</v>
      </c>
      <c r="G113" s="111">
        <v>146</v>
      </c>
      <c r="H113" s="111">
        <v>163</v>
      </c>
      <c r="I113" s="111">
        <v>286</v>
      </c>
      <c r="J113" s="111">
        <v>257</v>
      </c>
      <c r="K113" s="111">
        <v>163</v>
      </c>
      <c r="L113" s="111">
        <v>91</v>
      </c>
      <c r="M113" s="111">
        <v>93</v>
      </c>
      <c r="N113" s="115">
        <f t="shared" si="10"/>
        <v>1642</v>
      </c>
    </row>
    <row r="114" spans="1:14" ht="36" customHeight="1">
      <c r="A114" s="149" t="s">
        <v>650</v>
      </c>
      <c r="B114" s="111">
        <v>22</v>
      </c>
      <c r="C114" s="111">
        <v>17</v>
      </c>
      <c r="D114" s="111">
        <v>6</v>
      </c>
      <c r="E114" s="111">
        <v>27</v>
      </c>
      <c r="F114" s="111">
        <v>21</v>
      </c>
      <c r="G114" s="111">
        <v>20</v>
      </c>
      <c r="H114" s="111">
        <v>39</v>
      </c>
      <c r="I114" s="111">
        <v>41</v>
      </c>
      <c r="J114" s="111">
        <v>37</v>
      </c>
      <c r="K114" s="111">
        <v>27</v>
      </c>
      <c r="L114" s="111">
        <v>33</v>
      </c>
      <c r="M114" s="111">
        <v>34</v>
      </c>
      <c r="N114" s="115">
        <f t="shared" si="10"/>
        <v>324</v>
      </c>
    </row>
    <row r="115" spans="1:14" ht="36" customHeight="1">
      <c r="A115" s="149" t="s">
        <v>436</v>
      </c>
      <c r="B115" s="111">
        <v>0</v>
      </c>
      <c r="C115" s="111">
        <v>0</v>
      </c>
      <c r="D115" s="111">
        <v>7</v>
      </c>
      <c r="E115" s="111">
        <v>0</v>
      </c>
      <c r="F115" s="111">
        <v>9</v>
      </c>
      <c r="G115" s="111">
        <v>3</v>
      </c>
      <c r="H115" s="111">
        <v>1</v>
      </c>
      <c r="I115" s="111">
        <v>5</v>
      </c>
      <c r="J115" s="111">
        <v>3</v>
      </c>
      <c r="K115" s="111">
        <v>5</v>
      </c>
      <c r="L115" s="111">
        <v>1</v>
      </c>
      <c r="M115" s="111">
        <v>4</v>
      </c>
      <c r="N115" s="115">
        <f t="shared" si="10"/>
        <v>38</v>
      </c>
    </row>
    <row r="116" spans="1:14" ht="36" customHeight="1">
      <c r="A116" s="149" t="s">
        <v>437</v>
      </c>
      <c r="B116" s="111">
        <v>1</v>
      </c>
      <c r="C116" s="111">
        <v>5</v>
      </c>
      <c r="D116" s="111">
        <v>5</v>
      </c>
      <c r="E116" s="111">
        <v>11</v>
      </c>
      <c r="F116" s="111">
        <v>6</v>
      </c>
      <c r="G116" s="111">
        <v>7</v>
      </c>
      <c r="H116" s="111">
        <v>25</v>
      </c>
      <c r="I116" s="111">
        <v>14</v>
      </c>
      <c r="J116" s="111">
        <v>7</v>
      </c>
      <c r="K116" s="111">
        <v>11</v>
      </c>
      <c r="L116" s="111">
        <v>4</v>
      </c>
      <c r="M116" s="111">
        <v>10</v>
      </c>
      <c r="N116" s="115">
        <f t="shared" si="10"/>
        <v>106</v>
      </c>
    </row>
    <row r="117" spans="1:14" ht="36" customHeight="1">
      <c r="A117" s="149" t="s">
        <v>651</v>
      </c>
      <c r="B117" s="111">
        <v>10</v>
      </c>
      <c r="C117" s="111">
        <v>8</v>
      </c>
      <c r="D117" s="111">
        <v>13</v>
      </c>
      <c r="E117" s="111">
        <v>4</v>
      </c>
      <c r="F117" s="111">
        <v>20</v>
      </c>
      <c r="G117" s="111">
        <v>18</v>
      </c>
      <c r="H117" s="111">
        <v>24</v>
      </c>
      <c r="I117" s="111">
        <v>9</v>
      </c>
      <c r="J117" s="111">
        <v>26</v>
      </c>
      <c r="K117" s="111">
        <v>10</v>
      </c>
      <c r="L117" s="111">
        <v>14</v>
      </c>
      <c r="M117" s="111">
        <v>16</v>
      </c>
      <c r="N117" s="115">
        <f t="shared" si="10"/>
        <v>172</v>
      </c>
    </row>
    <row r="118" spans="1:14" ht="36" customHeight="1">
      <c r="A118" s="149" t="s">
        <v>652</v>
      </c>
      <c r="B118" s="111">
        <v>645</v>
      </c>
      <c r="C118" s="111">
        <v>522</v>
      </c>
      <c r="D118" s="111">
        <v>653</v>
      </c>
      <c r="E118" s="111">
        <v>637</v>
      </c>
      <c r="F118" s="111">
        <v>904</v>
      </c>
      <c r="G118" s="111">
        <v>1125</v>
      </c>
      <c r="H118" s="111">
        <v>1240</v>
      </c>
      <c r="I118" s="111">
        <v>1800</v>
      </c>
      <c r="J118" s="111">
        <v>2168</v>
      </c>
      <c r="K118" s="111">
        <v>1215</v>
      </c>
      <c r="L118" s="111">
        <v>806</v>
      </c>
      <c r="M118" s="111">
        <v>701</v>
      </c>
      <c r="N118" s="115">
        <f t="shared" si="10"/>
        <v>12416</v>
      </c>
    </row>
    <row r="119" spans="1:14" ht="36" customHeight="1">
      <c r="A119" s="149" t="s">
        <v>653</v>
      </c>
      <c r="B119" s="111">
        <v>15</v>
      </c>
      <c r="C119" s="111">
        <v>10</v>
      </c>
      <c r="D119" s="111">
        <v>26</v>
      </c>
      <c r="E119" s="111">
        <v>19</v>
      </c>
      <c r="F119" s="111">
        <v>24</v>
      </c>
      <c r="G119" s="111">
        <v>18</v>
      </c>
      <c r="H119" s="111">
        <v>32</v>
      </c>
      <c r="I119" s="111">
        <v>35</v>
      </c>
      <c r="J119" s="111">
        <v>23</v>
      </c>
      <c r="K119" s="111">
        <v>24</v>
      </c>
      <c r="L119" s="111">
        <v>18</v>
      </c>
      <c r="M119" s="111">
        <v>8</v>
      </c>
      <c r="N119" s="115">
        <f t="shared" si="10"/>
        <v>252</v>
      </c>
    </row>
    <row r="120" spans="1:14" ht="36" customHeight="1">
      <c r="A120" s="149" t="s">
        <v>654</v>
      </c>
      <c r="B120" s="111">
        <v>31</v>
      </c>
      <c r="C120" s="111">
        <v>38</v>
      </c>
      <c r="D120" s="111">
        <v>45</v>
      </c>
      <c r="E120" s="111">
        <v>37</v>
      </c>
      <c r="F120" s="111">
        <v>29</v>
      </c>
      <c r="G120" s="111">
        <v>41</v>
      </c>
      <c r="H120" s="111">
        <v>60</v>
      </c>
      <c r="I120" s="111">
        <v>133</v>
      </c>
      <c r="J120" s="111">
        <v>82</v>
      </c>
      <c r="K120" s="111">
        <v>59</v>
      </c>
      <c r="L120" s="111">
        <v>43</v>
      </c>
      <c r="M120" s="111">
        <v>42</v>
      </c>
      <c r="N120" s="115">
        <f t="shared" si="10"/>
        <v>640</v>
      </c>
    </row>
    <row r="121" spans="1:14" ht="36" customHeight="1">
      <c r="A121" s="118" t="s">
        <v>442</v>
      </c>
      <c r="B121" s="119">
        <f>B122+B131+B146</f>
        <v>10784</v>
      </c>
      <c r="C121" s="119">
        <f aca="true" t="shared" si="16" ref="C121:N121">C122+C131+C146</f>
        <v>7621</v>
      </c>
      <c r="D121" s="119">
        <f t="shared" si="16"/>
        <v>9924</v>
      </c>
      <c r="E121" s="119">
        <f t="shared" si="16"/>
        <v>9897</v>
      </c>
      <c r="F121" s="119">
        <f t="shared" si="16"/>
        <v>9658</v>
      </c>
      <c r="G121" s="119">
        <f t="shared" si="16"/>
        <v>8401</v>
      </c>
      <c r="H121" s="119">
        <f t="shared" si="16"/>
        <v>10646</v>
      </c>
      <c r="I121" s="119">
        <f t="shared" si="16"/>
        <v>14519</v>
      </c>
      <c r="J121" s="119">
        <f t="shared" si="16"/>
        <v>13724</v>
      </c>
      <c r="K121" s="119">
        <f t="shared" si="16"/>
        <v>9551</v>
      </c>
      <c r="L121" s="119">
        <f t="shared" si="16"/>
        <v>9250</v>
      </c>
      <c r="M121" s="119">
        <f t="shared" si="16"/>
        <v>11463</v>
      </c>
      <c r="N121" s="119">
        <f t="shared" si="16"/>
        <v>125438</v>
      </c>
    </row>
    <row r="122" spans="1:14" ht="36" customHeight="1">
      <c r="A122" s="113" t="s">
        <v>655</v>
      </c>
      <c r="B122" s="115">
        <f>SUM(B123:B130)</f>
        <v>797</v>
      </c>
      <c r="C122" s="115">
        <f aca="true" t="shared" si="17" ref="C122:N122">SUM(C123:C130)</f>
        <v>654</v>
      </c>
      <c r="D122" s="115">
        <f t="shared" si="17"/>
        <v>840</v>
      </c>
      <c r="E122" s="115">
        <f t="shared" si="17"/>
        <v>850</v>
      </c>
      <c r="F122" s="115">
        <f t="shared" si="17"/>
        <v>1169</v>
      </c>
      <c r="G122" s="115">
        <f t="shared" si="17"/>
        <v>687</v>
      </c>
      <c r="H122" s="115">
        <f t="shared" si="17"/>
        <v>919</v>
      </c>
      <c r="I122" s="115">
        <f t="shared" si="17"/>
        <v>1240</v>
      </c>
      <c r="J122" s="115">
        <f t="shared" si="17"/>
        <v>764</v>
      </c>
      <c r="K122" s="115">
        <f t="shared" si="17"/>
        <v>784</v>
      </c>
      <c r="L122" s="115">
        <f t="shared" si="17"/>
        <v>901</v>
      </c>
      <c r="M122" s="115">
        <f t="shared" si="17"/>
        <v>973</v>
      </c>
      <c r="N122" s="115">
        <f t="shared" si="17"/>
        <v>10578</v>
      </c>
    </row>
    <row r="123" spans="1:14" ht="36" customHeight="1">
      <c r="A123" s="149" t="s">
        <v>444</v>
      </c>
      <c r="B123" s="111">
        <v>478</v>
      </c>
      <c r="C123" s="111">
        <v>358</v>
      </c>
      <c r="D123" s="111">
        <v>502</v>
      </c>
      <c r="E123" s="111">
        <v>491</v>
      </c>
      <c r="F123" s="111">
        <v>839</v>
      </c>
      <c r="G123" s="111">
        <v>388</v>
      </c>
      <c r="H123" s="111">
        <v>508</v>
      </c>
      <c r="I123" s="111">
        <v>507</v>
      </c>
      <c r="J123" s="111">
        <v>466</v>
      </c>
      <c r="K123" s="111">
        <v>466</v>
      </c>
      <c r="L123" s="111">
        <v>553</v>
      </c>
      <c r="M123" s="111">
        <v>584</v>
      </c>
      <c r="N123" s="115">
        <f aca="true" t="shared" si="18" ref="N123:N186">SUM(B123:M123)</f>
        <v>6140</v>
      </c>
    </row>
    <row r="124" spans="1:14" ht="36" customHeight="1">
      <c r="A124" s="149" t="s">
        <v>656</v>
      </c>
      <c r="B124" s="111">
        <v>10</v>
      </c>
      <c r="C124" s="111">
        <v>6</v>
      </c>
      <c r="D124" s="111">
        <v>0</v>
      </c>
      <c r="E124" s="111">
        <v>2</v>
      </c>
      <c r="F124" s="111">
        <v>6</v>
      </c>
      <c r="G124" s="111">
        <v>1</v>
      </c>
      <c r="H124" s="111">
        <v>9</v>
      </c>
      <c r="I124" s="111">
        <v>8</v>
      </c>
      <c r="J124" s="111">
        <v>4</v>
      </c>
      <c r="K124" s="111">
        <v>3</v>
      </c>
      <c r="L124" s="111">
        <v>1</v>
      </c>
      <c r="M124" s="111">
        <v>4</v>
      </c>
      <c r="N124" s="115">
        <f t="shared" si="18"/>
        <v>54</v>
      </c>
    </row>
    <row r="125" spans="1:14" ht="36" customHeight="1">
      <c r="A125" s="149" t="s">
        <v>446</v>
      </c>
      <c r="B125" s="111">
        <v>94</v>
      </c>
      <c r="C125" s="111">
        <v>107</v>
      </c>
      <c r="D125" s="111">
        <v>171</v>
      </c>
      <c r="E125" s="111">
        <v>169</v>
      </c>
      <c r="F125" s="111">
        <v>159</v>
      </c>
      <c r="G125" s="111">
        <v>133</v>
      </c>
      <c r="H125" s="111">
        <v>160</v>
      </c>
      <c r="I125" s="111">
        <v>146</v>
      </c>
      <c r="J125" s="111">
        <v>145</v>
      </c>
      <c r="K125" s="111">
        <v>144</v>
      </c>
      <c r="L125" s="111">
        <v>139</v>
      </c>
      <c r="M125" s="111">
        <v>167</v>
      </c>
      <c r="N125" s="115">
        <f t="shared" si="18"/>
        <v>1734</v>
      </c>
    </row>
    <row r="126" spans="1:14" ht="36" customHeight="1">
      <c r="A126" s="149" t="s">
        <v>657</v>
      </c>
      <c r="B126" s="111">
        <v>0</v>
      </c>
      <c r="C126" s="111">
        <v>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5">
        <f t="shared" si="18"/>
        <v>0</v>
      </c>
    </row>
    <row r="127" spans="1:14" ht="36" customHeight="1">
      <c r="A127" s="149" t="s">
        <v>658</v>
      </c>
      <c r="B127" s="111">
        <v>3</v>
      </c>
      <c r="C127" s="111">
        <v>1</v>
      </c>
      <c r="D127" s="111">
        <v>3</v>
      </c>
      <c r="E127" s="111">
        <v>1</v>
      </c>
      <c r="F127" s="111">
        <v>0</v>
      </c>
      <c r="G127" s="111">
        <v>0</v>
      </c>
      <c r="H127" s="111">
        <v>1</v>
      </c>
      <c r="I127" s="111">
        <v>1</v>
      </c>
      <c r="J127" s="111">
        <v>1</v>
      </c>
      <c r="K127" s="111">
        <v>0</v>
      </c>
      <c r="L127" s="111">
        <v>1</v>
      </c>
      <c r="M127" s="111">
        <v>1</v>
      </c>
      <c r="N127" s="115">
        <f t="shared" si="18"/>
        <v>13</v>
      </c>
    </row>
    <row r="128" spans="1:14" ht="36" customHeight="1">
      <c r="A128" s="149" t="s">
        <v>659</v>
      </c>
      <c r="B128" s="111">
        <v>24</v>
      </c>
      <c r="C128" s="111">
        <v>29</v>
      </c>
      <c r="D128" s="111">
        <v>34</v>
      </c>
      <c r="E128" s="111">
        <v>26</v>
      </c>
      <c r="F128" s="111">
        <v>23</v>
      </c>
      <c r="G128" s="111">
        <v>16</v>
      </c>
      <c r="H128" s="111">
        <v>16</v>
      </c>
      <c r="I128" s="111">
        <v>46</v>
      </c>
      <c r="J128" s="111">
        <v>26</v>
      </c>
      <c r="K128" s="111">
        <v>45</v>
      </c>
      <c r="L128" s="111">
        <v>44</v>
      </c>
      <c r="M128" s="111">
        <v>31</v>
      </c>
      <c r="N128" s="115">
        <f t="shared" si="18"/>
        <v>360</v>
      </c>
    </row>
    <row r="129" spans="1:14" ht="36" customHeight="1">
      <c r="A129" s="149" t="s">
        <v>450</v>
      </c>
      <c r="B129" s="111">
        <v>176</v>
      </c>
      <c r="C129" s="111">
        <v>151</v>
      </c>
      <c r="D129" s="111">
        <v>118</v>
      </c>
      <c r="E129" s="111">
        <v>144</v>
      </c>
      <c r="F129" s="111">
        <v>131</v>
      </c>
      <c r="G129" s="111">
        <v>139</v>
      </c>
      <c r="H129" s="111">
        <v>214</v>
      </c>
      <c r="I129" s="111">
        <v>521</v>
      </c>
      <c r="J129" s="111">
        <v>111</v>
      </c>
      <c r="K129" s="111">
        <v>114</v>
      </c>
      <c r="L129" s="111">
        <v>149</v>
      </c>
      <c r="M129" s="111">
        <v>178</v>
      </c>
      <c r="N129" s="115">
        <f t="shared" si="18"/>
        <v>2146</v>
      </c>
    </row>
    <row r="130" spans="1:14" ht="36" customHeight="1">
      <c r="A130" s="149" t="s">
        <v>451</v>
      </c>
      <c r="B130" s="111">
        <v>12</v>
      </c>
      <c r="C130" s="111">
        <v>2</v>
      </c>
      <c r="D130" s="111">
        <v>12</v>
      </c>
      <c r="E130" s="111">
        <v>17</v>
      </c>
      <c r="F130" s="111">
        <v>11</v>
      </c>
      <c r="G130" s="111">
        <v>10</v>
      </c>
      <c r="H130" s="111">
        <v>11</v>
      </c>
      <c r="I130" s="111">
        <v>11</v>
      </c>
      <c r="J130" s="111">
        <v>11</v>
      </c>
      <c r="K130" s="111">
        <v>12</v>
      </c>
      <c r="L130" s="150">
        <v>14</v>
      </c>
      <c r="M130" s="111">
        <v>8</v>
      </c>
      <c r="N130" s="115">
        <f t="shared" si="18"/>
        <v>131</v>
      </c>
    </row>
    <row r="131" spans="1:14" ht="36" customHeight="1">
      <c r="A131" s="113" t="s">
        <v>660</v>
      </c>
      <c r="B131" s="115">
        <f>SUM(B132:B145)</f>
        <v>6320</v>
      </c>
      <c r="C131" s="115">
        <f aca="true" t="shared" si="19" ref="C131:N131">SUM(C132:C145)</f>
        <v>4931</v>
      </c>
      <c r="D131" s="115">
        <f t="shared" si="19"/>
        <v>5797</v>
      </c>
      <c r="E131" s="115">
        <f t="shared" si="19"/>
        <v>5430</v>
      </c>
      <c r="F131" s="115">
        <f t="shared" si="19"/>
        <v>5425</v>
      </c>
      <c r="G131" s="115">
        <f t="shared" si="19"/>
        <v>5552</v>
      </c>
      <c r="H131" s="115">
        <f t="shared" si="19"/>
        <v>5885</v>
      </c>
      <c r="I131" s="115">
        <f t="shared" si="19"/>
        <v>7224</v>
      </c>
      <c r="J131" s="115">
        <f t="shared" si="19"/>
        <v>7303</v>
      </c>
      <c r="K131" s="115">
        <f t="shared" si="19"/>
        <v>6663</v>
      </c>
      <c r="L131" s="115">
        <f t="shared" si="19"/>
        <v>6348</v>
      </c>
      <c r="M131" s="115">
        <f t="shared" si="19"/>
        <v>6121</v>
      </c>
      <c r="N131" s="115">
        <f t="shared" si="19"/>
        <v>72999</v>
      </c>
    </row>
    <row r="132" spans="1:14" ht="36" customHeight="1">
      <c r="A132" s="149" t="s">
        <v>453</v>
      </c>
      <c r="B132" s="111">
        <v>28</v>
      </c>
      <c r="C132" s="111">
        <v>53</v>
      </c>
      <c r="D132" s="111">
        <v>65</v>
      </c>
      <c r="E132" s="111">
        <v>29</v>
      </c>
      <c r="F132" s="111">
        <v>96</v>
      </c>
      <c r="G132" s="111">
        <v>38</v>
      </c>
      <c r="H132" s="111">
        <v>51</v>
      </c>
      <c r="I132" s="111">
        <v>49</v>
      </c>
      <c r="J132" s="111">
        <v>75</v>
      </c>
      <c r="K132" s="111">
        <v>32</v>
      </c>
      <c r="L132" s="111">
        <v>37</v>
      </c>
      <c r="M132" s="111">
        <v>94</v>
      </c>
      <c r="N132" s="115">
        <f t="shared" si="18"/>
        <v>647</v>
      </c>
    </row>
    <row r="133" spans="1:14" ht="36" customHeight="1">
      <c r="A133" s="149" t="s">
        <v>661</v>
      </c>
      <c r="B133" s="111">
        <v>1718</v>
      </c>
      <c r="C133" s="111">
        <v>1555</v>
      </c>
      <c r="D133" s="111">
        <v>1476</v>
      </c>
      <c r="E133" s="111">
        <v>1393</v>
      </c>
      <c r="F133" s="111">
        <v>1368</v>
      </c>
      <c r="G133" s="111">
        <v>2097</v>
      </c>
      <c r="H133" s="111">
        <v>1664</v>
      </c>
      <c r="I133" s="111">
        <v>1605</v>
      </c>
      <c r="J133" s="111">
        <v>1993</v>
      </c>
      <c r="K133" s="111">
        <v>1671</v>
      </c>
      <c r="L133" s="111">
        <v>1549</v>
      </c>
      <c r="M133" s="111">
        <v>1655</v>
      </c>
      <c r="N133" s="115">
        <f t="shared" si="18"/>
        <v>19744</v>
      </c>
    </row>
    <row r="134" spans="1:14" ht="36" customHeight="1">
      <c r="A134" s="149" t="s">
        <v>662</v>
      </c>
      <c r="B134" s="111">
        <v>3</v>
      </c>
      <c r="C134" s="111">
        <v>4</v>
      </c>
      <c r="D134" s="111">
        <v>4</v>
      </c>
      <c r="E134" s="111">
        <v>4</v>
      </c>
      <c r="F134" s="111">
        <v>2</v>
      </c>
      <c r="G134" s="111">
        <v>4</v>
      </c>
      <c r="H134" s="111">
        <v>4</v>
      </c>
      <c r="I134" s="111">
        <v>2</v>
      </c>
      <c r="J134" s="111">
        <v>5</v>
      </c>
      <c r="K134" s="111">
        <v>3</v>
      </c>
      <c r="L134" s="111">
        <v>3</v>
      </c>
      <c r="M134" s="111">
        <v>2</v>
      </c>
      <c r="N134" s="115">
        <f t="shared" si="18"/>
        <v>40</v>
      </c>
    </row>
    <row r="135" spans="1:14" ht="36" customHeight="1">
      <c r="A135" s="149" t="s">
        <v>663</v>
      </c>
      <c r="B135" s="111">
        <v>2219</v>
      </c>
      <c r="C135" s="111">
        <v>1059</v>
      </c>
      <c r="D135" s="111">
        <v>974</v>
      </c>
      <c r="E135" s="111">
        <v>994</v>
      </c>
      <c r="F135" s="111">
        <v>1098</v>
      </c>
      <c r="G135" s="111">
        <v>944</v>
      </c>
      <c r="H135" s="111">
        <v>999</v>
      </c>
      <c r="I135" s="111">
        <v>2041</v>
      </c>
      <c r="J135" s="111">
        <v>1232</v>
      </c>
      <c r="K135" s="111">
        <v>1382</v>
      </c>
      <c r="L135" s="111">
        <v>1337</v>
      </c>
      <c r="M135" s="111">
        <v>1604</v>
      </c>
      <c r="N135" s="115">
        <f t="shared" si="18"/>
        <v>15883</v>
      </c>
    </row>
    <row r="136" spans="1:14" ht="36" customHeight="1">
      <c r="A136" s="149" t="s">
        <v>664</v>
      </c>
      <c r="B136" s="111">
        <v>1244</v>
      </c>
      <c r="C136" s="111">
        <v>1257</v>
      </c>
      <c r="D136" s="111">
        <v>2101</v>
      </c>
      <c r="E136" s="111">
        <v>1569</v>
      </c>
      <c r="F136" s="111">
        <v>1747</v>
      </c>
      <c r="G136" s="111">
        <v>1396</v>
      </c>
      <c r="H136" s="111">
        <v>1949</v>
      </c>
      <c r="I136" s="111">
        <v>2079</v>
      </c>
      <c r="J136" s="111">
        <v>2181</v>
      </c>
      <c r="K136" s="111">
        <v>1713</v>
      </c>
      <c r="L136" s="111">
        <v>2060</v>
      </c>
      <c r="M136" s="111">
        <v>1550</v>
      </c>
      <c r="N136" s="115">
        <f t="shared" si="18"/>
        <v>20846</v>
      </c>
    </row>
    <row r="137" spans="1:14" ht="36" customHeight="1">
      <c r="A137" s="149" t="s">
        <v>665</v>
      </c>
      <c r="B137" s="111">
        <v>57</v>
      </c>
      <c r="C137" s="111">
        <v>57</v>
      </c>
      <c r="D137" s="111">
        <v>63</v>
      </c>
      <c r="E137" s="111">
        <v>72</v>
      </c>
      <c r="F137" s="111">
        <v>82</v>
      </c>
      <c r="G137" s="111">
        <v>117</v>
      </c>
      <c r="H137" s="111">
        <v>129</v>
      </c>
      <c r="I137" s="111">
        <v>145</v>
      </c>
      <c r="J137" s="111">
        <v>90</v>
      </c>
      <c r="K137" s="111">
        <v>71</v>
      </c>
      <c r="L137" s="111">
        <v>55</v>
      </c>
      <c r="M137" s="111">
        <v>78</v>
      </c>
      <c r="N137" s="115">
        <f t="shared" si="18"/>
        <v>1016</v>
      </c>
    </row>
    <row r="138" spans="1:14" ht="36" customHeight="1">
      <c r="A138" s="149" t="s">
        <v>459</v>
      </c>
      <c r="B138" s="111">
        <v>21</v>
      </c>
      <c r="C138" s="111">
        <v>31</v>
      </c>
      <c r="D138" s="111">
        <v>20</v>
      </c>
      <c r="E138" s="111">
        <v>29</v>
      </c>
      <c r="F138" s="111">
        <v>12</v>
      </c>
      <c r="G138" s="111">
        <v>22</v>
      </c>
      <c r="H138" s="111">
        <v>54</v>
      </c>
      <c r="I138" s="111">
        <v>82</v>
      </c>
      <c r="J138" s="111">
        <v>68</v>
      </c>
      <c r="K138" s="111">
        <v>19</v>
      </c>
      <c r="L138" s="111">
        <v>18</v>
      </c>
      <c r="M138" s="111">
        <v>21</v>
      </c>
      <c r="N138" s="115">
        <f t="shared" si="18"/>
        <v>397</v>
      </c>
    </row>
    <row r="139" spans="1:14" ht="36" customHeight="1">
      <c r="A139" s="149" t="s">
        <v>460</v>
      </c>
      <c r="B139" s="111">
        <v>0</v>
      </c>
      <c r="C139" s="111">
        <v>2</v>
      </c>
      <c r="D139" s="111">
        <v>2</v>
      </c>
      <c r="E139" s="111">
        <v>4</v>
      </c>
      <c r="F139" s="111">
        <v>0</v>
      </c>
      <c r="G139" s="111">
        <v>0</v>
      </c>
      <c r="H139" s="111">
        <v>2</v>
      </c>
      <c r="I139" s="111">
        <v>0</v>
      </c>
      <c r="J139" s="111">
        <v>1</v>
      </c>
      <c r="K139" s="111">
        <v>1</v>
      </c>
      <c r="L139" s="111">
        <v>0</v>
      </c>
      <c r="M139" s="111">
        <v>0</v>
      </c>
      <c r="N139" s="115">
        <f t="shared" si="18"/>
        <v>12</v>
      </c>
    </row>
    <row r="140" spans="1:14" ht="36" customHeight="1">
      <c r="A140" s="149" t="s">
        <v>666</v>
      </c>
      <c r="B140" s="111">
        <v>166</v>
      </c>
      <c r="C140" s="111">
        <v>175</v>
      </c>
      <c r="D140" s="111">
        <v>208</v>
      </c>
      <c r="E140" s="111">
        <v>213</v>
      </c>
      <c r="F140" s="111">
        <v>182</v>
      </c>
      <c r="G140" s="111">
        <v>174</v>
      </c>
      <c r="H140" s="111">
        <v>184</v>
      </c>
      <c r="I140" s="111">
        <v>268</v>
      </c>
      <c r="J140" s="111">
        <v>634</v>
      </c>
      <c r="K140" s="111">
        <v>968</v>
      </c>
      <c r="L140" s="111">
        <v>149</v>
      </c>
      <c r="M140" s="111">
        <v>157</v>
      </c>
      <c r="N140" s="115">
        <f t="shared" si="18"/>
        <v>3478</v>
      </c>
    </row>
    <row r="141" spans="1:14" ht="36" customHeight="1">
      <c r="A141" s="149" t="s">
        <v>462</v>
      </c>
      <c r="B141" s="111">
        <v>233</v>
      </c>
      <c r="C141" s="111">
        <v>240</v>
      </c>
      <c r="D141" s="111">
        <v>280</v>
      </c>
      <c r="E141" s="111">
        <v>329</v>
      </c>
      <c r="F141" s="111">
        <v>337</v>
      </c>
      <c r="G141" s="111">
        <v>347</v>
      </c>
      <c r="H141" s="111">
        <v>302</v>
      </c>
      <c r="I141" s="111">
        <v>289</v>
      </c>
      <c r="J141" s="111">
        <v>404</v>
      </c>
      <c r="K141" s="111">
        <v>291</v>
      </c>
      <c r="L141" s="111">
        <v>704</v>
      </c>
      <c r="M141" s="111">
        <v>387</v>
      </c>
      <c r="N141" s="115">
        <f t="shared" si="18"/>
        <v>4143</v>
      </c>
    </row>
    <row r="142" spans="1:14" ht="36" customHeight="1">
      <c r="A142" s="149" t="s">
        <v>463</v>
      </c>
      <c r="B142" s="111">
        <v>567</v>
      </c>
      <c r="C142" s="111">
        <v>410</v>
      </c>
      <c r="D142" s="111">
        <v>503</v>
      </c>
      <c r="E142" s="111">
        <v>688</v>
      </c>
      <c r="F142" s="111">
        <v>430</v>
      </c>
      <c r="G142" s="111">
        <v>363</v>
      </c>
      <c r="H142" s="111">
        <v>463</v>
      </c>
      <c r="I142" s="111">
        <v>593</v>
      </c>
      <c r="J142" s="111">
        <v>544</v>
      </c>
      <c r="K142" s="111">
        <v>445</v>
      </c>
      <c r="L142" s="111">
        <v>389</v>
      </c>
      <c r="M142" s="111">
        <v>495</v>
      </c>
      <c r="N142" s="115">
        <f t="shared" si="18"/>
        <v>5890</v>
      </c>
    </row>
    <row r="143" spans="1:14" ht="36" customHeight="1">
      <c r="A143" s="149" t="s">
        <v>667</v>
      </c>
      <c r="B143" s="111">
        <v>17</v>
      </c>
      <c r="C143" s="111">
        <v>26</v>
      </c>
      <c r="D143" s="111">
        <v>56</v>
      </c>
      <c r="E143" s="111">
        <v>23</v>
      </c>
      <c r="F143" s="111">
        <v>17</v>
      </c>
      <c r="G143" s="111">
        <v>6</v>
      </c>
      <c r="H143" s="111">
        <v>10</v>
      </c>
      <c r="I143" s="111">
        <v>6</v>
      </c>
      <c r="J143" s="111">
        <v>13</v>
      </c>
      <c r="K143" s="111">
        <v>12</v>
      </c>
      <c r="L143" s="111">
        <v>5</v>
      </c>
      <c r="M143" s="111">
        <v>20</v>
      </c>
      <c r="N143" s="115">
        <f t="shared" si="18"/>
        <v>211</v>
      </c>
    </row>
    <row r="144" spans="1:14" ht="36" customHeight="1">
      <c r="A144" s="149" t="s">
        <v>668</v>
      </c>
      <c r="B144" s="111">
        <v>3</v>
      </c>
      <c r="C144" s="111">
        <v>29</v>
      </c>
      <c r="D144" s="111">
        <v>8</v>
      </c>
      <c r="E144" s="111">
        <v>46</v>
      </c>
      <c r="F144" s="111">
        <v>3</v>
      </c>
      <c r="G144" s="111">
        <v>9</v>
      </c>
      <c r="H144" s="111">
        <v>19</v>
      </c>
      <c r="I144" s="111">
        <v>11</v>
      </c>
      <c r="J144" s="111">
        <v>6</v>
      </c>
      <c r="K144" s="111">
        <v>13</v>
      </c>
      <c r="L144" s="111">
        <v>4</v>
      </c>
      <c r="M144" s="111">
        <v>14</v>
      </c>
      <c r="N144" s="115">
        <f t="shared" si="18"/>
        <v>165</v>
      </c>
    </row>
    <row r="145" spans="1:14" ht="36" customHeight="1">
      <c r="A145" s="149" t="s">
        <v>669</v>
      </c>
      <c r="B145" s="111">
        <v>44</v>
      </c>
      <c r="C145" s="111">
        <v>33</v>
      </c>
      <c r="D145" s="111">
        <v>37</v>
      </c>
      <c r="E145" s="111">
        <v>37</v>
      </c>
      <c r="F145" s="111">
        <v>51</v>
      </c>
      <c r="G145" s="111">
        <v>35</v>
      </c>
      <c r="H145" s="111">
        <v>55</v>
      </c>
      <c r="I145" s="111">
        <v>54</v>
      </c>
      <c r="J145" s="111">
        <v>57</v>
      </c>
      <c r="K145" s="111">
        <v>42</v>
      </c>
      <c r="L145" s="111">
        <v>38</v>
      </c>
      <c r="M145" s="111">
        <v>44</v>
      </c>
      <c r="N145" s="115">
        <f t="shared" si="18"/>
        <v>527</v>
      </c>
    </row>
    <row r="146" spans="1:14" ht="36" customHeight="1">
      <c r="A146" s="113" t="s">
        <v>670</v>
      </c>
      <c r="B146" s="115">
        <f>SUM(B147:B156)</f>
        <v>3667</v>
      </c>
      <c r="C146" s="115">
        <f aca="true" t="shared" si="20" ref="C146:L146">SUM(C147:C156)</f>
        <v>2036</v>
      </c>
      <c r="D146" s="115">
        <f t="shared" si="20"/>
        <v>3287</v>
      </c>
      <c r="E146" s="115">
        <f t="shared" si="20"/>
        <v>3617</v>
      </c>
      <c r="F146" s="115">
        <f t="shared" si="20"/>
        <v>3064</v>
      </c>
      <c r="G146" s="115">
        <f>SUM(G147:G156)</f>
        <v>2162</v>
      </c>
      <c r="H146" s="115">
        <f t="shared" si="20"/>
        <v>3842</v>
      </c>
      <c r="I146" s="115">
        <f t="shared" si="20"/>
        <v>6055</v>
      </c>
      <c r="J146" s="115">
        <f t="shared" si="20"/>
        <v>5657</v>
      </c>
      <c r="K146" s="115">
        <f t="shared" si="20"/>
        <v>2104</v>
      </c>
      <c r="L146" s="115">
        <f t="shared" si="20"/>
        <v>2001</v>
      </c>
      <c r="M146" s="115">
        <f>SUM(M147:M156)</f>
        <v>4369</v>
      </c>
      <c r="N146" s="115">
        <f t="shared" si="18"/>
        <v>41861</v>
      </c>
    </row>
    <row r="147" spans="1:14" ht="36" customHeight="1">
      <c r="A147" s="149" t="s">
        <v>671</v>
      </c>
      <c r="B147" s="111">
        <v>0</v>
      </c>
      <c r="C147" s="111">
        <v>1</v>
      </c>
      <c r="D147" s="111">
        <v>14</v>
      </c>
      <c r="E147" s="111">
        <v>17</v>
      </c>
      <c r="F147" s="111">
        <v>11</v>
      </c>
      <c r="G147" s="111">
        <v>8</v>
      </c>
      <c r="H147" s="111">
        <v>22</v>
      </c>
      <c r="I147" s="111">
        <v>3</v>
      </c>
      <c r="J147" s="111">
        <v>1</v>
      </c>
      <c r="K147" s="111">
        <v>0</v>
      </c>
      <c r="L147" s="111">
        <v>1</v>
      </c>
      <c r="M147" s="111">
        <v>19</v>
      </c>
      <c r="N147" s="115">
        <f t="shared" si="18"/>
        <v>97</v>
      </c>
    </row>
    <row r="148" spans="1:14" ht="36" customHeight="1">
      <c r="A148" s="149" t="s">
        <v>469</v>
      </c>
      <c r="B148" s="111">
        <v>1</v>
      </c>
      <c r="C148" s="111">
        <v>2</v>
      </c>
      <c r="D148" s="111">
        <v>37</v>
      </c>
      <c r="E148" s="111">
        <v>8</v>
      </c>
      <c r="F148" s="111">
        <v>4</v>
      </c>
      <c r="G148" s="111">
        <v>16</v>
      </c>
      <c r="H148" s="111">
        <v>0</v>
      </c>
      <c r="I148" s="111">
        <v>1</v>
      </c>
      <c r="J148" s="111">
        <v>4</v>
      </c>
      <c r="K148" s="111">
        <v>12</v>
      </c>
      <c r="L148" s="111">
        <v>3</v>
      </c>
      <c r="M148" s="111">
        <v>8</v>
      </c>
      <c r="N148" s="115">
        <f t="shared" si="18"/>
        <v>96</v>
      </c>
    </row>
    <row r="149" spans="1:14" ht="36" customHeight="1">
      <c r="A149" s="149" t="s">
        <v>470</v>
      </c>
      <c r="B149" s="111">
        <v>165</v>
      </c>
      <c r="C149" s="111">
        <v>3</v>
      </c>
      <c r="D149" s="111">
        <v>12</v>
      </c>
      <c r="E149" s="111">
        <v>3</v>
      </c>
      <c r="F149" s="111">
        <v>6</v>
      </c>
      <c r="G149" s="111">
        <v>1</v>
      </c>
      <c r="H149" s="111">
        <v>0</v>
      </c>
      <c r="I149" s="111">
        <v>0</v>
      </c>
      <c r="J149" s="111">
        <v>1</v>
      </c>
      <c r="K149" s="111">
        <v>2</v>
      </c>
      <c r="L149" s="111">
        <v>8</v>
      </c>
      <c r="M149" s="111">
        <v>9</v>
      </c>
      <c r="N149" s="115">
        <f t="shared" si="18"/>
        <v>210</v>
      </c>
    </row>
    <row r="150" spans="1:14" ht="36" customHeight="1">
      <c r="A150" s="149" t="s">
        <v>672</v>
      </c>
      <c r="B150" s="111">
        <v>219</v>
      </c>
      <c r="C150" s="111">
        <v>157</v>
      </c>
      <c r="D150" s="111">
        <v>451</v>
      </c>
      <c r="E150" s="111">
        <v>754</v>
      </c>
      <c r="F150" s="111">
        <v>602</v>
      </c>
      <c r="G150" s="111">
        <v>243</v>
      </c>
      <c r="H150" s="111">
        <v>565</v>
      </c>
      <c r="I150" s="111">
        <v>807</v>
      </c>
      <c r="J150" s="111">
        <v>598</v>
      </c>
      <c r="K150" s="111">
        <v>205</v>
      </c>
      <c r="L150" s="111">
        <v>210</v>
      </c>
      <c r="M150" s="111">
        <v>1399</v>
      </c>
      <c r="N150" s="115">
        <f t="shared" si="18"/>
        <v>6210</v>
      </c>
    </row>
    <row r="151" spans="1:14" ht="36" customHeight="1">
      <c r="A151" s="149" t="s">
        <v>673</v>
      </c>
      <c r="B151" s="111">
        <v>0</v>
      </c>
      <c r="C151" s="111">
        <v>0</v>
      </c>
      <c r="D151" s="111">
        <v>0</v>
      </c>
      <c r="E151" s="111">
        <v>0</v>
      </c>
      <c r="F151" s="111">
        <v>0</v>
      </c>
      <c r="G151" s="128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11">
        <v>0</v>
      </c>
      <c r="N151" s="115">
        <f t="shared" si="18"/>
        <v>0</v>
      </c>
    </row>
    <row r="152" spans="1:14" ht="36" customHeight="1">
      <c r="A152" s="149" t="s">
        <v>473</v>
      </c>
      <c r="B152" s="111">
        <v>322</v>
      </c>
      <c r="C152" s="111">
        <v>254</v>
      </c>
      <c r="D152" s="111">
        <v>255</v>
      </c>
      <c r="E152" s="111">
        <v>182</v>
      </c>
      <c r="F152" s="111">
        <v>528</v>
      </c>
      <c r="G152" s="111">
        <v>169</v>
      </c>
      <c r="H152" s="111">
        <v>130</v>
      </c>
      <c r="I152" s="111">
        <v>68</v>
      </c>
      <c r="J152" s="111">
        <v>1023</v>
      </c>
      <c r="K152" s="111">
        <v>70</v>
      </c>
      <c r="L152" s="111">
        <v>65</v>
      </c>
      <c r="M152" s="111">
        <v>236</v>
      </c>
      <c r="N152" s="115">
        <f t="shared" si="18"/>
        <v>3302</v>
      </c>
    </row>
    <row r="153" spans="1:14" ht="36" customHeight="1">
      <c r="A153" s="149" t="s">
        <v>674</v>
      </c>
      <c r="B153" s="111">
        <v>18</v>
      </c>
      <c r="C153" s="111">
        <v>12</v>
      </c>
      <c r="D153" s="111">
        <v>11</v>
      </c>
      <c r="E153" s="111">
        <v>8</v>
      </c>
      <c r="F153" s="111">
        <v>7</v>
      </c>
      <c r="G153" s="111">
        <v>16</v>
      </c>
      <c r="H153" s="111">
        <v>15</v>
      </c>
      <c r="I153" s="111">
        <v>16</v>
      </c>
      <c r="J153" s="111">
        <v>12</v>
      </c>
      <c r="K153" s="111">
        <v>11</v>
      </c>
      <c r="L153" s="111">
        <v>6</v>
      </c>
      <c r="M153" s="111">
        <v>9</v>
      </c>
      <c r="N153" s="115">
        <f t="shared" si="18"/>
        <v>141</v>
      </c>
    </row>
    <row r="154" spans="1:14" ht="36" customHeight="1">
      <c r="A154" s="149" t="s">
        <v>475</v>
      </c>
      <c r="B154" s="111">
        <v>20</v>
      </c>
      <c r="C154" s="111">
        <v>23</v>
      </c>
      <c r="D154" s="111">
        <v>20</v>
      </c>
      <c r="E154" s="111">
        <v>29</v>
      </c>
      <c r="F154" s="111">
        <v>35</v>
      </c>
      <c r="G154" s="111">
        <v>19</v>
      </c>
      <c r="H154" s="111">
        <v>48</v>
      </c>
      <c r="I154" s="111">
        <v>30</v>
      </c>
      <c r="J154" s="111">
        <v>33</v>
      </c>
      <c r="K154" s="111">
        <v>37</v>
      </c>
      <c r="L154" s="111">
        <v>31</v>
      </c>
      <c r="M154" s="111">
        <v>38</v>
      </c>
      <c r="N154" s="115">
        <f t="shared" si="18"/>
        <v>363</v>
      </c>
    </row>
    <row r="155" spans="1:14" ht="36" customHeight="1">
      <c r="A155" s="149" t="s">
        <v>675</v>
      </c>
      <c r="B155" s="111">
        <v>27</v>
      </c>
      <c r="C155" s="111">
        <v>26</v>
      </c>
      <c r="D155" s="111">
        <v>23</v>
      </c>
      <c r="E155" s="111">
        <v>24</v>
      </c>
      <c r="F155" s="111">
        <v>28</v>
      </c>
      <c r="G155" s="111">
        <v>19</v>
      </c>
      <c r="H155" s="111">
        <v>27</v>
      </c>
      <c r="I155" s="111">
        <v>37</v>
      </c>
      <c r="J155" s="111">
        <v>27</v>
      </c>
      <c r="K155" s="111">
        <v>32</v>
      </c>
      <c r="L155" s="111">
        <v>23</v>
      </c>
      <c r="M155" s="150">
        <v>41</v>
      </c>
      <c r="N155" s="115">
        <f t="shared" si="18"/>
        <v>334</v>
      </c>
    </row>
    <row r="156" spans="1:14" ht="36" customHeight="1">
      <c r="A156" s="149" t="s">
        <v>477</v>
      </c>
      <c r="B156" s="111">
        <v>2895</v>
      </c>
      <c r="C156" s="111">
        <v>1558</v>
      </c>
      <c r="D156" s="111">
        <v>2464</v>
      </c>
      <c r="E156" s="111">
        <v>2592</v>
      </c>
      <c r="F156" s="111">
        <v>1843</v>
      </c>
      <c r="G156" s="111">
        <v>1671</v>
      </c>
      <c r="H156" s="111">
        <v>3035</v>
      </c>
      <c r="I156" s="111">
        <v>5093</v>
      </c>
      <c r="J156" s="111">
        <v>3958</v>
      </c>
      <c r="K156" s="111">
        <v>1735</v>
      </c>
      <c r="L156" s="111">
        <v>1654</v>
      </c>
      <c r="M156" s="111">
        <v>2610</v>
      </c>
      <c r="N156" s="115">
        <f>SUM(B156:M156)</f>
        <v>31108</v>
      </c>
    </row>
    <row r="157" spans="1:14" ht="36" customHeight="1">
      <c r="A157" s="118" t="s">
        <v>676</v>
      </c>
      <c r="B157" s="119">
        <f>B158+B162+B179+B183+B192</f>
        <v>35661</v>
      </c>
      <c r="C157" s="119">
        <f aca="true" t="shared" si="21" ref="C157:N157">C158+C162+C179+C183+C192</f>
        <v>29753</v>
      </c>
      <c r="D157" s="119">
        <f t="shared" si="21"/>
        <v>35733</v>
      </c>
      <c r="E157" s="119">
        <f t="shared" si="21"/>
        <v>45040</v>
      </c>
      <c r="F157" s="119">
        <f t="shared" si="21"/>
        <v>45735</v>
      </c>
      <c r="G157" s="119">
        <f t="shared" si="21"/>
        <v>38988</v>
      </c>
      <c r="H157" s="119">
        <f t="shared" si="21"/>
        <v>59372</v>
      </c>
      <c r="I157" s="119">
        <f t="shared" si="21"/>
        <v>90447</v>
      </c>
      <c r="J157" s="119">
        <f t="shared" si="21"/>
        <v>58705</v>
      </c>
      <c r="K157" s="119">
        <f t="shared" si="21"/>
        <v>46801</v>
      </c>
      <c r="L157" s="119">
        <f t="shared" si="21"/>
        <v>39776</v>
      </c>
      <c r="M157" s="119">
        <f t="shared" si="21"/>
        <v>38616</v>
      </c>
      <c r="N157" s="119">
        <f t="shared" si="21"/>
        <v>564627</v>
      </c>
    </row>
    <row r="158" spans="1:14" ht="36" customHeight="1">
      <c r="A158" s="113" t="s">
        <v>677</v>
      </c>
      <c r="B158" s="115">
        <f>SUM(B159:B161)</f>
        <v>878</v>
      </c>
      <c r="C158" s="115">
        <f aca="true" t="shared" si="22" ref="C158:N158">SUM(C159:C161)</f>
        <v>790</v>
      </c>
      <c r="D158" s="115">
        <f t="shared" si="22"/>
        <v>980</v>
      </c>
      <c r="E158" s="115">
        <f t="shared" si="22"/>
        <v>844</v>
      </c>
      <c r="F158" s="115">
        <f t="shared" si="22"/>
        <v>953</v>
      </c>
      <c r="G158" s="115">
        <f t="shared" si="22"/>
        <v>1090</v>
      </c>
      <c r="H158" s="115">
        <f t="shared" si="22"/>
        <v>1444</v>
      </c>
      <c r="I158" s="115">
        <f t="shared" si="22"/>
        <v>1667</v>
      </c>
      <c r="J158" s="115">
        <f t="shared" si="22"/>
        <v>1384</v>
      </c>
      <c r="K158" s="115">
        <f t="shared" si="22"/>
        <v>934</v>
      </c>
      <c r="L158" s="115">
        <f t="shared" si="22"/>
        <v>858</v>
      </c>
      <c r="M158" s="115">
        <f t="shared" si="22"/>
        <v>865</v>
      </c>
      <c r="N158" s="115">
        <f t="shared" si="22"/>
        <v>12687</v>
      </c>
    </row>
    <row r="159" spans="1:14" ht="36" customHeight="1">
      <c r="A159" s="149" t="s">
        <v>678</v>
      </c>
      <c r="B159" s="111">
        <v>795</v>
      </c>
      <c r="C159" s="111">
        <v>663</v>
      </c>
      <c r="D159" s="111">
        <v>832</v>
      </c>
      <c r="E159" s="111">
        <v>695</v>
      </c>
      <c r="F159" s="111">
        <v>818</v>
      </c>
      <c r="G159" s="111">
        <v>934</v>
      </c>
      <c r="H159" s="111">
        <v>1217</v>
      </c>
      <c r="I159" s="111">
        <v>1411</v>
      </c>
      <c r="J159" s="111">
        <v>1217</v>
      </c>
      <c r="K159" s="111">
        <v>861</v>
      </c>
      <c r="L159" s="111">
        <v>800</v>
      </c>
      <c r="M159" s="111">
        <v>796</v>
      </c>
      <c r="N159" s="115">
        <f t="shared" si="18"/>
        <v>11039</v>
      </c>
    </row>
    <row r="160" spans="1:14" ht="36" customHeight="1">
      <c r="A160" s="149" t="s">
        <v>679</v>
      </c>
      <c r="B160" s="111">
        <v>20</v>
      </c>
      <c r="C160" s="111">
        <v>25</v>
      </c>
      <c r="D160" s="111">
        <v>28</v>
      </c>
      <c r="E160" s="111">
        <v>32</v>
      </c>
      <c r="F160" s="111">
        <v>30</v>
      </c>
      <c r="G160" s="111">
        <v>42</v>
      </c>
      <c r="H160" s="111">
        <v>48</v>
      </c>
      <c r="I160" s="111">
        <v>47</v>
      </c>
      <c r="J160" s="111">
        <v>29</v>
      </c>
      <c r="K160" s="111">
        <v>40</v>
      </c>
      <c r="L160" s="111">
        <v>31</v>
      </c>
      <c r="M160" s="111">
        <v>34</v>
      </c>
      <c r="N160" s="115">
        <f t="shared" si="18"/>
        <v>406</v>
      </c>
    </row>
    <row r="161" spans="1:14" ht="36" customHeight="1">
      <c r="A161" s="149" t="s">
        <v>482</v>
      </c>
      <c r="B161" s="111">
        <v>63</v>
      </c>
      <c r="C161" s="111">
        <v>102</v>
      </c>
      <c r="D161" s="111">
        <v>120</v>
      </c>
      <c r="E161" s="111">
        <v>117</v>
      </c>
      <c r="F161" s="111">
        <v>105</v>
      </c>
      <c r="G161" s="111">
        <v>114</v>
      </c>
      <c r="H161" s="111">
        <v>179</v>
      </c>
      <c r="I161" s="111">
        <v>209</v>
      </c>
      <c r="J161" s="111">
        <v>138</v>
      </c>
      <c r="K161" s="111">
        <v>33</v>
      </c>
      <c r="L161" s="111">
        <v>27</v>
      </c>
      <c r="M161" s="111">
        <v>35</v>
      </c>
      <c r="N161" s="115">
        <f t="shared" si="18"/>
        <v>1242</v>
      </c>
    </row>
    <row r="162" spans="1:14" ht="36" customHeight="1">
      <c r="A162" s="113" t="s">
        <v>680</v>
      </c>
      <c r="B162" s="115">
        <f>SUM(B163:B178)</f>
        <v>3547</v>
      </c>
      <c r="C162" s="115">
        <f aca="true" t="shared" si="23" ref="C162:N162">SUM(C163:C178)</f>
        <v>2934</v>
      </c>
      <c r="D162" s="115">
        <f t="shared" si="23"/>
        <v>3304</v>
      </c>
      <c r="E162" s="115">
        <f t="shared" si="23"/>
        <v>3931</v>
      </c>
      <c r="F162" s="115">
        <f t="shared" si="23"/>
        <v>4419</v>
      </c>
      <c r="G162" s="115">
        <f t="shared" si="23"/>
        <v>5044</v>
      </c>
      <c r="H162" s="115">
        <f t="shared" si="23"/>
        <v>6721</v>
      </c>
      <c r="I162" s="115">
        <f t="shared" si="23"/>
        <v>6332</v>
      </c>
      <c r="J162" s="115">
        <f t="shared" si="23"/>
        <v>5432</v>
      </c>
      <c r="K162" s="115">
        <f t="shared" si="23"/>
        <v>3803</v>
      </c>
      <c r="L162" s="115">
        <f t="shared" si="23"/>
        <v>3764</v>
      </c>
      <c r="M162" s="115">
        <f t="shared" si="23"/>
        <v>4056</v>
      </c>
      <c r="N162" s="115">
        <f t="shared" si="23"/>
        <v>53287</v>
      </c>
    </row>
    <row r="163" spans="1:14" ht="36" customHeight="1">
      <c r="A163" s="149" t="s">
        <v>681</v>
      </c>
      <c r="B163" s="111">
        <v>15</v>
      </c>
      <c r="C163" s="111">
        <v>4</v>
      </c>
      <c r="D163" s="111">
        <v>12</v>
      </c>
      <c r="E163" s="111">
        <v>21</v>
      </c>
      <c r="F163" s="111">
        <v>13</v>
      </c>
      <c r="G163" s="111">
        <v>28</v>
      </c>
      <c r="H163" s="111">
        <v>26</v>
      </c>
      <c r="I163" s="111">
        <v>24</v>
      </c>
      <c r="J163" s="111">
        <v>14</v>
      </c>
      <c r="K163" s="111">
        <v>13</v>
      </c>
      <c r="L163" s="111">
        <v>13</v>
      </c>
      <c r="M163" s="111">
        <v>8</v>
      </c>
      <c r="N163" s="115">
        <f t="shared" si="18"/>
        <v>191</v>
      </c>
    </row>
    <row r="164" spans="1:14" ht="36" customHeight="1">
      <c r="A164" s="149" t="s">
        <v>682</v>
      </c>
      <c r="B164" s="111">
        <v>161</v>
      </c>
      <c r="C164" s="111">
        <v>132</v>
      </c>
      <c r="D164" s="111">
        <v>101</v>
      </c>
      <c r="E164" s="111">
        <v>152</v>
      </c>
      <c r="F164" s="111">
        <v>205</v>
      </c>
      <c r="G164" s="111">
        <v>368</v>
      </c>
      <c r="H164" s="111">
        <v>373</v>
      </c>
      <c r="I164" s="111">
        <v>382</v>
      </c>
      <c r="J164" s="111">
        <v>268</v>
      </c>
      <c r="K164" s="111">
        <v>188</v>
      </c>
      <c r="L164" s="111">
        <v>156</v>
      </c>
      <c r="M164" s="111">
        <v>220</v>
      </c>
      <c r="N164" s="115">
        <f t="shared" si="18"/>
        <v>2706</v>
      </c>
    </row>
    <row r="165" spans="1:14" ht="36" customHeight="1">
      <c r="A165" s="149" t="s">
        <v>683</v>
      </c>
      <c r="B165" s="111">
        <v>26</v>
      </c>
      <c r="C165" s="111">
        <v>17</v>
      </c>
      <c r="D165" s="111">
        <v>21</v>
      </c>
      <c r="E165" s="111">
        <v>33</v>
      </c>
      <c r="F165" s="111">
        <v>28</v>
      </c>
      <c r="G165" s="111">
        <v>33</v>
      </c>
      <c r="H165" s="111">
        <v>33</v>
      </c>
      <c r="I165" s="111">
        <v>29</v>
      </c>
      <c r="J165" s="111">
        <v>34</v>
      </c>
      <c r="K165" s="111">
        <v>20</v>
      </c>
      <c r="L165" s="111">
        <v>27</v>
      </c>
      <c r="M165" s="111">
        <v>34</v>
      </c>
      <c r="N165" s="115">
        <f t="shared" si="18"/>
        <v>335</v>
      </c>
    </row>
    <row r="166" spans="1:14" ht="36" customHeight="1">
      <c r="A166" s="149" t="s">
        <v>684</v>
      </c>
      <c r="B166" s="111">
        <v>183</v>
      </c>
      <c r="C166" s="111">
        <v>147</v>
      </c>
      <c r="D166" s="111">
        <v>200</v>
      </c>
      <c r="E166" s="111">
        <v>229</v>
      </c>
      <c r="F166" s="111">
        <v>213</v>
      </c>
      <c r="G166" s="111">
        <v>250</v>
      </c>
      <c r="H166" s="111">
        <v>438</v>
      </c>
      <c r="I166" s="111">
        <v>451</v>
      </c>
      <c r="J166" s="111">
        <v>351</v>
      </c>
      <c r="K166" s="111">
        <v>181</v>
      </c>
      <c r="L166" s="111">
        <v>185</v>
      </c>
      <c r="M166" s="111">
        <v>233</v>
      </c>
      <c r="N166" s="115">
        <f t="shared" si="18"/>
        <v>3061</v>
      </c>
    </row>
    <row r="167" spans="1:14" ht="36" customHeight="1">
      <c r="A167" s="149" t="s">
        <v>685</v>
      </c>
      <c r="B167" s="111">
        <v>64</v>
      </c>
      <c r="C167" s="111">
        <v>64</v>
      </c>
      <c r="D167" s="111">
        <v>81</v>
      </c>
      <c r="E167" s="111">
        <v>61</v>
      </c>
      <c r="F167" s="111">
        <v>56</v>
      </c>
      <c r="G167" s="111">
        <v>97</v>
      </c>
      <c r="H167" s="111">
        <v>92</v>
      </c>
      <c r="I167" s="111">
        <v>117</v>
      </c>
      <c r="J167" s="111">
        <v>126</v>
      </c>
      <c r="K167" s="111">
        <v>67</v>
      </c>
      <c r="L167" s="111">
        <v>54</v>
      </c>
      <c r="M167" s="111">
        <v>77</v>
      </c>
      <c r="N167" s="115">
        <f t="shared" si="18"/>
        <v>956</v>
      </c>
    </row>
    <row r="168" spans="1:14" ht="36" customHeight="1">
      <c r="A168" s="149" t="s">
        <v>686</v>
      </c>
      <c r="B168" s="111">
        <v>144</v>
      </c>
      <c r="C168" s="111">
        <v>152</v>
      </c>
      <c r="D168" s="111">
        <v>150</v>
      </c>
      <c r="E168" s="111">
        <v>192</v>
      </c>
      <c r="F168" s="111">
        <v>158</v>
      </c>
      <c r="G168" s="111">
        <v>185</v>
      </c>
      <c r="H168" s="128">
        <v>292</v>
      </c>
      <c r="I168" s="111">
        <v>302</v>
      </c>
      <c r="J168" s="111">
        <v>230</v>
      </c>
      <c r="K168" s="111">
        <v>169</v>
      </c>
      <c r="L168" s="111">
        <v>148</v>
      </c>
      <c r="M168" s="111">
        <v>175</v>
      </c>
      <c r="N168" s="115">
        <f t="shared" si="18"/>
        <v>2297</v>
      </c>
    </row>
    <row r="169" spans="1:14" ht="36" customHeight="1">
      <c r="A169" s="149" t="s">
        <v>687</v>
      </c>
      <c r="B169" s="111">
        <v>99</v>
      </c>
      <c r="C169" s="111">
        <v>92</v>
      </c>
      <c r="D169" s="111">
        <v>120</v>
      </c>
      <c r="E169" s="111">
        <v>134</v>
      </c>
      <c r="F169" s="111">
        <v>127</v>
      </c>
      <c r="G169" s="111">
        <v>105</v>
      </c>
      <c r="H169" s="111">
        <v>185</v>
      </c>
      <c r="I169" s="111">
        <v>171</v>
      </c>
      <c r="J169" s="111">
        <v>138</v>
      </c>
      <c r="K169" s="111">
        <v>109</v>
      </c>
      <c r="L169" s="111">
        <v>122</v>
      </c>
      <c r="M169" s="111">
        <v>123</v>
      </c>
      <c r="N169" s="115">
        <f t="shared" si="18"/>
        <v>1525</v>
      </c>
    </row>
    <row r="170" spans="1:14" ht="36" customHeight="1">
      <c r="A170" s="149" t="s">
        <v>491</v>
      </c>
      <c r="B170" s="111">
        <v>21</v>
      </c>
      <c r="C170" s="111">
        <v>9</v>
      </c>
      <c r="D170" s="111">
        <v>21</v>
      </c>
      <c r="E170" s="111">
        <v>10</v>
      </c>
      <c r="F170" s="111">
        <v>15</v>
      </c>
      <c r="G170" s="111">
        <v>15</v>
      </c>
      <c r="H170" s="147">
        <v>20</v>
      </c>
      <c r="I170" s="111">
        <v>24</v>
      </c>
      <c r="J170" s="111">
        <v>16</v>
      </c>
      <c r="K170" s="111">
        <v>12</v>
      </c>
      <c r="L170" s="111">
        <v>22</v>
      </c>
      <c r="M170" s="111">
        <v>25</v>
      </c>
      <c r="N170" s="115">
        <f t="shared" si="18"/>
        <v>210</v>
      </c>
    </row>
    <row r="171" spans="1:14" ht="36" customHeight="1">
      <c r="A171" s="149" t="s">
        <v>688</v>
      </c>
      <c r="B171" s="111">
        <v>85</v>
      </c>
      <c r="C171" s="111">
        <v>74</v>
      </c>
      <c r="D171" s="111">
        <v>99</v>
      </c>
      <c r="E171" s="111">
        <v>99</v>
      </c>
      <c r="F171" s="111">
        <v>102</v>
      </c>
      <c r="G171" s="111">
        <v>158</v>
      </c>
      <c r="H171" s="111">
        <v>137</v>
      </c>
      <c r="I171" s="111">
        <v>151</v>
      </c>
      <c r="J171" s="111">
        <v>123</v>
      </c>
      <c r="K171" s="111">
        <v>105</v>
      </c>
      <c r="L171" s="111">
        <v>75</v>
      </c>
      <c r="M171" s="111">
        <v>63</v>
      </c>
      <c r="N171" s="115">
        <f t="shared" si="18"/>
        <v>1271</v>
      </c>
    </row>
    <row r="172" spans="1:14" ht="36" customHeight="1">
      <c r="A172" s="149" t="s">
        <v>493</v>
      </c>
      <c r="B172" s="111">
        <v>199</v>
      </c>
      <c r="C172" s="111">
        <v>173</v>
      </c>
      <c r="D172" s="111">
        <v>182</v>
      </c>
      <c r="E172" s="111">
        <v>397</v>
      </c>
      <c r="F172" s="111">
        <v>549</v>
      </c>
      <c r="G172" s="111">
        <v>355</v>
      </c>
      <c r="H172" s="111">
        <v>462</v>
      </c>
      <c r="I172" s="111">
        <v>424</v>
      </c>
      <c r="J172" s="111">
        <v>544</v>
      </c>
      <c r="K172" s="111">
        <v>354</v>
      </c>
      <c r="L172" s="111">
        <v>214</v>
      </c>
      <c r="M172" s="111">
        <v>248</v>
      </c>
      <c r="N172" s="115">
        <f t="shared" si="18"/>
        <v>4101</v>
      </c>
    </row>
    <row r="173" spans="1:14" ht="36" customHeight="1">
      <c r="A173" s="149" t="s">
        <v>494</v>
      </c>
      <c r="B173" s="111">
        <v>465</v>
      </c>
      <c r="C173" s="111">
        <v>450</v>
      </c>
      <c r="D173" s="111">
        <v>485</v>
      </c>
      <c r="E173" s="111">
        <v>445</v>
      </c>
      <c r="F173" s="111">
        <v>508</v>
      </c>
      <c r="G173" s="111">
        <v>548</v>
      </c>
      <c r="H173" s="111">
        <v>804</v>
      </c>
      <c r="I173" s="111">
        <v>882</v>
      </c>
      <c r="J173" s="111">
        <v>743</v>
      </c>
      <c r="K173" s="111">
        <v>446</v>
      </c>
      <c r="L173" s="111">
        <v>389</v>
      </c>
      <c r="M173" s="111">
        <v>495</v>
      </c>
      <c r="N173" s="115">
        <f t="shared" si="18"/>
        <v>6660</v>
      </c>
    </row>
    <row r="174" spans="1:14" ht="36" customHeight="1">
      <c r="A174" s="149" t="s">
        <v>689</v>
      </c>
      <c r="B174" s="111">
        <v>1083</v>
      </c>
      <c r="C174" s="111">
        <v>839</v>
      </c>
      <c r="D174" s="111">
        <v>1000</v>
      </c>
      <c r="E174" s="111">
        <v>1138</v>
      </c>
      <c r="F174" s="111">
        <v>1244</v>
      </c>
      <c r="G174" s="111">
        <v>1540</v>
      </c>
      <c r="H174" s="111">
        <v>2099</v>
      </c>
      <c r="I174" s="111">
        <v>1888</v>
      </c>
      <c r="J174" s="111">
        <v>1559</v>
      </c>
      <c r="K174" s="111">
        <v>1243</v>
      </c>
      <c r="L174" s="111">
        <v>1299</v>
      </c>
      <c r="M174" s="111">
        <v>1268</v>
      </c>
      <c r="N174" s="115">
        <f t="shared" si="18"/>
        <v>16200</v>
      </c>
    </row>
    <row r="175" spans="1:14" ht="36" customHeight="1">
      <c r="A175" s="149" t="s">
        <v>690</v>
      </c>
      <c r="B175" s="111">
        <v>175</v>
      </c>
      <c r="C175" s="111">
        <v>72</v>
      </c>
      <c r="D175" s="111">
        <v>57</v>
      </c>
      <c r="E175" s="111">
        <v>76</v>
      </c>
      <c r="F175" s="111">
        <v>199</v>
      </c>
      <c r="G175" s="111">
        <v>214</v>
      </c>
      <c r="H175" s="111">
        <v>206</v>
      </c>
      <c r="I175" s="111">
        <v>107</v>
      </c>
      <c r="J175" s="111">
        <v>113</v>
      </c>
      <c r="K175" s="111">
        <v>97</v>
      </c>
      <c r="L175" s="111">
        <v>253</v>
      </c>
      <c r="M175" s="111">
        <v>81</v>
      </c>
      <c r="N175" s="115">
        <f t="shared" si="18"/>
        <v>1650</v>
      </c>
    </row>
    <row r="176" spans="1:14" ht="36" customHeight="1">
      <c r="A176" s="149" t="s">
        <v>691</v>
      </c>
      <c r="B176" s="111">
        <v>45</v>
      </c>
      <c r="C176" s="111">
        <v>29</v>
      </c>
      <c r="D176" s="111">
        <v>54</v>
      </c>
      <c r="E176" s="111">
        <v>25</v>
      </c>
      <c r="F176" s="111">
        <v>41</v>
      </c>
      <c r="G176" s="111">
        <v>44</v>
      </c>
      <c r="H176" s="111">
        <v>26</v>
      </c>
      <c r="I176" s="111">
        <v>55</v>
      </c>
      <c r="J176" s="111">
        <v>46</v>
      </c>
      <c r="K176" s="111">
        <v>35</v>
      </c>
      <c r="L176" s="111">
        <v>53</v>
      </c>
      <c r="M176" s="111">
        <v>49</v>
      </c>
      <c r="N176" s="115">
        <f t="shared" si="18"/>
        <v>502</v>
      </c>
    </row>
    <row r="177" spans="1:14" ht="36" customHeight="1">
      <c r="A177" s="149" t="s">
        <v>692</v>
      </c>
      <c r="B177" s="111">
        <v>782</v>
      </c>
      <c r="C177" s="111">
        <v>680</v>
      </c>
      <c r="D177" s="111">
        <v>721</v>
      </c>
      <c r="E177" s="111">
        <v>919</v>
      </c>
      <c r="F177" s="111">
        <v>961</v>
      </c>
      <c r="G177" s="111">
        <v>1104</v>
      </c>
      <c r="H177" s="111">
        <v>1528</v>
      </c>
      <c r="I177" s="111">
        <v>1325</v>
      </c>
      <c r="J177" s="111">
        <v>1127</v>
      </c>
      <c r="K177" s="111">
        <v>763</v>
      </c>
      <c r="L177" s="111">
        <v>754</v>
      </c>
      <c r="M177" s="111">
        <v>957</v>
      </c>
      <c r="N177" s="115">
        <f t="shared" si="18"/>
        <v>11621</v>
      </c>
    </row>
    <row r="178" spans="1:14" ht="36" customHeight="1">
      <c r="A178" s="149" t="s">
        <v>693</v>
      </c>
      <c r="B178" s="111">
        <v>0</v>
      </c>
      <c r="C178" s="111">
        <v>0</v>
      </c>
      <c r="D178" s="111">
        <v>0</v>
      </c>
      <c r="E178" s="111">
        <v>0</v>
      </c>
      <c r="F178" s="111">
        <v>0</v>
      </c>
      <c r="G178" s="111">
        <v>0</v>
      </c>
      <c r="H178" s="111">
        <v>0</v>
      </c>
      <c r="I178" s="111">
        <v>0</v>
      </c>
      <c r="J178" s="111">
        <v>0</v>
      </c>
      <c r="K178" s="111">
        <v>1</v>
      </c>
      <c r="L178" s="147">
        <v>0</v>
      </c>
      <c r="M178" s="111">
        <v>0</v>
      </c>
      <c r="N178" s="115">
        <f t="shared" si="18"/>
        <v>1</v>
      </c>
    </row>
    <row r="179" spans="1:14" ht="36" customHeight="1">
      <c r="A179" s="113" t="s">
        <v>694</v>
      </c>
      <c r="B179" s="115">
        <f>SUM(B180:B182)</f>
        <v>2986</v>
      </c>
      <c r="C179" s="115">
        <f aca="true" t="shared" si="24" ref="C179:N179">SUM(C180:C182)</f>
        <v>2742</v>
      </c>
      <c r="D179" s="115">
        <f t="shared" si="24"/>
        <v>3186</v>
      </c>
      <c r="E179" s="115">
        <f t="shared" si="24"/>
        <v>3478</v>
      </c>
      <c r="F179" s="115">
        <f t="shared" si="24"/>
        <v>3707</v>
      </c>
      <c r="G179" s="115">
        <f t="shared" si="24"/>
        <v>3261</v>
      </c>
      <c r="H179" s="115">
        <f t="shared" si="24"/>
        <v>3986</v>
      </c>
      <c r="I179" s="115">
        <f t="shared" si="24"/>
        <v>4363</v>
      </c>
      <c r="J179" s="115">
        <f t="shared" si="24"/>
        <v>4153</v>
      </c>
      <c r="K179" s="115">
        <f t="shared" si="24"/>
        <v>3891</v>
      </c>
      <c r="L179" s="115">
        <f t="shared" si="24"/>
        <v>3820</v>
      </c>
      <c r="M179" s="115">
        <f t="shared" si="24"/>
        <v>3706</v>
      </c>
      <c r="N179" s="115">
        <f t="shared" si="24"/>
        <v>43279</v>
      </c>
    </row>
    <row r="180" spans="1:14" ht="36" customHeight="1">
      <c r="A180" s="149" t="s">
        <v>695</v>
      </c>
      <c r="B180" s="111">
        <v>477</v>
      </c>
      <c r="C180" s="111">
        <v>429</v>
      </c>
      <c r="D180" s="111">
        <v>487</v>
      </c>
      <c r="E180" s="111">
        <v>509</v>
      </c>
      <c r="F180" s="111">
        <v>594</v>
      </c>
      <c r="G180" s="111">
        <v>504</v>
      </c>
      <c r="H180" s="111">
        <v>618</v>
      </c>
      <c r="I180" s="111">
        <v>776</v>
      </c>
      <c r="J180" s="111">
        <v>579</v>
      </c>
      <c r="K180" s="111">
        <v>558</v>
      </c>
      <c r="L180" s="111">
        <v>468</v>
      </c>
      <c r="M180" s="111">
        <v>551</v>
      </c>
      <c r="N180" s="115">
        <f t="shared" si="18"/>
        <v>6550</v>
      </c>
    </row>
    <row r="181" spans="1:14" ht="36" customHeight="1">
      <c r="A181" s="149" t="s">
        <v>696</v>
      </c>
      <c r="B181" s="111">
        <v>776</v>
      </c>
      <c r="C181" s="111">
        <v>671</v>
      </c>
      <c r="D181" s="111">
        <v>759</v>
      </c>
      <c r="E181" s="111">
        <v>951</v>
      </c>
      <c r="F181" s="111">
        <v>973</v>
      </c>
      <c r="G181" s="111">
        <v>883</v>
      </c>
      <c r="H181" s="111">
        <v>1112</v>
      </c>
      <c r="I181" s="111">
        <v>1293</v>
      </c>
      <c r="J181" s="111">
        <v>1003</v>
      </c>
      <c r="K181" s="111">
        <v>945</v>
      </c>
      <c r="L181" s="111">
        <v>1084</v>
      </c>
      <c r="M181" s="111">
        <v>911</v>
      </c>
      <c r="N181" s="115">
        <f t="shared" si="18"/>
        <v>11361</v>
      </c>
    </row>
    <row r="182" spans="1:14" ht="36" customHeight="1">
      <c r="A182" s="149" t="s">
        <v>697</v>
      </c>
      <c r="B182" s="111">
        <v>1733</v>
      </c>
      <c r="C182" s="111">
        <v>1642</v>
      </c>
      <c r="D182" s="111">
        <v>1940</v>
      </c>
      <c r="E182" s="111">
        <v>2018</v>
      </c>
      <c r="F182" s="111">
        <v>2140</v>
      </c>
      <c r="G182" s="111">
        <v>1874</v>
      </c>
      <c r="H182" s="111">
        <v>2256</v>
      </c>
      <c r="I182" s="111">
        <v>2294</v>
      </c>
      <c r="J182" s="111">
        <v>2571</v>
      </c>
      <c r="K182" s="111">
        <v>2388</v>
      </c>
      <c r="L182" s="111">
        <v>2268</v>
      </c>
      <c r="M182" s="111">
        <v>2244</v>
      </c>
      <c r="N182" s="115">
        <f t="shared" si="18"/>
        <v>25368</v>
      </c>
    </row>
    <row r="183" spans="1:14" ht="36" customHeight="1">
      <c r="A183" s="113" t="s">
        <v>698</v>
      </c>
      <c r="B183" s="115">
        <f>SUM(B184:B191)</f>
        <v>3770</v>
      </c>
      <c r="C183" s="115">
        <f aca="true" t="shared" si="25" ref="C183:N183">SUM(C184:C191)</f>
        <v>2698</v>
      </c>
      <c r="D183" s="115">
        <f t="shared" si="25"/>
        <v>3467</v>
      </c>
      <c r="E183" s="115">
        <f t="shared" si="25"/>
        <v>4185</v>
      </c>
      <c r="F183" s="115">
        <f t="shared" si="25"/>
        <v>4470</v>
      </c>
      <c r="G183" s="115">
        <f t="shared" si="25"/>
        <v>3593</v>
      </c>
      <c r="H183" s="115">
        <f t="shared" si="25"/>
        <v>9360</v>
      </c>
      <c r="I183" s="115">
        <f t="shared" si="25"/>
        <v>13080</v>
      </c>
      <c r="J183" s="115">
        <f t="shared" si="25"/>
        <v>5466</v>
      </c>
      <c r="K183" s="115">
        <f t="shared" si="25"/>
        <v>4866</v>
      </c>
      <c r="L183" s="115">
        <f t="shared" si="25"/>
        <v>3865</v>
      </c>
      <c r="M183" s="115">
        <f t="shared" si="25"/>
        <v>3099</v>
      </c>
      <c r="N183" s="115">
        <f t="shared" si="25"/>
        <v>61919</v>
      </c>
    </row>
    <row r="184" spans="1:14" ht="36" customHeight="1">
      <c r="A184" s="149" t="s">
        <v>699</v>
      </c>
      <c r="B184" s="111">
        <v>766</v>
      </c>
      <c r="C184" s="111">
        <v>671</v>
      </c>
      <c r="D184" s="111">
        <v>927</v>
      </c>
      <c r="E184" s="111">
        <v>999</v>
      </c>
      <c r="F184" s="111">
        <v>1182</v>
      </c>
      <c r="G184" s="111">
        <v>751</v>
      </c>
      <c r="H184" s="111">
        <v>2663</v>
      </c>
      <c r="I184" s="111">
        <v>3696</v>
      </c>
      <c r="J184" s="128">
        <v>1302</v>
      </c>
      <c r="K184" s="111">
        <v>1558</v>
      </c>
      <c r="L184" s="111">
        <v>911</v>
      </c>
      <c r="M184" s="111">
        <v>848</v>
      </c>
      <c r="N184" s="115">
        <f t="shared" si="18"/>
        <v>16274</v>
      </c>
    </row>
    <row r="185" spans="1:14" ht="36" customHeight="1">
      <c r="A185" s="149" t="s">
        <v>700</v>
      </c>
      <c r="B185" s="111">
        <v>26</v>
      </c>
      <c r="C185" s="111">
        <v>18</v>
      </c>
      <c r="D185" s="111">
        <v>10</v>
      </c>
      <c r="E185" s="111">
        <v>28</v>
      </c>
      <c r="F185" s="111">
        <v>17</v>
      </c>
      <c r="G185" s="111">
        <v>16</v>
      </c>
      <c r="H185" s="111">
        <v>21</v>
      </c>
      <c r="I185" s="111">
        <v>13</v>
      </c>
      <c r="J185" s="111">
        <v>19</v>
      </c>
      <c r="K185" s="111">
        <v>45</v>
      </c>
      <c r="L185" s="111">
        <v>50</v>
      </c>
      <c r="M185" s="111">
        <v>35</v>
      </c>
      <c r="N185" s="115">
        <f t="shared" si="18"/>
        <v>298</v>
      </c>
    </row>
    <row r="186" spans="1:14" ht="36" customHeight="1">
      <c r="A186" s="149" t="s">
        <v>507</v>
      </c>
      <c r="B186" s="111">
        <v>272</v>
      </c>
      <c r="C186" s="111">
        <v>336</v>
      </c>
      <c r="D186" s="111">
        <v>326</v>
      </c>
      <c r="E186" s="111">
        <v>389</v>
      </c>
      <c r="F186" s="111">
        <v>474</v>
      </c>
      <c r="G186" s="111">
        <v>271</v>
      </c>
      <c r="H186" s="111">
        <v>434</v>
      </c>
      <c r="I186" s="111">
        <v>427</v>
      </c>
      <c r="J186" s="111">
        <v>297</v>
      </c>
      <c r="K186" s="111">
        <v>325</v>
      </c>
      <c r="L186" s="111">
        <v>362</v>
      </c>
      <c r="M186" s="111">
        <v>228</v>
      </c>
      <c r="N186" s="115">
        <f t="shared" si="18"/>
        <v>4141</v>
      </c>
    </row>
    <row r="187" spans="1:14" ht="36" customHeight="1">
      <c r="A187" s="149" t="s">
        <v>701</v>
      </c>
      <c r="B187" s="111">
        <v>5</v>
      </c>
      <c r="C187" s="111">
        <v>11</v>
      </c>
      <c r="D187" s="111">
        <v>3</v>
      </c>
      <c r="E187" s="111">
        <v>6</v>
      </c>
      <c r="F187" s="111">
        <v>14</v>
      </c>
      <c r="G187" s="111">
        <v>12</v>
      </c>
      <c r="H187" s="111">
        <v>7</v>
      </c>
      <c r="I187" s="111">
        <v>11</v>
      </c>
      <c r="J187" s="111">
        <v>12</v>
      </c>
      <c r="K187" s="111">
        <v>10</v>
      </c>
      <c r="L187" s="111">
        <v>13</v>
      </c>
      <c r="M187" s="111">
        <v>9</v>
      </c>
      <c r="N187" s="115">
        <f aca="true" t="shared" si="26" ref="N187:N238">SUM(B187:M187)</f>
        <v>113</v>
      </c>
    </row>
    <row r="188" spans="1:14" ht="36" customHeight="1">
      <c r="A188" s="149" t="s">
        <v>702</v>
      </c>
      <c r="B188" s="111">
        <v>34</v>
      </c>
      <c r="C188" s="111">
        <v>15</v>
      </c>
      <c r="D188" s="111">
        <v>33</v>
      </c>
      <c r="E188" s="111">
        <v>25</v>
      </c>
      <c r="F188" s="111">
        <v>37</v>
      </c>
      <c r="G188" s="111">
        <v>57</v>
      </c>
      <c r="H188" s="111">
        <v>31</v>
      </c>
      <c r="I188" s="111">
        <v>59</v>
      </c>
      <c r="J188" s="111">
        <v>36</v>
      </c>
      <c r="K188" s="111">
        <v>19</v>
      </c>
      <c r="L188" s="111">
        <v>38</v>
      </c>
      <c r="M188" s="111">
        <v>25</v>
      </c>
      <c r="N188" s="115">
        <f t="shared" si="26"/>
        <v>409</v>
      </c>
    </row>
    <row r="189" spans="1:14" ht="36" customHeight="1">
      <c r="A189" s="149" t="s">
        <v>703</v>
      </c>
      <c r="B189" s="111">
        <v>2297</v>
      </c>
      <c r="C189" s="111">
        <v>1289</v>
      </c>
      <c r="D189" s="111">
        <v>1769</v>
      </c>
      <c r="E189" s="111">
        <v>2319</v>
      </c>
      <c r="F189" s="111">
        <v>2310</v>
      </c>
      <c r="G189" s="111">
        <v>2088</v>
      </c>
      <c r="H189" s="111">
        <v>5502</v>
      </c>
      <c r="I189" s="111">
        <v>7853</v>
      </c>
      <c r="J189" s="111">
        <v>3364</v>
      </c>
      <c r="K189" s="111">
        <v>2306</v>
      </c>
      <c r="L189" s="111">
        <v>2112</v>
      </c>
      <c r="M189" s="111">
        <v>1561</v>
      </c>
      <c r="N189" s="115">
        <f t="shared" si="26"/>
        <v>34770</v>
      </c>
    </row>
    <row r="190" spans="1:14" ht="36" customHeight="1">
      <c r="A190" s="149" t="s">
        <v>704</v>
      </c>
      <c r="B190" s="111">
        <v>48</v>
      </c>
      <c r="C190" s="111">
        <v>48</v>
      </c>
      <c r="D190" s="111">
        <v>36</v>
      </c>
      <c r="E190" s="111">
        <v>56</v>
      </c>
      <c r="F190" s="111">
        <v>59</v>
      </c>
      <c r="G190" s="111">
        <v>77</v>
      </c>
      <c r="H190" s="111">
        <v>107</v>
      </c>
      <c r="I190" s="111">
        <v>87</v>
      </c>
      <c r="J190" s="111">
        <v>92</v>
      </c>
      <c r="K190" s="111">
        <v>65</v>
      </c>
      <c r="L190" s="111">
        <v>48</v>
      </c>
      <c r="M190" s="111">
        <v>61</v>
      </c>
      <c r="N190" s="115">
        <f t="shared" si="26"/>
        <v>784</v>
      </c>
    </row>
    <row r="191" spans="1:14" ht="36" customHeight="1">
      <c r="A191" s="149" t="s">
        <v>512</v>
      </c>
      <c r="B191" s="111">
        <v>322</v>
      </c>
      <c r="C191" s="111">
        <v>310</v>
      </c>
      <c r="D191" s="111">
        <v>363</v>
      </c>
      <c r="E191" s="111">
        <v>363</v>
      </c>
      <c r="F191" s="111">
        <v>377</v>
      </c>
      <c r="G191" s="111">
        <v>321</v>
      </c>
      <c r="H191" s="111">
        <v>595</v>
      </c>
      <c r="I191" s="111">
        <v>934</v>
      </c>
      <c r="J191" s="111">
        <v>344</v>
      </c>
      <c r="K191" s="111">
        <v>538</v>
      </c>
      <c r="L191" s="111">
        <v>331</v>
      </c>
      <c r="M191" s="111">
        <v>332</v>
      </c>
      <c r="N191" s="115">
        <f t="shared" si="26"/>
        <v>5130</v>
      </c>
    </row>
    <row r="192" spans="1:14" ht="36" customHeight="1">
      <c r="A192" s="113" t="s">
        <v>705</v>
      </c>
      <c r="B192" s="115">
        <f>SUM(B193:B211)</f>
        <v>24480</v>
      </c>
      <c r="C192" s="115">
        <f aca="true" t="shared" si="27" ref="C192:N192">SUM(C193:C211)</f>
        <v>20589</v>
      </c>
      <c r="D192" s="115">
        <f t="shared" si="27"/>
        <v>24796</v>
      </c>
      <c r="E192" s="115">
        <f t="shared" si="27"/>
        <v>32602</v>
      </c>
      <c r="F192" s="115">
        <f t="shared" si="27"/>
        <v>32186</v>
      </c>
      <c r="G192" s="115">
        <f t="shared" si="27"/>
        <v>26000</v>
      </c>
      <c r="H192" s="115">
        <f t="shared" si="27"/>
        <v>37861</v>
      </c>
      <c r="I192" s="115">
        <f t="shared" si="27"/>
        <v>65005</v>
      </c>
      <c r="J192" s="115">
        <f t="shared" si="27"/>
        <v>42270</v>
      </c>
      <c r="K192" s="115">
        <f t="shared" si="27"/>
        <v>33307</v>
      </c>
      <c r="L192" s="115">
        <f t="shared" si="27"/>
        <v>27469</v>
      </c>
      <c r="M192" s="115">
        <f t="shared" si="27"/>
        <v>26890</v>
      </c>
      <c r="N192" s="115">
        <f t="shared" si="27"/>
        <v>393455</v>
      </c>
    </row>
    <row r="193" spans="1:14" ht="36" customHeight="1">
      <c r="A193" s="149" t="s">
        <v>706</v>
      </c>
      <c r="B193" s="111">
        <v>0</v>
      </c>
      <c r="C193" s="111">
        <v>0</v>
      </c>
      <c r="D193" s="111">
        <v>0</v>
      </c>
      <c r="E193" s="111">
        <v>0</v>
      </c>
      <c r="F193" s="111">
        <v>1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11">
        <v>0</v>
      </c>
      <c r="N193" s="115">
        <f t="shared" si="26"/>
        <v>1</v>
      </c>
    </row>
    <row r="194" spans="1:14" ht="36" customHeight="1">
      <c r="A194" s="149" t="s">
        <v>707</v>
      </c>
      <c r="B194" s="111">
        <v>370</v>
      </c>
      <c r="C194" s="111">
        <v>280</v>
      </c>
      <c r="D194" s="111">
        <v>377</v>
      </c>
      <c r="E194" s="111">
        <v>462</v>
      </c>
      <c r="F194" s="111">
        <v>367</v>
      </c>
      <c r="G194" s="111">
        <v>382</v>
      </c>
      <c r="H194" s="111">
        <v>484</v>
      </c>
      <c r="I194" s="111">
        <v>706</v>
      </c>
      <c r="J194" s="111">
        <v>579</v>
      </c>
      <c r="K194" s="111">
        <v>442</v>
      </c>
      <c r="L194" s="111">
        <v>325</v>
      </c>
      <c r="M194" s="111">
        <v>445</v>
      </c>
      <c r="N194" s="115">
        <f t="shared" si="26"/>
        <v>5219</v>
      </c>
    </row>
    <row r="195" spans="1:14" ht="36" customHeight="1">
      <c r="A195" s="149" t="s">
        <v>708</v>
      </c>
      <c r="B195" s="111">
        <v>985</v>
      </c>
      <c r="C195" s="111">
        <v>779</v>
      </c>
      <c r="D195" s="111">
        <v>799</v>
      </c>
      <c r="E195" s="111">
        <v>1145</v>
      </c>
      <c r="F195" s="111">
        <v>1180</v>
      </c>
      <c r="G195" s="111">
        <v>883</v>
      </c>
      <c r="H195" s="111">
        <v>1509</v>
      </c>
      <c r="I195" s="111">
        <v>2921</v>
      </c>
      <c r="J195" s="111">
        <v>1564</v>
      </c>
      <c r="K195" s="147">
        <v>962</v>
      </c>
      <c r="L195" s="111">
        <v>961</v>
      </c>
      <c r="M195" s="111">
        <v>925</v>
      </c>
      <c r="N195" s="115">
        <f t="shared" si="26"/>
        <v>14613</v>
      </c>
    </row>
    <row r="196" spans="1:14" ht="36" customHeight="1">
      <c r="A196" s="149" t="s">
        <v>517</v>
      </c>
      <c r="B196" s="111">
        <v>9488</v>
      </c>
      <c r="C196" s="111">
        <v>7703</v>
      </c>
      <c r="D196" s="111">
        <v>9795</v>
      </c>
      <c r="E196" s="111">
        <v>12113</v>
      </c>
      <c r="F196" s="111">
        <v>11748</v>
      </c>
      <c r="G196" s="111">
        <v>9695</v>
      </c>
      <c r="H196" s="111">
        <v>14659</v>
      </c>
      <c r="I196" s="111">
        <v>26086</v>
      </c>
      <c r="J196" s="111">
        <v>13684</v>
      </c>
      <c r="K196" s="111">
        <v>10464</v>
      </c>
      <c r="L196" s="111">
        <v>10181</v>
      </c>
      <c r="M196" s="111">
        <v>10572</v>
      </c>
      <c r="N196" s="115">
        <f t="shared" si="26"/>
        <v>146188</v>
      </c>
    </row>
    <row r="197" spans="1:14" ht="36" customHeight="1">
      <c r="A197" s="149" t="s">
        <v>709</v>
      </c>
      <c r="B197" s="111">
        <v>4625</v>
      </c>
      <c r="C197" s="111">
        <v>3400</v>
      </c>
      <c r="D197" s="111">
        <v>4524</v>
      </c>
      <c r="E197" s="111">
        <v>6469</v>
      </c>
      <c r="F197" s="111">
        <v>6449</v>
      </c>
      <c r="G197" s="111">
        <v>4776</v>
      </c>
      <c r="H197" s="111">
        <v>8686</v>
      </c>
      <c r="I197" s="111">
        <v>16902</v>
      </c>
      <c r="J197" s="111">
        <v>12248</v>
      </c>
      <c r="K197" s="111">
        <v>9659</v>
      </c>
      <c r="L197" s="111">
        <v>5000</v>
      </c>
      <c r="M197" s="111">
        <v>4566</v>
      </c>
      <c r="N197" s="115">
        <f t="shared" si="26"/>
        <v>87304</v>
      </c>
    </row>
    <row r="198" spans="1:14" ht="36" customHeight="1">
      <c r="A198" s="149" t="s">
        <v>710</v>
      </c>
      <c r="B198" s="111">
        <v>272</v>
      </c>
      <c r="C198" s="111">
        <v>370</v>
      </c>
      <c r="D198" s="111">
        <v>388</v>
      </c>
      <c r="E198" s="111">
        <v>394</v>
      </c>
      <c r="F198" s="111">
        <v>518</v>
      </c>
      <c r="G198" s="111">
        <v>351</v>
      </c>
      <c r="H198" s="111">
        <v>487</v>
      </c>
      <c r="I198" s="111">
        <v>496</v>
      </c>
      <c r="J198" s="111">
        <v>510</v>
      </c>
      <c r="K198" s="111">
        <v>381</v>
      </c>
      <c r="L198" s="111">
        <v>601</v>
      </c>
      <c r="M198" s="111">
        <v>437</v>
      </c>
      <c r="N198" s="115">
        <f t="shared" si="26"/>
        <v>5205</v>
      </c>
    </row>
    <row r="199" spans="1:14" ht="36" customHeight="1">
      <c r="A199" s="149" t="s">
        <v>711</v>
      </c>
      <c r="B199" s="111">
        <v>1993</v>
      </c>
      <c r="C199" s="111">
        <v>1977</v>
      </c>
      <c r="D199" s="111">
        <v>2073</v>
      </c>
      <c r="E199" s="111">
        <v>2347</v>
      </c>
      <c r="F199" s="111">
        <v>2670</v>
      </c>
      <c r="G199" s="111">
        <v>2545</v>
      </c>
      <c r="H199" s="111">
        <v>2675</v>
      </c>
      <c r="I199" s="111">
        <v>2934</v>
      </c>
      <c r="J199" s="111">
        <v>2614</v>
      </c>
      <c r="K199" s="111">
        <v>2527</v>
      </c>
      <c r="L199" s="111">
        <v>2388</v>
      </c>
      <c r="M199" s="111">
        <v>2513</v>
      </c>
      <c r="N199" s="115">
        <f t="shared" si="26"/>
        <v>29256</v>
      </c>
    </row>
    <row r="200" spans="1:14" ht="36" customHeight="1">
      <c r="A200" s="149" t="s">
        <v>521</v>
      </c>
      <c r="B200" s="111">
        <v>2</v>
      </c>
      <c r="C200" s="111">
        <v>0</v>
      </c>
      <c r="D200" s="111">
        <v>0</v>
      </c>
      <c r="E200" s="111">
        <v>0</v>
      </c>
      <c r="F200" s="111">
        <v>0</v>
      </c>
      <c r="G200" s="111">
        <v>0</v>
      </c>
      <c r="H200" s="111">
        <v>0</v>
      </c>
      <c r="I200" s="111">
        <v>3</v>
      </c>
      <c r="J200" s="111">
        <v>0</v>
      </c>
      <c r="K200" s="111">
        <v>0</v>
      </c>
      <c r="L200" s="111">
        <v>1</v>
      </c>
      <c r="M200" s="111">
        <v>0</v>
      </c>
      <c r="N200" s="115">
        <f t="shared" si="26"/>
        <v>6</v>
      </c>
    </row>
    <row r="201" spans="1:14" ht="36" customHeight="1">
      <c r="A201" s="149" t="s">
        <v>522</v>
      </c>
      <c r="B201" s="111">
        <v>29</v>
      </c>
      <c r="C201" s="111">
        <v>15</v>
      </c>
      <c r="D201" s="111">
        <v>29</v>
      </c>
      <c r="E201" s="111">
        <v>22</v>
      </c>
      <c r="F201" s="111">
        <v>12</v>
      </c>
      <c r="G201" s="111">
        <v>21</v>
      </c>
      <c r="H201" s="111">
        <v>14</v>
      </c>
      <c r="I201" s="111">
        <v>28</v>
      </c>
      <c r="J201" s="111">
        <v>46</v>
      </c>
      <c r="K201" s="111">
        <v>25</v>
      </c>
      <c r="L201" s="111">
        <v>16</v>
      </c>
      <c r="M201" s="111">
        <v>20</v>
      </c>
      <c r="N201" s="115">
        <f t="shared" si="26"/>
        <v>277</v>
      </c>
    </row>
    <row r="202" spans="1:14" ht="36" customHeight="1">
      <c r="A202" s="149" t="s">
        <v>712</v>
      </c>
      <c r="B202" s="111">
        <v>28</v>
      </c>
      <c r="C202" s="111">
        <v>17</v>
      </c>
      <c r="D202" s="111">
        <v>19</v>
      </c>
      <c r="E202" s="111">
        <v>70</v>
      </c>
      <c r="F202" s="111">
        <v>30</v>
      </c>
      <c r="G202" s="111">
        <v>26</v>
      </c>
      <c r="H202" s="111">
        <v>32</v>
      </c>
      <c r="I202" s="111">
        <v>20</v>
      </c>
      <c r="J202" s="111">
        <v>24</v>
      </c>
      <c r="K202" s="111">
        <v>31</v>
      </c>
      <c r="L202" s="111">
        <v>22</v>
      </c>
      <c r="M202" s="111">
        <v>12</v>
      </c>
      <c r="N202" s="115">
        <f t="shared" si="26"/>
        <v>331</v>
      </c>
    </row>
    <row r="203" spans="1:14" ht="36" customHeight="1">
      <c r="A203" s="149" t="s">
        <v>713</v>
      </c>
      <c r="B203" s="111">
        <v>4</v>
      </c>
      <c r="C203" s="111">
        <v>2</v>
      </c>
      <c r="D203" s="111">
        <v>1</v>
      </c>
      <c r="E203" s="111">
        <v>1</v>
      </c>
      <c r="F203" s="111">
        <v>2</v>
      </c>
      <c r="G203" s="147">
        <v>0</v>
      </c>
      <c r="H203" s="111">
        <v>1</v>
      </c>
      <c r="I203" s="111">
        <v>4</v>
      </c>
      <c r="J203" s="111">
        <v>1</v>
      </c>
      <c r="K203" s="111">
        <v>3</v>
      </c>
      <c r="L203" s="111">
        <v>2</v>
      </c>
      <c r="M203" s="111">
        <v>0</v>
      </c>
      <c r="N203" s="115">
        <f t="shared" si="26"/>
        <v>21</v>
      </c>
    </row>
    <row r="204" spans="1:14" ht="36" customHeight="1">
      <c r="A204" s="149" t="s">
        <v>714</v>
      </c>
      <c r="B204" s="111">
        <v>686</v>
      </c>
      <c r="C204" s="111">
        <v>658</v>
      </c>
      <c r="D204" s="111">
        <v>662</v>
      </c>
      <c r="E204" s="111">
        <v>794</v>
      </c>
      <c r="F204" s="111">
        <v>1129</v>
      </c>
      <c r="G204" s="111">
        <v>761</v>
      </c>
      <c r="H204" s="111">
        <v>1017</v>
      </c>
      <c r="I204" s="111">
        <v>1936</v>
      </c>
      <c r="J204" s="111">
        <v>1001</v>
      </c>
      <c r="K204" s="111">
        <v>1044</v>
      </c>
      <c r="L204" s="111">
        <v>741</v>
      </c>
      <c r="M204" s="111">
        <v>717</v>
      </c>
      <c r="N204" s="115">
        <f t="shared" si="26"/>
        <v>11146</v>
      </c>
    </row>
    <row r="205" spans="1:14" ht="36" customHeight="1">
      <c r="A205" s="149" t="s">
        <v>526</v>
      </c>
      <c r="B205" s="111">
        <v>94</v>
      </c>
      <c r="C205" s="111">
        <v>92</v>
      </c>
      <c r="D205" s="111">
        <v>140</v>
      </c>
      <c r="E205" s="111">
        <v>122</v>
      </c>
      <c r="F205" s="111">
        <v>149</v>
      </c>
      <c r="G205" s="111">
        <v>162</v>
      </c>
      <c r="H205" s="111">
        <v>177</v>
      </c>
      <c r="I205" s="111">
        <v>206</v>
      </c>
      <c r="J205" s="111">
        <v>185</v>
      </c>
      <c r="K205" s="111">
        <v>148</v>
      </c>
      <c r="L205" s="111">
        <v>149</v>
      </c>
      <c r="M205" s="111">
        <v>160</v>
      </c>
      <c r="N205" s="115">
        <f t="shared" si="26"/>
        <v>1784</v>
      </c>
    </row>
    <row r="206" spans="1:14" ht="36" customHeight="1">
      <c r="A206" s="149" t="s">
        <v>715</v>
      </c>
      <c r="B206" s="111">
        <v>1</v>
      </c>
      <c r="C206" s="111">
        <v>1</v>
      </c>
      <c r="D206" s="111">
        <v>1</v>
      </c>
      <c r="E206" s="111">
        <v>0</v>
      </c>
      <c r="F206" s="111">
        <v>1</v>
      </c>
      <c r="G206" s="111">
        <v>2</v>
      </c>
      <c r="H206" s="111">
        <v>0</v>
      </c>
      <c r="I206" s="111">
        <v>1</v>
      </c>
      <c r="J206" s="111">
        <v>0</v>
      </c>
      <c r="K206" s="111">
        <v>2</v>
      </c>
      <c r="L206" s="111">
        <v>1</v>
      </c>
      <c r="M206" s="111">
        <v>0</v>
      </c>
      <c r="N206" s="115">
        <f t="shared" si="26"/>
        <v>10</v>
      </c>
    </row>
    <row r="207" spans="1:14" ht="36" customHeight="1">
      <c r="A207" s="149" t="s">
        <v>716</v>
      </c>
      <c r="B207" s="111">
        <v>776</v>
      </c>
      <c r="C207" s="111">
        <v>668</v>
      </c>
      <c r="D207" s="111">
        <v>992</v>
      </c>
      <c r="E207" s="111">
        <v>918</v>
      </c>
      <c r="F207" s="111">
        <v>1701</v>
      </c>
      <c r="G207" s="111">
        <v>1051</v>
      </c>
      <c r="H207" s="111">
        <v>1258</v>
      </c>
      <c r="I207" s="111">
        <v>1460</v>
      </c>
      <c r="J207" s="111">
        <v>1366</v>
      </c>
      <c r="K207" s="111">
        <v>963</v>
      </c>
      <c r="L207" s="111">
        <v>1450</v>
      </c>
      <c r="M207" s="111">
        <v>992</v>
      </c>
      <c r="N207" s="115">
        <f t="shared" si="26"/>
        <v>13595</v>
      </c>
    </row>
    <row r="208" spans="1:14" ht="36" customHeight="1">
      <c r="A208" s="149" t="s">
        <v>717</v>
      </c>
      <c r="B208" s="111">
        <v>909</v>
      </c>
      <c r="C208" s="111">
        <v>834</v>
      </c>
      <c r="D208" s="111">
        <v>846</v>
      </c>
      <c r="E208" s="111">
        <v>1235</v>
      </c>
      <c r="F208" s="111">
        <v>1285</v>
      </c>
      <c r="G208" s="111">
        <v>909</v>
      </c>
      <c r="H208" s="111">
        <v>1410</v>
      </c>
      <c r="I208" s="111">
        <v>2383</v>
      </c>
      <c r="J208" s="111">
        <v>1091</v>
      </c>
      <c r="K208" s="111">
        <v>1589</v>
      </c>
      <c r="L208" s="111">
        <v>942</v>
      </c>
      <c r="M208" s="111">
        <v>964</v>
      </c>
      <c r="N208" s="115">
        <f t="shared" si="26"/>
        <v>14397</v>
      </c>
    </row>
    <row r="209" spans="1:14" ht="36" customHeight="1">
      <c r="A209" s="149" t="s">
        <v>718</v>
      </c>
      <c r="B209" s="111">
        <v>4104</v>
      </c>
      <c r="C209" s="111">
        <v>3672</v>
      </c>
      <c r="D209" s="111">
        <v>3988</v>
      </c>
      <c r="E209" s="111">
        <v>6349</v>
      </c>
      <c r="F209" s="111">
        <v>4765</v>
      </c>
      <c r="G209" s="111">
        <v>4238</v>
      </c>
      <c r="H209" s="111">
        <v>5269</v>
      </c>
      <c r="I209" s="111">
        <v>8749</v>
      </c>
      <c r="J209" s="111">
        <v>7217</v>
      </c>
      <c r="K209" s="111">
        <v>4911</v>
      </c>
      <c r="L209" s="111">
        <v>4393</v>
      </c>
      <c r="M209" s="111">
        <v>4413</v>
      </c>
      <c r="N209" s="115">
        <f t="shared" si="26"/>
        <v>62068</v>
      </c>
    </row>
    <row r="210" spans="1:14" ht="36" customHeight="1">
      <c r="A210" s="149" t="s">
        <v>531</v>
      </c>
      <c r="B210" s="111">
        <v>9</v>
      </c>
      <c r="C210" s="111">
        <v>11</v>
      </c>
      <c r="D210" s="111">
        <v>12</v>
      </c>
      <c r="E210" s="111">
        <v>11</v>
      </c>
      <c r="F210" s="111">
        <v>9</v>
      </c>
      <c r="G210" s="111">
        <v>15</v>
      </c>
      <c r="H210" s="111">
        <v>30</v>
      </c>
      <c r="I210" s="111">
        <v>8</v>
      </c>
      <c r="J210" s="111">
        <v>6</v>
      </c>
      <c r="K210" s="111">
        <v>11</v>
      </c>
      <c r="L210" s="111">
        <v>6</v>
      </c>
      <c r="M210" s="111">
        <v>15</v>
      </c>
      <c r="N210" s="115">
        <f t="shared" si="26"/>
        <v>143</v>
      </c>
    </row>
    <row r="211" spans="1:14" ht="36" customHeight="1">
      <c r="A211" s="149" t="s">
        <v>719</v>
      </c>
      <c r="B211" s="111">
        <v>105</v>
      </c>
      <c r="C211" s="111">
        <v>110</v>
      </c>
      <c r="D211" s="111">
        <v>150</v>
      </c>
      <c r="E211" s="111">
        <v>150</v>
      </c>
      <c r="F211" s="111">
        <v>170</v>
      </c>
      <c r="G211" s="111">
        <v>183</v>
      </c>
      <c r="H211" s="111">
        <v>153</v>
      </c>
      <c r="I211" s="111">
        <v>162</v>
      </c>
      <c r="J211" s="111">
        <v>134</v>
      </c>
      <c r="K211" s="111">
        <v>145</v>
      </c>
      <c r="L211" s="111">
        <v>290</v>
      </c>
      <c r="M211" s="111">
        <v>139</v>
      </c>
      <c r="N211" s="115">
        <f t="shared" si="26"/>
        <v>1891</v>
      </c>
    </row>
    <row r="212" spans="1:14" ht="36" customHeight="1">
      <c r="A212" s="118" t="s">
        <v>533</v>
      </c>
      <c r="B212" s="119">
        <f>B213+B216+B222+B226</f>
        <v>5558</v>
      </c>
      <c r="C212" s="119">
        <f aca="true" t="shared" si="28" ref="C212:N212">C213+C216+C222+C226</f>
        <v>3145</v>
      </c>
      <c r="D212" s="119">
        <f t="shared" si="28"/>
        <v>2556</v>
      </c>
      <c r="E212" s="119">
        <f t="shared" si="28"/>
        <v>4435</v>
      </c>
      <c r="F212" s="119">
        <f t="shared" si="28"/>
        <v>6202</v>
      </c>
      <c r="G212" s="119">
        <f t="shared" si="28"/>
        <v>4827</v>
      </c>
      <c r="H212" s="119">
        <f t="shared" si="28"/>
        <v>6914</v>
      </c>
      <c r="I212" s="119">
        <f t="shared" si="28"/>
        <v>10190</v>
      </c>
      <c r="J212" s="119">
        <f t="shared" si="28"/>
        <v>9472</v>
      </c>
      <c r="K212" s="119">
        <f t="shared" si="28"/>
        <v>10357</v>
      </c>
      <c r="L212" s="119">
        <f t="shared" si="28"/>
        <v>5392</v>
      </c>
      <c r="M212" s="119">
        <f t="shared" si="28"/>
        <v>4484</v>
      </c>
      <c r="N212" s="119">
        <f t="shared" si="28"/>
        <v>73532</v>
      </c>
    </row>
    <row r="213" spans="1:14" ht="36" customHeight="1">
      <c r="A213" s="113" t="s">
        <v>720</v>
      </c>
      <c r="B213" s="115">
        <f>SUM(B214:B215)</f>
        <v>5511</v>
      </c>
      <c r="C213" s="115">
        <f aca="true" t="shared" si="29" ref="C213:N213">SUM(C214:C215)</f>
        <v>3125</v>
      </c>
      <c r="D213" s="115">
        <f t="shared" si="29"/>
        <v>2539</v>
      </c>
      <c r="E213" s="115">
        <f t="shared" si="29"/>
        <v>4410</v>
      </c>
      <c r="F213" s="115">
        <f t="shared" si="29"/>
        <v>6167</v>
      </c>
      <c r="G213" s="115">
        <f t="shared" si="29"/>
        <v>4779</v>
      </c>
      <c r="H213" s="115">
        <f t="shared" si="29"/>
        <v>6863</v>
      </c>
      <c r="I213" s="115">
        <f t="shared" si="29"/>
        <v>10139</v>
      </c>
      <c r="J213" s="115">
        <f t="shared" si="29"/>
        <v>9416</v>
      </c>
      <c r="K213" s="115">
        <f t="shared" si="29"/>
        <v>10159</v>
      </c>
      <c r="L213" s="115">
        <f t="shared" si="29"/>
        <v>5234</v>
      </c>
      <c r="M213" s="115">
        <f t="shared" si="29"/>
        <v>4429</v>
      </c>
      <c r="N213" s="115">
        <f t="shared" si="29"/>
        <v>72771</v>
      </c>
    </row>
    <row r="214" spans="1:14" ht="36" customHeight="1">
      <c r="A214" s="149" t="s">
        <v>721</v>
      </c>
      <c r="B214" s="111">
        <v>5403</v>
      </c>
      <c r="C214" s="111">
        <v>3063</v>
      </c>
      <c r="D214" s="111">
        <v>2462</v>
      </c>
      <c r="E214" s="111">
        <v>4289</v>
      </c>
      <c r="F214" s="111">
        <v>6051</v>
      </c>
      <c r="G214" s="111">
        <v>4692</v>
      </c>
      <c r="H214" s="111">
        <v>6679</v>
      </c>
      <c r="I214" s="111">
        <v>9986</v>
      </c>
      <c r="J214" s="111">
        <v>9259</v>
      </c>
      <c r="K214" s="111">
        <v>10015</v>
      </c>
      <c r="L214" s="111">
        <v>5116</v>
      </c>
      <c r="M214" s="111">
        <v>4314</v>
      </c>
      <c r="N214" s="115">
        <f t="shared" si="26"/>
        <v>71329</v>
      </c>
    </row>
    <row r="215" spans="1:14" ht="36" customHeight="1">
      <c r="A215" s="149" t="s">
        <v>722</v>
      </c>
      <c r="B215" s="111">
        <v>108</v>
      </c>
      <c r="C215" s="111">
        <v>62</v>
      </c>
      <c r="D215" s="111">
        <v>77</v>
      </c>
      <c r="E215" s="111">
        <v>121</v>
      </c>
      <c r="F215" s="111">
        <v>116</v>
      </c>
      <c r="G215" s="111">
        <v>87</v>
      </c>
      <c r="H215" s="111">
        <v>184</v>
      </c>
      <c r="I215" s="111">
        <v>153</v>
      </c>
      <c r="J215" s="111">
        <v>157</v>
      </c>
      <c r="K215" s="111">
        <v>144</v>
      </c>
      <c r="L215" s="111">
        <v>118</v>
      </c>
      <c r="M215" s="111">
        <v>115</v>
      </c>
      <c r="N215" s="115">
        <f t="shared" si="26"/>
        <v>1442</v>
      </c>
    </row>
    <row r="216" spans="1:14" ht="36" customHeight="1">
      <c r="A216" s="113" t="s">
        <v>537</v>
      </c>
      <c r="B216" s="115">
        <f>SUM(B217:B221)</f>
        <v>43</v>
      </c>
      <c r="C216" s="115">
        <f aca="true" t="shared" si="30" ref="C216:N216">SUM(C217:C221)</f>
        <v>16</v>
      </c>
      <c r="D216" s="115">
        <f t="shared" si="30"/>
        <v>13</v>
      </c>
      <c r="E216" s="115">
        <f t="shared" si="30"/>
        <v>21</v>
      </c>
      <c r="F216" s="115">
        <f t="shared" si="30"/>
        <v>31</v>
      </c>
      <c r="G216" s="115">
        <f t="shared" si="30"/>
        <v>40</v>
      </c>
      <c r="H216" s="115">
        <f t="shared" si="30"/>
        <v>45</v>
      </c>
      <c r="I216" s="115">
        <f t="shared" si="30"/>
        <v>47</v>
      </c>
      <c r="J216" s="115">
        <f t="shared" si="30"/>
        <v>54</v>
      </c>
      <c r="K216" s="115">
        <f t="shared" si="30"/>
        <v>192</v>
      </c>
      <c r="L216" s="115">
        <f t="shared" si="30"/>
        <v>157</v>
      </c>
      <c r="M216" s="115">
        <f t="shared" si="30"/>
        <v>53</v>
      </c>
      <c r="N216" s="115">
        <f t="shared" si="30"/>
        <v>712</v>
      </c>
    </row>
    <row r="217" spans="1:14" ht="36" customHeight="1">
      <c r="A217" s="149" t="s">
        <v>723</v>
      </c>
      <c r="B217" s="111">
        <v>42</v>
      </c>
      <c r="C217" s="111">
        <v>16</v>
      </c>
      <c r="D217" s="111">
        <v>13</v>
      </c>
      <c r="E217" s="111">
        <v>18</v>
      </c>
      <c r="F217" s="111">
        <v>31</v>
      </c>
      <c r="G217" s="111">
        <v>40</v>
      </c>
      <c r="H217" s="111">
        <v>41</v>
      </c>
      <c r="I217" s="111">
        <v>47</v>
      </c>
      <c r="J217" s="111">
        <v>53</v>
      </c>
      <c r="K217" s="111">
        <v>189</v>
      </c>
      <c r="L217" s="111">
        <v>152</v>
      </c>
      <c r="M217" s="111">
        <v>53</v>
      </c>
      <c r="N217" s="115">
        <f t="shared" si="26"/>
        <v>695</v>
      </c>
    </row>
    <row r="218" spans="1:14" ht="36" customHeight="1">
      <c r="A218" s="149" t="s">
        <v>724</v>
      </c>
      <c r="B218" s="111">
        <v>0</v>
      </c>
      <c r="C218" s="111">
        <v>0</v>
      </c>
      <c r="D218" s="111">
        <v>0</v>
      </c>
      <c r="E218" s="111">
        <v>0</v>
      </c>
      <c r="F218" s="111">
        <v>0</v>
      </c>
      <c r="G218" s="111">
        <v>0</v>
      </c>
      <c r="H218" s="111">
        <v>0</v>
      </c>
      <c r="I218" s="111">
        <v>0</v>
      </c>
      <c r="J218" s="111">
        <v>0</v>
      </c>
      <c r="K218" s="111">
        <v>0</v>
      </c>
      <c r="L218" s="111">
        <v>0</v>
      </c>
      <c r="M218" s="111">
        <v>0</v>
      </c>
      <c r="N218" s="115">
        <f t="shared" si="26"/>
        <v>0</v>
      </c>
    </row>
    <row r="219" spans="1:14" ht="36" customHeight="1">
      <c r="A219" s="149" t="s">
        <v>725</v>
      </c>
      <c r="B219" s="111">
        <v>0</v>
      </c>
      <c r="C219" s="111">
        <v>0</v>
      </c>
      <c r="D219" s="111">
        <v>0</v>
      </c>
      <c r="E219" s="111">
        <v>0</v>
      </c>
      <c r="F219" s="111">
        <v>0</v>
      </c>
      <c r="G219" s="111">
        <v>0</v>
      </c>
      <c r="H219" s="111">
        <v>0</v>
      </c>
      <c r="I219" s="111">
        <v>0</v>
      </c>
      <c r="J219" s="111">
        <v>0</v>
      </c>
      <c r="K219" s="111">
        <v>0</v>
      </c>
      <c r="L219" s="111">
        <v>0</v>
      </c>
      <c r="M219" s="111">
        <v>0</v>
      </c>
      <c r="N219" s="115">
        <f t="shared" si="26"/>
        <v>0</v>
      </c>
    </row>
    <row r="220" spans="1:14" ht="36" customHeight="1">
      <c r="A220" s="149" t="s">
        <v>726</v>
      </c>
      <c r="B220" s="111">
        <v>0</v>
      </c>
      <c r="C220" s="111">
        <v>0</v>
      </c>
      <c r="D220" s="111">
        <v>0</v>
      </c>
      <c r="E220" s="111">
        <v>0</v>
      </c>
      <c r="F220" s="111">
        <v>0</v>
      </c>
      <c r="G220" s="111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0</v>
      </c>
      <c r="N220" s="115">
        <f t="shared" si="26"/>
        <v>0</v>
      </c>
    </row>
    <row r="221" spans="1:14" ht="36" customHeight="1">
      <c r="A221" s="149" t="s">
        <v>727</v>
      </c>
      <c r="B221" s="111">
        <v>1</v>
      </c>
      <c r="C221" s="111">
        <v>0</v>
      </c>
      <c r="D221" s="111">
        <v>0</v>
      </c>
      <c r="E221" s="111">
        <v>3</v>
      </c>
      <c r="F221" s="111">
        <v>0</v>
      </c>
      <c r="G221" s="111">
        <v>0</v>
      </c>
      <c r="H221" s="111">
        <v>4</v>
      </c>
      <c r="I221" s="111">
        <v>0</v>
      </c>
      <c r="J221" s="111">
        <v>1</v>
      </c>
      <c r="K221" s="111">
        <v>3</v>
      </c>
      <c r="L221" s="111">
        <v>5</v>
      </c>
      <c r="M221" s="111">
        <v>0</v>
      </c>
      <c r="N221" s="115">
        <f t="shared" si="26"/>
        <v>17</v>
      </c>
    </row>
    <row r="222" spans="1:14" ht="36" customHeight="1">
      <c r="A222" s="113" t="s">
        <v>728</v>
      </c>
      <c r="B222" s="115">
        <f>SUM(B223:B225)</f>
        <v>0</v>
      </c>
      <c r="C222" s="115">
        <f aca="true" t="shared" si="31" ref="C222:N222">SUM(C223:C225)</f>
        <v>0</v>
      </c>
      <c r="D222" s="115">
        <f t="shared" si="31"/>
        <v>0</v>
      </c>
      <c r="E222" s="115">
        <f t="shared" si="31"/>
        <v>0</v>
      </c>
      <c r="F222" s="115">
        <f t="shared" si="31"/>
        <v>0</v>
      </c>
      <c r="G222" s="115">
        <f t="shared" si="31"/>
        <v>0</v>
      </c>
      <c r="H222" s="115">
        <f t="shared" si="31"/>
        <v>0</v>
      </c>
      <c r="I222" s="115">
        <f t="shared" si="31"/>
        <v>0</v>
      </c>
      <c r="J222" s="115">
        <f t="shared" si="31"/>
        <v>0</v>
      </c>
      <c r="K222" s="115">
        <f t="shared" si="31"/>
        <v>0</v>
      </c>
      <c r="L222" s="115">
        <f t="shared" si="31"/>
        <v>0</v>
      </c>
      <c r="M222" s="115">
        <f t="shared" si="31"/>
        <v>0</v>
      </c>
      <c r="N222" s="115">
        <f t="shared" si="31"/>
        <v>0</v>
      </c>
    </row>
    <row r="223" spans="1:14" ht="36" customHeight="1">
      <c r="A223" s="149" t="s">
        <v>543</v>
      </c>
      <c r="B223" s="111">
        <v>0</v>
      </c>
      <c r="C223" s="111">
        <v>0</v>
      </c>
      <c r="D223" s="111">
        <v>0</v>
      </c>
      <c r="E223" s="111">
        <v>0</v>
      </c>
      <c r="F223" s="111">
        <v>0</v>
      </c>
      <c r="G223" s="111">
        <v>0</v>
      </c>
      <c r="H223" s="111">
        <v>0</v>
      </c>
      <c r="I223" s="111">
        <v>0</v>
      </c>
      <c r="J223" s="111">
        <v>0</v>
      </c>
      <c r="K223" s="111">
        <v>0</v>
      </c>
      <c r="L223" s="111">
        <v>0</v>
      </c>
      <c r="M223" s="111">
        <v>0</v>
      </c>
      <c r="N223" s="115">
        <f t="shared" si="26"/>
        <v>0</v>
      </c>
    </row>
    <row r="224" spans="1:14" ht="36" customHeight="1">
      <c r="A224" s="149" t="s">
        <v>729</v>
      </c>
      <c r="B224" s="111">
        <v>0</v>
      </c>
      <c r="C224" s="111">
        <v>0</v>
      </c>
      <c r="D224" s="111">
        <v>0</v>
      </c>
      <c r="E224" s="111">
        <v>0</v>
      </c>
      <c r="F224" s="111">
        <v>0</v>
      </c>
      <c r="G224" s="111">
        <v>0</v>
      </c>
      <c r="H224" s="111">
        <v>0</v>
      </c>
      <c r="I224" s="111">
        <v>0</v>
      </c>
      <c r="J224" s="111">
        <v>0</v>
      </c>
      <c r="K224" s="111">
        <v>0</v>
      </c>
      <c r="L224" s="111">
        <v>0</v>
      </c>
      <c r="M224" s="111">
        <v>0</v>
      </c>
      <c r="N224" s="115">
        <f t="shared" si="26"/>
        <v>0</v>
      </c>
    </row>
    <row r="225" spans="1:14" ht="36" customHeight="1">
      <c r="A225" s="149" t="s">
        <v>730</v>
      </c>
      <c r="B225" s="111">
        <v>0</v>
      </c>
      <c r="C225" s="111">
        <v>0</v>
      </c>
      <c r="D225" s="111">
        <v>0</v>
      </c>
      <c r="E225" s="111">
        <v>0</v>
      </c>
      <c r="F225" s="111">
        <v>0</v>
      </c>
      <c r="G225" s="111">
        <v>0</v>
      </c>
      <c r="H225" s="111">
        <v>0</v>
      </c>
      <c r="I225" s="111">
        <v>0</v>
      </c>
      <c r="J225" s="111">
        <v>0</v>
      </c>
      <c r="K225" s="111">
        <v>0</v>
      </c>
      <c r="L225" s="111">
        <v>0</v>
      </c>
      <c r="M225" s="111">
        <v>0</v>
      </c>
      <c r="N225" s="115">
        <f t="shared" si="26"/>
        <v>0</v>
      </c>
    </row>
    <row r="226" spans="1:14" ht="36" customHeight="1">
      <c r="A226" s="113" t="s">
        <v>731</v>
      </c>
      <c r="B226" s="115">
        <f>SUM(B227:B230)</f>
        <v>4</v>
      </c>
      <c r="C226" s="115">
        <f aca="true" t="shared" si="32" ref="C226:N226">SUM(C227:C230)</f>
        <v>4</v>
      </c>
      <c r="D226" s="115">
        <f t="shared" si="32"/>
        <v>4</v>
      </c>
      <c r="E226" s="115">
        <f t="shared" si="32"/>
        <v>4</v>
      </c>
      <c r="F226" s="115">
        <f t="shared" si="32"/>
        <v>4</v>
      </c>
      <c r="G226" s="115">
        <f t="shared" si="32"/>
        <v>8</v>
      </c>
      <c r="H226" s="115">
        <f t="shared" si="32"/>
        <v>6</v>
      </c>
      <c r="I226" s="115">
        <f t="shared" si="32"/>
        <v>4</v>
      </c>
      <c r="J226" s="115">
        <f t="shared" si="32"/>
        <v>2</v>
      </c>
      <c r="K226" s="115">
        <f t="shared" si="32"/>
        <v>6</v>
      </c>
      <c r="L226" s="115">
        <f t="shared" si="32"/>
        <v>1</v>
      </c>
      <c r="M226" s="115">
        <f t="shared" si="32"/>
        <v>2</v>
      </c>
      <c r="N226" s="115">
        <f t="shared" si="32"/>
        <v>49</v>
      </c>
    </row>
    <row r="227" spans="1:14" ht="36" customHeight="1">
      <c r="A227" s="149" t="s">
        <v>547</v>
      </c>
      <c r="B227" s="111">
        <v>0</v>
      </c>
      <c r="C227" s="111">
        <v>0</v>
      </c>
      <c r="D227" s="111">
        <v>0</v>
      </c>
      <c r="E227" s="111">
        <v>0</v>
      </c>
      <c r="F227" s="111">
        <v>1</v>
      </c>
      <c r="G227" s="111">
        <v>4</v>
      </c>
      <c r="H227" s="111">
        <v>3</v>
      </c>
      <c r="I227" s="111">
        <v>2</v>
      </c>
      <c r="J227" s="111">
        <v>0</v>
      </c>
      <c r="K227" s="111">
        <v>2</v>
      </c>
      <c r="L227" s="111">
        <v>0</v>
      </c>
      <c r="M227" s="111">
        <v>0</v>
      </c>
      <c r="N227" s="115">
        <f t="shared" si="26"/>
        <v>12</v>
      </c>
    </row>
    <row r="228" spans="1:14" ht="36" customHeight="1">
      <c r="A228" s="149" t="s">
        <v>548</v>
      </c>
      <c r="B228" s="111">
        <v>0</v>
      </c>
      <c r="C228" s="111">
        <v>0</v>
      </c>
      <c r="D228" s="111">
        <v>0</v>
      </c>
      <c r="E228" s="111">
        <v>0</v>
      </c>
      <c r="F228" s="111">
        <v>0</v>
      </c>
      <c r="G228" s="111">
        <v>0</v>
      </c>
      <c r="H228" s="111">
        <v>0</v>
      </c>
      <c r="I228" s="111">
        <v>0</v>
      </c>
      <c r="J228" s="111">
        <v>0</v>
      </c>
      <c r="K228" s="111">
        <v>0</v>
      </c>
      <c r="L228" s="111">
        <v>0</v>
      </c>
      <c r="M228" s="111">
        <v>0</v>
      </c>
      <c r="N228" s="115">
        <f t="shared" si="26"/>
        <v>0</v>
      </c>
    </row>
    <row r="229" spans="1:14" ht="36" customHeight="1">
      <c r="A229" s="149" t="s">
        <v>732</v>
      </c>
      <c r="B229" s="111">
        <v>0</v>
      </c>
      <c r="C229" s="111">
        <v>0</v>
      </c>
      <c r="D229" s="111">
        <v>0</v>
      </c>
      <c r="E229" s="111">
        <v>0</v>
      </c>
      <c r="F229" s="111">
        <v>0</v>
      </c>
      <c r="G229" s="111">
        <v>0</v>
      </c>
      <c r="H229" s="111">
        <v>0</v>
      </c>
      <c r="I229" s="111">
        <v>0</v>
      </c>
      <c r="J229" s="111">
        <v>0</v>
      </c>
      <c r="K229" s="111">
        <v>0</v>
      </c>
      <c r="L229" s="111">
        <v>0</v>
      </c>
      <c r="M229" s="111">
        <v>0</v>
      </c>
      <c r="N229" s="115">
        <f t="shared" si="26"/>
        <v>0</v>
      </c>
    </row>
    <row r="230" spans="1:14" ht="36" customHeight="1">
      <c r="A230" s="149" t="s">
        <v>733</v>
      </c>
      <c r="B230" s="111">
        <v>4</v>
      </c>
      <c r="C230" s="111">
        <v>4</v>
      </c>
      <c r="D230" s="111">
        <v>4</v>
      </c>
      <c r="E230" s="111">
        <v>4</v>
      </c>
      <c r="F230" s="111">
        <v>3</v>
      </c>
      <c r="G230" s="111">
        <v>4</v>
      </c>
      <c r="H230" s="111">
        <v>3</v>
      </c>
      <c r="I230" s="111">
        <v>2</v>
      </c>
      <c r="J230" s="111">
        <v>2</v>
      </c>
      <c r="K230" s="111">
        <v>4</v>
      </c>
      <c r="L230" s="111">
        <v>1</v>
      </c>
      <c r="M230" s="111">
        <v>2</v>
      </c>
      <c r="N230" s="115">
        <f t="shared" si="26"/>
        <v>37</v>
      </c>
    </row>
    <row r="231" spans="1:14" ht="36" customHeight="1">
      <c r="A231" s="118" t="s">
        <v>734</v>
      </c>
      <c r="B231" s="119">
        <f>B232+B235</f>
        <v>4747</v>
      </c>
      <c r="C231" s="119">
        <f aca="true" t="shared" si="33" ref="C231:N231">C232+C235</f>
        <v>6397</v>
      </c>
      <c r="D231" s="119">
        <f t="shared" si="33"/>
        <v>673</v>
      </c>
      <c r="E231" s="119">
        <f t="shared" si="33"/>
        <v>1217</v>
      </c>
      <c r="F231" s="119">
        <f t="shared" si="33"/>
        <v>1605</v>
      </c>
      <c r="G231" s="119">
        <f t="shared" si="33"/>
        <v>1739</v>
      </c>
      <c r="H231" s="119">
        <f t="shared" si="33"/>
        <v>1318</v>
      </c>
      <c r="I231" s="119">
        <f t="shared" si="33"/>
        <v>1707</v>
      </c>
      <c r="J231" s="119">
        <f t="shared" si="33"/>
        <v>2466</v>
      </c>
      <c r="K231" s="119">
        <f t="shared" si="33"/>
        <v>2121</v>
      </c>
      <c r="L231" s="119">
        <f t="shared" si="33"/>
        <v>2467</v>
      </c>
      <c r="M231" s="119">
        <f t="shared" si="33"/>
        <v>2283</v>
      </c>
      <c r="N231" s="119">
        <f t="shared" si="33"/>
        <v>28740</v>
      </c>
    </row>
    <row r="232" spans="1:14" ht="36" customHeight="1">
      <c r="A232" s="130" t="s">
        <v>735</v>
      </c>
      <c r="B232" s="115">
        <f>SUM(B233:B234)</f>
        <v>0</v>
      </c>
      <c r="C232" s="115">
        <f aca="true" t="shared" si="34" ref="C232:N232">SUM(C233:C234)</f>
        <v>0</v>
      </c>
      <c r="D232" s="115">
        <f t="shared" si="34"/>
        <v>0</v>
      </c>
      <c r="E232" s="115">
        <f t="shared" si="34"/>
        <v>0</v>
      </c>
      <c r="F232" s="115">
        <f t="shared" si="34"/>
        <v>0</v>
      </c>
      <c r="G232" s="115">
        <f t="shared" si="34"/>
        <v>0</v>
      </c>
      <c r="H232" s="115">
        <f t="shared" si="34"/>
        <v>0</v>
      </c>
      <c r="I232" s="115">
        <f t="shared" si="34"/>
        <v>0</v>
      </c>
      <c r="J232" s="115">
        <f t="shared" si="34"/>
        <v>0</v>
      </c>
      <c r="K232" s="115">
        <f t="shared" si="34"/>
        <v>0</v>
      </c>
      <c r="L232" s="115">
        <f t="shared" si="34"/>
        <v>0</v>
      </c>
      <c r="M232" s="115">
        <f t="shared" si="34"/>
        <v>0</v>
      </c>
      <c r="N232" s="115">
        <f t="shared" si="34"/>
        <v>0</v>
      </c>
    </row>
    <row r="233" spans="1:14" ht="36" customHeight="1">
      <c r="A233" s="154" t="s">
        <v>553</v>
      </c>
      <c r="B233" s="111">
        <v>0</v>
      </c>
      <c r="C233" s="125">
        <v>0</v>
      </c>
      <c r="D233" s="125">
        <v>0</v>
      </c>
      <c r="E233" s="125">
        <v>0</v>
      </c>
      <c r="F233" s="125">
        <v>0</v>
      </c>
      <c r="G233" s="125">
        <v>0</v>
      </c>
      <c r="H233" s="125">
        <v>0</v>
      </c>
      <c r="I233" s="125">
        <v>0</v>
      </c>
      <c r="J233" s="125">
        <v>0</v>
      </c>
      <c r="K233" s="125">
        <v>0</v>
      </c>
      <c r="L233" s="125">
        <v>0</v>
      </c>
      <c r="M233" s="152">
        <v>0</v>
      </c>
      <c r="N233" s="126">
        <f t="shared" si="26"/>
        <v>0</v>
      </c>
    </row>
    <row r="234" spans="1:14" ht="36" customHeight="1">
      <c r="A234" s="154" t="s">
        <v>736</v>
      </c>
      <c r="B234" s="111">
        <v>0</v>
      </c>
      <c r="C234" s="125">
        <v>0</v>
      </c>
      <c r="D234" s="125">
        <v>0</v>
      </c>
      <c r="E234" s="125">
        <v>0</v>
      </c>
      <c r="F234" s="125">
        <v>0</v>
      </c>
      <c r="G234" s="125">
        <v>0</v>
      </c>
      <c r="H234" s="125">
        <v>0</v>
      </c>
      <c r="I234" s="125">
        <v>0</v>
      </c>
      <c r="J234" s="125">
        <v>0</v>
      </c>
      <c r="K234" s="125">
        <v>0</v>
      </c>
      <c r="L234" s="125">
        <v>0</v>
      </c>
      <c r="M234" s="150">
        <v>0</v>
      </c>
      <c r="N234" s="126">
        <f t="shared" si="26"/>
        <v>0</v>
      </c>
    </row>
    <row r="235" spans="1:14" s="148" customFormat="1" ht="36" customHeight="1">
      <c r="A235" s="113" t="s">
        <v>737</v>
      </c>
      <c r="B235" s="115">
        <f>SUM(B236:B238)</f>
        <v>4747</v>
      </c>
      <c r="C235" s="115">
        <f aca="true" t="shared" si="35" ref="C235:N235">SUM(C236:C238)</f>
        <v>6397</v>
      </c>
      <c r="D235" s="115">
        <f t="shared" si="35"/>
        <v>673</v>
      </c>
      <c r="E235" s="115">
        <f t="shared" si="35"/>
        <v>1217</v>
      </c>
      <c r="F235" s="115">
        <f t="shared" si="35"/>
        <v>1605</v>
      </c>
      <c r="G235" s="115">
        <f t="shared" si="35"/>
        <v>1739</v>
      </c>
      <c r="H235" s="115">
        <f t="shared" si="35"/>
        <v>1318</v>
      </c>
      <c r="I235" s="115">
        <f t="shared" si="35"/>
        <v>1707</v>
      </c>
      <c r="J235" s="115">
        <f t="shared" si="35"/>
        <v>2466</v>
      </c>
      <c r="K235" s="115">
        <f t="shared" si="35"/>
        <v>2121</v>
      </c>
      <c r="L235" s="115">
        <f t="shared" si="35"/>
        <v>2467</v>
      </c>
      <c r="M235" s="115">
        <f t="shared" si="35"/>
        <v>2283</v>
      </c>
      <c r="N235" s="115">
        <f t="shared" si="35"/>
        <v>28740</v>
      </c>
    </row>
    <row r="236" spans="1:14" ht="36" customHeight="1">
      <c r="A236" s="154" t="s">
        <v>738</v>
      </c>
      <c r="B236" s="111">
        <v>4722</v>
      </c>
      <c r="C236" s="125">
        <v>6381</v>
      </c>
      <c r="D236" s="125">
        <v>667</v>
      </c>
      <c r="E236" s="125">
        <v>1207</v>
      </c>
      <c r="F236" s="125">
        <v>1592</v>
      </c>
      <c r="G236" s="125">
        <v>1713</v>
      </c>
      <c r="H236" s="125">
        <v>1304</v>
      </c>
      <c r="I236" s="125">
        <v>1677</v>
      </c>
      <c r="J236" s="125">
        <v>2446</v>
      </c>
      <c r="K236" s="125">
        <v>2101</v>
      </c>
      <c r="L236" s="125">
        <v>2456</v>
      </c>
      <c r="M236" s="125">
        <v>2260</v>
      </c>
      <c r="N236" s="126">
        <f>SUM(B236:M236)</f>
        <v>28526</v>
      </c>
    </row>
    <row r="237" spans="1:14" ht="36" customHeight="1">
      <c r="A237" s="154" t="s">
        <v>739</v>
      </c>
      <c r="B237" s="111">
        <v>13</v>
      </c>
      <c r="C237" s="125">
        <v>12</v>
      </c>
      <c r="D237" s="125">
        <v>4</v>
      </c>
      <c r="E237" s="125">
        <v>8</v>
      </c>
      <c r="F237" s="125">
        <v>8</v>
      </c>
      <c r="G237" s="125">
        <v>22</v>
      </c>
      <c r="H237" s="125">
        <v>8</v>
      </c>
      <c r="I237" s="125">
        <v>17</v>
      </c>
      <c r="J237" s="125">
        <v>8</v>
      </c>
      <c r="K237" s="125">
        <v>11</v>
      </c>
      <c r="L237" s="125">
        <v>5</v>
      </c>
      <c r="M237" s="125">
        <v>20</v>
      </c>
      <c r="N237" s="126">
        <f>SUM(B237:M237)</f>
        <v>136</v>
      </c>
    </row>
    <row r="238" spans="1:14" ht="36" customHeight="1">
      <c r="A238" s="154" t="s">
        <v>740</v>
      </c>
      <c r="B238" s="111">
        <v>12</v>
      </c>
      <c r="C238" s="125">
        <v>4</v>
      </c>
      <c r="D238" s="125">
        <v>2</v>
      </c>
      <c r="E238" s="125">
        <v>2</v>
      </c>
      <c r="F238" s="125">
        <v>5</v>
      </c>
      <c r="G238" s="125">
        <v>4</v>
      </c>
      <c r="H238" s="125">
        <v>6</v>
      </c>
      <c r="I238" s="125">
        <v>13</v>
      </c>
      <c r="J238" s="125">
        <v>12</v>
      </c>
      <c r="K238" s="125">
        <v>9</v>
      </c>
      <c r="L238" s="125">
        <v>6</v>
      </c>
      <c r="M238" s="125">
        <v>3</v>
      </c>
      <c r="N238" s="126">
        <f t="shared" si="26"/>
        <v>78</v>
      </c>
    </row>
    <row r="240" spans="1:14" s="137" customFormat="1" ht="31.5" customHeight="1">
      <c r="A240" s="282" t="s">
        <v>559</v>
      </c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</row>
  </sheetData>
  <sheetProtection/>
  <mergeCells count="2">
    <mergeCell ref="A1:N1"/>
    <mergeCell ref="A240:N2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rightToLeft="1" workbookViewId="0" topLeftCell="A1">
      <selection activeCell="A12" sqref="A1:IV16384"/>
    </sheetView>
  </sheetViews>
  <sheetFormatPr defaultColWidth="9.140625" defaultRowHeight="15"/>
  <cols>
    <col min="1" max="1" width="9.140625" style="143" customWidth="1"/>
    <col min="2" max="2" width="38.7109375" style="143" customWidth="1"/>
    <col min="3" max="3" width="11.28125" style="143" bestFit="1" customWidth="1"/>
    <col min="4" max="4" width="10.57421875" style="143" bestFit="1" customWidth="1"/>
    <col min="5" max="5" width="9.8515625" style="143" bestFit="1" customWidth="1"/>
    <col min="6" max="6" width="10.8515625" style="143" bestFit="1" customWidth="1"/>
    <col min="7" max="7" width="11.140625" style="143" bestFit="1" customWidth="1"/>
    <col min="8" max="8" width="10.8515625" style="143" bestFit="1" customWidth="1"/>
    <col min="9" max="9" width="11.140625" style="143" bestFit="1" customWidth="1"/>
    <col min="10" max="10" width="9.8515625" style="143" bestFit="1" customWidth="1"/>
    <col min="11" max="11" width="10.57421875" style="143" bestFit="1" customWidth="1"/>
    <col min="12" max="14" width="10.8515625" style="143" bestFit="1" customWidth="1"/>
    <col min="15" max="15" width="12.28125" style="143" bestFit="1" customWidth="1"/>
    <col min="16" max="16384" width="9.140625" style="143" customWidth="1"/>
  </cols>
  <sheetData>
    <row r="1" spans="1:15" s="141" customFormat="1" ht="52.5" customHeight="1">
      <c r="A1" s="284" t="s">
        <v>741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41" customFormat="1" ht="5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6.25" thickBot="1">
      <c r="A3" s="103"/>
      <c r="B3" s="101" t="s">
        <v>325</v>
      </c>
      <c r="C3" s="155" t="s">
        <v>0</v>
      </c>
      <c r="D3" s="101" t="s">
        <v>1</v>
      </c>
      <c r="E3" s="101" t="s">
        <v>2</v>
      </c>
      <c r="F3" s="101" t="s">
        <v>3</v>
      </c>
      <c r="G3" s="101" t="s">
        <v>4</v>
      </c>
      <c r="H3" s="101" t="s">
        <v>5</v>
      </c>
      <c r="I3" s="101" t="s">
        <v>6</v>
      </c>
      <c r="J3" s="101" t="s">
        <v>7</v>
      </c>
      <c r="K3" s="101" t="s">
        <v>8</v>
      </c>
      <c r="L3" s="101" t="s">
        <v>9</v>
      </c>
      <c r="M3" s="101" t="s">
        <v>10</v>
      </c>
      <c r="N3" s="101" t="s">
        <v>11</v>
      </c>
      <c r="O3" s="101" t="s">
        <v>12</v>
      </c>
    </row>
    <row r="4" spans="1:15" ht="25.5">
      <c r="A4" s="285" t="s">
        <v>742</v>
      </c>
      <c r="B4" s="118" t="s">
        <v>743</v>
      </c>
      <c r="C4" s="119">
        <f>SUM(C5:C11)</f>
        <v>453241</v>
      </c>
      <c r="D4" s="119">
        <f aca="true" t="shared" si="0" ref="D4:L4">SUM(D5:D11)</f>
        <v>418506</v>
      </c>
      <c r="E4" s="119">
        <f t="shared" si="0"/>
        <v>511502</v>
      </c>
      <c r="F4" s="119">
        <f t="shared" si="0"/>
        <v>513379</v>
      </c>
      <c r="G4" s="119">
        <f t="shared" si="0"/>
        <v>609583</v>
      </c>
      <c r="H4" s="119">
        <f t="shared" si="0"/>
        <v>560076</v>
      </c>
      <c r="I4" s="119">
        <f t="shared" si="0"/>
        <v>246070</v>
      </c>
      <c r="J4" s="119">
        <f t="shared" si="0"/>
        <v>191376</v>
      </c>
      <c r="K4" s="119">
        <f t="shared" si="0"/>
        <v>699566</v>
      </c>
      <c r="L4" s="119">
        <f t="shared" si="0"/>
        <v>539877</v>
      </c>
      <c r="M4" s="119">
        <f>SUM(M5:M11)</f>
        <v>537925</v>
      </c>
      <c r="N4" s="119">
        <f>SUM(N5:N11)</f>
        <v>537990</v>
      </c>
      <c r="O4" s="119">
        <f>SUM(O5:O11)</f>
        <v>5892515</v>
      </c>
    </row>
    <row r="5" spans="1:15" ht="25.5">
      <c r="A5" s="286"/>
      <c r="B5" s="113" t="s">
        <v>744</v>
      </c>
      <c r="C5" s="156">
        <f>'[1]1'!B5</f>
        <v>391454</v>
      </c>
      <c r="D5" s="156">
        <f>'[1]1'!C5</f>
        <v>356669</v>
      </c>
      <c r="E5" s="156">
        <f>'[1]1'!D5</f>
        <v>430222</v>
      </c>
      <c r="F5" s="156">
        <f>'[1]1'!E5</f>
        <v>429643</v>
      </c>
      <c r="G5" s="156">
        <f>'[1]1'!F5</f>
        <v>511302</v>
      </c>
      <c r="H5" s="156">
        <f>'[1]1'!G5</f>
        <v>442324</v>
      </c>
      <c r="I5" s="156">
        <f>'[1]1'!H5</f>
        <v>75126</v>
      </c>
      <c r="J5" s="156">
        <f>'[1]1'!I5</f>
        <v>65949</v>
      </c>
      <c r="K5" s="156">
        <f>'[1]1'!J5</f>
        <v>593592</v>
      </c>
      <c r="L5" s="156">
        <f>'[1]1'!K5</f>
        <v>454758</v>
      </c>
      <c r="M5" s="156">
        <f>'[1]1'!L5</f>
        <v>463974</v>
      </c>
      <c r="N5" s="156">
        <f>'[1]1'!M5</f>
        <v>438643</v>
      </c>
      <c r="O5" s="114">
        <f>'[1]1'!N5</f>
        <v>4727080</v>
      </c>
    </row>
    <row r="6" spans="1:15" ht="25.5">
      <c r="A6" s="286"/>
      <c r="B6" s="113" t="s">
        <v>745</v>
      </c>
      <c r="C6" s="156">
        <f>'[1]1'!B34</f>
        <v>6113</v>
      </c>
      <c r="D6" s="156">
        <f>'[1]1'!C34</f>
        <v>6923</v>
      </c>
      <c r="E6" s="156">
        <f>'[1]1'!D34</f>
        <v>8140</v>
      </c>
      <c r="F6" s="156">
        <f>'[1]1'!E34</f>
        <v>7240</v>
      </c>
      <c r="G6" s="156">
        <f>'[1]1'!F34</f>
        <v>9073</v>
      </c>
      <c r="H6" s="156">
        <f>'[1]1'!G34</f>
        <v>11251</v>
      </c>
      <c r="I6" s="156">
        <f>'[1]1'!H34</f>
        <v>10823</v>
      </c>
      <c r="J6" s="156">
        <f>'[1]1'!I34</f>
        <v>9686</v>
      </c>
      <c r="K6" s="156">
        <f>'[1]1'!J34</f>
        <v>9347</v>
      </c>
      <c r="L6" s="156">
        <f>'[1]1'!K34</f>
        <v>8760</v>
      </c>
      <c r="M6" s="156">
        <f>'[1]1'!L34</f>
        <v>7699</v>
      </c>
      <c r="N6" s="156">
        <f>'[1]1'!M34</f>
        <v>8138</v>
      </c>
      <c r="O6" s="114">
        <f>'[1]1'!N34</f>
        <v>103193</v>
      </c>
    </row>
    <row r="7" spans="1:15" ht="25.5">
      <c r="A7" s="286"/>
      <c r="B7" s="113" t="s">
        <v>746</v>
      </c>
      <c r="C7" s="156">
        <f>'[1]1'!B81</f>
        <v>14472</v>
      </c>
      <c r="D7" s="156">
        <f>'[1]1'!C81</f>
        <v>12784</v>
      </c>
      <c r="E7" s="156">
        <f>'[1]1'!D81</f>
        <v>18095</v>
      </c>
      <c r="F7" s="156">
        <f>'[1]1'!E81</f>
        <v>17879</v>
      </c>
      <c r="G7" s="156">
        <f>'[1]1'!F81</f>
        <v>26242</v>
      </c>
      <c r="H7" s="156">
        <f>'[1]1'!G81</f>
        <v>40079</v>
      </c>
      <c r="I7" s="156">
        <f>'[1]1'!H81</f>
        <v>50173</v>
      </c>
      <c r="J7" s="156">
        <f>'[1]1'!I81</f>
        <v>33110</v>
      </c>
      <c r="K7" s="156">
        <f>'[1]1'!J81</f>
        <v>26275</v>
      </c>
      <c r="L7" s="156">
        <f>'[1]1'!K81</f>
        <v>16803</v>
      </c>
      <c r="M7" s="156">
        <f>'[1]1'!L81</f>
        <v>15537</v>
      </c>
      <c r="N7" s="156">
        <f>'[1]1'!M81</f>
        <v>25382</v>
      </c>
      <c r="O7" s="114">
        <f>'[1]1'!N81</f>
        <v>296831</v>
      </c>
    </row>
    <row r="8" spans="1:15" ht="25.5">
      <c r="A8" s="286"/>
      <c r="B8" s="113" t="s">
        <v>747</v>
      </c>
      <c r="C8" s="156">
        <f>'[1]1'!B121</f>
        <v>9534</v>
      </c>
      <c r="D8" s="156">
        <f>'[1]1'!C121</f>
        <v>8231</v>
      </c>
      <c r="E8" s="156">
        <f>'[1]1'!D121</f>
        <v>10442</v>
      </c>
      <c r="F8" s="156">
        <f>'[1]1'!E121</f>
        <v>9691</v>
      </c>
      <c r="G8" s="156">
        <f>'[1]1'!F121</f>
        <v>11075</v>
      </c>
      <c r="H8" s="156">
        <f>'[1]1'!G121</f>
        <v>11115</v>
      </c>
      <c r="I8" s="156">
        <f>'[1]1'!H121</f>
        <v>12475</v>
      </c>
      <c r="J8" s="156">
        <f>'[1]1'!I121</f>
        <v>11301</v>
      </c>
      <c r="K8" s="156">
        <f>'[1]1'!J121</f>
        <v>10979</v>
      </c>
      <c r="L8" s="156">
        <f>'[1]1'!K121</f>
        <v>9172</v>
      </c>
      <c r="M8" s="156">
        <f>'[1]1'!L121</f>
        <v>9434</v>
      </c>
      <c r="N8" s="156">
        <f>'[1]1'!M121</f>
        <v>11969</v>
      </c>
      <c r="O8" s="114">
        <f>'[1]1'!N121</f>
        <v>125418</v>
      </c>
    </row>
    <row r="9" spans="1:15" ht="25.5">
      <c r="A9" s="286"/>
      <c r="B9" s="113" t="s">
        <v>748</v>
      </c>
      <c r="C9" s="156">
        <f>'[1]1'!B157</f>
        <v>28778</v>
      </c>
      <c r="D9" s="156">
        <f>'[1]1'!C157</f>
        <v>31660</v>
      </c>
      <c r="E9" s="156">
        <f>'[1]1'!D157</f>
        <v>39707</v>
      </c>
      <c r="F9" s="156">
        <f>'[1]1'!E157</f>
        <v>43058</v>
      </c>
      <c r="G9" s="156">
        <f>'[1]1'!F157</f>
        <v>45973</v>
      </c>
      <c r="H9" s="156">
        <f>'[1]1'!G157</f>
        <v>49169</v>
      </c>
      <c r="I9" s="156">
        <f>'[1]1'!H157</f>
        <v>86452</v>
      </c>
      <c r="J9" s="156">
        <f>'[1]1'!I157</f>
        <v>61831</v>
      </c>
      <c r="K9" s="156">
        <f>'[1]1'!J157</f>
        <v>49229</v>
      </c>
      <c r="L9" s="156">
        <f>'[1]1'!K157</f>
        <v>45766</v>
      </c>
      <c r="M9" s="156">
        <f>'[1]1'!L157</f>
        <v>36469</v>
      </c>
      <c r="N9" s="156">
        <f>'[1]1'!M157</f>
        <v>46407</v>
      </c>
      <c r="O9" s="114">
        <f>'[1]1'!N157</f>
        <v>564499</v>
      </c>
    </row>
    <row r="10" spans="1:15" ht="25.5">
      <c r="A10" s="286"/>
      <c r="B10" s="113" t="s">
        <v>749</v>
      </c>
      <c r="C10" s="156">
        <f>'[1]1'!B212</f>
        <v>2864</v>
      </c>
      <c r="D10" s="156">
        <f>'[1]1'!C212</f>
        <v>2209</v>
      </c>
      <c r="E10" s="156">
        <f>'[1]1'!D212</f>
        <v>4872</v>
      </c>
      <c r="F10" s="156">
        <f>'[1]1'!E212</f>
        <v>5842</v>
      </c>
      <c r="G10" s="156">
        <f>'[1]1'!F212</f>
        <v>5884</v>
      </c>
      <c r="H10" s="156">
        <f>'[1]1'!G212</f>
        <v>6085</v>
      </c>
      <c r="I10" s="156">
        <f>'[1]1'!H212</f>
        <v>10944</v>
      </c>
      <c r="J10" s="156">
        <f>'[1]1'!I212</f>
        <v>9428</v>
      </c>
      <c r="K10" s="156">
        <f>'[1]1'!J212</f>
        <v>10064</v>
      </c>
      <c r="L10" s="156">
        <f>'[1]1'!K212</f>
        <v>4562</v>
      </c>
      <c r="M10" s="156">
        <f>'[1]1'!L212</f>
        <v>4783</v>
      </c>
      <c r="N10" s="156">
        <f>'[1]1'!M212</f>
        <v>7379</v>
      </c>
      <c r="O10" s="114">
        <f>'[1]1'!N212</f>
        <v>74916</v>
      </c>
    </row>
    <row r="11" spans="1:15" ht="26.25" thickBot="1">
      <c r="A11" s="287"/>
      <c r="B11" s="113" t="s">
        <v>551</v>
      </c>
      <c r="C11" s="156">
        <f>'[1]1'!B235</f>
        <v>26</v>
      </c>
      <c r="D11" s="156">
        <f>'[1]1'!C235</f>
        <v>30</v>
      </c>
      <c r="E11" s="156">
        <f>'[1]1'!D235</f>
        <v>24</v>
      </c>
      <c r="F11" s="156">
        <f>'[1]1'!E235</f>
        <v>26</v>
      </c>
      <c r="G11" s="156">
        <f>'[1]1'!F235</f>
        <v>34</v>
      </c>
      <c r="H11" s="156">
        <f>'[1]1'!G235</f>
        <v>53</v>
      </c>
      <c r="I11" s="156">
        <f>'[1]1'!H235</f>
        <v>77</v>
      </c>
      <c r="J11" s="156">
        <f>'[1]1'!I235</f>
        <v>71</v>
      </c>
      <c r="K11" s="156">
        <f>'[1]1'!J235</f>
        <v>80</v>
      </c>
      <c r="L11" s="156">
        <f>'[1]1'!K235</f>
        <v>56</v>
      </c>
      <c r="M11" s="156">
        <f>'[1]1'!L235</f>
        <v>29</v>
      </c>
      <c r="N11" s="156">
        <f>'[1]1'!M235</f>
        <v>72</v>
      </c>
      <c r="O11" s="114">
        <f>'[1]1'!N235</f>
        <v>578</v>
      </c>
    </row>
    <row r="12" spans="1:15" ht="25.5">
      <c r="A12" s="285" t="s">
        <v>750</v>
      </c>
      <c r="B12" s="118" t="s">
        <v>751</v>
      </c>
      <c r="C12" s="119">
        <f>SUM(C13:C19)</f>
        <v>488008</v>
      </c>
      <c r="D12" s="119">
        <f>SUM(D13:D19)</f>
        <v>412010</v>
      </c>
      <c r="E12" s="119">
        <f>SUM(E13:E19)</f>
        <v>488404</v>
      </c>
      <c r="F12" s="119">
        <f>SUM(F13:F19)</f>
        <v>527826</v>
      </c>
      <c r="G12" s="119">
        <f aca="true" t="shared" si="1" ref="G12:N12">SUM(G13:G19)</f>
        <v>555980</v>
      </c>
      <c r="H12" s="119">
        <f t="shared" si="1"/>
        <v>486644</v>
      </c>
      <c r="I12" s="119">
        <f t="shared" si="1"/>
        <v>187380</v>
      </c>
      <c r="J12" s="119">
        <f t="shared" si="1"/>
        <v>251671</v>
      </c>
      <c r="K12" s="119">
        <f t="shared" si="1"/>
        <v>756985</v>
      </c>
      <c r="L12" s="119">
        <f t="shared" si="1"/>
        <v>565249</v>
      </c>
      <c r="M12" s="119">
        <f t="shared" si="1"/>
        <v>545908</v>
      </c>
      <c r="N12" s="119">
        <f t="shared" si="1"/>
        <v>511942</v>
      </c>
      <c r="O12" s="119">
        <f>SUM(C12:N12)</f>
        <v>5778007</v>
      </c>
    </row>
    <row r="13" spans="1:15" ht="25.5">
      <c r="A13" s="286"/>
      <c r="B13" s="113" t="s">
        <v>744</v>
      </c>
      <c r="C13" s="156">
        <f>'[2]2'!C4</f>
        <v>405548</v>
      </c>
      <c r="D13" s="156">
        <f>'[2]2'!D4</f>
        <v>348181</v>
      </c>
      <c r="E13" s="156">
        <f>'[2]2'!E4</f>
        <v>418254</v>
      </c>
      <c r="F13" s="156">
        <f>'[2]2'!F4</f>
        <v>443317</v>
      </c>
      <c r="G13" s="156">
        <f>'[2]2'!G4</f>
        <v>466495</v>
      </c>
      <c r="H13" s="156">
        <f>'[2]2'!H4</f>
        <v>404925</v>
      </c>
      <c r="I13" s="156">
        <f>'[2]2'!I4</f>
        <v>62397</v>
      </c>
      <c r="J13" s="156">
        <f>'[2]2'!J4</f>
        <v>72289</v>
      </c>
      <c r="K13" s="156">
        <f>'[2]2'!K4</f>
        <v>629346</v>
      </c>
      <c r="L13" s="156">
        <f>'[2]2'!L4</f>
        <v>469632</v>
      </c>
      <c r="M13" s="156">
        <f>'[1]2'!L5</f>
        <v>467548</v>
      </c>
      <c r="N13" s="156">
        <f>'[1]2'!M5</f>
        <v>430400</v>
      </c>
      <c r="O13" s="114">
        <f>'[1]2'!N5</f>
        <v>4618332</v>
      </c>
    </row>
    <row r="14" spans="1:15" ht="25.5">
      <c r="A14" s="286"/>
      <c r="B14" s="113" t="s">
        <v>745</v>
      </c>
      <c r="C14" s="156">
        <f>'[2]2'!C33</f>
        <v>6048</v>
      </c>
      <c r="D14" s="156">
        <f>'[2]2'!D33</f>
        <v>4226</v>
      </c>
      <c r="E14" s="156">
        <f>'[2]2'!E33</f>
        <v>4977</v>
      </c>
      <c r="F14" s="156">
        <f>'[2]2'!F33</f>
        <v>5826</v>
      </c>
      <c r="G14" s="156">
        <f>'[2]2'!G33</f>
        <v>5017</v>
      </c>
      <c r="H14" s="156">
        <f>'[2]2'!H33</f>
        <v>5687</v>
      </c>
      <c r="I14" s="156">
        <f>'[2]2'!I33</f>
        <v>5796</v>
      </c>
      <c r="J14" s="156">
        <f>'[2]2'!J33</f>
        <v>8500</v>
      </c>
      <c r="K14" s="156">
        <f>'[2]2'!K33</f>
        <v>8231</v>
      </c>
      <c r="L14" s="156">
        <f>'[2]2'!L33</f>
        <v>5601</v>
      </c>
      <c r="M14" s="156">
        <f>'[1]2'!L34</f>
        <v>4650</v>
      </c>
      <c r="N14" s="156">
        <f>'[1]2'!M34</f>
        <v>5843</v>
      </c>
      <c r="O14" s="114">
        <f>'[1]2'!N34</f>
        <v>70402</v>
      </c>
    </row>
    <row r="15" spans="1:15" ht="25.5">
      <c r="A15" s="286"/>
      <c r="B15" s="113" t="s">
        <v>746</v>
      </c>
      <c r="C15" s="156">
        <f>'[2]2'!C80</f>
        <v>19662</v>
      </c>
      <c r="D15" s="156">
        <f>'[2]2'!D80</f>
        <v>12687</v>
      </c>
      <c r="E15" s="156">
        <f>'[2]2'!E80</f>
        <v>16287</v>
      </c>
      <c r="F15" s="156">
        <f>'[2]2'!F80</f>
        <v>18094</v>
      </c>
      <c r="G15" s="156">
        <f>'[2]2'!G80</f>
        <v>21268</v>
      </c>
      <c r="H15" s="156">
        <f>'[2]2'!H80</f>
        <v>22077</v>
      </c>
      <c r="I15" s="156">
        <f>'[2]2'!I80</f>
        <v>40937</v>
      </c>
      <c r="J15" s="156">
        <f>'[2]2'!J80</f>
        <v>54019</v>
      </c>
      <c r="K15" s="156">
        <f>'[2]2'!K80</f>
        <v>35041</v>
      </c>
      <c r="L15" s="156">
        <f>'[2]2'!L80</f>
        <v>21186</v>
      </c>
      <c r="M15" s="156">
        <f>'[1]2'!L81</f>
        <v>16825</v>
      </c>
      <c r="N15" s="156">
        <f>'[1]2'!M81</f>
        <v>18853</v>
      </c>
      <c r="O15" s="114">
        <f>'[1]2'!N81</f>
        <v>296936</v>
      </c>
    </row>
    <row r="16" spans="1:15" ht="25.5">
      <c r="A16" s="286"/>
      <c r="B16" s="113" t="s">
        <v>747</v>
      </c>
      <c r="C16" s="156">
        <f>'[2]2'!C120</f>
        <v>10784</v>
      </c>
      <c r="D16" s="156">
        <f>'[2]2'!D120</f>
        <v>7621</v>
      </c>
      <c r="E16" s="156">
        <f>'[2]2'!E120</f>
        <v>9924</v>
      </c>
      <c r="F16" s="156">
        <f>'[2]2'!F120</f>
        <v>9897</v>
      </c>
      <c r="G16" s="156">
        <f>'[2]2'!G120</f>
        <v>9658</v>
      </c>
      <c r="H16" s="156">
        <f>'[2]2'!H120</f>
        <v>8401</v>
      </c>
      <c r="I16" s="156">
        <f>'[2]2'!I120</f>
        <v>10646</v>
      </c>
      <c r="J16" s="156">
        <f>'[2]2'!J120</f>
        <v>14519</v>
      </c>
      <c r="K16" s="156">
        <f>'[2]2'!K120</f>
        <v>13724</v>
      </c>
      <c r="L16" s="156">
        <f>'[2]2'!L120</f>
        <v>9551</v>
      </c>
      <c r="M16" s="156">
        <f>'[1]2'!L121</f>
        <v>9250</v>
      </c>
      <c r="N16" s="156">
        <f>'[1]2'!M121</f>
        <v>11463</v>
      </c>
      <c r="O16" s="114">
        <f>'[1]2'!N121</f>
        <v>125438</v>
      </c>
    </row>
    <row r="17" spans="1:15" ht="25.5">
      <c r="A17" s="286"/>
      <c r="B17" s="113" t="s">
        <v>748</v>
      </c>
      <c r="C17" s="156">
        <f>'[2]2'!C156</f>
        <v>35661</v>
      </c>
      <c r="D17" s="156">
        <f>'[2]2'!D156</f>
        <v>29753</v>
      </c>
      <c r="E17" s="156">
        <f>'[2]2'!E156</f>
        <v>35733</v>
      </c>
      <c r="F17" s="156">
        <f>'[2]2'!F156</f>
        <v>45040</v>
      </c>
      <c r="G17" s="156">
        <f>'[2]2'!G156</f>
        <v>45735</v>
      </c>
      <c r="H17" s="156">
        <f>'[2]2'!H156</f>
        <v>38988</v>
      </c>
      <c r="I17" s="156">
        <f>'[2]2'!I156</f>
        <v>59372</v>
      </c>
      <c r="J17" s="156">
        <f>'[2]2'!J156</f>
        <v>90447</v>
      </c>
      <c r="K17" s="156">
        <f>'[2]2'!K156</f>
        <v>58705</v>
      </c>
      <c r="L17" s="156">
        <f>'[2]2'!L156</f>
        <v>46801</v>
      </c>
      <c r="M17" s="156">
        <f>'[1]2'!L157</f>
        <v>39776</v>
      </c>
      <c r="N17" s="156">
        <f>'[1]2'!M157</f>
        <v>38616</v>
      </c>
      <c r="O17" s="114">
        <f>'[1]2'!N157</f>
        <v>564627</v>
      </c>
    </row>
    <row r="18" spans="1:15" ht="25.5">
      <c r="A18" s="286"/>
      <c r="B18" s="113" t="s">
        <v>752</v>
      </c>
      <c r="C18" s="156">
        <f>'[2]2'!C211</f>
        <v>5558</v>
      </c>
      <c r="D18" s="156">
        <f>'[2]2'!D211</f>
        <v>3145</v>
      </c>
      <c r="E18" s="156">
        <f>'[2]2'!E211</f>
        <v>2556</v>
      </c>
      <c r="F18" s="156">
        <f>'[2]2'!F211</f>
        <v>4435</v>
      </c>
      <c r="G18" s="156">
        <f>'[2]2'!G211</f>
        <v>6202</v>
      </c>
      <c r="H18" s="156">
        <f>'[2]2'!H211</f>
        <v>4827</v>
      </c>
      <c r="I18" s="156">
        <f>'[2]2'!I211</f>
        <v>6914</v>
      </c>
      <c r="J18" s="156">
        <f>'[2]2'!J211</f>
        <v>10190</v>
      </c>
      <c r="K18" s="156">
        <f>'[2]2'!K211</f>
        <v>9472</v>
      </c>
      <c r="L18" s="156">
        <f>'[2]2'!L211</f>
        <v>10357</v>
      </c>
      <c r="M18" s="156">
        <f>'[1]2'!L212</f>
        <v>5392</v>
      </c>
      <c r="N18" s="156">
        <f>'[1]2'!M212</f>
        <v>4484</v>
      </c>
      <c r="O18" s="114">
        <f>'[1]2'!N212</f>
        <v>73532</v>
      </c>
    </row>
    <row r="19" spans="1:15" ht="26.25" thickBot="1">
      <c r="A19" s="287"/>
      <c r="B19" s="113" t="s">
        <v>753</v>
      </c>
      <c r="C19" s="156">
        <f>'[2]2'!C230</f>
        <v>4747</v>
      </c>
      <c r="D19" s="156">
        <f>'[2]2'!D230</f>
        <v>6397</v>
      </c>
      <c r="E19" s="156">
        <f>'[2]2'!E230</f>
        <v>673</v>
      </c>
      <c r="F19" s="156">
        <f>'[2]2'!F230</f>
        <v>1217</v>
      </c>
      <c r="G19" s="156">
        <f>'[2]2'!G230</f>
        <v>1605</v>
      </c>
      <c r="H19" s="156">
        <f>'[2]2'!H230</f>
        <v>1739</v>
      </c>
      <c r="I19" s="156">
        <f>'[2]2'!I230</f>
        <v>1318</v>
      </c>
      <c r="J19" s="156">
        <f>'[2]2'!J230</f>
        <v>1707</v>
      </c>
      <c r="K19" s="156">
        <f>'[2]2'!K230</f>
        <v>2466</v>
      </c>
      <c r="L19" s="156">
        <f>'[2]2'!L230</f>
        <v>2121</v>
      </c>
      <c r="M19" s="156">
        <f>'[1]2'!L231</f>
        <v>2467</v>
      </c>
      <c r="N19" s="156">
        <f>'[1]2'!M231</f>
        <v>2283</v>
      </c>
      <c r="O19" s="114">
        <f>'[1]2'!N231</f>
        <v>28740</v>
      </c>
    </row>
    <row r="20" spans="1:15" s="161" customFormat="1" ht="12.75">
      <c r="A20" s="157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</row>
    <row r="21" spans="1:15" ht="32.25" customHeight="1">
      <c r="A21" s="288" t="s">
        <v>754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</row>
  </sheetData>
  <sheetProtection/>
  <mergeCells count="4">
    <mergeCell ref="A1:O1"/>
    <mergeCell ref="A4:A11"/>
    <mergeCell ref="A12:A19"/>
    <mergeCell ref="A21: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rightToLeft="1" workbookViewId="0" topLeftCell="A1">
      <selection activeCell="A25" sqref="A1:IV16384"/>
    </sheetView>
  </sheetViews>
  <sheetFormatPr defaultColWidth="9.28125" defaultRowHeight="15"/>
  <cols>
    <col min="1" max="1" width="27.57421875" style="170" customWidth="1"/>
    <col min="2" max="9" width="8.7109375" style="170" customWidth="1"/>
    <col min="10" max="10" width="11.57421875" style="170" customWidth="1"/>
    <col min="11" max="11" width="8.7109375" style="170" customWidth="1"/>
    <col min="12" max="12" width="10.7109375" style="170" customWidth="1"/>
    <col min="13" max="13" width="10.57421875" style="170" customWidth="1"/>
    <col min="14" max="15" width="8.7109375" style="170" customWidth="1"/>
    <col min="16" max="16384" width="9.28125" style="170" customWidth="1"/>
  </cols>
  <sheetData>
    <row r="1" spans="1:15" s="162" customFormat="1" ht="39.75" customHeight="1">
      <c r="A1" s="283" t="s">
        <v>755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12"/>
    </row>
    <row r="2" spans="1:15" s="165" customFormat="1" ht="39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1:14" s="167" customFormat="1" ht="81" customHeight="1">
      <c r="A3" s="166" t="s">
        <v>756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ht="30" customHeight="1">
      <c r="A4" s="168" t="s">
        <v>326</v>
      </c>
      <c r="B4" s="169">
        <f>B5+B46</f>
        <v>1338</v>
      </c>
      <c r="C4" s="169">
        <f aca="true" t="shared" si="0" ref="C4:M4">C5+C46</f>
        <v>1642</v>
      </c>
      <c r="D4" s="169">
        <f t="shared" si="0"/>
        <v>2632</v>
      </c>
      <c r="E4" s="169">
        <f t="shared" si="0"/>
        <v>4126</v>
      </c>
      <c r="F4" s="169">
        <f t="shared" si="0"/>
        <v>6567</v>
      </c>
      <c r="G4" s="169">
        <f t="shared" si="0"/>
        <v>2527</v>
      </c>
      <c r="H4" s="169">
        <f t="shared" si="0"/>
        <v>4862</v>
      </c>
      <c r="I4" s="169">
        <f t="shared" si="0"/>
        <v>5362</v>
      </c>
      <c r="J4" s="169">
        <f t="shared" si="0"/>
        <v>8362</v>
      </c>
      <c r="K4" s="169">
        <f t="shared" si="0"/>
        <v>8487</v>
      </c>
      <c r="L4" s="169">
        <f t="shared" si="0"/>
        <v>3572</v>
      </c>
      <c r="M4" s="169">
        <f t="shared" si="0"/>
        <v>1467</v>
      </c>
      <c r="N4" s="169">
        <f>SUM(B4:M4)</f>
        <v>50944</v>
      </c>
    </row>
    <row r="5" spans="1:14" ht="30" customHeight="1">
      <c r="A5" s="101" t="s">
        <v>757</v>
      </c>
      <c r="B5" s="102">
        <f>B6+B9+B16+B25+B43+B15</f>
        <v>1338</v>
      </c>
      <c r="C5" s="102">
        <f aca="true" t="shared" si="1" ref="C5:L5">C6+C9+C16+C25+C43+C15</f>
        <v>1642</v>
      </c>
      <c r="D5" s="102">
        <f t="shared" si="1"/>
        <v>2420</v>
      </c>
      <c r="E5" s="102">
        <f t="shared" si="1"/>
        <v>4126</v>
      </c>
      <c r="F5" s="102">
        <f t="shared" si="1"/>
        <v>6567</v>
      </c>
      <c r="G5" s="102">
        <f t="shared" si="1"/>
        <v>2527</v>
      </c>
      <c r="H5" s="102">
        <f>H6+H9+H16+H25+H43+H15</f>
        <v>4862</v>
      </c>
      <c r="I5" s="102">
        <f t="shared" si="1"/>
        <v>5362</v>
      </c>
      <c r="J5" s="102">
        <f t="shared" si="1"/>
        <v>8362</v>
      </c>
      <c r="K5" s="102">
        <f t="shared" si="1"/>
        <v>8487</v>
      </c>
      <c r="L5" s="102">
        <f t="shared" si="1"/>
        <v>3572</v>
      </c>
      <c r="M5" s="102">
        <f>M6+M9+M16+M25+M43+M15</f>
        <v>1467</v>
      </c>
      <c r="N5" s="102">
        <f>SUM(B5:M5)</f>
        <v>50732</v>
      </c>
    </row>
    <row r="6" spans="1:14" ht="30" customHeight="1">
      <c r="A6" s="118" t="s">
        <v>758</v>
      </c>
      <c r="B6" s="171">
        <f aca="true" t="shared" si="2" ref="B6:M6">SUM(B7:B8)</f>
        <v>928</v>
      </c>
      <c r="C6" s="171">
        <f t="shared" si="2"/>
        <v>1266</v>
      </c>
      <c r="D6" s="171">
        <f t="shared" si="2"/>
        <v>1714</v>
      </c>
      <c r="E6" s="171">
        <f t="shared" si="2"/>
        <v>3411</v>
      </c>
      <c r="F6" s="171">
        <f t="shared" si="2"/>
        <v>5407</v>
      </c>
      <c r="G6" s="171">
        <f t="shared" si="2"/>
        <v>1933</v>
      </c>
      <c r="H6" s="171">
        <f t="shared" si="2"/>
        <v>4304</v>
      </c>
      <c r="I6" s="171">
        <f t="shared" si="2"/>
        <v>4685</v>
      </c>
      <c r="J6" s="171">
        <f t="shared" si="2"/>
        <v>7761</v>
      </c>
      <c r="K6" s="171">
        <f t="shared" si="2"/>
        <v>7391</v>
      </c>
      <c r="L6" s="171">
        <f t="shared" si="2"/>
        <v>2612</v>
      </c>
      <c r="M6" s="171">
        <f t="shared" si="2"/>
        <v>914</v>
      </c>
      <c r="N6" s="171">
        <f>SUM(N7:N8)</f>
        <v>42326</v>
      </c>
    </row>
    <row r="7" spans="1:14" ht="30" customHeight="1">
      <c r="A7" s="101" t="s">
        <v>14</v>
      </c>
      <c r="B7" s="172">
        <v>757</v>
      </c>
      <c r="C7" s="172">
        <v>985</v>
      </c>
      <c r="D7" s="172">
        <v>1499</v>
      </c>
      <c r="E7" s="172">
        <v>2998</v>
      </c>
      <c r="F7" s="172">
        <v>4862</v>
      </c>
      <c r="G7" s="172">
        <v>1756</v>
      </c>
      <c r="H7" s="172">
        <v>4064</v>
      </c>
      <c r="I7" s="172">
        <v>4685</v>
      </c>
      <c r="J7" s="172">
        <v>7107</v>
      </c>
      <c r="K7" s="172">
        <v>7079</v>
      </c>
      <c r="L7" s="172">
        <v>2096</v>
      </c>
      <c r="M7" s="172">
        <v>755</v>
      </c>
      <c r="N7" s="102">
        <f>SUM(B7:M7)</f>
        <v>38643</v>
      </c>
    </row>
    <row r="8" spans="1:14" ht="30" customHeight="1">
      <c r="A8" s="113" t="s">
        <v>759</v>
      </c>
      <c r="B8" s="172">
        <v>171</v>
      </c>
      <c r="C8" s="172">
        <v>281</v>
      </c>
      <c r="D8" s="172">
        <v>215</v>
      </c>
      <c r="E8" s="172">
        <v>413</v>
      </c>
      <c r="F8" s="172">
        <v>545</v>
      </c>
      <c r="G8" s="172">
        <v>177</v>
      </c>
      <c r="H8" s="172">
        <v>240</v>
      </c>
      <c r="I8" s="172">
        <v>0</v>
      </c>
      <c r="J8" s="172">
        <v>654</v>
      </c>
      <c r="K8" s="172">
        <v>312</v>
      </c>
      <c r="L8" s="172">
        <v>516</v>
      </c>
      <c r="M8" s="172">
        <v>159</v>
      </c>
      <c r="N8" s="102">
        <f>SUM(B8:M8)</f>
        <v>3683</v>
      </c>
    </row>
    <row r="9" spans="1:16" ht="30" customHeight="1">
      <c r="A9" s="118" t="s">
        <v>760</v>
      </c>
      <c r="B9" s="171">
        <f aca="true" t="shared" si="3" ref="B9:M9">SUM(B10:B14)</f>
        <v>81</v>
      </c>
      <c r="C9" s="171">
        <f t="shared" si="3"/>
        <v>84</v>
      </c>
      <c r="D9" s="171">
        <f t="shared" si="3"/>
        <v>127</v>
      </c>
      <c r="E9" s="171">
        <f t="shared" si="3"/>
        <v>107</v>
      </c>
      <c r="F9" s="171">
        <f t="shared" si="3"/>
        <v>178</v>
      </c>
      <c r="G9" s="171">
        <f t="shared" si="3"/>
        <v>139</v>
      </c>
      <c r="H9" s="171">
        <f t="shared" si="3"/>
        <v>224</v>
      </c>
      <c r="I9" s="171">
        <f t="shared" si="3"/>
        <v>150</v>
      </c>
      <c r="J9" s="171">
        <f t="shared" si="3"/>
        <v>141</v>
      </c>
      <c r="K9" s="171">
        <f t="shared" si="3"/>
        <v>147</v>
      </c>
      <c r="L9" s="171">
        <f t="shared" si="3"/>
        <v>185</v>
      </c>
      <c r="M9" s="171">
        <f t="shared" si="3"/>
        <v>100</v>
      </c>
      <c r="N9" s="171">
        <f>SUM(N10:N14)</f>
        <v>1663</v>
      </c>
      <c r="P9" s="173"/>
    </row>
    <row r="10" spans="1:16" ht="30" customHeight="1">
      <c r="A10" s="113" t="s">
        <v>761</v>
      </c>
      <c r="B10" s="172">
        <v>22</v>
      </c>
      <c r="C10" s="172">
        <v>60</v>
      </c>
      <c r="D10" s="172">
        <v>92</v>
      </c>
      <c r="E10" s="172">
        <v>73</v>
      </c>
      <c r="F10" s="172">
        <v>61</v>
      </c>
      <c r="G10" s="172">
        <v>94</v>
      </c>
      <c r="H10" s="172">
        <v>87</v>
      </c>
      <c r="I10" s="172">
        <v>81</v>
      </c>
      <c r="J10" s="172">
        <v>99</v>
      </c>
      <c r="K10" s="172">
        <v>108</v>
      </c>
      <c r="L10" s="172">
        <v>98</v>
      </c>
      <c r="M10" s="172">
        <v>49</v>
      </c>
      <c r="N10" s="102">
        <f aca="true" t="shared" si="4" ref="N10:N15">SUM(B10:M10)</f>
        <v>924</v>
      </c>
      <c r="P10" s="173"/>
    </row>
    <row r="11" spans="1:14" ht="30" customHeight="1">
      <c r="A11" s="113" t="s">
        <v>24</v>
      </c>
      <c r="B11" s="172">
        <v>19</v>
      </c>
      <c r="C11" s="172">
        <v>11</v>
      </c>
      <c r="D11" s="172">
        <v>4</v>
      </c>
      <c r="E11" s="172">
        <v>6</v>
      </c>
      <c r="F11" s="172">
        <v>88</v>
      </c>
      <c r="G11" s="172">
        <v>16</v>
      </c>
      <c r="H11" s="172">
        <v>77</v>
      </c>
      <c r="I11" s="172">
        <v>43</v>
      </c>
      <c r="J11" s="172">
        <v>18</v>
      </c>
      <c r="K11" s="172">
        <v>24</v>
      </c>
      <c r="L11" s="172">
        <v>75</v>
      </c>
      <c r="M11" s="172">
        <v>16</v>
      </c>
      <c r="N11" s="102">
        <f t="shared" si="4"/>
        <v>397</v>
      </c>
    </row>
    <row r="12" spans="1:14" ht="30" customHeight="1">
      <c r="A12" s="113" t="s">
        <v>762</v>
      </c>
      <c r="B12" s="172">
        <v>29</v>
      </c>
      <c r="C12" s="172">
        <v>7</v>
      </c>
      <c r="D12" s="172">
        <v>8</v>
      </c>
      <c r="E12" s="172">
        <v>7</v>
      </c>
      <c r="F12" s="172">
        <v>8</v>
      </c>
      <c r="G12" s="172">
        <v>24</v>
      </c>
      <c r="H12" s="172">
        <v>12</v>
      </c>
      <c r="I12" s="172">
        <v>11</v>
      </c>
      <c r="J12" s="172">
        <v>17</v>
      </c>
      <c r="K12" s="172">
        <v>0</v>
      </c>
      <c r="L12" s="172">
        <v>6</v>
      </c>
      <c r="M12" s="172">
        <v>17</v>
      </c>
      <c r="N12" s="102">
        <f t="shared" si="4"/>
        <v>146</v>
      </c>
    </row>
    <row r="13" spans="1:14" ht="30" customHeight="1">
      <c r="A13" s="113" t="s">
        <v>763</v>
      </c>
      <c r="B13" s="172">
        <v>8</v>
      </c>
      <c r="C13" s="172">
        <v>6</v>
      </c>
      <c r="D13" s="172">
        <v>17</v>
      </c>
      <c r="E13" s="172">
        <v>21</v>
      </c>
      <c r="F13" s="172">
        <v>16</v>
      </c>
      <c r="G13" s="172">
        <v>5</v>
      </c>
      <c r="H13" s="172">
        <v>27</v>
      </c>
      <c r="I13" s="172">
        <v>6</v>
      </c>
      <c r="J13" s="172">
        <v>2</v>
      </c>
      <c r="K13" s="172">
        <v>15</v>
      </c>
      <c r="L13" s="172">
        <v>6</v>
      </c>
      <c r="M13" s="172">
        <v>14</v>
      </c>
      <c r="N13" s="102">
        <f t="shared" si="4"/>
        <v>143</v>
      </c>
    </row>
    <row r="14" spans="1:14" ht="30" customHeight="1">
      <c r="A14" s="113" t="s">
        <v>764</v>
      </c>
      <c r="B14" s="172">
        <v>3</v>
      </c>
      <c r="C14" s="172">
        <v>0</v>
      </c>
      <c r="D14" s="172">
        <v>6</v>
      </c>
      <c r="E14" s="172">
        <v>0</v>
      </c>
      <c r="F14" s="172">
        <v>5</v>
      </c>
      <c r="G14" s="172">
        <v>0</v>
      </c>
      <c r="H14" s="172">
        <v>21</v>
      </c>
      <c r="I14" s="172">
        <v>9</v>
      </c>
      <c r="J14" s="172">
        <v>5</v>
      </c>
      <c r="K14" s="172">
        <v>0</v>
      </c>
      <c r="L14" s="172">
        <v>0</v>
      </c>
      <c r="M14" s="172">
        <v>4</v>
      </c>
      <c r="N14" s="102">
        <f t="shared" si="4"/>
        <v>53</v>
      </c>
    </row>
    <row r="15" spans="1:14" ht="30" customHeight="1">
      <c r="A15" s="118" t="s">
        <v>765</v>
      </c>
      <c r="B15" s="174">
        <v>0</v>
      </c>
      <c r="C15" s="174">
        <v>0</v>
      </c>
      <c r="D15" s="174">
        <v>2</v>
      </c>
      <c r="E15" s="174">
        <v>0</v>
      </c>
      <c r="F15" s="174">
        <v>0</v>
      </c>
      <c r="G15" s="174">
        <v>3</v>
      </c>
      <c r="H15" s="174">
        <v>0</v>
      </c>
      <c r="I15" s="174">
        <v>0</v>
      </c>
      <c r="J15" s="174">
        <v>0</v>
      </c>
      <c r="K15" s="174">
        <v>0</v>
      </c>
      <c r="L15" s="174">
        <v>12</v>
      </c>
      <c r="M15" s="174">
        <v>0</v>
      </c>
      <c r="N15" s="175">
        <f t="shared" si="4"/>
        <v>17</v>
      </c>
    </row>
    <row r="16" spans="1:14" ht="30" customHeight="1">
      <c r="A16" s="176" t="s">
        <v>766</v>
      </c>
      <c r="B16" s="171">
        <f>SUM(B17:B24)</f>
        <v>68</v>
      </c>
      <c r="C16" s="171">
        <f aca="true" t="shared" si="5" ref="C16:M16">SUM(C17:C24)</f>
        <v>64</v>
      </c>
      <c r="D16" s="171">
        <f t="shared" si="5"/>
        <v>234</v>
      </c>
      <c r="E16" s="171">
        <f t="shared" si="5"/>
        <v>242</v>
      </c>
      <c r="F16" s="171">
        <f t="shared" si="5"/>
        <v>317</v>
      </c>
      <c r="G16" s="171">
        <f t="shared" si="5"/>
        <v>76</v>
      </c>
      <c r="H16" s="171">
        <f t="shared" si="5"/>
        <v>40</v>
      </c>
      <c r="I16" s="171">
        <f t="shared" si="5"/>
        <v>20</v>
      </c>
      <c r="J16" s="171">
        <f t="shared" si="5"/>
        <v>79</v>
      </c>
      <c r="K16" s="171">
        <f t="shared" si="5"/>
        <v>106</v>
      </c>
      <c r="L16" s="171">
        <f t="shared" si="5"/>
        <v>98</v>
      </c>
      <c r="M16" s="171">
        <f t="shared" si="5"/>
        <v>88</v>
      </c>
      <c r="N16" s="171">
        <f>SUM(N17:N24)</f>
        <v>1432</v>
      </c>
    </row>
    <row r="17" spans="1:14" ht="30" customHeight="1">
      <c r="A17" s="113" t="s">
        <v>457</v>
      </c>
      <c r="B17" s="172">
        <v>3</v>
      </c>
      <c r="C17" s="172">
        <v>20</v>
      </c>
      <c r="D17" s="172">
        <v>148</v>
      </c>
      <c r="E17" s="172">
        <v>84</v>
      </c>
      <c r="F17" s="172">
        <v>70</v>
      </c>
      <c r="G17" s="172">
        <v>4</v>
      </c>
      <c r="H17" s="172">
        <v>16</v>
      </c>
      <c r="I17" s="172">
        <v>0</v>
      </c>
      <c r="J17" s="172">
        <v>23</v>
      </c>
      <c r="K17" s="172">
        <v>59</v>
      </c>
      <c r="L17" s="172">
        <v>13</v>
      </c>
      <c r="M17" s="172">
        <v>4</v>
      </c>
      <c r="N17" s="102">
        <f aca="true" t="shared" si="6" ref="N17:N24">SUM(B17:M17)</f>
        <v>444</v>
      </c>
    </row>
    <row r="18" spans="1:14" ht="30" customHeight="1">
      <c r="A18" s="113" t="s">
        <v>767</v>
      </c>
      <c r="B18" s="172">
        <v>2</v>
      </c>
      <c r="C18" s="172">
        <v>6</v>
      </c>
      <c r="D18" s="172">
        <v>42</v>
      </c>
      <c r="E18" s="172">
        <v>50</v>
      </c>
      <c r="F18" s="172">
        <v>165</v>
      </c>
      <c r="G18" s="172">
        <v>25</v>
      </c>
      <c r="H18" s="172">
        <v>2</v>
      </c>
      <c r="I18" s="172">
        <v>0</v>
      </c>
      <c r="J18" s="172">
        <v>0</v>
      </c>
      <c r="K18" s="172">
        <v>10</v>
      </c>
      <c r="L18" s="172">
        <v>7</v>
      </c>
      <c r="M18" s="172">
        <v>0</v>
      </c>
      <c r="N18" s="102">
        <f t="shared" si="6"/>
        <v>309</v>
      </c>
    </row>
    <row r="19" spans="1:14" ht="30" customHeight="1">
      <c r="A19" s="113" t="s">
        <v>28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02">
        <f t="shared" si="6"/>
        <v>0</v>
      </c>
    </row>
    <row r="20" spans="1:14" ht="30" customHeight="1">
      <c r="A20" s="113" t="s">
        <v>768</v>
      </c>
      <c r="B20" s="172">
        <v>3</v>
      </c>
      <c r="C20" s="172">
        <v>4</v>
      </c>
      <c r="D20" s="172">
        <v>0</v>
      </c>
      <c r="E20" s="172">
        <v>28</v>
      </c>
      <c r="F20" s="172">
        <v>0</v>
      </c>
      <c r="G20" s="172">
        <v>2</v>
      </c>
      <c r="H20" s="172">
        <v>2</v>
      </c>
      <c r="I20" s="172">
        <v>14</v>
      </c>
      <c r="J20" s="172">
        <v>6</v>
      </c>
      <c r="K20" s="172">
        <v>0</v>
      </c>
      <c r="L20" s="172">
        <v>8</v>
      </c>
      <c r="M20" s="172">
        <v>0</v>
      </c>
      <c r="N20" s="102">
        <f t="shared" si="6"/>
        <v>67</v>
      </c>
    </row>
    <row r="21" spans="1:14" ht="30" customHeight="1">
      <c r="A21" s="113" t="s">
        <v>672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02">
        <f t="shared" si="6"/>
        <v>0</v>
      </c>
    </row>
    <row r="22" spans="1:14" ht="30" customHeight="1">
      <c r="A22" s="113" t="s">
        <v>27</v>
      </c>
      <c r="B22" s="172">
        <v>25</v>
      </c>
      <c r="C22" s="172">
        <v>0</v>
      </c>
      <c r="D22" s="172">
        <v>0</v>
      </c>
      <c r="E22" s="172">
        <v>21</v>
      </c>
      <c r="F22" s="172">
        <v>10</v>
      </c>
      <c r="G22" s="172">
        <v>23</v>
      </c>
      <c r="H22" s="172">
        <v>4</v>
      </c>
      <c r="I22" s="172">
        <v>0</v>
      </c>
      <c r="J22" s="172">
        <v>20</v>
      </c>
      <c r="K22" s="172">
        <v>21</v>
      </c>
      <c r="L22" s="172">
        <v>41</v>
      </c>
      <c r="M22" s="172">
        <v>20</v>
      </c>
      <c r="N22" s="102">
        <f t="shared" si="6"/>
        <v>185</v>
      </c>
    </row>
    <row r="23" spans="1:17" ht="30" customHeight="1">
      <c r="A23" s="113" t="s">
        <v>769</v>
      </c>
      <c r="B23" s="172">
        <v>35</v>
      </c>
      <c r="C23" s="172">
        <v>34</v>
      </c>
      <c r="D23" s="172">
        <v>42</v>
      </c>
      <c r="E23" s="172">
        <v>59</v>
      </c>
      <c r="F23" s="172">
        <v>68</v>
      </c>
      <c r="G23" s="172">
        <v>20</v>
      </c>
      <c r="H23" s="172">
        <v>16</v>
      </c>
      <c r="I23" s="172">
        <v>6</v>
      </c>
      <c r="J23" s="172">
        <v>24</v>
      </c>
      <c r="K23" s="172">
        <v>14</v>
      </c>
      <c r="L23" s="172">
        <v>29</v>
      </c>
      <c r="M23" s="172">
        <v>62</v>
      </c>
      <c r="N23" s="102">
        <f t="shared" si="6"/>
        <v>409</v>
      </c>
      <c r="P23" s="173"/>
      <c r="Q23" s="173"/>
    </row>
    <row r="24" spans="1:14" ht="30" customHeight="1">
      <c r="A24" s="113" t="s">
        <v>37</v>
      </c>
      <c r="B24" s="172">
        <v>0</v>
      </c>
      <c r="C24" s="172">
        <v>0</v>
      </c>
      <c r="D24" s="172">
        <v>2</v>
      </c>
      <c r="E24" s="172">
        <v>0</v>
      </c>
      <c r="F24" s="172">
        <v>4</v>
      </c>
      <c r="G24" s="172">
        <v>2</v>
      </c>
      <c r="H24" s="172">
        <v>0</v>
      </c>
      <c r="I24" s="172">
        <v>0</v>
      </c>
      <c r="J24" s="172">
        <v>6</v>
      </c>
      <c r="K24" s="172">
        <v>2</v>
      </c>
      <c r="L24" s="172">
        <v>0</v>
      </c>
      <c r="M24" s="172">
        <v>2</v>
      </c>
      <c r="N24" s="102">
        <f t="shared" si="6"/>
        <v>18</v>
      </c>
    </row>
    <row r="25" spans="1:14" ht="30" customHeight="1">
      <c r="A25" s="118" t="s">
        <v>770</v>
      </c>
      <c r="B25" s="177">
        <f>SUM(B26:B42)</f>
        <v>250</v>
      </c>
      <c r="C25" s="177">
        <f aca="true" t="shared" si="7" ref="C25:M25">SUM(C26:C42)</f>
        <v>222</v>
      </c>
      <c r="D25" s="177">
        <f t="shared" si="7"/>
        <v>337</v>
      </c>
      <c r="E25" s="177">
        <f t="shared" si="7"/>
        <v>339</v>
      </c>
      <c r="F25" s="177">
        <f t="shared" si="7"/>
        <v>651</v>
      </c>
      <c r="G25" s="177">
        <f t="shared" si="7"/>
        <v>362</v>
      </c>
      <c r="H25" s="177">
        <f t="shared" si="7"/>
        <v>276</v>
      </c>
      <c r="I25" s="177">
        <f t="shared" si="7"/>
        <v>484</v>
      </c>
      <c r="J25" s="177">
        <f t="shared" si="7"/>
        <v>347</v>
      </c>
      <c r="K25" s="177">
        <f t="shared" si="7"/>
        <v>836</v>
      </c>
      <c r="L25" s="177">
        <f t="shared" si="7"/>
        <v>644</v>
      </c>
      <c r="M25" s="177">
        <f t="shared" si="7"/>
        <v>349</v>
      </c>
      <c r="N25" s="171">
        <f>SUM(N26:N42)</f>
        <v>5097</v>
      </c>
    </row>
    <row r="26" spans="1:14" ht="30" customHeight="1">
      <c r="A26" s="113" t="s">
        <v>33</v>
      </c>
      <c r="B26" s="172">
        <v>77</v>
      </c>
      <c r="C26" s="172">
        <v>83</v>
      </c>
      <c r="D26" s="172">
        <v>87</v>
      </c>
      <c r="E26" s="172">
        <v>139</v>
      </c>
      <c r="F26" s="172">
        <v>151</v>
      </c>
      <c r="G26" s="172">
        <v>166</v>
      </c>
      <c r="H26" s="172">
        <v>112</v>
      </c>
      <c r="I26" s="172">
        <v>296</v>
      </c>
      <c r="J26" s="172">
        <v>116</v>
      </c>
      <c r="K26" s="172">
        <v>273</v>
      </c>
      <c r="L26" s="172">
        <v>189</v>
      </c>
      <c r="M26" s="172">
        <v>163</v>
      </c>
      <c r="N26" s="102">
        <f aca="true" t="shared" si="8" ref="N26:N42">SUM(B26:M26)</f>
        <v>1852</v>
      </c>
    </row>
    <row r="27" spans="1:14" ht="30" customHeight="1">
      <c r="A27" s="113" t="s">
        <v>34</v>
      </c>
      <c r="B27" s="172">
        <v>52</v>
      </c>
      <c r="C27" s="172">
        <v>20</v>
      </c>
      <c r="D27" s="172">
        <v>53</v>
      </c>
      <c r="E27" s="172">
        <v>57</v>
      </c>
      <c r="F27" s="172">
        <v>30</v>
      </c>
      <c r="G27" s="172">
        <v>39</v>
      </c>
      <c r="H27" s="172">
        <v>27</v>
      </c>
      <c r="I27" s="172">
        <v>26</v>
      </c>
      <c r="J27" s="172">
        <v>24</v>
      </c>
      <c r="K27" s="172">
        <v>68</v>
      </c>
      <c r="L27" s="172">
        <v>81</v>
      </c>
      <c r="M27" s="172">
        <v>39</v>
      </c>
      <c r="N27" s="102">
        <f t="shared" si="8"/>
        <v>516</v>
      </c>
    </row>
    <row r="28" spans="1:14" ht="30" customHeight="1">
      <c r="A28" s="113" t="s">
        <v>771</v>
      </c>
      <c r="B28" s="172">
        <v>21</v>
      </c>
      <c r="C28" s="172">
        <v>39</v>
      </c>
      <c r="D28" s="172">
        <v>33</v>
      </c>
      <c r="E28" s="172">
        <v>29</v>
      </c>
      <c r="F28" s="172">
        <v>92</v>
      </c>
      <c r="G28" s="172">
        <v>61</v>
      </c>
      <c r="H28" s="172">
        <v>54</v>
      </c>
      <c r="I28" s="172">
        <v>33</v>
      </c>
      <c r="J28" s="172">
        <v>74</v>
      </c>
      <c r="K28" s="172">
        <v>134</v>
      </c>
      <c r="L28" s="172">
        <v>73</v>
      </c>
      <c r="M28" s="172">
        <v>24</v>
      </c>
      <c r="N28" s="102">
        <f t="shared" si="8"/>
        <v>667</v>
      </c>
    </row>
    <row r="29" spans="1:14" ht="30" customHeight="1">
      <c r="A29" s="113" t="s">
        <v>35</v>
      </c>
      <c r="B29" s="172">
        <v>18</v>
      </c>
      <c r="C29" s="172">
        <v>6</v>
      </c>
      <c r="D29" s="172">
        <v>15</v>
      </c>
      <c r="E29" s="172">
        <v>16</v>
      </c>
      <c r="F29" s="172">
        <v>46</v>
      </c>
      <c r="G29" s="172">
        <v>23</v>
      </c>
      <c r="H29" s="172">
        <v>7</v>
      </c>
      <c r="I29" s="172">
        <v>32</v>
      </c>
      <c r="J29" s="172">
        <v>6</v>
      </c>
      <c r="K29" s="172">
        <v>91</v>
      </c>
      <c r="L29" s="172">
        <v>22</v>
      </c>
      <c r="M29" s="172">
        <v>32</v>
      </c>
      <c r="N29" s="102">
        <f t="shared" si="8"/>
        <v>314</v>
      </c>
    </row>
    <row r="30" spans="1:14" ht="30" customHeight="1">
      <c r="A30" s="113" t="s">
        <v>772</v>
      </c>
      <c r="B30" s="172">
        <v>22</v>
      </c>
      <c r="C30" s="172">
        <v>16</v>
      </c>
      <c r="D30" s="172">
        <v>33</v>
      </c>
      <c r="E30" s="172">
        <v>9</v>
      </c>
      <c r="F30" s="172">
        <v>73</v>
      </c>
      <c r="G30" s="172">
        <v>18</v>
      </c>
      <c r="H30" s="172">
        <v>37</v>
      </c>
      <c r="I30" s="172">
        <v>27</v>
      </c>
      <c r="J30" s="172">
        <v>11</v>
      </c>
      <c r="K30" s="172">
        <v>19</v>
      </c>
      <c r="L30" s="172">
        <v>43</v>
      </c>
      <c r="M30" s="172">
        <v>11</v>
      </c>
      <c r="N30" s="102">
        <f t="shared" si="8"/>
        <v>319</v>
      </c>
    </row>
    <row r="31" spans="1:14" ht="30" customHeight="1">
      <c r="A31" s="113" t="s">
        <v>773</v>
      </c>
      <c r="B31" s="172">
        <v>8</v>
      </c>
      <c r="C31" s="172">
        <v>8</v>
      </c>
      <c r="D31" s="172">
        <v>52</v>
      </c>
      <c r="E31" s="172">
        <v>17</v>
      </c>
      <c r="F31" s="172">
        <v>60</v>
      </c>
      <c r="G31" s="172">
        <v>10</v>
      </c>
      <c r="H31" s="172">
        <v>0</v>
      </c>
      <c r="I31" s="172">
        <v>0</v>
      </c>
      <c r="J31" s="172">
        <v>0</v>
      </c>
      <c r="K31" s="172">
        <v>20</v>
      </c>
      <c r="L31" s="172">
        <v>2</v>
      </c>
      <c r="M31" s="172">
        <v>0</v>
      </c>
      <c r="N31" s="102">
        <f t="shared" si="8"/>
        <v>177</v>
      </c>
    </row>
    <row r="32" spans="1:14" ht="30" customHeight="1">
      <c r="A32" s="113" t="s">
        <v>774</v>
      </c>
      <c r="B32" s="172">
        <v>1</v>
      </c>
      <c r="C32" s="172">
        <v>9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45</v>
      </c>
      <c r="M32" s="172">
        <v>0</v>
      </c>
      <c r="N32" s="102">
        <f t="shared" si="8"/>
        <v>55</v>
      </c>
    </row>
    <row r="33" spans="1:14" ht="30" customHeight="1">
      <c r="A33" s="113" t="s">
        <v>775</v>
      </c>
      <c r="B33" s="172">
        <v>5</v>
      </c>
      <c r="C33" s="172">
        <v>4</v>
      </c>
      <c r="D33" s="172">
        <v>10</v>
      </c>
      <c r="E33" s="172">
        <v>0</v>
      </c>
      <c r="F33" s="172">
        <v>13</v>
      </c>
      <c r="G33" s="172">
        <v>1</v>
      </c>
      <c r="H33" s="172">
        <v>0</v>
      </c>
      <c r="I33" s="172">
        <v>0</v>
      </c>
      <c r="J33" s="172">
        <v>0</v>
      </c>
      <c r="K33" s="172">
        <v>0</v>
      </c>
      <c r="L33" s="172">
        <v>3</v>
      </c>
      <c r="M33" s="172">
        <v>0</v>
      </c>
      <c r="N33" s="102">
        <f t="shared" si="8"/>
        <v>36</v>
      </c>
    </row>
    <row r="34" spans="1:14" ht="30" customHeight="1">
      <c r="A34" s="113" t="s">
        <v>776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02">
        <f t="shared" si="8"/>
        <v>0</v>
      </c>
    </row>
    <row r="35" spans="1:14" ht="30" customHeight="1">
      <c r="A35" s="113" t="s">
        <v>777</v>
      </c>
      <c r="B35" s="172">
        <v>3</v>
      </c>
      <c r="C35" s="172">
        <v>6</v>
      </c>
      <c r="D35" s="172">
        <v>1</v>
      </c>
      <c r="E35" s="172">
        <v>29</v>
      </c>
      <c r="F35" s="172">
        <v>6</v>
      </c>
      <c r="G35" s="172">
        <v>1</v>
      </c>
      <c r="H35" s="172">
        <v>8</v>
      </c>
      <c r="I35" s="172">
        <v>4</v>
      </c>
      <c r="J35" s="172">
        <v>13</v>
      </c>
      <c r="K35" s="172">
        <v>77</v>
      </c>
      <c r="L35" s="172">
        <v>19</v>
      </c>
      <c r="M35" s="172">
        <v>4</v>
      </c>
      <c r="N35" s="102">
        <f t="shared" si="8"/>
        <v>171</v>
      </c>
    </row>
    <row r="36" spans="1:14" ht="30" customHeight="1">
      <c r="A36" s="113" t="s">
        <v>778</v>
      </c>
      <c r="B36" s="172">
        <v>2</v>
      </c>
      <c r="C36" s="172">
        <v>2</v>
      </c>
      <c r="D36" s="172">
        <v>7</v>
      </c>
      <c r="E36" s="172">
        <v>0</v>
      </c>
      <c r="F36" s="172">
        <v>2</v>
      </c>
      <c r="G36" s="172">
        <v>0</v>
      </c>
      <c r="H36" s="172">
        <v>0</v>
      </c>
      <c r="I36" s="172">
        <v>0</v>
      </c>
      <c r="J36" s="172">
        <v>3</v>
      </c>
      <c r="K36" s="172">
        <v>3</v>
      </c>
      <c r="L36" s="172">
        <v>2</v>
      </c>
      <c r="M36" s="172">
        <v>0</v>
      </c>
      <c r="N36" s="102">
        <f t="shared" si="8"/>
        <v>21</v>
      </c>
    </row>
    <row r="37" spans="1:14" ht="30" customHeight="1">
      <c r="A37" s="113" t="s">
        <v>779</v>
      </c>
      <c r="B37" s="172">
        <v>9</v>
      </c>
      <c r="C37" s="172">
        <v>8</v>
      </c>
      <c r="D37" s="172">
        <v>13</v>
      </c>
      <c r="E37" s="172">
        <v>11</v>
      </c>
      <c r="F37" s="172">
        <v>116</v>
      </c>
      <c r="G37" s="172">
        <v>1</v>
      </c>
      <c r="H37" s="172">
        <v>7</v>
      </c>
      <c r="I37" s="172">
        <v>6</v>
      </c>
      <c r="J37" s="172">
        <v>5</v>
      </c>
      <c r="K37" s="172">
        <v>19</v>
      </c>
      <c r="L37" s="172">
        <v>34</v>
      </c>
      <c r="M37" s="172">
        <v>2</v>
      </c>
      <c r="N37" s="102">
        <f t="shared" si="8"/>
        <v>231</v>
      </c>
    </row>
    <row r="38" spans="1:14" ht="30" customHeight="1">
      <c r="A38" s="113" t="s">
        <v>780</v>
      </c>
      <c r="B38" s="172">
        <v>0</v>
      </c>
      <c r="C38" s="172">
        <v>0</v>
      </c>
      <c r="D38" s="172">
        <v>2</v>
      </c>
      <c r="E38" s="172">
        <v>2</v>
      </c>
      <c r="F38" s="172">
        <v>12</v>
      </c>
      <c r="G38" s="172">
        <v>0</v>
      </c>
      <c r="H38" s="172">
        <v>0</v>
      </c>
      <c r="I38" s="172">
        <v>0</v>
      </c>
      <c r="J38" s="172">
        <v>3</v>
      </c>
      <c r="K38" s="172">
        <v>5</v>
      </c>
      <c r="L38" s="172">
        <v>3</v>
      </c>
      <c r="M38" s="172">
        <v>0</v>
      </c>
      <c r="N38" s="102">
        <f t="shared" si="8"/>
        <v>27</v>
      </c>
    </row>
    <row r="39" spans="1:14" ht="30" customHeight="1">
      <c r="A39" s="113" t="s">
        <v>38</v>
      </c>
      <c r="B39" s="172">
        <v>0</v>
      </c>
      <c r="C39" s="172">
        <v>2</v>
      </c>
      <c r="D39" s="172">
        <v>7</v>
      </c>
      <c r="E39" s="172">
        <v>5</v>
      </c>
      <c r="F39" s="172">
        <v>17</v>
      </c>
      <c r="G39" s="172">
        <v>16</v>
      </c>
      <c r="H39" s="172">
        <v>6</v>
      </c>
      <c r="I39" s="172">
        <v>10</v>
      </c>
      <c r="J39" s="172">
        <v>16</v>
      </c>
      <c r="K39" s="172">
        <v>19</v>
      </c>
      <c r="L39" s="172">
        <v>9</v>
      </c>
      <c r="M39" s="172">
        <v>8</v>
      </c>
      <c r="N39" s="102">
        <f t="shared" si="8"/>
        <v>115</v>
      </c>
    </row>
    <row r="40" spans="1:14" ht="30" customHeight="1">
      <c r="A40" s="113" t="s">
        <v>781</v>
      </c>
      <c r="B40" s="172">
        <v>0</v>
      </c>
      <c r="C40" s="172"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02">
        <f t="shared" si="8"/>
        <v>0</v>
      </c>
    </row>
    <row r="41" spans="1:14" ht="30" customHeight="1">
      <c r="A41" s="113" t="s">
        <v>782</v>
      </c>
      <c r="B41" s="172">
        <v>25</v>
      </c>
      <c r="C41" s="172">
        <v>19</v>
      </c>
      <c r="D41" s="172">
        <v>20</v>
      </c>
      <c r="E41" s="172">
        <v>25</v>
      </c>
      <c r="F41" s="172">
        <v>33</v>
      </c>
      <c r="G41" s="172">
        <v>23</v>
      </c>
      <c r="H41" s="172">
        <v>15</v>
      </c>
      <c r="I41" s="172">
        <v>49</v>
      </c>
      <c r="J41" s="172">
        <v>64</v>
      </c>
      <c r="K41" s="172">
        <v>105</v>
      </c>
      <c r="L41" s="172">
        <v>118</v>
      </c>
      <c r="M41" s="172">
        <v>66</v>
      </c>
      <c r="N41" s="102">
        <f t="shared" si="8"/>
        <v>562</v>
      </c>
    </row>
    <row r="42" spans="1:14" ht="36.75" customHeight="1">
      <c r="A42" s="113" t="s">
        <v>31</v>
      </c>
      <c r="B42" s="172">
        <v>7</v>
      </c>
      <c r="C42" s="172">
        <v>0</v>
      </c>
      <c r="D42" s="172">
        <v>4</v>
      </c>
      <c r="E42" s="172">
        <v>0</v>
      </c>
      <c r="F42" s="172">
        <v>0</v>
      </c>
      <c r="G42" s="172">
        <v>3</v>
      </c>
      <c r="H42" s="172">
        <v>3</v>
      </c>
      <c r="I42" s="172">
        <v>1</v>
      </c>
      <c r="J42" s="172">
        <v>12</v>
      </c>
      <c r="K42" s="172">
        <v>3</v>
      </c>
      <c r="L42" s="172">
        <v>1</v>
      </c>
      <c r="M42" s="172">
        <v>0</v>
      </c>
      <c r="N42" s="102">
        <f t="shared" si="8"/>
        <v>34</v>
      </c>
    </row>
    <row r="43" spans="1:14" ht="27" customHeight="1">
      <c r="A43" s="118" t="s">
        <v>783</v>
      </c>
      <c r="B43" s="177">
        <f>SUM(B44:B45)</f>
        <v>11</v>
      </c>
      <c r="C43" s="177">
        <f aca="true" t="shared" si="9" ref="C43:M43">SUM(C44:C45)</f>
        <v>6</v>
      </c>
      <c r="D43" s="177">
        <f t="shared" si="9"/>
        <v>6</v>
      </c>
      <c r="E43" s="177">
        <f t="shared" si="9"/>
        <v>27</v>
      </c>
      <c r="F43" s="177">
        <f t="shared" si="9"/>
        <v>14</v>
      </c>
      <c r="G43" s="177">
        <f t="shared" si="9"/>
        <v>14</v>
      </c>
      <c r="H43" s="177">
        <f t="shared" si="9"/>
        <v>18</v>
      </c>
      <c r="I43" s="177">
        <f t="shared" si="9"/>
        <v>23</v>
      </c>
      <c r="J43" s="177">
        <f t="shared" si="9"/>
        <v>34</v>
      </c>
      <c r="K43" s="177">
        <f t="shared" si="9"/>
        <v>7</v>
      </c>
      <c r="L43" s="177">
        <f t="shared" si="9"/>
        <v>21</v>
      </c>
      <c r="M43" s="177">
        <f t="shared" si="9"/>
        <v>16</v>
      </c>
      <c r="N43" s="175">
        <f>SUM(B43:M43)</f>
        <v>197</v>
      </c>
    </row>
    <row r="44" spans="1:14" s="179" customFormat="1" ht="30" customHeight="1">
      <c r="A44" s="113" t="s">
        <v>783</v>
      </c>
      <c r="B44" s="178">
        <v>0</v>
      </c>
      <c r="C44" s="178">
        <v>0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02">
        <f>SUM(B44:M44)</f>
        <v>0</v>
      </c>
    </row>
    <row r="45" spans="1:14" ht="25.5">
      <c r="A45" s="113" t="s">
        <v>784</v>
      </c>
      <c r="B45" s="172">
        <v>11</v>
      </c>
      <c r="C45" s="172">
        <v>6</v>
      </c>
      <c r="D45" s="172">
        <v>6</v>
      </c>
      <c r="E45" s="172">
        <v>27</v>
      </c>
      <c r="F45" s="172">
        <v>14</v>
      </c>
      <c r="G45" s="172">
        <v>14</v>
      </c>
      <c r="H45" s="172">
        <v>18</v>
      </c>
      <c r="I45" s="172">
        <v>23</v>
      </c>
      <c r="J45" s="172">
        <v>34</v>
      </c>
      <c r="K45" s="172">
        <v>7</v>
      </c>
      <c r="L45" s="172">
        <v>21</v>
      </c>
      <c r="M45" s="172">
        <v>16</v>
      </c>
      <c r="N45" s="102">
        <f>SUM(B45:M45)</f>
        <v>197</v>
      </c>
    </row>
    <row r="46" spans="1:14" ht="25.5">
      <c r="A46" s="113" t="s">
        <v>785</v>
      </c>
      <c r="B46" s="180">
        <v>0</v>
      </c>
      <c r="C46" s="180">
        <v>0</v>
      </c>
      <c r="D46" s="180">
        <v>212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02">
        <f>SUM(B46:M46)</f>
        <v>212</v>
      </c>
    </row>
    <row r="47" ht="12.75">
      <c r="A47" s="181"/>
    </row>
    <row r="48" spans="1:14" ht="12.75">
      <c r="A48" s="182" t="s">
        <v>786</v>
      </c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</row>
    <row r="49" spans="1:2" ht="12.75">
      <c r="A49" s="290" t="s">
        <v>787</v>
      </c>
      <c r="B49" s="290"/>
    </row>
    <row r="50" ht="12.75">
      <c r="A50" s="181"/>
    </row>
    <row r="51" ht="12.75">
      <c r="A51" s="181"/>
    </row>
    <row r="52" ht="12.75">
      <c r="A52" s="181"/>
    </row>
    <row r="53" ht="12.75">
      <c r="A53" s="181"/>
    </row>
    <row r="54" ht="12.75">
      <c r="A54" s="181"/>
    </row>
    <row r="55" ht="12.75">
      <c r="A55" s="181"/>
    </row>
    <row r="56" ht="12.75">
      <c r="A56" s="181"/>
    </row>
    <row r="57" ht="12.75">
      <c r="A57" s="181"/>
    </row>
    <row r="58" ht="12.75">
      <c r="A58" s="181"/>
    </row>
    <row r="59" ht="12.75">
      <c r="A59" s="181"/>
    </row>
    <row r="60" ht="12.75">
      <c r="A60" s="181"/>
    </row>
    <row r="61" ht="12.75">
      <c r="A61" s="181"/>
    </row>
    <row r="62" ht="12.75">
      <c r="A62" s="181"/>
    </row>
    <row r="63" ht="12.75">
      <c r="A63" s="181"/>
    </row>
    <row r="64" ht="12.75">
      <c r="A64" s="181"/>
    </row>
    <row r="65" ht="12.75">
      <c r="A65" s="181"/>
    </row>
    <row r="66" ht="12.75">
      <c r="A66" s="181"/>
    </row>
    <row r="67" ht="12.75">
      <c r="A67" s="181"/>
    </row>
    <row r="68" ht="12.75">
      <c r="A68" s="181"/>
    </row>
    <row r="69" ht="12.75">
      <c r="A69" s="181"/>
    </row>
    <row r="70" ht="12.75">
      <c r="A70" s="181"/>
    </row>
  </sheetData>
  <sheetProtection/>
  <mergeCells count="2">
    <mergeCell ref="A1:N1"/>
    <mergeCell ref="A49:B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30.28125" style="170" customWidth="1"/>
    <col min="2" max="9" width="8.7109375" style="170" customWidth="1"/>
    <col min="10" max="10" width="10.00390625" style="170" customWidth="1"/>
    <col min="11" max="11" width="8.7109375" style="170" customWidth="1"/>
    <col min="12" max="12" width="10.421875" style="170" customWidth="1"/>
    <col min="13" max="13" width="10.7109375" style="170" customWidth="1"/>
    <col min="14" max="14" width="8.7109375" style="170" customWidth="1"/>
    <col min="15" max="16384" width="9.28125" style="170" customWidth="1"/>
  </cols>
  <sheetData>
    <row r="1" spans="1:14" s="186" customFormat="1" ht="39.75" customHeight="1">
      <c r="A1" s="283" t="s">
        <v>788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187" customFormat="1" ht="39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87" customFormat="1" ht="84" customHeight="1">
      <c r="A3" s="166" t="s">
        <v>789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ht="48.75" customHeight="1">
      <c r="A4" s="101" t="s">
        <v>326</v>
      </c>
      <c r="B4" s="102">
        <f>B5+B77</f>
        <v>1141</v>
      </c>
      <c r="C4" s="102">
        <f aca="true" t="shared" si="0" ref="C4:M4">C5+C77</f>
        <v>2506</v>
      </c>
      <c r="D4" s="102">
        <f t="shared" si="0"/>
        <v>3212</v>
      </c>
      <c r="E4" s="102">
        <f t="shared" si="0"/>
        <v>12476</v>
      </c>
      <c r="F4" s="102">
        <f t="shared" si="0"/>
        <v>7723</v>
      </c>
      <c r="G4" s="102">
        <f t="shared" si="0"/>
        <v>5209</v>
      </c>
      <c r="H4" s="102">
        <f t="shared" si="0"/>
        <v>10330</v>
      </c>
      <c r="I4" s="102">
        <f t="shared" si="0"/>
        <v>11551</v>
      </c>
      <c r="J4" s="102">
        <f t="shared" si="0"/>
        <v>8932</v>
      </c>
      <c r="K4" s="102">
        <f t="shared" si="0"/>
        <v>4424</v>
      </c>
      <c r="L4" s="102">
        <f t="shared" si="0"/>
        <v>3468</v>
      </c>
      <c r="M4" s="102">
        <f t="shared" si="0"/>
        <v>1995</v>
      </c>
      <c r="N4" s="188">
        <f>SUM(B4:M4)</f>
        <v>72967</v>
      </c>
    </row>
    <row r="5" spans="1:14" ht="30" customHeight="1">
      <c r="A5" s="101" t="s">
        <v>757</v>
      </c>
      <c r="B5" s="102">
        <f>B6+B23+B32+B42+B72+B74+B76</f>
        <v>977</v>
      </c>
      <c r="C5" s="102">
        <f aca="true" t="shared" si="1" ref="C5:N5">C6+C23+C32+C42+C72+C74+C76</f>
        <v>1600</v>
      </c>
      <c r="D5" s="102">
        <f t="shared" si="1"/>
        <v>1913</v>
      </c>
      <c r="E5" s="102">
        <f t="shared" si="1"/>
        <v>4591</v>
      </c>
      <c r="F5" s="102">
        <f t="shared" si="1"/>
        <v>3527</v>
      </c>
      <c r="G5" s="102">
        <f t="shared" si="1"/>
        <v>3404</v>
      </c>
      <c r="H5" s="102">
        <f t="shared" si="1"/>
        <v>8077</v>
      </c>
      <c r="I5" s="102">
        <f t="shared" si="1"/>
        <v>9073</v>
      </c>
      <c r="J5" s="102">
        <f t="shared" si="1"/>
        <v>7738</v>
      </c>
      <c r="K5" s="102">
        <f t="shared" si="1"/>
        <v>3875</v>
      </c>
      <c r="L5" s="102">
        <f>L6+L23+L32+L42+L72+L74+L76</f>
        <v>2390</v>
      </c>
      <c r="M5" s="102">
        <f t="shared" si="1"/>
        <v>1778</v>
      </c>
      <c r="N5" s="189">
        <f t="shared" si="1"/>
        <v>48943</v>
      </c>
    </row>
    <row r="6" spans="1:14" ht="30" customHeight="1">
      <c r="A6" s="118" t="s">
        <v>758</v>
      </c>
      <c r="B6" s="177">
        <f>SUM(B7:B22)</f>
        <v>822</v>
      </c>
      <c r="C6" s="177">
        <f aca="true" t="shared" si="2" ref="C6:N6">SUM(C7:C22)</f>
        <v>1336</v>
      </c>
      <c r="D6" s="177">
        <f t="shared" si="2"/>
        <v>1526</v>
      </c>
      <c r="E6" s="177">
        <f t="shared" si="2"/>
        <v>3755</v>
      </c>
      <c r="F6" s="177">
        <f t="shared" si="2"/>
        <v>2806</v>
      </c>
      <c r="G6" s="177">
        <f t="shared" si="2"/>
        <v>2781</v>
      </c>
      <c r="H6" s="177">
        <f>SUM(H7:H22)</f>
        <v>7571</v>
      </c>
      <c r="I6" s="177">
        <f t="shared" si="2"/>
        <v>8374</v>
      </c>
      <c r="J6" s="177">
        <f t="shared" si="2"/>
        <v>7058</v>
      </c>
      <c r="K6" s="177">
        <f t="shared" si="2"/>
        <v>3091</v>
      </c>
      <c r="L6" s="177">
        <f t="shared" si="2"/>
        <v>1949</v>
      </c>
      <c r="M6" s="177">
        <f t="shared" si="2"/>
        <v>1184</v>
      </c>
      <c r="N6" s="171">
        <f t="shared" si="2"/>
        <v>42253</v>
      </c>
    </row>
    <row r="7" spans="1:14" ht="30" customHeight="1">
      <c r="A7" s="101" t="s">
        <v>14</v>
      </c>
      <c r="B7" s="172">
        <v>440</v>
      </c>
      <c r="C7" s="172">
        <v>602</v>
      </c>
      <c r="D7" s="172">
        <v>1068</v>
      </c>
      <c r="E7" s="172">
        <v>3129</v>
      </c>
      <c r="F7" s="172">
        <v>2120</v>
      </c>
      <c r="G7" s="172">
        <v>2273</v>
      </c>
      <c r="H7" s="172">
        <v>6051</v>
      </c>
      <c r="I7" s="172">
        <v>7129</v>
      </c>
      <c r="J7" s="172">
        <v>5442</v>
      </c>
      <c r="K7" s="172">
        <v>2264</v>
      </c>
      <c r="L7" s="172">
        <v>1172</v>
      </c>
      <c r="M7" s="172">
        <v>719</v>
      </c>
      <c r="N7" s="102">
        <f aca="true" t="shared" si="3" ref="N7:N22">SUM(B7:M7)</f>
        <v>32409</v>
      </c>
    </row>
    <row r="8" spans="1:14" ht="30" customHeight="1">
      <c r="A8" s="101" t="s">
        <v>790</v>
      </c>
      <c r="B8" s="172">
        <v>132</v>
      </c>
      <c r="C8" s="172">
        <v>220</v>
      </c>
      <c r="D8" s="172">
        <v>154</v>
      </c>
      <c r="E8" s="172">
        <v>159</v>
      </c>
      <c r="F8" s="172">
        <v>117</v>
      </c>
      <c r="G8" s="172">
        <v>166</v>
      </c>
      <c r="H8" s="172">
        <v>522</v>
      </c>
      <c r="I8" s="172">
        <v>344</v>
      </c>
      <c r="J8" s="172">
        <v>430</v>
      </c>
      <c r="K8" s="172">
        <v>241</v>
      </c>
      <c r="L8" s="172">
        <v>223</v>
      </c>
      <c r="M8" s="172">
        <v>103</v>
      </c>
      <c r="N8" s="102">
        <f t="shared" si="3"/>
        <v>2811</v>
      </c>
    </row>
    <row r="9" spans="1:14" ht="30" customHeight="1">
      <c r="A9" s="101" t="s">
        <v>791</v>
      </c>
      <c r="B9" s="172">
        <v>0</v>
      </c>
      <c r="C9" s="172">
        <v>4</v>
      </c>
      <c r="D9" s="172">
        <v>10</v>
      </c>
      <c r="E9" s="172">
        <v>0</v>
      </c>
      <c r="F9" s="172">
        <v>0</v>
      </c>
      <c r="G9" s="172">
        <v>0</v>
      </c>
      <c r="H9" s="172">
        <v>0</v>
      </c>
      <c r="I9" s="172">
        <v>44</v>
      </c>
      <c r="J9" s="172">
        <v>0</v>
      </c>
      <c r="K9" s="172">
        <v>0</v>
      </c>
      <c r="L9" s="172">
        <v>0</v>
      </c>
      <c r="M9" s="172">
        <v>0</v>
      </c>
      <c r="N9" s="102">
        <f t="shared" si="3"/>
        <v>58</v>
      </c>
    </row>
    <row r="10" spans="1:14" ht="30" customHeight="1">
      <c r="A10" s="101" t="s">
        <v>16</v>
      </c>
      <c r="B10" s="172">
        <v>7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31</v>
      </c>
      <c r="J10" s="172">
        <v>0</v>
      </c>
      <c r="K10" s="172">
        <v>0</v>
      </c>
      <c r="L10" s="172">
        <v>0</v>
      </c>
      <c r="M10" s="172">
        <v>0</v>
      </c>
      <c r="N10" s="102">
        <f t="shared" si="3"/>
        <v>38</v>
      </c>
    </row>
    <row r="11" spans="1:14" ht="30" customHeight="1">
      <c r="A11" s="101" t="s">
        <v>792</v>
      </c>
      <c r="B11" s="172">
        <v>0</v>
      </c>
      <c r="C11" s="172">
        <v>0</v>
      </c>
      <c r="D11" s="172">
        <v>0</v>
      </c>
      <c r="E11" s="172">
        <v>52</v>
      </c>
      <c r="F11" s="172">
        <v>115</v>
      </c>
      <c r="G11" s="172">
        <v>76</v>
      </c>
      <c r="H11" s="172">
        <v>116</v>
      </c>
      <c r="I11" s="172">
        <v>170</v>
      </c>
      <c r="J11" s="172">
        <v>99</v>
      </c>
      <c r="K11" s="172">
        <v>113</v>
      </c>
      <c r="L11" s="172">
        <v>151</v>
      </c>
      <c r="M11" s="172">
        <v>63</v>
      </c>
      <c r="N11" s="102">
        <f t="shared" si="3"/>
        <v>955</v>
      </c>
    </row>
    <row r="12" spans="1:14" ht="30" customHeight="1">
      <c r="A12" s="101" t="s">
        <v>15</v>
      </c>
      <c r="B12" s="172">
        <v>184</v>
      </c>
      <c r="C12" s="172">
        <v>427</v>
      </c>
      <c r="D12" s="172">
        <v>221</v>
      </c>
      <c r="E12" s="172">
        <v>298</v>
      </c>
      <c r="F12" s="172">
        <v>295</v>
      </c>
      <c r="G12" s="172">
        <v>129</v>
      </c>
      <c r="H12" s="172">
        <v>562</v>
      </c>
      <c r="I12" s="172">
        <v>318</v>
      </c>
      <c r="J12" s="172">
        <v>765</v>
      </c>
      <c r="K12" s="172">
        <v>239</v>
      </c>
      <c r="L12" s="172">
        <v>181</v>
      </c>
      <c r="M12" s="172">
        <v>139</v>
      </c>
      <c r="N12" s="102">
        <f t="shared" si="3"/>
        <v>3758</v>
      </c>
    </row>
    <row r="13" spans="1:14" ht="30" customHeight="1">
      <c r="A13" s="101" t="s">
        <v>793</v>
      </c>
      <c r="B13" s="172">
        <v>12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21</v>
      </c>
      <c r="I13" s="172">
        <v>71</v>
      </c>
      <c r="J13" s="172">
        <v>0</v>
      </c>
      <c r="K13" s="172">
        <v>32</v>
      </c>
      <c r="L13" s="172">
        <v>51</v>
      </c>
      <c r="M13" s="172">
        <v>51</v>
      </c>
      <c r="N13" s="102">
        <f t="shared" si="3"/>
        <v>238</v>
      </c>
    </row>
    <row r="14" spans="1:14" ht="30" customHeight="1">
      <c r="A14" s="101" t="s">
        <v>21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53</v>
      </c>
      <c r="K14" s="172">
        <v>0</v>
      </c>
      <c r="L14" s="172">
        <v>0</v>
      </c>
      <c r="M14" s="172">
        <v>0</v>
      </c>
      <c r="N14" s="102">
        <f t="shared" si="3"/>
        <v>53</v>
      </c>
    </row>
    <row r="15" spans="1:14" ht="30" customHeight="1">
      <c r="A15" s="101" t="s">
        <v>794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28</v>
      </c>
      <c r="M15" s="172">
        <v>0</v>
      </c>
      <c r="N15" s="102">
        <f t="shared" si="3"/>
        <v>28</v>
      </c>
    </row>
    <row r="16" spans="1:14" ht="30" customHeight="1">
      <c r="A16" s="101" t="s">
        <v>795</v>
      </c>
      <c r="B16" s="172">
        <v>0</v>
      </c>
      <c r="C16" s="172">
        <v>28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102</v>
      </c>
      <c r="K16" s="172">
        <v>0</v>
      </c>
      <c r="L16" s="172">
        <v>0</v>
      </c>
      <c r="M16" s="172">
        <v>0</v>
      </c>
      <c r="N16" s="102">
        <f t="shared" si="3"/>
        <v>130</v>
      </c>
    </row>
    <row r="17" spans="1:14" ht="30" customHeight="1">
      <c r="A17" s="101" t="s">
        <v>19</v>
      </c>
      <c r="B17" s="172">
        <v>0</v>
      </c>
      <c r="C17" s="172">
        <v>0</v>
      </c>
      <c r="D17" s="172">
        <v>0</v>
      </c>
      <c r="E17" s="172">
        <v>31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27</v>
      </c>
      <c r="N17" s="102">
        <f t="shared" si="3"/>
        <v>58</v>
      </c>
    </row>
    <row r="18" spans="1:14" ht="30" customHeight="1">
      <c r="A18" s="101" t="s">
        <v>18</v>
      </c>
      <c r="B18" s="172">
        <v>5</v>
      </c>
      <c r="C18" s="172">
        <v>4</v>
      </c>
      <c r="D18" s="172">
        <v>7</v>
      </c>
      <c r="E18" s="172">
        <v>0</v>
      </c>
      <c r="F18" s="172">
        <v>36</v>
      </c>
      <c r="G18" s="172">
        <v>43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02">
        <f t="shared" si="3"/>
        <v>95</v>
      </c>
    </row>
    <row r="19" spans="1:14" ht="30" customHeight="1">
      <c r="A19" s="101" t="s">
        <v>796</v>
      </c>
      <c r="B19" s="172">
        <v>22</v>
      </c>
      <c r="C19" s="172">
        <v>30</v>
      </c>
      <c r="D19" s="172">
        <v>52</v>
      </c>
      <c r="E19" s="172">
        <v>39</v>
      </c>
      <c r="F19" s="172">
        <v>50</v>
      </c>
      <c r="G19" s="172">
        <v>79</v>
      </c>
      <c r="H19" s="172">
        <v>174</v>
      </c>
      <c r="I19" s="172">
        <v>109</v>
      </c>
      <c r="J19" s="172">
        <v>80</v>
      </c>
      <c r="K19" s="172">
        <v>109</v>
      </c>
      <c r="L19" s="172">
        <v>77</v>
      </c>
      <c r="M19" s="172">
        <v>0</v>
      </c>
      <c r="N19" s="102">
        <f t="shared" si="3"/>
        <v>821</v>
      </c>
    </row>
    <row r="20" spans="1:14" ht="30" customHeight="1">
      <c r="A20" s="101" t="s">
        <v>17</v>
      </c>
      <c r="B20" s="172">
        <v>0</v>
      </c>
      <c r="C20" s="172">
        <v>0</v>
      </c>
      <c r="D20" s="172">
        <v>14</v>
      </c>
      <c r="E20" s="172">
        <v>47</v>
      </c>
      <c r="F20" s="172">
        <v>33</v>
      </c>
      <c r="G20" s="172">
        <v>15</v>
      </c>
      <c r="H20" s="172">
        <v>0</v>
      </c>
      <c r="I20" s="172">
        <v>0</v>
      </c>
      <c r="J20" s="172">
        <v>0</v>
      </c>
      <c r="K20" s="172">
        <v>34</v>
      </c>
      <c r="L20" s="172">
        <v>49</v>
      </c>
      <c r="M20" s="172">
        <v>82</v>
      </c>
      <c r="N20" s="102">
        <f t="shared" si="3"/>
        <v>274</v>
      </c>
    </row>
    <row r="21" spans="1:14" ht="30" customHeight="1">
      <c r="A21" s="101" t="s">
        <v>20</v>
      </c>
      <c r="B21" s="172">
        <v>0</v>
      </c>
      <c r="C21" s="172">
        <v>0</v>
      </c>
      <c r="D21" s="172">
        <v>0</v>
      </c>
      <c r="E21" s="172">
        <v>0</v>
      </c>
      <c r="F21" s="172">
        <v>40</v>
      </c>
      <c r="G21" s="172">
        <v>0</v>
      </c>
      <c r="H21" s="172">
        <v>70</v>
      </c>
      <c r="I21" s="172">
        <v>82</v>
      </c>
      <c r="J21" s="172">
        <v>0</v>
      </c>
      <c r="K21" s="172">
        <v>59</v>
      </c>
      <c r="L21" s="172">
        <v>17</v>
      </c>
      <c r="M21" s="172">
        <v>0</v>
      </c>
      <c r="N21" s="102">
        <f t="shared" si="3"/>
        <v>268</v>
      </c>
    </row>
    <row r="22" spans="1:14" ht="30" customHeight="1">
      <c r="A22" s="101" t="s">
        <v>797</v>
      </c>
      <c r="B22" s="172">
        <v>20</v>
      </c>
      <c r="C22" s="172">
        <v>21</v>
      </c>
      <c r="D22" s="172">
        <v>0</v>
      </c>
      <c r="E22" s="172">
        <v>0</v>
      </c>
      <c r="F22" s="172">
        <v>0</v>
      </c>
      <c r="G22" s="172">
        <v>0</v>
      </c>
      <c r="H22" s="172">
        <v>55</v>
      </c>
      <c r="I22" s="172">
        <v>76</v>
      </c>
      <c r="J22" s="172">
        <v>87</v>
      </c>
      <c r="K22" s="172">
        <v>0</v>
      </c>
      <c r="L22" s="172">
        <v>0</v>
      </c>
      <c r="M22" s="172">
        <v>0</v>
      </c>
      <c r="N22" s="102">
        <f t="shared" si="3"/>
        <v>259</v>
      </c>
    </row>
    <row r="23" spans="1:14" ht="30" customHeight="1">
      <c r="A23" s="118" t="s">
        <v>760</v>
      </c>
      <c r="B23" s="177">
        <f aca="true" t="shared" si="4" ref="B23:N23">SUM(B24:B31)</f>
        <v>24</v>
      </c>
      <c r="C23" s="177">
        <f t="shared" si="4"/>
        <v>52</v>
      </c>
      <c r="D23" s="177">
        <f t="shared" si="4"/>
        <v>79</v>
      </c>
      <c r="E23" s="177">
        <f t="shared" si="4"/>
        <v>147</v>
      </c>
      <c r="F23" s="177">
        <f t="shared" si="4"/>
        <v>137</v>
      </c>
      <c r="G23" s="177">
        <f t="shared" si="4"/>
        <v>201</v>
      </c>
      <c r="H23" s="177">
        <f t="shared" si="4"/>
        <v>124</v>
      </c>
      <c r="I23" s="177">
        <f t="shared" si="4"/>
        <v>169</v>
      </c>
      <c r="J23" s="177">
        <f t="shared" si="4"/>
        <v>170</v>
      </c>
      <c r="K23" s="177">
        <f t="shared" si="4"/>
        <v>130</v>
      </c>
      <c r="L23" s="177">
        <f t="shared" si="4"/>
        <v>72</v>
      </c>
      <c r="M23" s="177">
        <f t="shared" si="4"/>
        <v>77</v>
      </c>
      <c r="N23" s="171">
        <f t="shared" si="4"/>
        <v>1382</v>
      </c>
    </row>
    <row r="24" spans="1:14" ht="30" customHeight="1">
      <c r="A24" s="113" t="s">
        <v>761</v>
      </c>
      <c r="B24" s="172">
        <v>5</v>
      </c>
      <c r="C24" s="172">
        <v>18</v>
      </c>
      <c r="D24" s="172">
        <v>53</v>
      </c>
      <c r="E24" s="172">
        <v>96</v>
      </c>
      <c r="F24" s="172">
        <v>62</v>
      </c>
      <c r="G24" s="172">
        <v>73</v>
      </c>
      <c r="H24" s="172">
        <v>37</v>
      </c>
      <c r="I24" s="172">
        <v>75</v>
      </c>
      <c r="J24" s="172">
        <v>63</v>
      </c>
      <c r="K24" s="172">
        <v>59</v>
      </c>
      <c r="L24" s="172">
        <v>44</v>
      </c>
      <c r="M24" s="172">
        <v>55</v>
      </c>
      <c r="N24" s="102">
        <f aca="true" t="shared" si="5" ref="N24:N31">SUM(B24:M24)</f>
        <v>640</v>
      </c>
    </row>
    <row r="25" spans="1:14" ht="30" customHeight="1">
      <c r="A25" s="113" t="s">
        <v>25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02">
        <f t="shared" si="5"/>
        <v>0</v>
      </c>
    </row>
    <row r="26" spans="1:14" ht="30" customHeight="1">
      <c r="A26" s="113" t="s">
        <v>24</v>
      </c>
      <c r="B26" s="172">
        <v>6</v>
      </c>
      <c r="C26" s="172">
        <v>17</v>
      </c>
      <c r="D26" s="172">
        <v>0</v>
      </c>
      <c r="E26" s="172">
        <v>0</v>
      </c>
      <c r="F26" s="172">
        <v>49</v>
      </c>
      <c r="G26" s="172">
        <v>45</v>
      </c>
      <c r="H26" s="172">
        <v>51</v>
      </c>
      <c r="I26" s="172">
        <v>0</v>
      </c>
      <c r="J26" s="172">
        <v>0</v>
      </c>
      <c r="K26" s="172">
        <v>39</v>
      </c>
      <c r="L26" s="172">
        <v>28</v>
      </c>
      <c r="M26" s="172">
        <v>0</v>
      </c>
      <c r="N26" s="102">
        <f t="shared" si="5"/>
        <v>235</v>
      </c>
    </row>
    <row r="27" spans="1:14" ht="30" customHeight="1">
      <c r="A27" s="113" t="s">
        <v>26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02">
        <f t="shared" si="5"/>
        <v>0</v>
      </c>
    </row>
    <row r="28" spans="1:14" ht="30" customHeight="1">
      <c r="A28" s="113" t="s">
        <v>798</v>
      </c>
      <c r="B28" s="172">
        <v>0</v>
      </c>
      <c r="C28" s="172">
        <v>0</v>
      </c>
      <c r="D28" s="172">
        <v>6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02">
        <f t="shared" si="5"/>
        <v>6</v>
      </c>
    </row>
    <row r="29" spans="1:14" ht="30" customHeight="1">
      <c r="A29" s="113" t="s">
        <v>762</v>
      </c>
      <c r="B29" s="172">
        <v>0</v>
      </c>
      <c r="C29" s="172">
        <v>0</v>
      </c>
      <c r="D29" s="172">
        <v>0</v>
      </c>
      <c r="E29" s="172">
        <v>0</v>
      </c>
      <c r="F29" s="172">
        <v>26</v>
      </c>
      <c r="G29" s="172">
        <v>40</v>
      </c>
      <c r="H29" s="172">
        <v>15</v>
      </c>
      <c r="I29" s="172">
        <v>59</v>
      </c>
      <c r="J29" s="172">
        <v>32</v>
      </c>
      <c r="K29" s="172">
        <v>0</v>
      </c>
      <c r="L29" s="172">
        <v>0</v>
      </c>
      <c r="M29" s="172">
        <v>22</v>
      </c>
      <c r="N29" s="102">
        <f t="shared" si="5"/>
        <v>194</v>
      </c>
    </row>
    <row r="30" spans="1:14" ht="30" customHeight="1">
      <c r="A30" s="113" t="s">
        <v>763</v>
      </c>
      <c r="B30" s="172">
        <v>13</v>
      </c>
      <c r="C30" s="172">
        <v>17</v>
      </c>
      <c r="D30" s="172">
        <v>20</v>
      </c>
      <c r="E30" s="172">
        <v>19</v>
      </c>
      <c r="F30" s="172">
        <v>0</v>
      </c>
      <c r="G30" s="172">
        <v>43</v>
      </c>
      <c r="H30" s="172">
        <v>21</v>
      </c>
      <c r="I30" s="172">
        <v>35</v>
      </c>
      <c r="J30" s="172">
        <v>20</v>
      </c>
      <c r="K30" s="172">
        <v>32</v>
      </c>
      <c r="L30" s="172">
        <v>0</v>
      </c>
      <c r="M30" s="172">
        <v>0</v>
      </c>
      <c r="N30" s="102">
        <f t="shared" si="5"/>
        <v>220</v>
      </c>
    </row>
    <row r="31" spans="1:14" ht="30" customHeight="1">
      <c r="A31" s="113" t="s">
        <v>764</v>
      </c>
      <c r="B31" s="172">
        <v>0</v>
      </c>
      <c r="C31" s="172">
        <v>0</v>
      </c>
      <c r="D31" s="172">
        <v>0</v>
      </c>
      <c r="E31" s="172">
        <v>32</v>
      </c>
      <c r="F31" s="172">
        <v>0</v>
      </c>
      <c r="G31" s="172">
        <v>0</v>
      </c>
      <c r="H31" s="172">
        <v>0</v>
      </c>
      <c r="I31" s="172">
        <v>0</v>
      </c>
      <c r="J31" s="172">
        <v>55</v>
      </c>
      <c r="K31" s="172">
        <v>0</v>
      </c>
      <c r="L31" s="172">
        <v>0</v>
      </c>
      <c r="M31" s="172">
        <v>0</v>
      </c>
      <c r="N31" s="102">
        <f t="shared" si="5"/>
        <v>87</v>
      </c>
    </row>
    <row r="32" spans="1:14" ht="30" customHeight="1">
      <c r="A32" s="176" t="s">
        <v>766</v>
      </c>
      <c r="B32" s="177">
        <f>SUM(B33:B41)</f>
        <v>27</v>
      </c>
      <c r="C32" s="177">
        <f aca="true" t="shared" si="6" ref="C32:N32">SUM(C33:C41)</f>
        <v>34</v>
      </c>
      <c r="D32" s="177">
        <f t="shared" si="6"/>
        <v>30</v>
      </c>
      <c r="E32" s="177">
        <f t="shared" si="6"/>
        <v>78</v>
      </c>
      <c r="F32" s="177">
        <f t="shared" si="6"/>
        <v>70</v>
      </c>
      <c r="G32" s="177">
        <f t="shared" si="6"/>
        <v>29</v>
      </c>
      <c r="H32" s="177">
        <f t="shared" si="6"/>
        <v>8</v>
      </c>
      <c r="I32" s="177">
        <f t="shared" si="6"/>
        <v>79</v>
      </c>
      <c r="J32" s="177">
        <f t="shared" si="6"/>
        <v>63</v>
      </c>
      <c r="K32" s="177">
        <f t="shared" si="6"/>
        <v>14</v>
      </c>
      <c r="L32" s="177">
        <f t="shared" si="6"/>
        <v>14</v>
      </c>
      <c r="M32" s="177">
        <f t="shared" si="6"/>
        <v>85</v>
      </c>
      <c r="N32" s="171">
        <f t="shared" si="6"/>
        <v>531</v>
      </c>
    </row>
    <row r="33" spans="1:14" ht="30" customHeight="1">
      <c r="A33" s="113" t="s">
        <v>457</v>
      </c>
      <c r="B33" s="172">
        <v>0</v>
      </c>
      <c r="C33" s="172">
        <v>0</v>
      </c>
      <c r="D33" s="172">
        <v>14</v>
      </c>
      <c r="E33" s="172">
        <v>0</v>
      </c>
      <c r="F33" s="172">
        <v>0</v>
      </c>
      <c r="G33" s="172">
        <v>0</v>
      </c>
      <c r="H33" s="172">
        <v>0</v>
      </c>
      <c r="I33" s="172">
        <v>19</v>
      </c>
      <c r="J33" s="172">
        <v>22</v>
      </c>
      <c r="K33" s="172">
        <v>0</v>
      </c>
      <c r="L33" s="172">
        <v>0</v>
      </c>
      <c r="M33" s="172">
        <v>22</v>
      </c>
      <c r="N33" s="102">
        <f aca="true" t="shared" si="7" ref="N33:N41">SUM(B33:M33)</f>
        <v>77</v>
      </c>
    </row>
    <row r="34" spans="1:14" ht="30" customHeight="1">
      <c r="A34" s="113" t="s">
        <v>768</v>
      </c>
      <c r="B34" s="172">
        <v>3</v>
      </c>
      <c r="C34" s="172">
        <v>0</v>
      </c>
      <c r="D34" s="172">
        <v>0</v>
      </c>
      <c r="E34" s="172">
        <v>21</v>
      </c>
      <c r="F34" s="172">
        <v>26</v>
      </c>
      <c r="G34" s="172">
        <v>0</v>
      </c>
      <c r="H34" s="172">
        <v>0</v>
      </c>
      <c r="I34" s="172">
        <v>0</v>
      </c>
      <c r="J34" s="172">
        <v>0</v>
      </c>
      <c r="K34" s="172">
        <v>14</v>
      </c>
      <c r="L34" s="172">
        <v>14</v>
      </c>
      <c r="M34" s="172">
        <v>0</v>
      </c>
      <c r="N34" s="102">
        <f t="shared" si="7"/>
        <v>78</v>
      </c>
    </row>
    <row r="35" spans="1:14" ht="30" customHeight="1">
      <c r="A35" s="113" t="s">
        <v>27</v>
      </c>
      <c r="B35" s="172">
        <v>5</v>
      </c>
      <c r="C35" s="172">
        <v>20</v>
      </c>
      <c r="D35" s="172">
        <v>12</v>
      </c>
      <c r="E35" s="172">
        <v>0</v>
      </c>
      <c r="F35" s="172">
        <v>0</v>
      </c>
      <c r="G35" s="172">
        <v>18</v>
      </c>
      <c r="H35" s="172">
        <v>8</v>
      </c>
      <c r="I35" s="172">
        <v>0</v>
      </c>
      <c r="J35" s="172">
        <v>29</v>
      </c>
      <c r="K35" s="172">
        <v>0</v>
      </c>
      <c r="L35" s="172">
        <v>0</v>
      </c>
      <c r="M35" s="172">
        <v>0</v>
      </c>
      <c r="N35" s="102">
        <f t="shared" si="7"/>
        <v>92</v>
      </c>
    </row>
    <row r="36" spans="1:14" ht="30" customHeight="1">
      <c r="A36" s="113" t="s">
        <v>769</v>
      </c>
      <c r="B36" s="172">
        <v>19</v>
      </c>
      <c r="C36" s="172">
        <v>14</v>
      </c>
      <c r="D36" s="172">
        <v>4</v>
      </c>
      <c r="E36" s="172">
        <v>15</v>
      </c>
      <c r="F36" s="172">
        <v>14</v>
      </c>
      <c r="G36" s="172">
        <v>11</v>
      </c>
      <c r="H36" s="172">
        <v>0</v>
      </c>
      <c r="I36" s="172">
        <v>28</v>
      </c>
      <c r="J36" s="172">
        <v>12</v>
      </c>
      <c r="K36" s="172">
        <v>0</v>
      </c>
      <c r="L36" s="172">
        <v>0</v>
      </c>
      <c r="M36" s="172">
        <v>33</v>
      </c>
      <c r="N36" s="102">
        <f t="shared" si="7"/>
        <v>150</v>
      </c>
    </row>
    <row r="37" spans="1:14" ht="30" customHeight="1">
      <c r="A37" s="113" t="s">
        <v>28</v>
      </c>
      <c r="B37" s="172">
        <v>0</v>
      </c>
      <c r="C37" s="172">
        <v>0</v>
      </c>
      <c r="D37" s="172">
        <v>0</v>
      </c>
      <c r="E37" s="172">
        <v>42</v>
      </c>
      <c r="F37" s="172">
        <v>0</v>
      </c>
      <c r="G37" s="172">
        <v>0</v>
      </c>
      <c r="H37" s="172">
        <v>0</v>
      </c>
      <c r="I37" s="172">
        <v>32</v>
      </c>
      <c r="J37" s="172">
        <v>0</v>
      </c>
      <c r="K37" s="172">
        <v>0</v>
      </c>
      <c r="L37" s="172">
        <v>0</v>
      </c>
      <c r="M37" s="172">
        <v>17</v>
      </c>
      <c r="N37" s="102">
        <f t="shared" si="7"/>
        <v>91</v>
      </c>
    </row>
    <row r="38" spans="1:14" ht="30" customHeight="1">
      <c r="A38" s="113" t="s">
        <v>799</v>
      </c>
      <c r="B38" s="172">
        <v>0</v>
      </c>
      <c r="C38" s="172">
        <v>0</v>
      </c>
      <c r="D38" s="172">
        <v>0</v>
      </c>
      <c r="E38" s="172">
        <v>0</v>
      </c>
      <c r="F38" s="172">
        <v>30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13</v>
      </c>
      <c r="N38" s="102">
        <f t="shared" si="7"/>
        <v>43</v>
      </c>
    </row>
    <row r="39" spans="1:14" ht="30" customHeight="1">
      <c r="A39" s="113" t="s">
        <v>672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02">
        <f t="shared" si="7"/>
        <v>0</v>
      </c>
    </row>
    <row r="40" spans="1:14" ht="30" customHeight="1">
      <c r="A40" s="113" t="s">
        <v>29</v>
      </c>
      <c r="B40" s="172">
        <v>0</v>
      </c>
      <c r="C40" s="172"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02">
        <f t="shared" si="7"/>
        <v>0</v>
      </c>
    </row>
    <row r="41" spans="1:14" ht="30" customHeight="1">
      <c r="A41" s="113" t="s">
        <v>37</v>
      </c>
      <c r="B41" s="172">
        <v>0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02">
        <f t="shared" si="7"/>
        <v>0</v>
      </c>
    </row>
    <row r="42" spans="1:14" ht="30" customHeight="1">
      <c r="A42" s="118" t="s">
        <v>770</v>
      </c>
      <c r="B42" s="177">
        <f>SUM(B43:B71)</f>
        <v>95</v>
      </c>
      <c r="C42" s="177">
        <f aca="true" t="shared" si="8" ref="C42:N42">SUM(C43:C71)</f>
        <v>164</v>
      </c>
      <c r="D42" s="177">
        <f t="shared" si="8"/>
        <v>262</v>
      </c>
      <c r="E42" s="177">
        <f t="shared" si="8"/>
        <v>611</v>
      </c>
      <c r="F42" s="177">
        <f t="shared" si="8"/>
        <v>514</v>
      </c>
      <c r="G42" s="177">
        <f t="shared" si="8"/>
        <v>365</v>
      </c>
      <c r="H42" s="177">
        <f>SUM(H43:H71)</f>
        <v>355</v>
      </c>
      <c r="I42" s="177">
        <f t="shared" si="8"/>
        <v>451</v>
      </c>
      <c r="J42" s="177">
        <f t="shared" si="8"/>
        <v>414</v>
      </c>
      <c r="K42" s="177">
        <f t="shared" si="8"/>
        <v>613</v>
      </c>
      <c r="L42" s="177">
        <f t="shared" si="8"/>
        <v>355</v>
      </c>
      <c r="M42" s="177">
        <f t="shared" si="8"/>
        <v>410</v>
      </c>
      <c r="N42" s="171">
        <f t="shared" si="8"/>
        <v>4609</v>
      </c>
    </row>
    <row r="43" spans="1:14" ht="30" customHeight="1">
      <c r="A43" s="113" t="s">
        <v>33</v>
      </c>
      <c r="B43" s="172">
        <v>39</v>
      </c>
      <c r="C43" s="172">
        <v>85</v>
      </c>
      <c r="D43" s="172">
        <v>80</v>
      </c>
      <c r="E43" s="172">
        <v>290</v>
      </c>
      <c r="F43" s="172">
        <v>173</v>
      </c>
      <c r="G43" s="172">
        <v>158</v>
      </c>
      <c r="H43" s="172">
        <v>145</v>
      </c>
      <c r="I43" s="172">
        <v>217</v>
      </c>
      <c r="J43" s="172">
        <v>155</v>
      </c>
      <c r="K43" s="172">
        <v>243</v>
      </c>
      <c r="L43" s="172">
        <v>124</v>
      </c>
      <c r="M43" s="172">
        <v>102</v>
      </c>
      <c r="N43" s="102">
        <f aca="true" t="shared" si="9" ref="N43:N71">SUM(B43:M43)</f>
        <v>1811</v>
      </c>
    </row>
    <row r="44" spans="1:14" ht="30" customHeight="1">
      <c r="A44" s="113" t="s">
        <v>34</v>
      </c>
      <c r="B44" s="172">
        <v>4</v>
      </c>
      <c r="C44" s="172">
        <v>14</v>
      </c>
      <c r="D44" s="172">
        <v>15</v>
      </c>
      <c r="E44" s="172">
        <v>63</v>
      </c>
      <c r="F44" s="172">
        <v>58</v>
      </c>
      <c r="G44" s="172">
        <v>50</v>
      </c>
      <c r="H44" s="172">
        <v>49</v>
      </c>
      <c r="I44" s="172">
        <v>56</v>
      </c>
      <c r="J44" s="172">
        <v>82</v>
      </c>
      <c r="K44" s="172">
        <v>63</v>
      </c>
      <c r="L44" s="172">
        <v>34</v>
      </c>
      <c r="M44" s="172">
        <v>36</v>
      </c>
      <c r="N44" s="102">
        <f t="shared" si="9"/>
        <v>524</v>
      </c>
    </row>
    <row r="45" spans="1:14" ht="30" customHeight="1">
      <c r="A45" s="113" t="s">
        <v>771</v>
      </c>
      <c r="B45" s="172">
        <v>11</v>
      </c>
      <c r="C45" s="172">
        <v>12</v>
      </c>
      <c r="D45" s="172">
        <v>38</v>
      </c>
      <c r="E45" s="172">
        <v>41</v>
      </c>
      <c r="F45" s="172">
        <v>56</v>
      </c>
      <c r="G45" s="172">
        <v>21</v>
      </c>
      <c r="H45" s="172">
        <v>21</v>
      </c>
      <c r="I45" s="172">
        <v>26</v>
      </c>
      <c r="J45" s="172">
        <v>31</v>
      </c>
      <c r="K45" s="172">
        <v>65</v>
      </c>
      <c r="L45" s="172">
        <v>34</v>
      </c>
      <c r="M45" s="172">
        <v>19</v>
      </c>
      <c r="N45" s="102">
        <f t="shared" si="9"/>
        <v>375</v>
      </c>
    </row>
    <row r="46" spans="1:14" ht="30" customHeight="1">
      <c r="A46" s="113" t="s">
        <v>35</v>
      </c>
      <c r="B46" s="172">
        <v>15</v>
      </c>
      <c r="C46" s="172">
        <v>6</v>
      </c>
      <c r="D46" s="172">
        <v>21</v>
      </c>
      <c r="E46" s="172">
        <v>27</v>
      </c>
      <c r="F46" s="172">
        <v>51</v>
      </c>
      <c r="G46" s="172">
        <v>23</v>
      </c>
      <c r="H46" s="172">
        <v>15</v>
      </c>
      <c r="I46" s="172">
        <v>34</v>
      </c>
      <c r="J46" s="172">
        <v>20</v>
      </c>
      <c r="K46" s="172">
        <v>26</v>
      </c>
      <c r="L46" s="172">
        <v>25</v>
      </c>
      <c r="M46" s="172">
        <v>57</v>
      </c>
      <c r="N46" s="102">
        <f t="shared" si="9"/>
        <v>320</v>
      </c>
    </row>
    <row r="47" spans="1:14" ht="30" customHeight="1">
      <c r="A47" s="113" t="s">
        <v>772</v>
      </c>
      <c r="B47" s="172">
        <v>7</v>
      </c>
      <c r="C47" s="172">
        <v>14</v>
      </c>
      <c r="D47" s="172">
        <v>35</v>
      </c>
      <c r="E47" s="172">
        <v>25</v>
      </c>
      <c r="F47" s="172">
        <v>23</v>
      </c>
      <c r="G47" s="172">
        <v>36</v>
      </c>
      <c r="H47" s="172">
        <v>31</v>
      </c>
      <c r="I47" s="172">
        <v>30</v>
      </c>
      <c r="J47" s="172">
        <v>0</v>
      </c>
      <c r="K47" s="172">
        <v>31</v>
      </c>
      <c r="L47" s="172">
        <v>16</v>
      </c>
      <c r="M47" s="172">
        <v>30</v>
      </c>
      <c r="N47" s="102">
        <f t="shared" si="9"/>
        <v>278</v>
      </c>
    </row>
    <row r="48" spans="1:14" ht="30" customHeight="1">
      <c r="A48" s="113" t="s">
        <v>773</v>
      </c>
      <c r="B48" s="172">
        <v>13</v>
      </c>
      <c r="C48" s="172">
        <v>9</v>
      </c>
      <c r="D48" s="172">
        <v>8</v>
      </c>
      <c r="E48" s="172">
        <v>34</v>
      </c>
      <c r="F48" s="172">
        <v>63</v>
      </c>
      <c r="G48" s="172">
        <v>0</v>
      </c>
      <c r="H48" s="172">
        <v>28</v>
      </c>
      <c r="I48" s="172">
        <v>0</v>
      </c>
      <c r="J48" s="172">
        <v>0</v>
      </c>
      <c r="K48" s="172">
        <v>0</v>
      </c>
      <c r="L48" s="172">
        <v>22</v>
      </c>
      <c r="M48" s="172">
        <v>48</v>
      </c>
      <c r="N48" s="102">
        <f t="shared" si="9"/>
        <v>225</v>
      </c>
    </row>
    <row r="49" spans="1:14" ht="30" customHeight="1">
      <c r="A49" s="113" t="s">
        <v>800</v>
      </c>
      <c r="B49" s="172">
        <v>0</v>
      </c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02">
        <f t="shared" si="9"/>
        <v>0</v>
      </c>
    </row>
    <row r="50" spans="1:14" ht="30" customHeight="1">
      <c r="A50" s="113" t="s">
        <v>801</v>
      </c>
      <c r="B50" s="172">
        <v>0</v>
      </c>
      <c r="C50" s="172">
        <v>0</v>
      </c>
      <c r="D50" s="172">
        <v>0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02">
        <f t="shared" si="9"/>
        <v>0</v>
      </c>
    </row>
    <row r="51" spans="1:14" ht="30" customHeight="1">
      <c r="A51" s="113" t="s">
        <v>802</v>
      </c>
      <c r="B51" s="172">
        <v>0</v>
      </c>
      <c r="C51" s="172">
        <v>3</v>
      </c>
      <c r="D51" s="172">
        <v>12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02">
        <f t="shared" si="9"/>
        <v>15</v>
      </c>
    </row>
    <row r="52" spans="1:14" ht="30" customHeight="1">
      <c r="A52" s="113" t="s">
        <v>803</v>
      </c>
      <c r="B52" s="172">
        <v>0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02">
        <f t="shared" si="9"/>
        <v>0</v>
      </c>
    </row>
    <row r="53" spans="1:14" ht="30" customHeight="1">
      <c r="A53" s="113" t="s">
        <v>776</v>
      </c>
      <c r="B53" s="172">
        <v>0</v>
      </c>
      <c r="C53" s="172">
        <v>0</v>
      </c>
      <c r="D53" s="172">
        <v>0</v>
      </c>
      <c r="E53" s="172">
        <v>0</v>
      </c>
      <c r="F53" s="172">
        <v>24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25</v>
      </c>
      <c r="M53" s="172">
        <v>0</v>
      </c>
      <c r="N53" s="102">
        <f t="shared" si="9"/>
        <v>49</v>
      </c>
    </row>
    <row r="54" spans="1:14" ht="30" customHeight="1">
      <c r="A54" s="113" t="s">
        <v>780</v>
      </c>
      <c r="B54" s="172">
        <v>0</v>
      </c>
      <c r="C54" s="172">
        <v>0</v>
      </c>
      <c r="D54" s="172">
        <v>0</v>
      </c>
      <c r="E54" s="172">
        <v>0</v>
      </c>
      <c r="F54" s="172">
        <v>0</v>
      </c>
      <c r="G54" s="172">
        <v>9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28</v>
      </c>
      <c r="N54" s="102">
        <f t="shared" si="9"/>
        <v>37</v>
      </c>
    </row>
    <row r="55" spans="1:14" ht="30" customHeight="1">
      <c r="A55" s="113" t="s">
        <v>781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02">
        <f t="shared" si="9"/>
        <v>0</v>
      </c>
    </row>
    <row r="56" spans="1:14" ht="30" customHeight="1">
      <c r="A56" s="113" t="s">
        <v>774</v>
      </c>
      <c r="B56" s="172">
        <v>0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02">
        <f t="shared" si="9"/>
        <v>0</v>
      </c>
    </row>
    <row r="57" spans="1:14" ht="30" customHeight="1">
      <c r="A57" s="113" t="s">
        <v>804</v>
      </c>
      <c r="B57" s="172">
        <v>0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02">
        <f t="shared" si="9"/>
        <v>0</v>
      </c>
    </row>
    <row r="58" spans="1:14" ht="30" customHeight="1">
      <c r="A58" s="113" t="s">
        <v>775</v>
      </c>
      <c r="B58" s="172">
        <v>0</v>
      </c>
      <c r="C58" s="172">
        <v>0</v>
      </c>
      <c r="D58" s="172">
        <v>0</v>
      </c>
      <c r="E58" s="172">
        <v>18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02">
        <f t="shared" si="9"/>
        <v>18</v>
      </c>
    </row>
    <row r="59" spans="1:14" ht="30" customHeight="1">
      <c r="A59" s="113" t="s">
        <v>805</v>
      </c>
      <c r="B59" s="172">
        <v>0</v>
      </c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02">
        <f t="shared" si="9"/>
        <v>0</v>
      </c>
    </row>
    <row r="60" spans="1:14" ht="30" customHeight="1">
      <c r="A60" s="113" t="s">
        <v>806</v>
      </c>
      <c r="B60" s="172">
        <v>0</v>
      </c>
      <c r="C60" s="172">
        <v>0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15</v>
      </c>
      <c r="M60" s="172">
        <v>0</v>
      </c>
      <c r="N60" s="102">
        <f t="shared" si="9"/>
        <v>15</v>
      </c>
    </row>
    <row r="61" spans="1:14" ht="30" customHeight="1">
      <c r="A61" s="113" t="s">
        <v>807</v>
      </c>
      <c r="B61" s="172">
        <v>0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02">
        <f t="shared" si="9"/>
        <v>0</v>
      </c>
    </row>
    <row r="62" spans="1:14" ht="30" customHeight="1">
      <c r="A62" s="113" t="s">
        <v>777</v>
      </c>
      <c r="B62" s="172">
        <v>0</v>
      </c>
      <c r="C62" s="172">
        <v>7</v>
      </c>
      <c r="D62" s="172">
        <v>24</v>
      </c>
      <c r="E62" s="172">
        <v>37</v>
      </c>
      <c r="F62" s="172">
        <v>32</v>
      </c>
      <c r="G62" s="172">
        <v>15</v>
      </c>
      <c r="H62" s="172">
        <v>26</v>
      </c>
      <c r="I62" s="172">
        <v>33</v>
      </c>
      <c r="J62" s="172">
        <v>25</v>
      </c>
      <c r="K62" s="172">
        <v>47</v>
      </c>
      <c r="L62" s="172">
        <v>14</v>
      </c>
      <c r="M62" s="172">
        <v>21</v>
      </c>
      <c r="N62" s="102">
        <f t="shared" si="9"/>
        <v>281</v>
      </c>
    </row>
    <row r="63" spans="1:14" ht="30" customHeight="1">
      <c r="A63" s="113" t="s">
        <v>778</v>
      </c>
      <c r="B63" s="172">
        <v>0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02">
        <f t="shared" si="9"/>
        <v>0</v>
      </c>
    </row>
    <row r="64" spans="1:14" ht="30" customHeight="1">
      <c r="A64" s="113" t="s">
        <v>808</v>
      </c>
      <c r="B64" s="172">
        <v>0</v>
      </c>
      <c r="C64" s="172">
        <v>0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11</v>
      </c>
      <c r="K64" s="172">
        <v>0</v>
      </c>
      <c r="L64" s="172">
        <v>0</v>
      </c>
      <c r="M64" s="172">
        <v>0</v>
      </c>
      <c r="N64" s="102">
        <f t="shared" si="9"/>
        <v>11</v>
      </c>
    </row>
    <row r="65" spans="1:14" ht="30" customHeight="1">
      <c r="A65" s="113" t="s">
        <v>809</v>
      </c>
      <c r="B65" s="172">
        <v>0</v>
      </c>
      <c r="C65" s="172">
        <v>0</v>
      </c>
      <c r="D65" s="172">
        <v>0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02">
        <f t="shared" si="9"/>
        <v>0</v>
      </c>
    </row>
    <row r="66" spans="1:14" ht="30" customHeight="1">
      <c r="A66" s="113" t="s">
        <v>779</v>
      </c>
      <c r="B66" s="172">
        <v>0</v>
      </c>
      <c r="C66" s="172">
        <v>0</v>
      </c>
      <c r="D66" s="172">
        <v>13</v>
      </c>
      <c r="E66" s="172">
        <v>0</v>
      </c>
      <c r="F66" s="172">
        <v>0</v>
      </c>
      <c r="G66" s="172">
        <v>0</v>
      </c>
      <c r="H66" s="172">
        <v>22</v>
      </c>
      <c r="I66" s="172">
        <v>18</v>
      </c>
      <c r="J66" s="172">
        <v>0</v>
      </c>
      <c r="K66" s="172">
        <v>51</v>
      </c>
      <c r="L66" s="172">
        <v>16</v>
      </c>
      <c r="M66" s="172">
        <v>36</v>
      </c>
      <c r="N66" s="102">
        <f t="shared" si="9"/>
        <v>156</v>
      </c>
    </row>
    <row r="67" spans="1:14" ht="30" customHeight="1">
      <c r="A67" s="113" t="s">
        <v>810</v>
      </c>
      <c r="B67" s="172">
        <v>2</v>
      </c>
      <c r="C67" s="172">
        <v>8</v>
      </c>
      <c r="D67" s="172">
        <v>0</v>
      </c>
      <c r="E67" s="172">
        <v>0</v>
      </c>
      <c r="F67" s="172">
        <v>13</v>
      </c>
      <c r="G67" s="172">
        <v>0</v>
      </c>
      <c r="H67" s="172">
        <v>10</v>
      </c>
      <c r="I67" s="172">
        <v>37</v>
      </c>
      <c r="J67" s="172">
        <v>66</v>
      </c>
      <c r="K67" s="172">
        <v>24</v>
      </c>
      <c r="L67" s="172">
        <v>17</v>
      </c>
      <c r="M67" s="172">
        <v>0</v>
      </c>
      <c r="N67" s="102">
        <f t="shared" si="9"/>
        <v>177</v>
      </c>
    </row>
    <row r="68" spans="1:14" ht="30" customHeight="1">
      <c r="A68" s="113" t="s">
        <v>782</v>
      </c>
      <c r="B68" s="172">
        <v>2</v>
      </c>
      <c r="C68" s="172">
        <v>6</v>
      </c>
      <c r="D68" s="172">
        <v>16</v>
      </c>
      <c r="E68" s="172">
        <v>19</v>
      </c>
      <c r="F68" s="172">
        <v>0</v>
      </c>
      <c r="G68" s="172">
        <v>16</v>
      </c>
      <c r="H68" s="172">
        <v>8</v>
      </c>
      <c r="I68" s="172">
        <v>0</v>
      </c>
      <c r="J68" s="172">
        <v>24</v>
      </c>
      <c r="K68" s="172">
        <v>16</v>
      </c>
      <c r="L68" s="172">
        <v>13</v>
      </c>
      <c r="M68" s="172">
        <v>33</v>
      </c>
      <c r="N68" s="102">
        <f t="shared" si="9"/>
        <v>153</v>
      </c>
    </row>
    <row r="69" spans="1:14" ht="30" customHeight="1">
      <c r="A69" s="113" t="s">
        <v>811</v>
      </c>
      <c r="B69" s="172">
        <v>0</v>
      </c>
      <c r="C69" s="172">
        <v>0</v>
      </c>
      <c r="D69" s="172">
        <v>0</v>
      </c>
      <c r="E69" s="172">
        <v>32</v>
      </c>
      <c r="F69" s="172">
        <v>0</v>
      </c>
      <c r="G69" s="172">
        <v>21</v>
      </c>
      <c r="H69" s="172">
        <v>0</v>
      </c>
      <c r="I69" s="172">
        <v>0</v>
      </c>
      <c r="J69" s="172">
        <v>0</v>
      </c>
      <c r="K69" s="172">
        <v>26</v>
      </c>
      <c r="L69" s="172">
        <v>0</v>
      </c>
      <c r="M69" s="172">
        <v>0</v>
      </c>
      <c r="N69" s="102">
        <f t="shared" si="9"/>
        <v>79</v>
      </c>
    </row>
    <row r="70" spans="1:14" ht="30" customHeight="1">
      <c r="A70" s="113" t="s">
        <v>515</v>
      </c>
      <c r="B70" s="172">
        <v>0</v>
      </c>
      <c r="C70" s="172">
        <v>0</v>
      </c>
      <c r="D70" s="172">
        <v>0</v>
      </c>
      <c r="E70" s="172">
        <v>0</v>
      </c>
      <c r="F70" s="172">
        <v>21</v>
      </c>
      <c r="G70" s="172">
        <v>0</v>
      </c>
      <c r="H70" s="172">
        <v>0</v>
      </c>
      <c r="I70" s="172">
        <v>0</v>
      </c>
      <c r="J70" s="172">
        <v>0</v>
      </c>
      <c r="K70" s="172">
        <v>21</v>
      </c>
      <c r="L70" s="172">
        <v>0</v>
      </c>
      <c r="M70" s="172">
        <v>0</v>
      </c>
      <c r="N70" s="102">
        <f t="shared" si="9"/>
        <v>42</v>
      </c>
    </row>
    <row r="71" spans="1:14" ht="25.5">
      <c r="A71" s="113" t="s">
        <v>31</v>
      </c>
      <c r="B71" s="172">
        <v>2</v>
      </c>
      <c r="C71" s="172">
        <v>0</v>
      </c>
      <c r="D71" s="172">
        <v>0</v>
      </c>
      <c r="E71" s="172">
        <v>25</v>
      </c>
      <c r="F71" s="172">
        <v>0</v>
      </c>
      <c r="G71" s="172">
        <v>16</v>
      </c>
      <c r="H71" s="172">
        <v>0</v>
      </c>
      <c r="I71" s="172">
        <v>0</v>
      </c>
      <c r="J71" s="172">
        <v>0</v>
      </c>
      <c r="K71" s="172">
        <v>0</v>
      </c>
      <c r="L71" s="172">
        <v>0</v>
      </c>
      <c r="M71" s="172">
        <v>0</v>
      </c>
      <c r="N71" s="102">
        <f t="shared" si="9"/>
        <v>43</v>
      </c>
    </row>
    <row r="72" spans="1:14" ht="25.5">
      <c r="A72" s="118" t="s">
        <v>765</v>
      </c>
      <c r="B72" s="174">
        <f>SUM(B73)</f>
        <v>0</v>
      </c>
      <c r="C72" s="174">
        <f aca="true" t="shared" si="10" ref="C72:N72">SUM(C73)</f>
        <v>0</v>
      </c>
      <c r="D72" s="174">
        <f t="shared" si="10"/>
        <v>0</v>
      </c>
      <c r="E72" s="174">
        <f t="shared" si="10"/>
        <v>0</v>
      </c>
      <c r="F72" s="174">
        <f t="shared" si="10"/>
        <v>0</v>
      </c>
      <c r="G72" s="174">
        <f t="shared" si="10"/>
        <v>0</v>
      </c>
      <c r="H72" s="174">
        <f t="shared" si="10"/>
        <v>0</v>
      </c>
      <c r="I72" s="174">
        <f t="shared" si="10"/>
        <v>0</v>
      </c>
      <c r="J72" s="174">
        <f t="shared" si="10"/>
        <v>0</v>
      </c>
      <c r="K72" s="174">
        <f t="shared" si="10"/>
        <v>0</v>
      </c>
      <c r="L72" s="174">
        <f t="shared" si="10"/>
        <v>0</v>
      </c>
      <c r="M72" s="174">
        <f t="shared" si="10"/>
        <v>0</v>
      </c>
      <c r="N72" s="175">
        <f t="shared" si="10"/>
        <v>0</v>
      </c>
    </row>
    <row r="73" spans="1:14" ht="25.5">
      <c r="A73" s="113" t="s">
        <v>812</v>
      </c>
      <c r="B73" s="172">
        <v>0</v>
      </c>
      <c r="C73" s="172"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0</v>
      </c>
      <c r="I73" s="172">
        <v>0</v>
      </c>
      <c r="J73" s="172">
        <v>0</v>
      </c>
      <c r="K73" s="172">
        <v>0</v>
      </c>
      <c r="L73" s="172">
        <v>0</v>
      </c>
      <c r="M73" s="172">
        <v>0</v>
      </c>
      <c r="N73" s="102">
        <v>0</v>
      </c>
    </row>
    <row r="74" spans="1:14" ht="25.5">
      <c r="A74" s="118" t="s">
        <v>783</v>
      </c>
      <c r="B74" s="177">
        <f>SUM(B75)</f>
        <v>9</v>
      </c>
      <c r="C74" s="177">
        <f aca="true" t="shared" si="11" ref="C74:M74">SUM(C75)</f>
        <v>14</v>
      </c>
      <c r="D74" s="177">
        <f t="shared" si="11"/>
        <v>16</v>
      </c>
      <c r="E74" s="177">
        <f t="shared" si="11"/>
        <v>0</v>
      </c>
      <c r="F74" s="177">
        <f t="shared" si="11"/>
        <v>0</v>
      </c>
      <c r="G74" s="177">
        <f t="shared" si="11"/>
        <v>28</v>
      </c>
      <c r="H74" s="177">
        <f t="shared" si="11"/>
        <v>19</v>
      </c>
      <c r="I74" s="177">
        <f t="shared" si="11"/>
        <v>0</v>
      </c>
      <c r="J74" s="177">
        <f t="shared" si="11"/>
        <v>33</v>
      </c>
      <c r="K74" s="177">
        <f t="shared" si="11"/>
        <v>27</v>
      </c>
      <c r="L74" s="177">
        <f t="shared" si="11"/>
        <v>0</v>
      </c>
      <c r="M74" s="177">
        <f t="shared" si="11"/>
        <v>22</v>
      </c>
      <c r="N74" s="175">
        <f>SUM(B74:M74)</f>
        <v>168</v>
      </c>
    </row>
    <row r="75" spans="1:14" ht="25.5">
      <c r="A75" s="113" t="s">
        <v>813</v>
      </c>
      <c r="B75" s="172">
        <v>9</v>
      </c>
      <c r="C75" s="172">
        <v>14</v>
      </c>
      <c r="D75" s="172">
        <v>16</v>
      </c>
      <c r="E75" s="172">
        <v>0</v>
      </c>
      <c r="F75" s="172">
        <v>0</v>
      </c>
      <c r="G75" s="172">
        <v>28</v>
      </c>
      <c r="H75" s="172">
        <v>19</v>
      </c>
      <c r="I75" s="172">
        <v>0</v>
      </c>
      <c r="J75" s="172">
        <v>33</v>
      </c>
      <c r="K75" s="172">
        <v>27</v>
      </c>
      <c r="L75" s="178">
        <v>0</v>
      </c>
      <c r="M75" s="172">
        <v>22</v>
      </c>
      <c r="N75" s="102">
        <f>SUM(B75:M75)</f>
        <v>168</v>
      </c>
    </row>
    <row r="76" spans="1:14" ht="25.5">
      <c r="A76" s="118" t="s">
        <v>814</v>
      </c>
      <c r="B76" s="174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5">
        <f>SUM(B76:M76)</f>
        <v>0</v>
      </c>
    </row>
    <row r="77" spans="1:14" ht="25.5">
      <c r="A77" s="113" t="s">
        <v>785</v>
      </c>
      <c r="B77" s="180">
        <v>164</v>
      </c>
      <c r="C77" s="180">
        <v>906</v>
      </c>
      <c r="D77" s="180">
        <v>1299</v>
      </c>
      <c r="E77" s="180">
        <v>7885</v>
      </c>
      <c r="F77" s="180">
        <v>4196</v>
      </c>
      <c r="G77" s="180">
        <v>1805</v>
      </c>
      <c r="H77" s="180">
        <v>2253</v>
      </c>
      <c r="I77" s="180">
        <v>2478</v>
      </c>
      <c r="J77" s="180">
        <v>1194</v>
      </c>
      <c r="K77" s="180">
        <v>549</v>
      </c>
      <c r="L77" s="180">
        <v>1078</v>
      </c>
      <c r="M77" s="180">
        <v>217</v>
      </c>
      <c r="N77" s="102">
        <f>SUM(B77:M77)</f>
        <v>24024</v>
      </c>
    </row>
    <row r="78" spans="1:14" ht="12.75">
      <c r="A78" s="190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s="191" customFormat="1" ht="12.75">
      <c r="A79" s="182" t="s">
        <v>786</v>
      </c>
      <c r="B79" s="183"/>
      <c r="C79" s="183"/>
      <c r="D79" s="183"/>
      <c r="E79" s="183"/>
      <c r="F79" s="183"/>
      <c r="G79" s="183"/>
      <c r="H79" s="183"/>
      <c r="I79" s="183"/>
      <c r="K79" s="183"/>
      <c r="L79" s="183"/>
      <c r="M79" s="183"/>
      <c r="N79" s="185"/>
    </row>
    <row r="80" spans="1:2" s="191" customFormat="1" ht="12.75">
      <c r="A80" s="290" t="s">
        <v>787</v>
      </c>
      <c r="B80" s="290"/>
    </row>
    <row r="81" spans="1:14" ht="12.75">
      <c r="A81" s="192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ht="12.75">
      <c r="A82" s="181"/>
    </row>
    <row r="83" ht="12.75">
      <c r="A83" s="181"/>
    </row>
    <row r="84" ht="12.75">
      <c r="A84" s="181"/>
    </row>
    <row r="85" ht="12.75">
      <c r="A85" s="181"/>
    </row>
    <row r="86" ht="12.75">
      <c r="A86" s="181"/>
    </row>
    <row r="87" ht="12.75">
      <c r="A87" s="181"/>
    </row>
    <row r="88" ht="12.75">
      <c r="A88" s="181"/>
    </row>
    <row r="89" ht="12.75">
      <c r="A89" s="181"/>
    </row>
    <row r="90" ht="12.75">
      <c r="A90" s="181"/>
    </row>
    <row r="91" ht="12.75">
      <c r="A91" s="181"/>
    </row>
    <row r="92" ht="12.75">
      <c r="A92" s="181"/>
    </row>
    <row r="93" ht="12.75">
      <c r="A93" s="181"/>
    </row>
    <row r="94" ht="12.75">
      <c r="A94" s="181"/>
    </row>
    <row r="95" ht="12.75">
      <c r="A95" s="181"/>
    </row>
    <row r="96" ht="12.75">
      <c r="A96" s="181"/>
    </row>
  </sheetData>
  <sheetProtection/>
  <mergeCells count="2">
    <mergeCell ref="A1:N1"/>
    <mergeCell ref="A80:B8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4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7.140625" style="196" customWidth="1"/>
    <col min="2" max="4" width="8.7109375" style="196" customWidth="1"/>
    <col min="5" max="6" width="8.7109375" style="112" customWidth="1"/>
    <col min="7" max="9" width="8.7109375" style="196" customWidth="1"/>
    <col min="10" max="10" width="10.00390625" style="196" customWidth="1"/>
    <col min="11" max="14" width="8.7109375" style="196" customWidth="1"/>
    <col min="15" max="16384" width="9.28125" style="196" customWidth="1"/>
  </cols>
  <sheetData>
    <row r="1" spans="1:14" s="193" customFormat="1" ht="39.75" customHeight="1">
      <c r="A1" s="292" t="s">
        <v>815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s="195" customFormat="1" ht="39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65.25" customHeight="1">
      <c r="A3" s="166" t="s">
        <v>816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ht="30" customHeight="1">
      <c r="A4" s="101" t="s">
        <v>326</v>
      </c>
      <c r="B4" s="102">
        <f>B5+B74</f>
        <v>943</v>
      </c>
      <c r="C4" s="102">
        <f aca="true" t="shared" si="0" ref="C4:M4">C5+C74</f>
        <v>2051</v>
      </c>
      <c r="D4" s="102">
        <f t="shared" si="0"/>
        <v>3520</v>
      </c>
      <c r="E4" s="102">
        <f t="shared" si="0"/>
        <v>5350</v>
      </c>
      <c r="F4" s="102">
        <f t="shared" si="0"/>
        <v>4355</v>
      </c>
      <c r="G4" s="102">
        <f t="shared" si="0"/>
        <v>2012</v>
      </c>
      <c r="H4" s="102">
        <f t="shared" si="0"/>
        <v>5318</v>
      </c>
      <c r="I4" s="102">
        <f t="shared" si="0"/>
        <v>4673</v>
      </c>
      <c r="J4" s="102">
        <f t="shared" si="0"/>
        <v>7033</v>
      </c>
      <c r="K4" s="102">
        <f t="shared" si="0"/>
        <v>3410</v>
      </c>
      <c r="L4" s="102">
        <f t="shared" si="0"/>
        <v>4162</v>
      </c>
      <c r="M4" s="102">
        <f t="shared" si="0"/>
        <v>3291</v>
      </c>
      <c r="N4" s="188">
        <f>SUM(B4:M4)</f>
        <v>46118</v>
      </c>
    </row>
    <row r="5" spans="1:14" ht="30" customHeight="1">
      <c r="A5" s="101" t="s">
        <v>757</v>
      </c>
      <c r="B5" s="102">
        <f>B6+B17+B26+B37+B68+B70+B72+B73</f>
        <v>835</v>
      </c>
      <c r="C5" s="102">
        <f aca="true" t="shared" si="1" ref="C5:M5">C6+C17+C26+C37+C68+C70+C72+C73</f>
        <v>1666</v>
      </c>
      <c r="D5" s="102">
        <f t="shared" si="1"/>
        <v>2899</v>
      </c>
      <c r="E5" s="102">
        <f t="shared" si="1"/>
        <v>3428</v>
      </c>
      <c r="F5" s="102">
        <f t="shared" si="1"/>
        <v>2990</v>
      </c>
      <c r="G5" s="102">
        <f t="shared" si="1"/>
        <v>1689</v>
      </c>
      <c r="H5" s="102">
        <f t="shared" si="1"/>
        <v>4649</v>
      </c>
      <c r="I5" s="102">
        <f t="shared" si="1"/>
        <v>4199</v>
      </c>
      <c r="J5" s="102">
        <f t="shared" si="1"/>
        <v>5752</v>
      </c>
      <c r="K5" s="102">
        <f t="shared" si="1"/>
        <v>2681</v>
      </c>
      <c r="L5" s="102">
        <f t="shared" si="1"/>
        <v>3427</v>
      </c>
      <c r="M5" s="102">
        <f t="shared" si="1"/>
        <v>1557</v>
      </c>
      <c r="N5" s="188">
        <f aca="true" t="shared" si="2" ref="N5:N68">SUM(B5:M5)</f>
        <v>35772</v>
      </c>
    </row>
    <row r="6" spans="1:23" ht="30" customHeight="1">
      <c r="A6" s="118" t="s">
        <v>758</v>
      </c>
      <c r="B6" s="174">
        <f>SUM(B7:B16)</f>
        <v>658</v>
      </c>
      <c r="C6" s="174">
        <f>SUM(C7:C16)</f>
        <v>1383</v>
      </c>
      <c r="D6" s="174">
        <f>SUM(D7:D16)</f>
        <v>2511</v>
      </c>
      <c r="E6" s="174">
        <f aca="true" t="shared" si="3" ref="E6:M6">SUM(E7:E16)</f>
        <v>2928</v>
      </c>
      <c r="F6" s="174">
        <f t="shared" si="3"/>
        <v>2338</v>
      </c>
      <c r="G6" s="174">
        <f t="shared" si="3"/>
        <v>1297</v>
      </c>
      <c r="H6" s="174">
        <f t="shared" si="3"/>
        <v>4165</v>
      </c>
      <c r="I6" s="174">
        <f t="shared" si="3"/>
        <v>3654</v>
      </c>
      <c r="J6" s="174">
        <f t="shared" si="3"/>
        <v>5112</v>
      </c>
      <c r="K6" s="174">
        <f t="shared" si="3"/>
        <v>1983</v>
      </c>
      <c r="L6" s="174">
        <f t="shared" si="3"/>
        <v>3003</v>
      </c>
      <c r="M6" s="174">
        <f t="shared" si="3"/>
        <v>269</v>
      </c>
      <c r="N6" s="188">
        <f t="shared" si="2"/>
        <v>29301</v>
      </c>
      <c r="W6" s="112"/>
    </row>
    <row r="7" spans="1:14" ht="30" customHeight="1">
      <c r="A7" s="101" t="s">
        <v>14</v>
      </c>
      <c r="B7" s="172">
        <v>0</v>
      </c>
      <c r="C7" s="172">
        <v>0</v>
      </c>
      <c r="D7" s="172">
        <v>1181</v>
      </c>
      <c r="E7" s="172">
        <v>2105</v>
      </c>
      <c r="F7" s="172">
        <v>1681</v>
      </c>
      <c r="G7" s="172">
        <v>1182</v>
      </c>
      <c r="H7" s="172">
        <v>3357</v>
      </c>
      <c r="I7" s="172">
        <v>2654</v>
      </c>
      <c r="J7" s="172">
        <v>2951</v>
      </c>
      <c r="K7" s="172">
        <v>1617</v>
      </c>
      <c r="L7" s="172">
        <v>1487</v>
      </c>
      <c r="M7" s="172">
        <v>163</v>
      </c>
      <c r="N7" s="188">
        <f t="shared" si="2"/>
        <v>18378</v>
      </c>
    </row>
    <row r="8" spans="1:14" ht="30" customHeight="1">
      <c r="A8" s="101" t="s">
        <v>15</v>
      </c>
      <c r="B8" s="172">
        <v>0</v>
      </c>
      <c r="C8" s="172">
        <v>0</v>
      </c>
      <c r="D8" s="172">
        <v>144</v>
      </c>
      <c r="E8" s="172">
        <v>64</v>
      </c>
      <c r="F8" s="172">
        <v>20</v>
      </c>
      <c r="G8" s="172">
        <v>4</v>
      </c>
      <c r="H8" s="172">
        <v>7</v>
      </c>
      <c r="I8" s="172">
        <v>57</v>
      </c>
      <c r="J8" s="172">
        <v>90</v>
      </c>
      <c r="K8" s="172">
        <v>34</v>
      </c>
      <c r="L8" s="172">
        <v>42</v>
      </c>
      <c r="M8" s="172">
        <v>0</v>
      </c>
      <c r="N8" s="188">
        <f t="shared" si="2"/>
        <v>462</v>
      </c>
    </row>
    <row r="9" spans="1:14" ht="30" customHeight="1">
      <c r="A9" s="113" t="s">
        <v>13</v>
      </c>
      <c r="B9" s="172">
        <v>0</v>
      </c>
      <c r="C9" s="172">
        <v>0</v>
      </c>
      <c r="D9" s="172">
        <v>66</v>
      </c>
      <c r="E9" s="172">
        <v>55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88">
        <f t="shared" si="2"/>
        <v>121</v>
      </c>
    </row>
    <row r="10" spans="1:14" ht="30" customHeight="1">
      <c r="A10" s="101" t="s">
        <v>790</v>
      </c>
      <c r="B10" s="172">
        <v>0</v>
      </c>
      <c r="C10" s="172">
        <v>0</v>
      </c>
      <c r="D10" s="172">
        <v>980</v>
      </c>
      <c r="E10" s="172">
        <v>589</v>
      </c>
      <c r="F10" s="172">
        <v>637</v>
      </c>
      <c r="G10" s="172">
        <v>111</v>
      </c>
      <c r="H10" s="172">
        <v>801</v>
      </c>
      <c r="I10" s="172">
        <v>898</v>
      </c>
      <c r="J10" s="172">
        <v>1371</v>
      </c>
      <c r="K10" s="172">
        <v>332</v>
      </c>
      <c r="L10" s="172">
        <v>1474</v>
      </c>
      <c r="M10" s="172">
        <v>64</v>
      </c>
      <c r="N10" s="188">
        <f t="shared" si="2"/>
        <v>7257</v>
      </c>
    </row>
    <row r="11" spans="1:14" ht="30" customHeight="1">
      <c r="A11" s="101" t="s">
        <v>19</v>
      </c>
      <c r="B11" s="172">
        <v>0</v>
      </c>
      <c r="C11" s="172">
        <v>0</v>
      </c>
      <c r="D11" s="172">
        <v>16</v>
      </c>
      <c r="E11" s="172">
        <v>13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88">
        <f t="shared" si="2"/>
        <v>29</v>
      </c>
    </row>
    <row r="12" spans="1:14" ht="30" customHeight="1">
      <c r="A12" s="101" t="s">
        <v>17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43</v>
      </c>
      <c r="J12" s="172">
        <v>0</v>
      </c>
      <c r="K12" s="172">
        <v>0</v>
      </c>
      <c r="L12" s="172">
        <v>0</v>
      </c>
      <c r="M12" s="172">
        <v>42</v>
      </c>
      <c r="N12" s="188">
        <f t="shared" si="2"/>
        <v>85</v>
      </c>
    </row>
    <row r="13" spans="1:14" ht="30" customHeight="1">
      <c r="A13" s="101" t="s">
        <v>796</v>
      </c>
      <c r="B13" s="172">
        <v>0</v>
      </c>
      <c r="C13" s="172">
        <v>0</v>
      </c>
      <c r="D13" s="172">
        <v>99</v>
      </c>
      <c r="E13" s="172">
        <v>68</v>
      </c>
      <c r="F13" s="172">
        <v>0</v>
      </c>
      <c r="G13" s="172">
        <v>0</v>
      </c>
      <c r="H13" s="172">
        <v>0</v>
      </c>
      <c r="I13" s="172">
        <v>2</v>
      </c>
      <c r="J13" s="172">
        <v>0</v>
      </c>
      <c r="K13" s="172">
        <v>0</v>
      </c>
      <c r="L13" s="172">
        <v>0</v>
      </c>
      <c r="M13" s="172">
        <v>0</v>
      </c>
      <c r="N13" s="188">
        <f t="shared" si="2"/>
        <v>169</v>
      </c>
    </row>
    <row r="14" spans="1:14" ht="30" customHeight="1">
      <c r="A14" s="113" t="s">
        <v>86</v>
      </c>
      <c r="B14" s="172">
        <v>0</v>
      </c>
      <c r="C14" s="172">
        <v>0</v>
      </c>
      <c r="D14" s="172">
        <v>21</v>
      </c>
      <c r="E14" s="172">
        <v>11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88">
        <f t="shared" si="2"/>
        <v>32</v>
      </c>
    </row>
    <row r="15" spans="1:14" ht="30" customHeight="1">
      <c r="A15" s="101" t="s">
        <v>18</v>
      </c>
      <c r="B15" s="172">
        <v>0</v>
      </c>
      <c r="C15" s="172">
        <v>0</v>
      </c>
      <c r="D15" s="172">
        <v>4</v>
      </c>
      <c r="E15" s="172">
        <v>23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88">
        <f t="shared" si="2"/>
        <v>27</v>
      </c>
    </row>
    <row r="16" spans="1:14" ht="30" customHeight="1">
      <c r="A16" s="101" t="s">
        <v>817</v>
      </c>
      <c r="B16" s="172">
        <v>658</v>
      </c>
      <c r="C16" s="172">
        <v>1383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700</v>
      </c>
      <c r="K16" s="172">
        <v>0</v>
      </c>
      <c r="L16" s="172">
        <v>0</v>
      </c>
      <c r="M16" s="172">
        <v>0</v>
      </c>
      <c r="N16" s="188">
        <f t="shared" si="2"/>
        <v>2741</v>
      </c>
    </row>
    <row r="17" spans="1:14" ht="30" customHeight="1">
      <c r="A17" s="118" t="s">
        <v>760</v>
      </c>
      <c r="B17" s="177">
        <f>SUM(B18:B25)</f>
        <v>0</v>
      </c>
      <c r="C17" s="177">
        <f aca="true" t="shared" si="4" ref="C17:M17">SUM(C18:C25)</f>
        <v>0</v>
      </c>
      <c r="D17" s="177">
        <f>SUM(D18:D25)</f>
        <v>66</v>
      </c>
      <c r="E17" s="177">
        <f t="shared" si="4"/>
        <v>76</v>
      </c>
      <c r="F17" s="177">
        <f t="shared" si="4"/>
        <v>129</v>
      </c>
      <c r="G17" s="177">
        <f t="shared" si="4"/>
        <v>98</v>
      </c>
      <c r="H17" s="177">
        <f t="shared" si="4"/>
        <v>58</v>
      </c>
      <c r="I17" s="177">
        <f t="shared" si="4"/>
        <v>180</v>
      </c>
      <c r="J17" s="177">
        <f>SUM(J18:J25)</f>
        <v>194</v>
      </c>
      <c r="K17" s="177">
        <f t="shared" si="4"/>
        <v>195</v>
      </c>
      <c r="L17" s="177">
        <f t="shared" si="4"/>
        <v>101</v>
      </c>
      <c r="M17" s="177">
        <f t="shared" si="4"/>
        <v>388</v>
      </c>
      <c r="N17" s="188">
        <f t="shared" si="2"/>
        <v>1485</v>
      </c>
    </row>
    <row r="18" spans="1:14" ht="30" customHeight="1">
      <c r="A18" s="113" t="s">
        <v>761</v>
      </c>
      <c r="B18" s="172">
        <v>0</v>
      </c>
      <c r="C18" s="172">
        <v>0</v>
      </c>
      <c r="D18" s="172">
        <v>26</v>
      </c>
      <c r="E18" s="172">
        <v>32</v>
      </c>
      <c r="F18" s="172">
        <v>67</v>
      </c>
      <c r="G18" s="172">
        <v>61</v>
      </c>
      <c r="H18" s="172">
        <v>14</v>
      </c>
      <c r="I18" s="172">
        <v>151</v>
      </c>
      <c r="J18" s="172">
        <v>127</v>
      </c>
      <c r="K18" s="172">
        <v>142</v>
      </c>
      <c r="L18" s="172">
        <v>71</v>
      </c>
      <c r="M18" s="172">
        <v>313</v>
      </c>
      <c r="N18" s="188">
        <f t="shared" si="2"/>
        <v>1004</v>
      </c>
    </row>
    <row r="19" spans="1:14" ht="30" customHeight="1">
      <c r="A19" s="113" t="s">
        <v>25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88">
        <f t="shared" si="2"/>
        <v>0</v>
      </c>
    </row>
    <row r="20" spans="1:31" ht="30" customHeight="1">
      <c r="A20" s="113" t="s">
        <v>24</v>
      </c>
      <c r="B20" s="172">
        <v>0</v>
      </c>
      <c r="C20" s="172">
        <v>0</v>
      </c>
      <c r="D20" s="172">
        <v>0</v>
      </c>
      <c r="E20" s="172">
        <v>0</v>
      </c>
      <c r="F20" s="172">
        <v>14</v>
      </c>
      <c r="G20" s="172">
        <v>0</v>
      </c>
      <c r="H20" s="172">
        <v>0</v>
      </c>
      <c r="I20" s="172">
        <v>10</v>
      </c>
      <c r="J20" s="172">
        <v>0</v>
      </c>
      <c r="K20" s="172">
        <v>0</v>
      </c>
      <c r="L20" s="172">
        <v>2</v>
      </c>
      <c r="M20" s="172">
        <v>0</v>
      </c>
      <c r="N20" s="188">
        <f t="shared" si="2"/>
        <v>26</v>
      </c>
      <c r="R20" s="197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9"/>
    </row>
    <row r="21" spans="1:31" ht="30" customHeight="1">
      <c r="A21" s="113" t="s">
        <v>26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88">
        <f t="shared" si="2"/>
        <v>0</v>
      </c>
      <c r="R21" s="158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1"/>
    </row>
    <row r="22" spans="1:31" ht="30" customHeight="1">
      <c r="A22" s="113" t="s">
        <v>798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2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88">
        <f t="shared" si="2"/>
        <v>2</v>
      </c>
      <c r="R22" s="158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1"/>
    </row>
    <row r="23" spans="1:31" ht="30" customHeight="1">
      <c r="A23" s="113" t="s">
        <v>762</v>
      </c>
      <c r="B23" s="172">
        <v>0</v>
      </c>
      <c r="C23" s="172">
        <v>0</v>
      </c>
      <c r="D23" s="172">
        <v>0</v>
      </c>
      <c r="E23" s="172">
        <v>0</v>
      </c>
      <c r="F23" s="172">
        <v>4</v>
      </c>
      <c r="G23" s="172">
        <v>0</v>
      </c>
      <c r="H23" s="172">
        <v>0</v>
      </c>
      <c r="I23" s="172">
        <v>3</v>
      </c>
      <c r="J23" s="172">
        <v>0</v>
      </c>
      <c r="K23" s="172">
        <v>0</v>
      </c>
      <c r="L23" s="172">
        <v>0</v>
      </c>
      <c r="M23" s="172">
        <v>0</v>
      </c>
      <c r="N23" s="188">
        <f t="shared" si="2"/>
        <v>7</v>
      </c>
      <c r="R23" s="158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1"/>
    </row>
    <row r="24" spans="1:31" ht="30" customHeight="1">
      <c r="A24" s="113" t="s">
        <v>763</v>
      </c>
      <c r="B24" s="172">
        <v>0</v>
      </c>
      <c r="C24" s="172">
        <v>0</v>
      </c>
      <c r="D24" s="172">
        <v>40</v>
      </c>
      <c r="E24" s="172">
        <v>30</v>
      </c>
      <c r="F24" s="172">
        <v>44</v>
      </c>
      <c r="G24" s="172">
        <v>37</v>
      </c>
      <c r="H24" s="172">
        <v>42</v>
      </c>
      <c r="I24" s="172">
        <v>16</v>
      </c>
      <c r="J24" s="172">
        <v>67</v>
      </c>
      <c r="K24" s="172">
        <v>53</v>
      </c>
      <c r="L24" s="172">
        <v>28</v>
      </c>
      <c r="M24" s="172">
        <v>75</v>
      </c>
      <c r="N24" s="188">
        <f t="shared" si="2"/>
        <v>432</v>
      </c>
      <c r="R24" s="158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1"/>
    </row>
    <row r="25" spans="1:31" ht="30" customHeight="1">
      <c r="A25" s="113" t="s">
        <v>764</v>
      </c>
      <c r="B25" s="172">
        <v>0</v>
      </c>
      <c r="C25" s="172">
        <v>0</v>
      </c>
      <c r="D25" s="172">
        <v>0</v>
      </c>
      <c r="E25" s="172">
        <v>14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88">
        <f t="shared" si="2"/>
        <v>14</v>
      </c>
      <c r="R25" s="158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1"/>
    </row>
    <row r="26" spans="1:31" ht="30" customHeight="1">
      <c r="A26" s="176" t="s">
        <v>766</v>
      </c>
      <c r="B26" s="177">
        <f>SUM(B27:B36)</f>
        <v>0</v>
      </c>
      <c r="C26" s="177">
        <f aca="true" t="shared" si="5" ref="C26:M26">SUM(C27:C36)</f>
        <v>0</v>
      </c>
      <c r="D26" s="177">
        <f t="shared" si="5"/>
        <v>14</v>
      </c>
      <c r="E26" s="177">
        <f t="shared" si="5"/>
        <v>37</v>
      </c>
      <c r="F26" s="177">
        <f t="shared" si="5"/>
        <v>48</v>
      </c>
      <c r="G26" s="177">
        <f t="shared" si="5"/>
        <v>2</v>
      </c>
      <c r="H26" s="177">
        <f t="shared" si="5"/>
        <v>27</v>
      </c>
      <c r="I26" s="177">
        <f t="shared" si="5"/>
        <v>65</v>
      </c>
      <c r="J26" s="177">
        <f>SUM(J27:J36)</f>
        <v>52</v>
      </c>
      <c r="K26" s="177">
        <f t="shared" si="5"/>
        <v>25</v>
      </c>
      <c r="L26" s="177">
        <f t="shared" si="5"/>
        <v>34</v>
      </c>
      <c r="M26" s="177">
        <f t="shared" si="5"/>
        <v>71</v>
      </c>
      <c r="N26" s="188">
        <f t="shared" si="2"/>
        <v>375</v>
      </c>
      <c r="R26" s="158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1"/>
    </row>
    <row r="27" spans="1:31" ht="30" customHeight="1">
      <c r="A27" s="113" t="s">
        <v>457</v>
      </c>
      <c r="B27" s="172">
        <v>0</v>
      </c>
      <c r="C27" s="172">
        <v>0</v>
      </c>
      <c r="D27" s="172">
        <v>11</v>
      </c>
      <c r="E27" s="172">
        <v>0</v>
      </c>
      <c r="F27" s="172">
        <v>0</v>
      </c>
      <c r="G27" s="172">
        <v>0</v>
      </c>
      <c r="H27" s="172">
        <v>0</v>
      </c>
      <c r="I27" s="172">
        <v>10</v>
      </c>
      <c r="J27" s="172">
        <v>16</v>
      </c>
      <c r="K27" s="172">
        <v>0</v>
      </c>
      <c r="L27" s="172">
        <v>0</v>
      </c>
      <c r="M27" s="172">
        <v>0</v>
      </c>
      <c r="N27" s="188">
        <f t="shared" si="2"/>
        <v>37</v>
      </c>
      <c r="R27" s="158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1"/>
    </row>
    <row r="28" spans="1:31" ht="30" customHeight="1">
      <c r="A28" s="113" t="s">
        <v>768</v>
      </c>
      <c r="B28" s="172">
        <v>0</v>
      </c>
      <c r="C28" s="172">
        <v>0</v>
      </c>
      <c r="D28" s="172">
        <v>3</v>
      </c>
      <c r="E28" s="172">
        <v>21</v>
      </c>
      <c r="F28" s="172">
        <v>0</v>
      </c>
      <c r="G28" s="172">
        <v>0</v>
      </c>
      <c r="H28" s="172">
        <v>7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88">
        <f t="shared" si="2"/>
        <v>31</v>
      </c>
      <c r="R28" s="158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1"/>
    </row>
    <row r="29" spans="1:31" ht="30" customHeight="1">
      <c r="A29" s="113" t="s">
        <v>27</v>
      </c>
      <c r="B29" s="172">
        <v>0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4</v>
      </c>
      <c r="J29" s="172">
        <v>0</v>
      </c>
      <c r="K29" s="172">
        <v>0</v>
      </c>
      <c r="L29" s="172">
        <v>0</v>
      </c>
      <c r="M29" s="172">
        <v>0</v>
      </c>
      <c r="N29" s="188">
        <f t="shared" si="2"/>
        <v>4</v>
      </c>
      <c r="R29" s="158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1"/>
    </row>
    <row r="30" spans="1:31" ht="30" customHeight="1">
      <c r="A30" s="113" t="s">
        <v>818</v>
      </c>
      <c r="B30" s="172">
        <v>0</v>
      </c>
      <c r="C30" s="172">
        <v>0</v>
      </c>
      <c r="D30" s="172">
        <v>0</v>
      </c>
      <c r="E30" s="172">
        <v>16</v>
      </c>
      <c r="F30" s="172">
        <v>0</v>
      </c>
      <c r="G30" s="172">
        <v>0</v>
      </c>
      <c r="H30" s="172">
        <v>0</v>
      </c>
      <c r="I30" s="172">
        <v>3</v>
      </c>
      <c r="J30" s="172">
        <v>0</v>
      </c>
      <c r="K30" s="172">
        <v>0</v>
      </c>
      <c r="L30" s="172">
        <v>0</v>
      </c>
      <c r="M30" s="172">
        <v>0</v>
      </c>
      <c r="N30" s="188">
        <f t="shared" si="2"/>
        <v>19</v>
      </c>
      <c r="R30" s="158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1"/>
    </row>
    <row r="31" spans="1:31" ht="30" customHeight="1">
      <c r="A31" s="113" t="s">
        <v>769</v>
      </c>
      <c r="B31" s="172">
        <v>0</v>
      </c>
      <c r="C31" s="172">
        <v>0</v>
      </c>
      <c r="D31" s="172">
        <v>0</v>
      </c>
      <c r="E31" s="172">
        <v>0</v>
      </c>
      <c r="F31" s="172">
        <v>48</v>
      </c>
      <c r="G31" s="172">
        <v>2</v>
      </c>
      <c r="H31" s="172">
        <v>20</v>
      </c>
      <c r="I31" s="172">
        <v>48</v>
      </c>
      <c r="J31" s="172">
        <v>33</v>
      </c>
      <c r="K31" s="172">
        <v>13</v>
      </c>
      <c r="L31" s="172">
        <v>34</v>
      </c>
      <c r="M31" s="172">
        <v>71</v>
      </c>
      <c r="N31" s="188">
        <f t="shared" si="2"/>
        <v>269</v>
      </c>
      <c r="R31" s="158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1"/>
    </row>
    <row r="32" spans="1:31" ht="30" customHeight="1">
      <c r="A32" s="113" t="s">
        <v>28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88">
        <f t="shared" si="2"/>
        <v>0</v>
      </c>
      <c r="R32" s="158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</row>
    <row r="33" spans="1:31" ht="30" customHeight="1">
      <c r="A33" s="113" t="s">
        <v>91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12</v>
      </c>
      <c r="L33" s="172">
        <v>0</v>
      </c>
      <c r="M33" s="172">
        <v>0</v>
      </c>
      <c r="N33" s="188">
        <f t="shared" si="2"/>
        <v>12</v>
      </c>
      <c r="R33" s="158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1"/>
    </row>
    <row r="34" spans="1:31" ht="30" customHeight="1">
      <c r="A34" s="113" t="s">
        <v>672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88">
        <f t="shared" si="2"/>
        <v>0</v>
      </c>
      <c r="R34" s="158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1"/>
    </row>
    <row r="35" spans="1:31" ht="30" customHeight="1">
      <c r="A35" s="113" t="s">
        <v>29</v>
      </c>
      <c r="B35" s="172">
        <v>0</v>
      </c>
      <c r="C35" s="172">
        <v>0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88">
        <f t="shared" si="2"/>
        <v>0</v>
      </c>
      <c r="R35" s="158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1"/>
    </row>
    <row r="36" spans="1:31" ht="30" customHeight="1">
      <c r="A36" s="113" t="s">
        <v>37</v>
      </c>
      <c r="B36" s="172">
        <v>0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3</v>
      </c>
      <c r="K36" s="172">
        <v>0</v>
      </c>
      <c r="L36" s="172">
        <v>0</v>
      </c>
      <c r="M36" s="172">
        <v>0</v>
      </c>
      <c r="N36" s="188">
        <f t="shared" si="2"/>
        <v>3</v>
      </c>
      <c r="R36" s="158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1"/>
    </row>
    <row r="37" spans="1:31" ht="30" customHeight="1">
      <c r="A37" s="118" t="s">
        <v>770</v>
      </c>
      <c r="B37" s="177">
        <f>SUM(B38:B67)</f>
        <v>0</v>
      </c>
      <c r="C37" s="177">
        <f aca="true" t="shared" si="6" ref="C37:M37">SUM(C38:C67)</f>
        <v>0</v>
      </c>
      <c r="D37" s="177">
        <f t="shared" si="6"/>
        <v>300</v>
      </c>
      <c r="E37" s="177">
        <f t="shared" si="6"/>
        <v>381</v>
      </c>
      <c r="F37" s="177">
        <f t="shared" si="6"/>
        <v>458</v>
      </c>
      <c r="G37" s="177">
        <f t="shared" si="6"/>
        <v>292</v>
      </c>
      <c r="H37" s="177">
        <f>SUM(H38:H67)</f>
        <v>399</v>
      </c>
      <c r="I37" s="177">
        <f t="shared" si="6"/>
        <v>300</v>
      </c>
      <c r="J37" s="177">
        <f t="shared" si="6"/>
        <v>394</v>
      </c>
      <c r="K37" s="177">
        <f t="shared" si="6"/>
        <v>478</v>
      </c>
      <c r="L37" s="177">
        <f>SUM(L38:L72)</f>
        <v>287</v>
      </c>
      <c r="M37" s="177">
        <f t="shared" si="6"/>
        <v>829</v>
      </c>
      <c r="N37" s="188">
        <f t="shared" si="2"/>
        <v>4118</v>
      </c>
      <c r="R37" s="158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1"/>
    </row>
    <row r="38" spans="1:31" ht="30" customHeight="1">
      <c r="A38" s="113" t="s">
        <v>33</v>
      </c>
      <c r="B38" s="172">
        <v>0</v>
      </c>
      <c r="C38" s="172">
        <v>0</v>
      </c>
      <c r="D38" s="172">
        <v>123</v>
      </c>
      <c r="E38" s="172">
        <v>229</v>
      </c>
      <c r="F38" s="172">
        <v>214</v>
      </c>
      <c r="G38" s="172">
        <v>169</v>
      </c>
      <c r="H38" s="172">
        <v>253</v>
      </c>
      <c r="I38" s="172">
        <v>218</v>
      </c>
      <c r="J38" s="172">
        <v>274</v>
      </c>
      <c r="K38" s="172">
        <v>277</v>
      </c>
      <c r="L38" s="172">
        <v>222</v>
      </c>
      <c r="M38" s="172">
        <v>667</v>
      </c>
      <c r="N38" s="188">
        <f t="shared" si="2"/>
        <v>2646</v>
      </c>
      <c r="R38" s="158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</row>
    <row r="39" spans="1:31" ht="30" customHeight="1">
      <c r="A39" s="113" t="s">
        <v>34</v>
      </c>
      <c r="B39" s="172">
        <v>0</v>
      </c>
      <c r="C39" s="172">
        <v>0</v>
      </c>
      <c r="D39" s="172">
        <v>7</v>
      </c>
      <c r="E39" s="172">
        <v>21</v>
      </c>
      <c r="F39" s="172">
        <v>37</v>
      </c>
      <c r="G39" s="172">
        <v>65</v>
      </c>
      <c r="H39" s="172">
        <v>72</v>
      </c>
      <c r="I39" s="172">
        <v>41</v>
      </c>
      <c r="J39" s="172">
        <v>37</v>
      </c>
      <c r="K39" s="172">
        <v>79</v>
      </c>
      <c r="L39" s="172">
        <v>30</v>
      </c>
      <c r="M39" s="172">
        <v>0</v>
      </c>
      <c r="N39" s="188">
        <f t="shared" si="2"/>
        <v>389</v>
      </c>
      <c r="R39" s="158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1"/>
    </row>
    <row r="40" spans="1:31" ht="30" customHeight="1">
      <c r="A40" s="113" t="s">
        <v>771</v>
      </c>
      <c r="B40" s="172">
        <v>0</v>
      </c>
      <c r="C40" s="172">
        <v>0</v>
      </c>
      <c r="D40" s="172">
        <v>101</v>
      </c>
      <c r="E40" s="172">
        <v>98</v>
      </c>
      <c r="F40" s="172">
        <v>92</v>
      </c>
      <c r="G40" s="172">
        <v>41</v>
      </c>
      <c r="H40" s="172">
        <v>29</v>
      </c>
      <c r="I40" s="172">
        <v>7</v>
      </c>
      <c r="J40" s="172">
        <v>49</v>
      </c>
      <c r="K40" s="172">
        <v>59</v>
      </c>
      <c r="L40" s="172">
        <v>16</v>
      </c>
      <c r="M40" s="172">
        <v>147</v>
      </c>
      <c r="N40" s="188">
        <f t="shared" si="2"/>
        <v>639</v>
      </c>
      <c r="R40" s="158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1"/>
    </row>
    <row r="41" spans="1:31" ht="30" customHeight="1">
      <c r="A41" s="113" t="s">
        <v>819</v>
      </c>
      <c r="B41" s="172">
        <v>0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14</v>
      </c>
      <c r="J41" s="172">
        <v>0</v>
      </c>
      <c r="K41" s="172">
        <v>0</v>
      </c>
      <c r="L41" s="172">
        <v>0</v>
      </c>
      <c r="M41" s="172">
        <v>0</v>
      </c>
      <c r="N41" s="188">
        <f t="shared" si="2"/>
        <v>14</v>
      </c>
      <c r="R41" s="158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1"/>
    </row>
    <row r="42" spans="1:31" ht="30" customHeight="1">
      <c r="A42" s="113" t="s">
        <v>35</v>
      </c>
      <c r="B42" s="172">
        <v>0</v>
      </c>
      <c r="C42" s="172">
        <v>0</v>
      </c>
      <c r="D42" s="172">
        <v>19</v>
      </c>
      <c r="E42" s="172">
        <v>10</v>
      </c>
      <c r="F42" s="172">
        <v>0</v>
      </c>
      <c r="G42" s="172">
        <v>0</v>
      </c>
      <c r="H42" s="172">
        <v>20</v>
      </c>
      <c r="I42" s="172">
        <v>0</v>
      </c>
      <c r="J42" s="172">
        <v>0</v>
      </c>
      <c r="K42" s="172">
        <v>3</v>
      </c>
      <c r="L42" s="172">
        <v>4</v>
      </c>
      <c r="M42" s="172">
        <v>0</v>
      </c>
      <c r="N42" s="188">
        <f t="shared" si="2"/>
        <v>56</v>
      </c>
      <c r="R42" s="158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1"/>
    </row>
    <row r="43" spans="1:31" ht="30" customHeight="1">
      <c r="A43" s="113" t="s">
        <v>772</v>
      </c>
      <c r="B43" s="172">
        <v>0</v>
      </c>
      <c r="C43" s="172">
        <v>0</v>
      </c>
      <c r="D43" s="172">
        <v>0</v>
      </c>
      <c r="E43" s="172">
        <v>13</v>
      </c>
      <c r="F43" s="172">
        <v>71</v>
      </c>
      <c r="G43" s="172">
        <v>15</v>
      </c>
      <c r="H43" s="172">
        <v>24</v>
      </c>
      <c r="I43" s="172">
        <v>0</v>
      </c>
      <c r="J43" s="172">
        <v>5</v>
      </c>
      <c r="K43" s="172">
        <v>13</v>
      </c>
      <c r="L43" s="172">
        <v>7</v>
      </c>
      <c r="M43" s="172">
        <v>0</v>
      </c>
      <c r="N43" s="188">
        <f t="shared" si="2"/>
        <v>148</v>
      </c>
      <c r="R43" s="158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30" customHeight="1">
      <c r="A44" s="113" t="s">
        <v>773</v>
      </c>
      <c r="B44" s="172">
        <v>0</v>
      </c>
      <c r="C44" s="172">
        <v>0</v>
      </c>
      <c r="D44" s="172">
        <v>1</v>
      </c>
      <c r="E44" s="172">
        <v>4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15</v>
      </c>
      <c r="N44" s="188">
        <f t="shared" si="2"/>
        <v>20</v>
      </c>
      <c r="R44" s="158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1"/>
    </row>
    <row r="45" spans="1:31" ht="30" customHeight="1">
      <c r="A45" s="113" t="s">
        <v>800</v>
      </c>
      <c r="B45" s="172">
        <v>0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88">
        <f t="shared" si="2"/>
        <v>0</v>
      </c>
      <c r="R45" s="158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1"/>
    </row>
    <row r="46" spans="1:31" ht="30" customHeight="1">
      <c r="A46" s="113" t="s">
        <v>801</v>
      </c>
      <c r="B46" s="172">
        <v>0</v>
      </c>
      <c r="C46" s="172">
        <v>0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88">
        <f t="shared" si="2"/>
        <v>0</v>
      </c>
      <c r="R46" s="158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1"/>
    </row>
    <row r="47" spans="1:31" ht="30" customHeight="1">
      <c r="A47" s="113" t="s">
        <v>802</v>
      </c>
      <c r="B47" s="172">
        <v>0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88">
        <f t="shared" si="2"/>
        <v>0</v>
      </c>
      <c r="R47" s="158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1"/>
    </row>
    <row r="48" spans="1:31" ht="30" customHeight="1">
      <c r="A48" s="113" t="s">
        <v>803</v>
      </c>
      <c r="B48" s="172">
        <v>0</v>
      </c>
      <c r="C48" s="172">
        <v>0</v>
      </c>
      <c r="D48" s="172">
        <v>0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88">
        <f t="shared" si="2"/>
        <v>0</v>
      </c>
      <c r="R48" s="158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1"/>
    </row>
    <row r="49" spans="1:31" ht="30" customHeight="1">
      <c r="A49" s="113" t="s">
        <v>776</v>
      </c>
      <c r="B49" s="172">
        <v>0</v>
      </c>
      <c r="C49" s="172">
        <v>0</v>
      </c>
      <c r="D49" s="172">
        <v>24</v>
      </c>
      <c r="E49" s="172">
        <v>0</v>
      </c>
      <c r="F49" s="172">
        <v>24</v>
      </c>
      <c r="G49" s="172">
        <v>0</v>
      </c>
      <c r="H49" s="172">
        <v>0</v>
      </c>
      <c r="I49" s="172">
        <v>0</v>
      </c>
      <c r="J49" s="172">
        <v>3</v>
      </c>
      <c r="K49" s="172">
        <v>0</v>
      </c>
      <c r="L49" s="172">
        <v>0</v>
      </c>
      <c r="M49" s="172">
        <v>0</v>
      </c>
      <c r="N49" s="188">
        <f t="shared" si="2"/>
        <v>51</v>
      </c>
      <c r="R49" s="158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1"/>
    </row>
    <row r="50" spans="1:31" ht="30" customHeight="1">
      <c r="A50" s="113" t="s">
        <v>780</v>
      </c>
      <c r="B50" s="172">
        <v>0</v>
      </c>
      <c r="C50" s="172">
        <v>0</v>
      </c>
      <c r="D50" s="172">
        <v>0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88">
        <f t="shared" si="2"/>
        <v>0</v>
      </c>
      <c r="R50" s="158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1"/>
    </row>
    <row r="51" spans="1:31" ht="30" customHeight="1">
      <c r="A51" s="113" t="s">
        <v>781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88">
        <f t="shared" si="2"/>
        <v>0</v>
      </c>
      <c r="R51" s="158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1"/>
    </row>
    <row r="52" spans="1:31" ht="30" customHeight="1">
      <c r="A52" s="113" t="s">
        <v>774</v>
      </c>
      <c r="B52" s="172">
        <v>0</v>
      </c>
      <c r="C52" s="172">
        <v>0</v>
      </c>
      <c r="D52" s="172">
        <v>2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88">
        <f t="shared" si="2"/>
        <v>2</v>
      </c>
      <c r="R52" s="158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1"/>
    </row>
    <row r="53" spans="1:31" ht="30" customHeight="1">
      <c r="A53" s="113" t="s">
        <v>804</v>
      </c>
      <c r="B53" s="172">
        <v>0</v>
      </c>
      <c r="C53" s="172">
        <v>0</v>
      </c>
      <c r="D53" s="172">
        <v>10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88">
        <f t="shared" si="2"/>
        <v>10</v>
      </c>
      <c r="R53" s="158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1"/>
    </row>
    <row r="54" spans="1:31" ht="30" customHeight="1">
      <c r="A54" s="113" t="s">
        <v>775</v>
      </c>
      <c r="B54" s="172">
        <v>0</v>
      </c>
      <c r="C54" s="172">
        <v>0</v>
      </c>
      <c r="D54" s="172">
        <v>0</v>
      </c>
      <c r="E54" s="172">
        <v>0</v>
      </c>
      <c r="F54" s="172">
        <v>1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88">
        <f t="shared" si="2"/>
        <v>1</v>
      </c>
      <c r="R54" s="158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1"/>
    </row>
    <row r="55" spans="1:31" ht="30" customHeight="1">
      <c r="A55" s="113" t="s">
        <v>805</v>
      </c>
      <c r="B55" s="172">
        <v>0</v>
      </c>
      <c r="C55" s="172">
        <v>0</v>
      </c>
      <c r="D55" s="172">
        <v>12</v>
      </c>
      <c r="E55" s="172">
        <v>0</v>
      </c>
      <c r="F55" s="172">
        <v>4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88">
        <f t="shared" si="2"/>
        <v>16</v>
      </c>
      <c r="R55" s="158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1"/>
    </row>
    <row r="56" spans="1:31" ht="30" customHeight="1">
      <c r="A56" s="113" t="s">
        <v>806</v>
      </c>
      <c r="B56" s="172">
        <v>0</v>
      </c>
      <c r="C56" s="172">
        <v>0</v>
      </c>
      <c r="D56" s="172">
        <v>0</v>
      </c>
      <c r="E56" s="172">
        <v>1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88">
        <f t="shared" si="2"/>
        <v>1</v>
      </c>
      <c r="R56" s="158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1"/>
    </row>
    <row r="57" spans="1:31" ht="30" customHeight="1">
      <c r="A57" s="113" t="s">
        <v>807</v>
      </c>
      <c r="B57" s="172">
        <v>0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88">
        <f t="shared" si="2"/>
        <v>0</v>
      </c>
      <c r="R57" s="158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1"/>
    </row>
    <row r="58" spans="1:31" ht="30" customHeight="1">
      <c r="A58" s="113" t="s">
        <v>777</v>
      </c>
      <c r="B58" s="172">
        <v>0</v>
      </c>
      <c r="C58" s="172">
        <v>0</v>
      </c>
      <c r="D58" s="172">
        <v>0</v>
      </c>
      <c r="E58" s="172">
        <v>2</v>
      </c>
      <c r="F58" s="172">
        <v>0</v>
      </c>
      <c r="G58" s="172">
        <v>0</v>
      </c>
      <c r="H58" s="172">
        <v>0</v>
      </c>
      <c r="I58" s="172">
        <v>5</v>
      </c>
      <c r="J58" s="172">
        <v>0</v>
      </c>
      <c r="K58" s="172">
        <v>5</v>
      </c>
      <c r="L58" s="172">
        <v>2</v>
      </c>
      <c r="M58" s="172">
        <v>0</v>
      </c>
      <c r="N58" s="188">
        <f t="shared" si="2"/>
        <v>14</v>
      </c>
      <c r="R58" s="158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1"/>
    </row>
    <row r="59" spans="1:31" ht="30" customHeight="1">
      <c r="A59" s="113" t="s">
        <v>778</v>
      </c>
      <c r="B59" s="172">
        <v>0</v>
      </c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88">
        <f t="shared" si="2"/>
        <v>0</v>
      </c>
      <c r="R59" s="158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1"/>
    </row>
    <row r="60" spans="1:31" ht="30" customHeight="1">
      <c r="A60" s="113" t="s">
        <v>808</v>
      </c>
      <c r="B60" s="172">
        <v>0</v>
      </c>
      <c r="C60" s="172">
        <v>0</v>
      </c>
      <c r="D60" s="172">
        <v>1</v>
      </c>
      <c r="E60" s="172">
        <v>0</v>
      </c>
      <c r="F60" s="172">
        <v>2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88">
        <f t="shared" si="2"/>
        <v>3</v>
      </c>
      <c r="R60" s="158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1"/>
    </row>
    <row r="61" spans="1:31" ht="30" customHeight="1">
      <c r="A61" s="113" t="s">
        <v>809</v>
      </c>
      <c r="B61" s="172">
        <v>0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88">
        <f t="shared" si="2"/>
        <v>0</v>
      </c>
      <c r="R61" s="158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1"/>
    </row>
    <row r="62" spans="1:31" ht="30" customHeight="1">
      <c r="A62" s="113" t="s">
        <v>779</v>
      </c>
      <c r="B62" s="172">
        <v>0</v>
      </c>
      <c r="C62" s="172">
        <v>0</v>
      </c>
      <c r="D62" s="172">
        <v>0</v>
      </c>
      <c r="E62" s="172">
        <v>0</v>
      </c>
      <c r="F62" s="172">
        <v>2</v>
      </c>
      <c r="G62" s="172">
        <v>0</v>
      </c>
      <c r="H62" s="172">
        <v>0</v>
      </c>
      <c r="I62" s="172">
        <v>0</v>
      </c>
      <c r="J62" s="172">
        <v>0</v>
      </c>
      <c r="K62" s="172">
        <v>0</v>
      </c>
      <c r="L62" s="172">
        <v>4</v>
      </c>
      <c r="M62" s="172">
        <v>0</v>
      </c>
      <c r="N62" s="188">
        <f t="shared" si="2"/>
        <v>6</v>
      </c>
      <c r="R62" s="158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1"/>
    </row>
    <row r="63" spans="1:31" ht="30" customHeight="1">
      <c r="A63" s="113" t="s">
        <v>810</v>
      </c>
      <c r="B63" s="172">
        <v>0</v>
      </c>
      <c r="C63" s="172">
        <v>0</v>
      </c>
      <c r="D63" s="172">
        <v>0</v>
      </c>
      <c r="E63" s="172">
        <v>3</v>
      </c>
      <c r="F63" s="172">
        <v>0</v>
      </c>
      <c r="G63" s="172">
        <v>0</v>
      </c>
      <c r="H63" s="172">
        <v>1</v>
      </c>
      <c r="I63" s="172">
        <v>0</v>
      </c>
      <c r="J63" s="172">
        <v>26</v>
      </c>
      <c r="K63" s="172">
        <v>3</v>
      </c>
      <c r="L63" s="172">
        <v>0</v>
      </c>
      <c r="M63" s="172">
        <v>0</v>
      </c>
      <c r="N63" s="188">
        <f t="shared" si="2"/>
        <v>33</v>
      </c>
      <c r="R63" s="158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1"/>
    </row>
    <row r="64" spans="1:31" ht="30" customHeight="1">
      <c r="A64" s="113" t="s">
        <v>782</v>
      </c>
      <c r="B64" s="172">
        <v>0</v>
      </c>
      <c r="C64" s="172">
        <v>0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15</v>
      </c>
      <c r="J64" s="172">
        <v>0</v>
      </c>
      <c r="K64" s="172">
        <v>19</v>
      </c>
      <c r="L64" s="172">
        <v>0</v>
      </c>
      <c r="M64" s="172">
        <v>0</v>
      </c>
      <c r="N64" s="188">
        <f t="shared" si="2"/>
        <v>34</v>
      </c>
      <c r="R64" s="158" t="s">
        <v>820</v>
      </c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1"/>
    </row>
    <row r="65" spans="1:31" ht="30" customHeight="1">
      <c r="A65" s="113" t="s">
        <v>811</v>
      </c>
      <c r="B65" s="172">
        <v>0</v>
      </c>
      <c r="C65" s="172">
        <v>0</v>
      </c>
      <c r="D65" s="172">
        <v>0</v>
      </c>
      <c r="E65" s="172">
        <v>0</v>
      </c>
      <c r="F65" s="172">
        <v>11</v>
      </c>
      <c r="G65" s="172">
        <v>2</v>
      </c>
      <c r="H65" s="172">
        <v>0</v>
      </c>
      <c r="I65" s="172">
        <v>0</v>
      </c>
      <c r="J65" s="172">
        <v>0</v>
      </c>
      <c r="K65" s="172">
        <v>13</v>
      </c>
      <c r="L65" s="172">
        <v>0</v>
      </c>
      <c r="M65" s="172">
        <v>0</v>
      </c>
      <c r="N65" s="188">
        <f t="shared" si="2"/>
        <v>26</v>
      </c>
      <c r="R65" s="158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1"/>
    </row>
    <row r="66" spans="1:31" ht="30" customHeight="1">
      <c r="A66" s="113" t="s">
        <v>515</v>
      </c>
      <c r="B66" s="172">
        <v>0</v>
      </c>
      <c r="C66" s="172">
        <v>0</v>
      </c>
      <c r="D66" s="172">
        <v>0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7</v>
      </c>
      <c r="L66" s="172">
        <v>0</v>
      </c>
      <c r="M66" s="172">
        <v>0</v>
      </c>
      <c r="N66" s="188">
        <f t="shared" si="2"/>
        <v>7</v>
      </c>
      <c r="R66" s="158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1"/>
    </row>
    <row r="67" spans="1:14" ht="30" customHeight="1">
      <c r="A67" s="113" t="s">
        <v>31</v>
      </c>
      <c r="B67" s="172">
        <v>0</v>
      </c>
      <c r="C67" s="172">
        <v>0</v>
      </c>
      <c r="D67" s="172">
        <v>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88">
        <f t="shared" si="2"/>
        <v>0</v>
      </c>
    </row>
    <row r="68" spans="1:14" ht="30" customHeight="1">
      <c r="A68" s="118" t="s">
        <v>765</v>
      </c>
      <c r="B68" s="174">
        <v>0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88">
        <f t="shared" si="2"/>
        <v>0</v>
      </c>
    </row>
    <row r="69" spans="1:14" ht="30" customHeight="1">
      <c r="A69" s="113" t="s">
        <v>812</v>
      </c>
      <c r="B69" s="172">
        <v>0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88">
        <f aca="true" t="shared" si="7" ref="N69:N74">SUM(B69:M69)</f>
        <v>0</v>
      </c>
    </row>
    <row r="70" spans="1:14" ht="30" customHeight="1">
      <c r="A70" s="118" t="s">
        <v>783</v>
      </c>
      <c r="B70" s="177">
        <f>B71</f>
        <v>0</v>
      </c>
      <c r="C70" s="177">
        <f>C71</f>
        <v>0</v>
      </c>
      <c r="D70" s="177">
        <f>D71</f>
        <v>8</v>
      </c>
      <c r="E70" s="177">
        <f aca="true" t="shared" si="8" ref="E70:M70">E71</f>
        <v>6</v>
      </c>
      <c r="F70" s="177">
        <f t="shared" si="8"/>
        <v>17</v>
      </c>
      <c r="G70" s="177">
        <f t="shared" si="8"/>
        <v>0</v>
      </c>
      <c r="H70" s="177">
        <f t="shared" si="8"/>
        <v>0</v>
      </c>
      <c r="I70" s="177">
        <f t="shared" si="8"/>
        <v>0</v>
      </c>
      <c r="J70" s="177">
        <f t="shared" si="8"/>
        <v>0</v>
      </c>
      <c r="K70" s="177">
        <f t="shared" si="8"/>
        <v>0</v>
      </c>
      <c r="L70" s="177">
        <f t="shared" si="8"/>
        <v>0</v>
      </c>
      <c r="M70" s="177">
        <f t="shared" si="8"/>
        <v>0</v>
      </c>
      <c r="N70" s="188">
        <f t="shared" si="7"/>
        <v>31</v>
      </c>
    </row>
    <row r="71" spans="1:14" ht="30" customHeight="1">
      <c r="A71" s="113" t="s">
        <v>821</v>
      </c>
      <c r="B71" s="172">
        <v>0</v>
      </c>
      <c r="C71" s="172">
        <v>0</v>
      </c>
      <c r="D71" s="172">
        <v>8</v>
      </c>
      <c r="E71" s="172">
        <v>6</v>
      </c>
      <c r="F71" s="172">
        <v>17</v>
      </c>
      <c r="G71" s="172">
        <v>0</v>
      </c>
      <c r="H71" s="172">
        <v>0</v>
      </c>
      <c r="I71" s="172">
        <v>0</v>
      </c>
      <c r="J71" s="172">
        <v>0</v>
      </c>
      <c r="K71" s="172">
        <v>0</v>
      </c>
      <c r="L71" s="178">
        <v>0</v>
      </c>
      <c r="M71" s="172">
        <v>0</v>
      </c>
      <c r="N71" s="188">
        <f t="shared" si="7"/>
        <v>31</v>
      </c>
    </row>
    <row r="72" spans="1:14" ht="30" customHeight="1">
      <c r="A72" s="118" t="s">
        <v>822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2</v>
      </c>
      <c r="M72" s="174">
        <v>0</v>
      </c>
      <c r="N72" s="188">
        <f t="shared" si="7"/>
        <v>2</v>
      </c>
    </row>
    <row r="73" spans="1:14" ht="30" customHeight="1">
      <c r="A73" s="118" t="s">
        <v>823</v>
      </c>
      <c r="B73" s="174">
        <v>177</v>
      </c>
      <c r="C73" s="174">
        <v>283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88">
        <f t="shared" si="7"/>
        <v>460</v>
      </c>
    </row>
    <row r="74" spans="1:14" ht="30" customHeight="1">
      <c r="A74" s="113" t="s">
        <v>824</v>
      </c>
      <c r="B74" s="180">
        <v>108</v>
      </c>
      <c r="C74" s="180">
        <v>385</v>
      </c>
      <c r="D74" s="180">
        <v>621</v>
      </c>
      <c r="E74" s="180">
        <v>1922</v>
      </c>
      <c r="F74" s="180">
        <v>1365</v>
      </c>
      <c r="G74" s="180">
        <v>323</v>
      </c>
      <c r="H74" s="180">
        <v>669</v>
      </c>
      <c r="I74" s="180">
        <v>474</v>
      </c>
      <c r="J74" s="180">
        <v>1281</v>
      </c>
      <c r="K74" s="180">
        <v>729</v>
      </c>
      <c r="L74" s="180">
        <v>735</v>
      </c>
      <c r="M74" s="180">
        <v>1734</v>
      </c>
      <c r="N74" s="188">
        <f t="shared" si="7"/>
        <v>10346</v>
      </c>
    </row>
    <row r="75" spans="1:14" ht="12.75">
      <c r="A75" s="190"/>
      <c r="B75" s="202"/>
      <c r="C75" s="202"/>
      <c r="D75" s="202"/>
      <c r="E75" s="117"/>
      <c r="F75" s="117"/>
      <c r="G75" s="202"/>
      <c r="H75" s="202"/>
      <c r="I75" s="202"/>
      <c r="J75" s="202"/>
      <c r="K75" s="202"/>
      <c r="L75" s="202"/>
      <c r="M75" s="202"/>
      <c r="N75" s="202"/>
    </row>
    <row r="76" spans="1:14" s="191" customFormat="1" ht="12.75">
      <c r="A76" s="182" t="s">
        <v>786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5"/>
    </row>
    <row r="77" spans="1:2" s="191" customFormat="1" ht="12.75">
      <c r="A77" s="290" t="s">
        <v>787</v>
      </c>
      <c r="B77" s="290"/>
    </row>
    <row r="78" ht="12.75">
      <c r="N78" s="203"/>
    </row>
    <row r="84" ht="12.75">
      <c r="C84" s="204"/>
    </row>
  </sheetData>
  <sheetProtection/>
  <mergeCells count="2">
    <mergeCell ref="A1:N1"/>
    <mergeCell ref="A77:B7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6.7109375" style="170" customWidth="1"/>
    <col min="2" max="9" width="8.7109375" style="170" customWidth="1"/>
    <col min="10" max="10" width="11.00390625" style="170" customWidth="1"/>
    <col min="11" max="11" width="8.7109375" style="170" customWidth="1"/>
    <col min="12" max="12" width="10.8515625" style="170" customWidth="1"/>
    <col min="13" max="13" width="10.28125" style="170" customWidth="1"/>
    <col min="14" max="14" width="8.7109375" style="170" customWidth="1"/>
    <col min="15" max="16384" width="9.28125" style="170" customWidth="1"/>
  </cols>
  <sheetData>
    <row r="1" spans="1:14" s="205" customFormat="1" ht="39.75" customHeight="1">
      <c r="A1" s="283" t="s">
        <v>825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162" customFormat="1" ht="39.7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12" customFormat="1" ht="72" customHeight="1">
      <c r="A3" s="166" t="s">
        <v>826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s="112" customFormat="1" ht="30" customHeight="1">
      <c r="A4" s="101" t="s">
        <v>326</v>
      </c>
      <c r="B4" s="102">
        <f>B5+B7+B9+B15+B25+B46</f>
        <v>515</v>
      </c>
      <c r="C4" s="102">
        <f aca="true" t="shared" si="0" ref="C4:M4">C5+C7+C9+C15+C25+C46</f>
        <v>721</v>
      </c>
      <c r="D4" s="102">
        <f t="shared" si="0"/>
        <v>1016</v>
      </c>
      <c r="E4" s="102">
        <f t="shared" si="0"/>
        <v>1468</v>
      </c>
      <c r="F4" s="102">
        <f t="shared" si="0"/>
        <v>1396</v>
      </c>
      <c r="G4" s="102">
        <f t="shared" si="0"/>
        <v>994</v>
      </c>
      <c r="H4" s="102">
        <f t="shared" si="0"/>
        <v>1844</v>
      </c>
      <c r="I4" s="102">
        <f t="shared" si="0"/>
        <v>2007</v>
      </c>
      <c r="J4" s="102">
        <f t="shared" si="0"/>
        <v>1408</v>
      </c>
      <c r="K4" s="102">
        <f t="shared" si="0"/>
        <v>1223</v>
      </c>
      <c r="L4" s="102">
        <f t="shared" si="0"/>
        <v>1013</v>
      </c>
      <c r="M4" s="102">
        <f t="shared" si="0"/>
        <v>612</v>
      </c>
      <c r="N4" s="188">
        <f>SUM(B4:M4)</f>
        <v>14217</v>
      </c>
    </row>
    <row r="5" spans="1:14" s="112" customFormat="1" ht="30" customHeight="1">
      <c r="A5" s="118" t="s">
        <v>758</v>
      </c>
      <c r="B5" s="175">
        <f>SUM(B6:B6)</f>
        <v>398</v>
      </c>
      <c r="C5" s="175">
        <f aca="true" t="shared" si="1" ref="C5:N5">SUM(C6:C6)</f>
        <v>496</v>
      </c>
      <c r="D5" s="175">
        <f t="shared" si="1"/>
        <v>726</v>
      </c>
      <c r="E5" s="175">
        <f t="shared" si="1"/>
        <v>1068</v>
      </c>
      <c r="F5" s="175">
        <f t="shared" si="1"/>
        <v>886</v>
      </c>
      <c r="G5" s="175">
        <f t="shared" si="1"/>
        <v>791</v>
      </c>
      <c r="H5" s="175">
        <f t="shared" si="1"/>
        <v>1629</v>
      </c>
      <c r="I5" s="175">
        <f t="shared" si="1"/>
        <v>1799</v>
      </c>
      <c r="J5" s="175">
        <f t="shared" si="1"/>
        <v>1018</v>
      </c>
      <c r="K5" s="175">
        <f t="shared" si="1"/>
        <v>768</v>
      </c>
      <c r="L5" s="175">
        <f t="shared" si="1"/>
        <v>749</v>
      </c>
      <c r="M5" s="175">
        <f t="shared" si="1"/>
        <v>434</v>
      </c>
      <c r="N5" s="175">
        <f t="shared" si="1"/>
        <v>10762</v>
      </c>
    </row>
    <row r="6" spans="1:14" ht="30" customHeight="1">
      <c r="A6" s="101" t="s">
        <v>14</v>
      </c>
      <c r="B6" s="172">
        <v>398</v>
      </c>
      <c r="C6" s="172">
        <v>496</v>
      </c>
      <c r="D6" s="172">
        <v>726</v>
      </c>
      <c r="E6" s="172">
        <v>1068</v>
      </c>
      <c r="F6" s="172">
        <v>886</v>
      </c>
      <c r="G6" s="172">
        <v>791</v>
      </c>
      <c r="H6" s="172">
        <v>1629</v>
      </c>
      <c r="I6" s="172">
        <v>1799</v>
      </c>
      <c r="J6" s="172">
        <v>1018</v>
      </c>
      <c r="K6" s="172">
        <v>768</v>
      </c>
      <c r="L6" s="172">
        <v>749</v>
      </c>
      <c r="M6" s="172">
        <v>434</v>
      </c>
      <c r="N6" s="102">
        <f>SUM(B6:M6)</f>
        <v>10762</v>
      </c>
    </row>
    <row r="7" spans="1:14" ht="30" customHeight="1">
      <c r="A7" s="118" t="s">
        <v>765</v>
      </c>
      <c r="B7" s="206">
        <f>B8</f>
        <v>0</v>
      </c>
      <c r="C7" s="206">
        <f>C8</f>
        <v>0</v>
      </c>
      <c r="D7" s="206">
        <f aca="true" t="shared" si="2" ref="D7:M7">D8</f>
        <v>0</v>
      </c>
      <c r="E7" s="206">
        <f t="shared" si="2"/>
        <v>0</v>
      </c>
      <c r="F7" s="206">
        <f t="shared" si="2"/>
        <v>0</v>
      </c>
      <c r="G7" s="206">
        <f t="shared" si="2"/>
        <v>0</v>
      </c>
      <c r="H7" s="206">
        <f>H8</f>
        <v>15</v>
      </c>
      <c r="I7" s="206">
        <f t="shared" si="2"/>
        <v>0</v>
      </c>
      <c r="J7" s="206">
        <f t="shared" si="2"/>
        <v>0</v>
      </c>
      <c r="K7" s="206">
        <f t="shared" si="2"/>
        <v>0</v>
      </c>
      <c r="L7" s="206">
        <f t="shared" si="2"/>
        <v>0</v>
      </c>
      <c r="M7" s="206">
        <f t="shared" si="2"/>
        <v>0</v>
      </c>
      <c r="N7" s="206">
        <f>SUM(N8)</f>
        <v>15</v>
      </c>
    </row>
    <row r="8" spans="1:14" ht="30" customHeight="1">
      <c r="A8" s="113" t="s">
        <v>812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15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02">
        <f>SUM(B8:M8)</f>
        <v>15</v>
      </c>
    </row>
    <row r="9" spans="1:14" ht="30" customHeight="1">
      <c r="A9" s="118" t="s">
        <v>760</v>
      </c>
      <c r="B9" s="171">
        <f>SUM(B10:B14)</f>
        <v>3</v>
      </c>
      <c r="C9" s="171">
        <f aca="true" t="shared" si="3" ref="C9:M9">SUM(C10:C14)</f>
        <v>0</v>
      </c>
      <c r="D9" s="171">
        <f t="shared" si="3"/>
        <v>0</v>
      </c>
      <c r="E9" s="171">
        <f t="shared" si="3"/>
        <v>13</v>
      </c>
      <c r="F9" s="171">
        <f t="shared" si="3"/>
        <v>16</v>
      </c>
      <c r="G9" s="171">
        <f t="shared" si="3"/>
        <v>0</v>
      </c>
      <c r="H9" s="171">
        <f t="shared" si="3"/>
        <v>0</v>
      </c>
      <c r="I9" s="171">
        <f t="shared" si="3"/>
        <v>8</v>
      </c>
      <c r="J9" s="171">
        <f t="shared" si="3"/>
        <v>5</v>
      </c>
      <c r="K9" s="171">
        <f t="shared" si="3"/>
        <v>0</v>
      </c>
      <c r="L9" s="171">
        <f t="shared" si="3"/>
        <v>0</v>
      </c>
      <c r="M9" s="171">
        <f t="shared" si="3"/>
        <v>3</v>
      </c>
      <c r="N9" s="171">
        <f>SUM(N10:N14)</f>
        <v>48</v>
      </c>
    </row>
    <row r="10" spans="1:14" ht="30" customHeight="1">
      <c r="A10" s="113" t="s">
        <v>761</v>
      </c>
      <c r="B10" s="172">
        <v>0</v>
      </c>
      <c r="C10" s="172">
        <v>0</v>
      </c>
      <c r="D10" s="172">
        <v>0</v>
      </c>
      <c r="E10" s="172">
        <v>13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02">
        <f aca="true" t="shared" si="4" ref="N10:N24">SUM(B10:M10)</f>
        <v>13</v>
      </c>
    </row>
    <row r="11" spans="1:14" ht="30" customHeight="1">
      <c r="A11" s="113" t="s">
        <v>762</v>
      </c>
      <c r="B11" s="172">
        <v>0</v>
      </c>
      <c r="C11" s="172">
        <v>0</v>
      </c>
      <c r="D11" s="172">
        <v>0</v>
      </c>
      <c r="E11" s="172">
        <v>0</v>
      </c>
      <c r="F11" s="172">
        <v>9</v>
      </c>
      <c r="G11" s="172">
        <v>0</v>
      </c>
      <c r="H11" s="172">
        <v>0</v>
      </c>
      <c r="I11" s="172">
        <v>0</v>
      </c>
      <c r="J11" s="172">
        <v>2</v>
      </c>
      <c r="K11" s="172">
        <v>0</v>
      </c>
      <c r="L11" s="172">
        <v>0</v>
      </c>
      <c r="M11" s="172">
        <v>0</v>
      </c>
      <c r="N11" s="102">
        <f t="shared" si="4"/>
        <v>11</v>
      </c>
    </row>
    <row r="12" spans="1:14" ht="30" customHeight="1">
      <c r="A12" s="113" t="s">
        <v>24</v>
      </c>
      <c r="B12" s="172">
        <v>3</v>
      </c>
      <c r="C12" s="172">
        <v>0</v>
      </c>
      <c r="D12" s="172">
        <v>0</v>
      </c>
      <c r="E12" s="172">
        <v>0</v>
      </c>
      <c r="F12" s="172">
        <v>7</v>
      </c>
      <c r="G12" s="172">
        <v>0</v>
      </c>
      <c r="H12" s="172">
        <v>0</v>
      </c>
      <c r="I12" s="172">
        <v>8</v>
      </c>
      <c r="J12" s="172">
        <v>3</v>
      </c>
      <c r="K12" s="172">
        <v>0</v>
      </c>
      <c r="L12" s="172">
        <v>0</v>
      </c>
      <c r="M12" s="172">
        <v>3</v>
      </c>
      <c r="N12" s="102">
        <f t="shared" si="4"/>
        <v>24</v>
      </c>
    </row>
    <row r="13" spans="1:14" ht="30" customHeight="1">
      <c r="A13" s="113" t="s">
        <v>827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02">
        <f t="shared" si="4"/>
        <v>0</v>
      </c>
    </row>
    <row r="14" spans="1:14" ht="30" customHeight="1">
      <c r="A14" s="113" t="s">
        <v>25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02">
        <f t="shared" si="4"/>
        <v>0</v>
      </c>
    </row>
    <row r="15" spans="1:14" ht="30" customHeight="1">
      <c r="A15" s="176" t="s">
        <v>766</v>
      </c>
      <c r="B15" s="171">
        <f>SUM(B16:B24)</f>
        <v>18</v>
      </c>
      <c r="C15" s="171">
        <f aca="true" t="shared" si="5" ref="C15:M15">SUM(C16:C24)</f>
        <v>38</v>
      </c>
      <c r="D15" s="171">
        <f t="shared" si="5"/>
        <v>40</v>
      </c>
      <c r="E15" s="171">
        <f t="shared" si="5"/>
        <v>31</v>
      </c>
      <c r="F15" s="171">
        <f t="shared" si="5"/>
        <v>37</v>
      </c>
      <c r="G15" s="171">
        <f t="shared" si="5"/>
        <v>12</v>
      </c>
      <c r="H15" s="171">
        <f t="shared" si="5"/>
        <v>0</v>
      </c>
      <c r="I15" s="171">
        <f t="shared" si="5"/>
        <v>2</v>
      </c>
      <c r="J15" s="171">
        <f t="shared" si="5"/>
        <v>63</v>
      </c>
      <c r="K15" s="171">
        <f t="shared" si="5"/>
        <v>12</v>
      </c>
      <c r="L15" s="171">
        <f t="shared" si="5"/>
        <v>4</v>
      </c>
      <c r="M15" s="171">
        <f t="shared" si="5"/>
        <v>34</v>
      </c>
      <c r="N15" s="175">
        <f t="shared" si="4"/>
        <v>291</v>
      </c>
    </row>
    <row r="16" spans="1:14" ht="30" customHeight="1">
      <c r="A16" s="113" t="s">
        <v>37</v>
      </c>
      <c r="B16" s="172">
        <v>0</v>
      </c>
      <c r="C16" s="172">
        <v>35</v>
      </c>
      <c r="D16" s="172">
        <v>26</v>
      </c>
      <c r="E16" s="172">
        <v>29</v>
      </c>
      <c r="F16" s="172">
        <v>0</v>
      </c>
      <c r="G16" s="172">
        <v>0</v>
      </c>
      <c r="H16" s="172">
        <v>0</v>
      </c>
      <c r="I16" s="172">
        <v>0</v>
      </c>
      <c r="J16" s="172">
        <v>42</v>
      </c>
      <c r="K16" s="172">
        <v>6</v>
      </c>
      <c r="L16" s="172">
        <v>0</v>
      </c>
      <c r="M16" s="172">
        <v>0</v>
      </c>
      <c r="N16" s="102">
        <f t="shared" si="4"/>
        <v>138</v>
      </c>
    </row>
    <row r="17" spans="1:14" ht="30" customHeight="1">
      <c r="A17" s="113" t="s">
        <v>768</v>
      </c>
      <c r="B17" s="172">
        <v>18</v>
      </c>
      <c r="C17" s="172">
        <v>3</v>
      </c>
      <c r="D17" s="172">
        <v>14</v>
      </c>
      <c r="E17" s="172">
        <v>2</v>
      </c>
      <c r="F17" s="172">
        <v>35</v>
      </c>
      <c r="G17" s="172">
        <v>11</v>
      </c>
      <c r="H17" s="172">
        <v>0</v>
      </c>
      <c r="I17" s="172">
        <v>2</v>
      </c>
      <c r="J17" s="172">
        <v>14</v>
      </c>
      <c r="K17" s="172">
        <v>5</v>
      </c>
      <c r="L17" s="172">
        <v>4</v>
      </c>
      <c r="M17" s="172">
        <v>30</v>
      </c>
      <c r="N17" s="102">
        <f t="shared" si="4"/>
        <v>138</v>
      </c>
    </row>
    <row r="18" spans="1:14" ht="30" customHeight="1">
      <c r="A18" s="113" t="s">
        <v>769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1</v>
      </c>
      <c r="H18" s="172">
        <v>0</v>
      </c>
      <c r="I18" s="172">
        <v>0</v>
      </c>
      <c r="J18" s="172">
        <v>0</v>
      </c>
      <c r="K18" s="172">
        <v>1</v>
      </c>
      <c r="L18" s="172">
        <v>0</v>
      </c>
      <c r="M18" s="172">
        <v>2</v>
      </c>
      <c r="N18" s="102">
        <f t="shared" si="4"/>
        <v>4</v>
      </c>
    </row>
    <row r="19" spans="1:14" ht="30" customHeight="1">
      <c r="A19" s="113" t="s">
        <v>828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02">
        <f t="shared" si="4"/>
        <v>0</v>
      </c>
    </row>
    <row r="20" spans="1:14" ht="30" customHeight="1">
      <c r="A20" s="113" t="s">
        <v>829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02">
        <f t="shared" si="4"/>
        <v>0</v>
      </c>
    </row>
    <row r="21" spans="1:14" ht="30" customHeight="1">
      <c r="A21" s="113" t="s">
        <v>767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02">
        <f t="shared" si="4"/>
        <v>0</v>
      </c>
    </row>
    <row r="22" spans="1:14" ht="30" customHeight="1">
      <c r="A22" s="113" t="s">
        <v>28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7</v>
      </c>
      <c r="K22" s="172">
        <v>0</v>
      </c>
      <c r="L22" s="172">
        <v>0</v>
      </c>
      <c r="M22" s="172">
        <v>0</v>
      </c>
      <c r="N22" s="102">
        <f t="shared" si="4"/>
        <v>7</v>
      </c>
    </row>
    <row r="23" spans="1:14" ht="30" customHeight="1">
      <c r="A23" s="113" t="s">
        <v>29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02">
        <f t="shared" si="4"/>
        <v>0</v>
      </c>
    </row>
    <row r="24" spans="1:14" ht="30" customHeight="1">
      <c r="A24" s="113" t="s">
        <v>27</v>
      </c>
      <c r="B24" s="172">
        <v>0</v>
      </c>
      <c r="C24" s="172">
        <v>0</v>
      </c>
      <c r="D24" s="172">
        <v>0</v>
      </c>
      <c r="E24" s="172">
        <v>0</v>
      </c>
      <c r="F24" s="172">
        <v>2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2</v>
      </c>
      <c r="N24" s="102">
        <f t="shared" si="4"/>
        <v>4</v>
      </c>
    </row>
    <row r="25" spans="1:14" ht="30" customHeight="1">
      <c r="A25" s="118" t="s">
        <v>830</v>
      </c>
      <c r="B25" s="171">
        <f>SUM(B26:B45)</f>
        <v>96</v>
      </c>
      <c r="C25" s="171">
        <f aca="true" t="shared" si="6" ref="C25:M25">SUM(C26:C45)</f>
        <v>187</v>
      </c>
      <c r="D25" s="171">
        <f t="shared" si="6"/>
        <v>250</v>
      </c>
      <c r="E25" s="171">
        <f t="shared" si="6"/>
        <v>356</v>
      </c>
      <c r="F25" s="171">
        <f t="shared" si="6"/>
        <v>457</v>
      </c>
      <c r="G25" s="171">
        <f t="shared" si="6"/>
        <v>191</v>
      </c>
      <c r="H25" s="171">
        <f t="shared" si="6"/>
        <v>200</v>
      </c>
      <c r="I25" s="171">
        <f t="shared" si="6"/>
        <v>198</v>
      </c>
      <c r="J25" s="171">
        <f t="shared" si="6"/>
        <v>322</v>
      </c>
      <c r="K25" s="171">
        <f t="shared" si="6"/>
        <v>443</v>
      </c>
      <c r="L25" s="171">
        <f t="shared" si="6"/>
        <v>260</v>
      </c>
      <c r="M25" s="171">
        <f t="shared" si="6"/>
        <v>141</v>
      </c>
      <c r="N25" s="175">
        <f>SUM(B25:M25)</f>
        <v>3101</v>
      </c>
    </row>
    <row r="26" spans="1:14" ht="30" customHeight="1">
      <c r="A26" s="113" t="s">
        <v>33</v>
      </c>
      <c r="B26" s="172">
        <v>68</v>
      </c>
      <c r="C26" s="172">
        <v>91</v>
      </c>
      <c r="D26" s="172">
        <v>146</v>
      </c>
      <c r="E26" s="172">
        <v>230</v>
      </c>
      <c r="F26" s="172">
        <v>257</v>
      </c>
      <c r="G26" s="172">
        <v>100</v>
      </c>
      <c r="H26" s="172">
        <v>141</v>
      </c>
      <c r="I26" s="172">
        <v>138</v>
      </c>
      <c r="J26" s="172">
        <v>219</v>
      </c>
      <c r="K26" s="172">
        <v>228</v>
      </c>
      <c r="L26" s="172">
        <v>174</v>
      </c>
      <c r="M26" s="172">
        <v>81</v>
      </c>
      <c r="N26" s="102">
        <f aca="true" t="shared" si="7" ref="N26:N45">SUM(B26:M26)</f>
        <v>1873</v>
      </c>
    </row>
    <row r="27" spans="1:14" s="112" customFormat="1" ht="30" customHeight="1">
      <c r="A27" s="113" t="s">
        <v>771</v>
      </c>
      <c r="B27" s="172">
        <v>3</v>
      </c>
      <c r="C27" s="172">
        <v>3</v>
      </c>
      <c r="D27" s="172">
        <v>20</v>
      </c>
      <c r="E27" s="172">
        <v>25</v>
      </c>
      <c r="F27" s="172">
        <v>10</v>
      </c>
      <c r="G27" s="172">
        <v>8</v>
      </c>
      <c r="H27" s="172">
        <v>10</v>
      </c>
      <c r="I27" s="172">
        <v>9</v>
      </c>
      <c r="J27" s="172">
        <v>12</v>
      </c>
      <c r="K27" s="172">
        <v>42</v>
      </c>
      <c r="L27" s="172">
        <v>19</v>
      </c>
      <c r="M27" s="172">
        <v>12</v>
      </c>
      <c r="N27" s="102">
        <f t="shared" si="7"/>
        <v>173</v>
      </c>
    </row>
    <row r="28" spans="1:14" ht="30" customHeight="1">
      <c r="A28" s="113" t="s">
        <v>35</v>
      </c>
      <c r="B28" s="172">
        <v>2</v>
      </c>
      <c r="C28" s="172">
        <v>43</v>
      </c>
      <c r="D28" s="172">
        <v>20</v>
      </c>
      <c r="E28" s="172">
        <v>21</v>
      </c>
      <c r="F28" s="172">
        <v>4</v>
      </c>
      <c r="G28" s="172">
        <v>29</v>
      </c>
      <c r="H28" s="172">
        <v>0</v>
      </c>
      <c r="I28" s="172">
        <v>17</v>
      </c>
      <c r="J28" s="172">
        <v>8</v>
      </c>
      <c r="K28" s="172">
        <v>18</v>
      </c>
      <c r="L28" s="172">
        <v>0</v>
      </c>
      <c r="M28" s="172">
        <v>4</v>
      </c>
      <c r="N28" s="102">
        <f t="shared" si="7"/>
        <v>166</v>
      </c>
    </row>
    <row r="29" spans="1:14" ht="30" customHeight="1">
      <c r="A29" s="113" t="s">
        <v>34</v>
      </c>
      <c r="B29" s="172">
        <v>17</v>
      </c>
      <c r="C29" s="172">
        <v>48</v>
      </c>
      <c r="D29" s="172">
        <v>23</v>
      </c>
      <c r="E29" s="172">
        <v>42</v>
      </c>
      <c r="F29" s="172">
        <v>53</v>
      </c>
      <c r="G29" s="172">
        <v>53</v>
      </c>
      <c r="H29" s="172">
        <v>46</v>
      </c>
      <c r="I29" s="172">
        <v>26</v>
      </c>
      <c r="J29" s="172">
        <v>25</v>
      </c>
      <c r="K29" s="172">
        <v>93</v>
      </c>
      <c r="L29" s="172">
        <v>56</v>
      </c>
      <c r="M29" s="172">
        <v>28</v>
      </c>
      <c r="N29" s="102">
        <f t="shared" si="7"/>
        <v>510</v>
      </c>
    </row>
    <row r="30" spans="1:14" ht="30" customHeight="1">
      <c r="A30" s="113" t="s">
        <v>777</v>
      </c>
      <c r="B30" s="172">
        <v>0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02">
        <f t="shared" si="7"/>
        <v>0</v>
      </c>
    </row>
    <row r="31" spans="1:14" ht="30" customHeight="1">
      <c r="A31" s="113" t="s">
        <v>772</v>
      </c>
      <c r="B31" s="172">
        <v>6</v>
      </c>
      <c r="C31" s="172">
        <v>0</v>
      </c>
      <c r="D31" s="172">
        <v>28</v>
      </c>
      <c r="E31" s="172">
        <v>12</v>
      </c>
      <c r="F31" s="172">
        <v>58</v>
      </c>
      <c r="G31" s="172">
        <v>1</v>
      </c>
      <c r="H31" s="172">
        <v>0</v>
      </c>
      <c r="I31" s="172">
        <v>8</v>
      </c>
      <c r="J31" s="172">
        <v>26</v>
      </c>
      <c r="K31" s="172">
        <v>13</v>
      </c>
      <c r="L31" s="172">
        <v>0</v>
      </c>
      <c r="M31" s="172">
        <v>16</v>
      </c>
      <c r="N31" s="102">
        <f t="shared" si="7"/>
        <v>168</v>
      </c>
    </row>
    <row r="32" spans="1:14" ht="30" customHeight="1">
      <c r="A32" s="113" t="s">
        <v>782</v>
      </c>
      <c r="B32" s="172">
        <v>0</v>
      </c>
      <c r="C32" s="172">
        <v>0</v>
      </c>
      <c r="D32" s="172">
        <v>13</v>
      </c>
      <c r="E32" s="172">
        <v>19</v>
      </c>
      <c r="F32" s="172">
        <v>29</v>
      </c>
      <c r="G32" s="172">
        <v>0</v>
      </c>
      <c r="H32" s="172">
        <v>3</v>
      </c>
      <c r="I32" s="172">
        <v>0</v>
      </c>
      <c r="J32" s="172">
        <v>32</v>
      </c>
      <c r="K32" s="172">
        <v>25</v>
      </c>
      <c r="L32" s="172">
        <v>11</v>
      </c>
      <c r="M32" s="172">
        <v>0</v>
      </c>
      <c r="N32" s="102">
        <f t="shared" si="7"/>
        <v>132</v>
      </c>
    </row>
    <row r="33" spans="1:14" ht="30" customHeight="1">
      <c r="A33" s="113" t="s">
        <v>515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8</v>
      </c>
      <c r="L33" s="172">
        <v>0</v>
      </c>
      <c r="M33" s="172">
        <v>0</v>
      </c>
      <c r="N33" s="102">
        <f t="shared" si="7"/>
        <v>8</v>
      </c>
    </row>
    <row r="34" spans="1:14" ht="30" customHeight="1">
      <c r="A34" s="113" t="s">
        <v>779</v>
      </c>
      <c r="B34" s="172">
        <v>0</v>
      </c>
      <c r="C34" s="172">
        <v>0</v>
      </c>
      <c r="D34" s="172">
        <v>0</v>
      </c>
      <c r="E34" s="172">
        <v>7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02">
        <f t="shared" si="7"/>
        <v>7</v>
      </c>
    </row>
    <row r="35" spans="1:14" ht="30" customHeight="1">
      <c r="A35" s="113" t="s">
        <v>38</v>
      </c>
      <c r="B35" s="172">
        <v>0</v>
      </c>
      <c r="C35" s="172">
        <v>0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02">
        <f t="shared" si="7"/>
        <v>0</v>
      </c>
    </row>
    <row r="36" spans="1:14" ht="30" customHeight="1">
      <c r="A36" s="113" t="s">
        <v>802</v>
      </c>
      <c r="B36" s="172">
        <v>0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12</v>
      </c>
      <c r="L36" s="172">
        <v>0</v>
      </c>
      <c r="M36" s="172">
        <v>0</v>
      </c>
      <c r="N36" s="102">
        <f t="shared" si="7"/>
        <v>12</v>
      </c>
    </row>
    <row r="37" spans="1:14" ht="30" customHeight="1">
      <c r="A37" s="113" t="s">
        <v>811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4</v>
      </c>
      <c r="L37" s="172">
        <v>0</v>
      </c>
      <c r="M37" s="172">
        <v>0</v>
      </c>
      <c r="N37" s="102">
        <f t="shared" si="7"/>
        <v>4</v>
      </c>
    </row>
    <row r="38" spans="1:14" ht="30" customHeight="1">
      <c r="A38" s="113" t="s">
        <v>30</v>
      </c>
      <c r="B38" s="172">
        <v>0</v>
      </c>
      <c r="C38" s="172">
        <v>0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02">
        <f t="shared" si="7"/>
        <v>0</v>
      </c>
    </row>
    <row r="39" spans="1:14" ht="30" customHeight="1">
      <c r="A39" s="113" t="s">
        <v>806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02">
        <f t="shared" si="7"/>
        <v>0</v>
      </c>
    </row>
    <row r="40" spans="1:14" ht="30" customHeight="1">
      <c r="A40" s="113" t="s">
        <v>31</v>
      </c>
      <c r="B40" s="172">
        <v>0</v>
      </c>
      <c r="C40" s="172"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02">
        <f t="shared" si="7"/>
        <v>0</v>
      </c>
    </row>
    <row r="41" spans="1:14" ht="25.5">
      <c r="A41" s="113" t="s">
        <v>811</v>
      </c>
      <c r="B41" s="172">
        <v>0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02">
        <f t="shared" si="7"/>
        <v>0</v>
      </c>
    </row>
    <row r="42" spans="1:14" ht="25.5">
      <c r="A42" s="113" t="s">
        <v>778</v>
      </c>
      <c r="B42" s="172">
        <v>0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02">
        <f t="shared" si="7"/>
        <v>0</v>
      </c>
    </row>
    <row r="43" spans="1:14" ht="25.5">
      <c r="A43" s="113" t="s">
        <v>780</v>
      </c>
      <c r="B43" s="172">
        <v>0</v>
      </c>
      <c r="C43" s="172">
        <v>2</v>
      </c>
      <c r="D43" s="172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02">
        <f t="shared" si="7"/>
        <v>2</v>
      </c>
    </row>
    <row r="44" spans="1:14" ht="25.5">
      <c r="A44" s="113" t="s">
        <v>773</v>
      </c>
      <c r="B44" s="172">
        <v>0</v>
      </c>
      <c r="C44" s="172">
        <v>0</v>
      </c>
      <c r="D44" s="172">
        <v>0</v>
      </c>
      <c r="E44" s="172">
        <v>0</v>
      </c>
      <c r="F44" s="172">
        <v>46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02">
        <f t="shared" si="7"/>
        <v>46</v>
      </c>
    </row>
    <row r="45" spans="1:14" ht="25.5">
      <c r="A45" s="113" t="s">
        <v>808</v>
      </c>
      <c r="B45" s="172">
        <v>0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02">
        <f t="shared" si="7"/>
        <v>0</v>
      </c>
    </row>
    <row r="46" spans="1:14" ht="34.5" customHeight="1">
      <c r="A46" s="118" t="s">
        <v>783</v>
      </c>
      <c r="B46" s="207">
        <f>B47</f>
        <v>0</v>
      </c>
      <c r="C46" s="207">
        <f aca="true" t="shared" si="8" ref="C46:M46">C47</f>
        <v>0</v>
      </c>
      <c r="D46" s="207">
        <f t="shared" si="8"/>
        <v>0</v>
      </c>
      <c r="E46" s="207">
        <f t="shared" si="8"/>
        <v>0</v>
      </c>
      <c r="F46" s="207">
        <f t="shared" si="8"/>
        <v>0</v>
      </c>
      <c r="G46" s="207">
        <f t="shared" si="8"/>
        <v>0</v>
      </c>
      <c r="H46" s="207">
        <f t="shared" si="8"/>
        <v>0</v>
      </c>
      <c r="I46" s="207">
        <f t="shared" si="8"/>
        <v>0</v>
      </c>
      <c r="J46" s="207">
        <f t="shared" si="8"/>
        <v>0</v>
      </c>
      <c r="K46" s="207">
        <f t="shared" si="8"/>
        <v>0</v>
      </c>
      <c r="L46" s="207">
        <f t="shared" si="8"/>
        <v>0</v>
      </c>
      <c r="M46" s="207">
        <f t="shared" si="8"/>
        <v>0</v>
      </c>
      <c r="N46" s="207">
        <f>SUM(N47)</f>
        <v>0</v>
      </c>
    </row>
    <row r="47" spans="1:14" ht="25.5">
      <c r="A47" s="113" t="s">
        <v>821</v>
      </c>
      <c r="B47" s="208">
        <v>0</v>
      </c>
      <c r="C47" s="208">
        <v>0</v>
      </c>
      <c r="D47" s="209">
        <v>0</v>
      </c>
      <c r="E47" s="209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102">
        <f>SUM(B47:M47)</f>
        <v>0</v>
      </c>
    </row>
    <row r="48" spans="1:14" ht="12.7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</row>
    <row r="49" spans="1:14" s="191" customFormat="1" ht="12.75">
      <c r="A49" s="182" t="s">
        <v>786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5"/>
    </row>
    <row r="50" spans="1:2" s="191" customFormat="1" ht="12.75">
      <c r="A50" s="290" t="s">
        <v>787</v>
      </c>
      <c r="B50" s="290"/>
    </row>
  </sheetData>
  <sheetProtection/>
  <mergeCells count="2">
    <mergeCell ref="A1:N1"/>
    <mergeCell ref="A50:B5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rightToLeft="1" zoomScalePageLayoutView="0" workbookViewId="0" topLeftCell="A1">
      <selection activeCell="A1" sqref="A1:IV16384"/>
    </sheetView>
  </sheetViews>
  <sheetFormatPr defaultColWidth="9.28125" defaultRowHeight="15"/>
  <cols>
    <col min="1" max="1" width="27.140625" style="170" customWidth="1"/>
    <col min="2" max="9" width="8.7109375" style="170" customWidth="1"/>
    <col min="10" max="10" width="9.28125" style="170" customWidth="1"/>
    <col min="11" max="14" width="8.7109375" style="170" customWidth="1"/>
    <col min="15" max="16384" width="9.28125" style="170" customWidth="1"/>
  </cols>
  <sheetData>
    <row r="1" spans="1:14" s="205" customFormat="1" ht="39.75" customHeight="1">
      <c r="A1" s="283" t="s">
        <v>831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s="162" customFormat="1" ht="39.75" customHeight="1">
      <c r="A2" s="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112" customFormat="1" ht="69.75" customHeight="1">
      <c r="A3" s="166" t="s">
        <v>832</v>
      </c>
      <c r="B3" s="155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8</v>
      </c>
      <c r="K3" s="101" t="s">
        <v>9</v>
      </c>
      <c r="L3" s="101" t="s">
        <v>10</v>
      </c>
      <c r="M3" s="101" t="s">
        <v>11</v>
      </c>
      <c r="N3" s="101" t="s">
        <v>12</v>
      </c>
    </row>
    <row r="4" spans="1:14" s="112" customFormat="1" ht="30" customHeight="1">
      <c r="A4" s="101" t="s">
        <v>326</v>
      </c>
      <c r="B4" s="211">
        <f>B5+B17+B21+B34+B52+B54+B31</f>
        <v>160</v>
      </c>
      <c r="C4" s="211">
        <f>C5+C17+C21+C34+C52+C54+C31</f>
        <v>537</v>
      </c>
      <c r="D4" s="211">
        <f>D5+D17+D21+D31+D34+D54</f>
        <v>515</v>
      </c>
      <c r="E4" s="211">
        <f aca="true" t="shared" si="0" ref="E4:M4">E5+E17+E21+E34+E52+E54+E31</f>
        <v>1160</v>
      </c>
      <c r="F4" s="211">
        <f t="shared" si="0"/>
        <v>1260</v>
      </c>
      <c r="G4" s="211">
        <f t="shared" si="0"/>
        <v>1165</v>
      </c>
      <c r="H4" s="211">
        <f t="shared" si="0"/>
        <v>1430</v>
      </c>
      <c r="I4" s="211">
        <f t="shared" si="0"/>
        <v>1842</v>
      </c>
      <c r="J4" s="211">
        <f t="shared" si="0"/>
        <v>1114</v>
      </c>
      <c r="K4" s="211">
        <f t="shared" si="0"/>
        <v>625</v>
      </c>
      <c r="L4" s="211">
        <f t="shared" si="0"/>
        <v>537</v>
      </c>
      <c r="M4" s="211">
        <f t="shared" si="0"/>
        <v>223</v>
      </c>
      <c r="N4" s="212">
        <f aca="true" t="shared" si="1" ref="N4:N30">SUM(B4:M4)</f>
        <v>10568</v>
      </c>
    </row>
    <row r="5" spans="1:14" ht="30" customHeight="1">
      <c r="A5" s="118" t="s">
        <v>758</v>
      </c>
      <c r="B5" s="213">
        <f>SUM(B6:B16)</f>
        <v>110</v>
      </c>
      <c r="C5" s="213">
        <f aca="true" t="shared" si="2" ref="C5:M5">SUM(C6:C16)</f>
        <v>316</v>
      </c>
      <c r="D5" s="213">
        <f>SUM(D6:D16)</f>
        <v>315</v>
      </c>
      <c r="E5" s="213">
        <f t="shared" si="2"/>
        <v>701</v>
      </c>
      <c r="F5" s="213">
        <f t="shared" si="2"/>
        <v>692</v>
      </c>
      <c r="G5" s="213">
        <f t="shared" si="2"/>
        <v>473</v>
      </c>
      <c r="H5" s="213">
        <f t="shared" si="2"/>
        <v>1069</v>
      </c>
      <c r="I5" s="213">
        <f t="shared" si="2"/>
        <v>1205</v>
      </c>
      <c r="J5" s="213">
        <f t="shared" si="2"/>
        <v>697</v>
      </c>
      <c r="K5" s="213">
        <f t="shared" si="2"/>
        <v>375</v>
      </c>
      <c r="L5" s="213">
        <f t="shared" si="2"/>
        <v>282</v>
      </c>
      <c r="M5" s="213">
        <f t="shared" si="2"/>
        <v>124</v>
      </c>
      <c r="N5" s="214">
        <f t="shared" si="1"/>
        <v>6359</v>
      </c>
    </row>
    <row r="6" spans="1:14" ht="30" customHeight="1">
      <c r="A6" s="101" t="s">
        <v>14</v>
      </c>
      <c r="B6" s="215">
        <v>95</v>
      </c>
      <c r="C6" s="215">
        <v>302</v>
      </c>
      <c r="D6" s="215">
        <v>260</v>
      </c>
      <c r="E6" s="215">
        <v>673</v>
      </c>
      <c r="F6" s="215">
        <v>627</v>
      </c>
      <c r="G6" s="215">
        <v>469</v>
      </c>
      <c r="H6" s="215">
        <v>987</v>
      </c>
      <c r="I6" s="215">
        <v>1198</v>
      </c>
      <c r="J6" s="215">
        <v>669</v>
      </c>
      <c r="K6" s="215">
        <v>370</v>
      </c>
      <c r="L6" s="215">
        <v>273</v>
      </c>
      <c r="M6" s="215">
        <v>122</v>
      </c>
      <c r="N6" s="216">
        <f t="shared" si="1"/>
        <v>6045</v>
      </c>
    </row>
    <row r="7" spans="1:14" ht="30" customHeight="1">
      <c r="A7" s="101" t="s">
        <v>791</v>
      </c>
      <c r="B7" s="215">
        <v>0</v>
      </c>
      <c r="C7" s="215">
        <v>0</v>
      </c>
      <c r="D7" s="215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6">
        <f t="shared" si="1"/>
        <v>0</v>
      </c>
    </row>
    <row r="8" spans="1:14" ht="30" customHeight="1">
      <c r="A8" s="101" t="s">
        <v>15</v>
      </c>
      <c r="B8" s="215">
        <v>8</v>
      </c>
      <c r="C8" s="215">
        <v>2</v>
      </c>
      <c r="D8" s="215">
        <v>0</v>
      </c>
      <c r="E8" s="215">
        <v>6</v>
      </c>
      <c r="F8" s="215">
        <v>59</v>
      </c>
      <c r="G8" s="215">
        <v>0</v>
      </c>
      <c r="H8" s="215">
        <v>68</v>
      </c>
      <c r="I8" s="215">
        <v>2</v>
      </c>
      <c r="J8" s="215">
        <v>23</v>
      </c>
      <c r="K8" s="215">
        <v>0</v>
      </c>
      <c r="L8" s="215">
        <v>2</v>
      </c>
      <c r="M8" s="215">
        <v>0</v>
      </c>
      <c r="N8" s="216">
        <f t="shared" si="1"/>
        <v>170</v>
      </c>
    </row>
    <row r="9" spans="1:14" ht="30" customHeight="1">
      <c r="A9" s="101" t="s">
        <v>790</v>
      </c>
      <c r="B9" s="215">
        <v>7</v>
      </c>
      <c r="C9" s="215">
        <v>8</v>
      </c>
      <c r="D9" s="215">
        <v>43</v>
      </c>
      <c r="E9" s="215">
        <v>18</v>
      </c>
      <c r="F9" s="215">
        <v>4</v>
      </c>
      <c r="G9" s="215">
        <v>2</v>
      </c>
      <c r="H9" s="215">
        <v>14</v>
      </c>
      <c r="I9" s="215">
        <v>2</v>
      </c>
      <c r="J9" s="215">
        <v>0</v>
      </c>
      <c r="K9" s="215">
        <v>0</v>
      </c>
      <c r="L9" s="215">
        <v>2</v>
      </c>
      <c r="M9" s="215">
        <v>2</v>
      </c>
      <c r="N9" s="216">
        <f t="shared" si="1"/>
        <v>102</v>
      </c>
    </row>
    <row r="10" spans="1:14" ht="30" customHeight="1">
      <c r="A10" s="101" t="s">
        <v>13</v>
      </c>
      <c r="B10" s="215">
        <v>0</v>
      </c>
      <c r="C10" s="215">
        <v>0</v>
      </c>
      <c r="D10" s="215">
        <v>10</v>
      </c>
      <c r="E10" s="215">
        <v>4</v>
      </c>
      <c r="F10" s="215">
        <v>0</v>
      </c>
      <c r="G10" s="215">
        <v>2</v>
      </c>
      <c r="H10" s="215">
        <v>0</v>
      </c>
      <c r="I10" s="215">
        <v>3</v>
      </c>
      <c r="J10" s="215">
        <v>5</v>
      </c>
      <c r="K10" s="215">
        <v>0</v>
      </c>
      <c r="L10" s="215">
        <v>0</v>
      </c>
      <c r="M10" s="215">
        <v>0</v>
      </c>
      <c r="N10" s="216">
        <f t="shared" si="1"/>
        <v>24</v>
      </c>
    </row>
    <row r="11" spans="1:14" ht="30" customHeight="1">
      <c r="A11" s="101" t="s">
        <v>347</v>
      </c>
      <c r="B11" s="215">
        <v>0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5</v>
      </c>
      <c r="L11" s="215">
        <v>0</v>
      </c>
      <c r="M11" s="215">
        <v>0</v>
      </c>
      <c r="N11" s="216">
        <f t="shared" si="1"/>
        <v>5</v>
      </c>
    </row>
    <row r="12" spans="1:14" ht="30" customHeight="1">
      <c r="A12" s="101" t="s">
        <v>796</v>
      </c>
      <c r="B12" s="215">
        <v>0</v>
      </c>
      <c r="C12" s="215">
        <v>0</v>
      </c>
      <c r="D12" s="215">
        <v>2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6">
        <f t="shared" si="1"/>
        <v>2</v>
      </c>
    </row>
    <row r="13" spans="1:14" ht="30" customHeight="1">
      <c r="A13" s="101" t="s">
        <v>17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5</v>
      </c>
      <c r="M13" s="215">
        <v>0</v>
      </c>
      <c r="N13" s="216">
        <f t="shared" si="1"/>
        <v>5</v>
      </c>
    </row>
    <row r="14" spans="1:14" ht="30" customHeight="1">
      <c r="A14" s="101" t="s">
        <v>797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6">
        <f t="shared" si="1"/>
        <v>0</v>
      </c>
    </row>
    <row r="15" spans="1:14" ht="30" customHeight="1">
      <c r="A15" s="101" t="s">
        <v>19</v>
      </c>
      <c r="B15" s="215">
        <v>0</v>
      </c>
      <c r="C15" s="215">
        <v>4</v>
      </c>
      <c r="D15" s="215">
        <v>0</v>
      </c>
      <c r="E15" s="215">
        <v>0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6">
        <f t="shared" si="1"/>
        <v>4</v>
      </c>
    </row>
    <row r="16" spans="1:14" ht="30" customHeight="1">
      <c r="A16" s="113" t="s">
        <v>833</v>
      </c>
      <c r="B16" s="215">
        <v>0</v>
      </c>
      <c r="C16" s="215">
        <v>0</v>
      </c>
      <c r="D16" s="215">
        <v>0</v>
      </c>
      <c r="E16" s="215">
        <v>0</v>
      </c>
      <c r="F16" s="215">
        <v>2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6">
        <f t="shared" si="1"/>
        <v>2</v>
      </c>
    </row>
    <row r="17" spans="1:14" ht="30" customHeight="1">
      <c r="A17" s="118" t="s">
        <v>760</v>
      </c>
      <c r="B17" s="213">
        <f>SUM(B18:B20)</f>
        <v>0</v>
      </c>
      <c r="C17" s="213">
        <f aca="true" t="shared" si="3" ref="C17:M17">SUM(C18:C20)</f>
        <v>0</v>
      </c>
      <c r="D17" s="213">
        <f t="shared" si="3"/>
        <v>32</v>
      </c>
      <c r="E17" s="213">
        <f t="shared" si="3"/>
        <v>9</v>
      </c>
      <c r="F17" s="213">
        <f t="shared" si="3"/>
        <v>19</v>
      </c>
      <c r="G17" s="213">
        <f t="shared" si="3"/>
        <v>32</v>
      </c>
      <c r="H17" s="213">
        <f t="shared" si="3"/>
        <v>13</v>
      </c>
      <c r="I17" s="213">
        <f t="shared" si="3"/>
        <v>4</v>
      </c>
      <c r="J17" s="213">
        <f t="shared" si="3"/>
        <v>21</v>
      </c>
      <c r="K17" s="213">
        <f t="shared" si="3"/>
        <v>20</v>
      </c>
      <c r="L17" s="213">
        <f t="shared" si="3"/>
        <v>7</v>
      </c>
      <c r="M17" s="213">
        <f t="shared" si="3"/>
        <v>8</v>
      </c>
      <c r="N17" s="214">
        <f t="shared" si="1"/>
        <v>165</v>
      </c>
    </row>
    <row r="18" spans="1:14" ht="30" customHeight="1">
      <c r="A18" s="113" t="s">
        <v>761</v>
      </c>
      <c r="B18" s="215">
        <v>0</v>
      </c>
      <c r="C18" s="215">
        <v>0</v>
      </c>
      <c r="D18" s="215">
        <v>32</v>
      </c>
      <c r="E18" s="215">
        <v>9</v>
      </c>
      <c r="F18" s="215">
        <v>19</v>
      </c>
      <c r="G18" s="215">
        <v>32</v>
      </c>
      <c r="H18" s="215">
        <v>13</v>
      </c>
      <c r="I18" s="215">
        <v>4</v>
      </c>
      <c r="J18" s="215">
        <v>21</v>
      </c>
      <c r="K18" s="215">
        <v>20</v>
      </c>
      <c r="L18" s="215">
        <v>7</v>
      </c>
      <c r="M18" s="215">
        <v>3</v>
      </c>
      <c r="N18" s="216">
        <f t="shared" si="1"/>
        <v>160</v>
      </c>
    </row>
    <row r="19" spans="1:14" ht="30" customHeight="1">
      <c r="A19" s="113" t="s">
        <v>24</v>
      </c>
      <c r="B19" s="215">
        <v>0</v>
      </c>
      <c r="C19" s="215">
        <v>0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6">
        <f t="shared" si="1"/>
        <v>0</v>
      </c>
    </row>
    <row r="20" spans="1:14" ht="30" customHeight="1">
      <c r="A20" s="113" t="s">
        <v>764</v>
      </c>
      <c r="B20" s="215">
        <v>0</v>
      </c>
      <c r="C20" s="215">
        <v>0</v>
      </c>
      <c r="D20" s="215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5</v>
      </c>
      <c r="N20" s="216">
        <f t="shared" si="1"/>
        <v>5</v>
      </c>
    </row>
    <row r="21" spans="1:14" ht="30" customHeight="1">
      <c r="A21" s="176" t="s">
        <v>766</v>
      </c>
      <c r="B21" s="213">
        <f>SUM(B22:B30)</f>
        <v>6</v>
      </c>
      <c r="C21" s="213">
        <f aca="true" t="shared" si="4" ref="C21:M21">SUM(C22:C30)</f>
        <v>15</v>
      </c>
      <c r="D21" s="213">
        <f t="shared" si="4"/>
        <v>5</v>
      </c>
      <c r="E21" s="213">
        <f t="shared" si="4"/>
        <v>40</v>
      </c>
      <c r="F21" s="213">
        <f t="shared" si="4"/>
        <v>2</v>
      </c>
      <c r="G21" s="213">
        <f t="shared" si="4"/>
        <v>4</v>
      </c>
      <c r="H21" s="213">
        <f t="shared" si="4"/>
        <v>1</v>
      </c>
      <c r="I21" s="213">
        <f t="shared" si="4"/>
        <v>0</v>
      </c>
      <c r="J21" s="213">
        <f t="shared" si="4"/>
        <v>22</v>
      </c>
      <c r="K21" s="213">
        <f t="shared" si="4"/>
        <v>0</v>
      </c>
      <c r="L21" s="213">
        <f t="shared" si="4"/>
        <v>0</v>
      </c>
      <c r="M21" s="213">
        <f t="shared" si="4"/>
        <v>0</v>
      </c>
      <c r="N21" s="214">
        <f t="shared" si="1"/>
        <v>95</v>
      </c>
    </row>
    <row r="22" spans="1:14" ht="30" customHeight="1">
      <c r="A22" s="113" t="s">
        <v>767</v>
      </c>
      <c r="B22" s="149">
        <v>0</v>
      </c>
      <c r="C22" s="215">
        <v>12</v>
      </c>
      <c r="D22" s="215">
        <v>0</v>
      </c>
      <c r="E22" s="215">
        <v>8</v>
      </c>
      <c r="F22" s="215">
        <v>0</v>
      </c>
      <c r="G22" s="215">
        <v>4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6">
        <f t="shared" si="1"/>
        <v>24</v>
      </c>
    </row>
    <row r="23" spans="1:14" ht="30" customHeight="1">
      <c r="A23" s="113" t="s">
        <v>446</v>
      </c>
      <c r="B23" s="149"/>
      <c r="C23" s="215"/>
      <c r="D23" s="215"/>
      <c r="E23" s="215"/>
      <c r="F23" s="215"/>
      <c r="G23" s="215"/>
      <c r="H23" s="215">
        <v>0</v>
      </c>
      <c r="I23" s="215">
        <v>0</v>
      </c>
      <c r="J23" s="215">
        <v>2</v>
      </c>
      <c r="K23" s="215">
        <v>0</v>
      </c>
      <c r="L23" s="215">
        <v>0</v>
      </c>
      <c r="M23" s="215">
        <v>0</v>
      </c>
      <c r="N23" s="216"/>
    </row>
    <row r="24" spans="1:14" s="112" customFormat="1" ht="30" customHeight="1">
      <c r="A24" s="113" t="s">
        <v>29</v>
      </c>
      <c r="B24" s="215">
        <v>0</v>
      </c>
      <c r="C24" s="215">
        <v>0</v>
      </c>
      <c r="D24" s="215">
        <v>3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6">
        <f t="shared" si="1"/>
        <v>3</v>
      </c>
    </row>
    <row r="25" spans="1:14" ht="30" customHeight="1">
      <c r="A25" s="113" t="s">
        <v>37</v>
      </c>
      <c r="B25" s="215">
        <v>6</v>
      </c>
      <c r="C25" s="215">
        <v>0</v>
      </c>
      <c r="D25" s="215">
        <v>2</v>
      </c>
      <c r="E25" s="215">
        <v>3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>
        <v>0</v>
      </c>
      <c r="N25" s="216">
        <f t="shared" si="1"/>
        <v>11</v>
      </c>
    </row>
    <row r="26" spans="1:14" ht="30" customHeight="1">
      <c r="A26" s="113" t="s">
        <v>834</v>
      </c>
      <c r="B26" s="215">
        <v>0</v>
      </c>
      <c r="C26" s="215">
        <v>0</v>
      </c>
      <c r="D26" s="215">
        <v>0</v>
      </c>
      <c r="E26" s="215">
        <v>27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6">
        <f t="shared" si="1"/>
        <v>27</v>
      </c>
    </row>
    <row r="27" spans="1:14" ht="30" customHeight="1">
      <c r="A27" s="113" t="s">
        <v>457</v>
      </c>
      <c r="B27" s="215">
        <v>0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1</v>
      </c>
      <c r="I27" s="215">
        <v>0</v>
      </c>
      <c r="J27" s="215">
        <v>20</v>
      </c>
      <c r="K27" s="215">
        <v>0</v>
      </c>
      <c r="L27" s="215">
        <v>0</v>
      </c>
      <c r="M27" s="215">
        <v>0</v>
      </c>
      <c r="N27" s="216">
        <f t="shared" si="1"/>
        <v>21</v>
      </c>
    </row>
    <row r="28" spans="1:14" ht="30" customHeight="1">
      <c r="A28" s="113" t="s">
        <v>27</v>
      </c>
      <c r="B28" s="215">
        <v>0</v>
      </c>
      <c r="C28" s="215">
        <v>0</v>
      </c>
      <c r="D28" s="215">
        <v>0</v>
      </c>
      <c r="E28" s="215">
        <v>2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6">
        <f t="shared" si="1"/>
        <v>2</v>
      </c>
    </row>
    <row r="29" spans="1:14" ht="30" customHeight="1">
      <c r="A29" s="113" t="s">
        <v>769</v>
      </c>
      <c r="B29" s="215">
        <v>0</v>
      </c>
      <c r="C29" s="215">
        <v>3</v>
      </c>
      <c r="D29" s="215">
        <v>0</v>
      </c>
      <c r="E29" s="215">
        <v>0</v>
      </c>
      <c r="F29" s="215">
        <v>2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6">
        <f t="shared" si="1"/>
        <v>5</v>
      </c>
    </row>
    <row r="30" spans="1:14" ht="30" customHeight="1">
      <c r="A30" s="113" t="s">
        <v>835</v>
      </c>
      <c r="B30" s="215">
        <v>0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6">
        <f t="shared" si="1"/>
        <v>0</v>
      </c>
    </row>
    <row r="31" spans="1:14" ht="30" customHeight="1">
      <c r="A31" s="118" t="s">
        <v>765</v>
      </c>
      <c r="B31" s="206">
        <f>SUM(B32:B33)</f>
        <v>0</v>
      </c>
      <c r="C31" s="206">
        <f aca="true" t="shared" si="5" ref="C31:M31">SUM(C32:C33)</f>
        <v>0</v>
      </c>
      <c r="D31" s="206">
        <f t="shared" si="5"/>
        <v>0</v>
      </c>
      <c r="E31" s="206">
        <f t="shared" si="5"/>
        <v>0</v>
      </c>
      <c r="F31" s="206">
        <f t="shared" si="5"/>
        <v>0</v>
      </c>
      <c r="G31" s="206">
        <f t="shared" si="5"/>
        <v>0</v>
      </c>
      <c r="H31" s="206">
        <f t="shared" si="5"/>
        <v>0</v>
      </c>
      <c r="I31" s="206">
        <f t="shared" si="5"/>
        <v>0</v>
      </c>
      <c r="J31" s="206">
        <f t="shared" si="5"/>
        <v>3</v>
      </c>
      <c r="K31" s="206">
        <f t="shared" si="5"/>
        <v>0</v>
      </c>
      <c r="L31" s="206">
        <f t="shared" si="5"/>
        <v>0</v>
      </c>
      <c r="M31" s="206">
        <f t="shared" si="5"/>
        <v>0</v>
      </c>
      <c r="N31" s="217">
        <f>SUM(N32:N33)</f>
        <v>3</v>
      </c>
    </row>
    <row r="32" spans="1:14" ht="30" customHeight="1">
      <c r="A32" s="218" t="s">
        <v>359</v>
      </c>
      <c r="B32" s="215">
        <v>0</v>
      </c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189">
        <f aca="true" t="shared" si="6" ref="N32:N51">SUM(B32:M32)</f>
        <v>0</v>
      </c>
    </row>
    <row r="33" spans="1:14" ht="30" customHeight="1">
      <c r="A33" s="218" t="s">
        <v>833</v>
      </c>
      <c r="B33" s="215">
        <v>0</v>
      </c>
      <c r="C33" s="215">
        <v>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3</v>
      </c>
      <c r="K33" s="215">
        <v>0</v>
      </c>
      <c r="L33" s="215">
        <v>0</v>
      </c>
      <c r="M33" s="215">
        <v>0</v>
      </c>
      <c r="N33" s="189">
        <f t="shared" si="6"/>
        <v>3</v>
      </c>
    </row>
    <row r="34" spans="1:14" ht="30" customHeight="1">
      <c r="A34" s="118" t="s">
        <v>770</v>
      </c>
      <c r="B34" s="171">
        <f>SUM(B35:B51)</f>
        <v>13</v>
      </c>
      <c r="C34" s="171">
        <f aca="true" t="shared" si="7" ref="C34:M34">SUM(C35:C51)</f>
        <v>56</v>
      </c>
      <c r="D34" s="171">
        <f t="shared" si="7"/>
        <v>63</v>
      </c>
      <c r="E34" s="171">
        <f t="shared" si="7"/>
        <v>100</v>
      </c>
      <c r="F34" s="171">
        <f t="shared" si="7"/>
        <v>94</v>
      </c>
      <c r="G34" s="171">
        <f t="shared" si="7"/>
        <v>104</v>
      </c>
      <c r="H34" s="171">
        <f t="shared" si="7"/>
        <v>85</v>
      </c>
      <c r="I34" s="171">
        <f t="shared" si="7"/>
        <v>130</v>
      </c>
      <c r="J34" s="171">
        <f t="shared" si="7"/>
        <v>51</v>
      </c>
      <c r="K34" s="171">
        <f t="shared" si="7"/>
        <v>80</v>
      </c>
      <c r="L34" s="171">
        <f t="shared" si="7"/>
        <v>98</v>
      </c>
      <c r="M34" s="171">
        <f t="shared" si="7"/>
        <v>31</v>
      </c>
      <c r="N34" s="217">
        <f t="shared" si="6"/>
        <v>905</v>
      </c>
    </row>
    <row r="35" spans="1:14" ht="30" customHeight="1">
      <c r="A35" s="113" t="s">
        <v>33</v>
      </c>
      <c r="B35" s="215">
        <v>11</v>
      </c>
      <c r="C35" s="215">
        <v>29</v>
      </c>
      <c r="D35" s="215">
        <v>34</v>
      </c>
      <c r="E35" s="215">
        <v>61</v>
      </c>
      <c r="F35" s="215">
        <v>51</v>
      </c>
      <c r="G35" s="215">
        <v>85</v>
      </c>
      <c r="H35" s="215">
        <v>68</v>
      </c>
      <c r="I35" s="215">
        <v>89</v>
      </c>
      <c r="J35" s="215">
        <v>40</v>
      </c>
      <c r="K35" s="215">
        <v>41</v>
      </c>
      <c r="L35" s="215">
        <v>73</v>
      </c>
      <c r="M35" s="215">
        <v>10</v>
      </c>
      <c r="N35" s="216">
        <f t="shared" si="6"/>
        <v>592</v>
      </c>
    </row>
    <row r="36" spans="1:14" ht="30" customHeight="1">
      <c r="A36" s="113" t="s">
        <v>771</v>
      </c>
      <c r="B36" s="215">
        <v>0</v>
      </c>
      <c r="C36" s="215">
        <v>0</v>
      </c>
      <c r="D36" s="215">
        <v>4</v>
      </c>
      <c r="E36" s="215">
        <v>13</v>
      </c>
      <c r="F36" s="215">
        <v>27</v>
      </c>
      <c r="G36" s="215">
        <v>0</v>
      </c>
      <c r="H36" s="215">
        <v>0</v>
      </c>
      <c r="I36" s="215">
        <v>0</v>
      </c>
      <c r="J36" s="215">
        <v>2</v>
      </c>
      <c r="K36" s="215">
        <v>14</v>
      </c>
      <c r="L36" s="215">
        <v>2</v>
      </c>
      <c r="M36" s="215">
        <v>0</v>
      </c>
      <c r="N36" s="216">
        <f t="shared" si="6"/>
        <v>62</v>
      </c>
    </row>
    <row r="37" spans="1:14" ht="30" customHeight="1">
      <c r="A37" s="113" t="s">
        <v>34</v>
      </c>
      <c r="B37" s="215">
        <v>2</v>
      </c>
      <c r="C37" s="215">
        <v>27</v>
      </c>
      <c r="D37" s="215">
        <v>19</v>
      </c>
      <c r="E37" s="215">
        <v>19</v>
      </c>
      <c r="F37" s="215">
        <v>16</v>
      </c>
      <c r="G37" s="215">
        <v>15</v>
      </c>
      <c r="H37" s="215">
        <v>4</v>
      </c>
      <c r="I37" s="215">
        <v>29</v>
      </c>
      <c r="J37" s="215">
        <v>0</v>
      </c>
      <c r="K37" s="215">
        <v>3</v>
      </c>
      <c r="L37" s="215">
        <v>0</v>
      </c>
      <c r="M37" s="215">
        <v>4</v>
      </c>
      <c r="N37" s="216">
        <f t="shared" si="6"/>
        <v>138</v>
      </c>
    </row>
    <row r="38" spans="1:14" ht="30" customHeight="1">
      <c r="A38" s="113" t="s">
        <v>782</v>
      </c>
      <c r="B38" s="215">
        <v>0</v>
      </c>
      <c r="C38" s="215">
        <v>0</v>
      </c>
      <c r="D38" s="215">
        <v>6</v>
      </c>
      <c r="E38" s="215">
        <v>7</v>
      </c>
      <c r="F38" s="215">
        <v>0</v>
      </c>
      <c r="G38" s="215">
        <v>2</v>
      </c>
      <c r="H38" s="215">
        <v>9</v>
      </c>
      <c r="I38" s="215">
        <v>5</v>
      </c>
      <c r="J38" s="215">
        <v>9</v>
      </c>
      <c r="K38" s="215">
        <v>9</v>
      </c>
      <c r="L38" s="215">
        <v>20</v>
      </c>
      <c r="M38" s="215">
        <v>11</v>
      </c>
      <c r="N38" s="216">
        <f t="shared" si="6"/>
        <v>78</v>
      </c>
    </row>
    <row r="39" spans="1:14" ht="30" customHeight="1">
      <c r="A39" s="113" t="s">
        <v>772</v>
      </c>
      <c r="B39" s="21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4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6">
        <f t="shared" si="6"/>
        <v>4</v>
      </c>
    </row>
    <row r="40" spans="1:14" ht="30" customHeight="1">
      <c r="A40" s="113" t="s">
        <v>777</v>
      </c>
      <c r="B40" s="215">
        <v>0</v>
      </c>
      <c r="C40" s="215">
        <v>0</v>
      </c>
      <c r="D40" s="215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6">
        <f t="shared" si="6"/>
        <v>0</v>
      </c>
    </row>
    <row r="41" spans="1:14" ht="30" customHeight="1">
      <c r="A41" s="113" t="s">
        <v>31</v>
      </c>
      <c r="B41" s="215">
        <v>0</v>
      </c>
      <c r="C41" s="215">
        <v>0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6">
        <f t="shared" si="6"/>
        <v>0</v>
      </c>
    </row>
    <row r="42" spans="1:14" ht="30" customHeight="1">
      <c r="A42" s="113" t="s">
        <v>811</v>
      </c>
      <c r="B42" s="215">
        <v>0</v>
      </c>
      <c r="C42" s="215">
        <v>0</v>
      </c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6">
        <f t="shared" si="6"/>
        <v>0</v>
      </c>
    </row>
    <row r="43" spans="1:14" ht="30" customHeight="1">
      <c r="A43" s="113" t="s">
        <v>779</v>
      </c>
      <c r="B43" s="215">
        <v>0</v>
      </c>
      <c r="C43" s="215">
        <v>0</v>
      </c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4</v>
      </c>
      <c r="J43" s="215">
        <v>0</v>
      </c>
      <c r="K43" s="215">
        <v>5</v>
      </c>
      <c r="L43" s="215">
        <v>0</v>
      </c>
      <c r="M43" s="215">
        <v>0</v>
      </c>
      <c r="N43" s="216">
        <f t="shared" si="6"/>
        <v>9</v>
      </c>
    </row>
    <row r="44" spans="1:14" ht="30" customHeight="1">
      <c r="A44" s="113" t="s">
        <v>38</v>
      </c>
      <c r="B44" s="215">
        <v>0</v>
      </c>
      <c r="C44" s="215">
        <v>0</v>
      </c>
      <c r="D44" s="215">
        <v>0</v>
      </c>
      <c r="E44" s="215">
        <v>0</v>
      </c>
      <c r="F44" s="215">
        <v>0</v>
      </c>
      <c r="G44" s="215">
        <v>2</v>
      </c>
      <c r="H44" s="215">
        <v>0</v>
      </c>
      <c r="I44" s="215">
        <v>3</v>
      </c>
      <c r="J44" s="215">
        <v>0</v>
      </c>
      <c r="K44" s="215">
        <v>0</v>
      </c>
      <c r="L44" s="215">
        <v>0</v>
      </c>
      <c r="M44" s="215">
        <v>0</v>
      </c>
      <c r="N44" s="216">
        <f t="shared" si="6"/>
        <v>5</v>
      </c>
    </row>
    <row r="45" spans="1:14" ht="30" customHeight="1">
      <c r="A45" s="113" t="s">
        <v>776</v>
      </c>
      <c r="B45" s="215">
        <v>0</v>
      </c>
      <c r="C45" s="215">
        <v>0</v>
      </c>
      <c r="D45" s="215">
        <v>0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1</v>
      </c>
      <c r="M45" s="215">
        <v>0</v>
      </c>
      <c r="N45" s="216">
        <f t="shared" si="6"/>
        <v>1</v>
      </c>
    </row>
    <row r="46" spans="1:14" ht="30" customHeight="1">
      <c r="A46" s="113" t="s">
        <v>510</v>
      </c>
      <c r="B46" s="215">
        <v>0</v>
      </c>
      <c r="C46" s="215">
        <v>0</v>
      </c>
      <c r="D46" s="215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5</v>
      </c>
      <c r="L46" s="215">
        <v>0</v>
      </c>
      <c r="M46" s="215">
        <v>0</v>
      </c>
      <c r="N46" s="216">
        <f t="shared" si="6"/>
        <v>5</v>
      </c>
    </row>
    <row r="47" spans="1:14" ht="30" customHeight="1">
      <c r="A47" s="113" t="s">
        <v>35</v>
      </c>
      <c r="B47" s="215">
        <v>0</v>
      </c>
      <c r="C47" s="215">
        <v>0</v>
      </c>
      <c r="D47" s="215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3</v>
      </c>
      <c r="N47" s="216">
        <f t="shared" si="6"/>
        <v>3</v>
      </c>
    </row>
    <row r="48" spans="1:14" ht="30" customHeight="1">
      <c r="A48" s="113" t="s">
        <v>808</v>
      </c>
      <c r="B48" s="215">
        <v>0</v>
      </c>
      <c r="C48" s="215">
        <v>0</v>
      </c>
      <c r="D48" s="215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6">
        <f t="shared" si="6"/>
        <v>0</v>
      </c>
    </row>
    <row r="49" spans="1:14" ht="30" customHeight="1">
      <c r="A49" s="113" t="s">
        <v>773</v>
      </c>
      <c r="B49" s="215">
        <v>0</v>
      </c>
      <c r="C49" s="215">
        <v>0</v>
      </c>
      <c r="D49" s="215">
        <v>0</v>
      </c>
      <c r="E49" s="215">
        <v>0</v>
      </c>
      <c r="F49" s="215">
        <v>0</v>
      </c>
      <c r="G49" s="215">
        <v>0</v>
      </c>
      <c r="H49" s="215">
        <v>0</v>
      </c>
      <c r="I49" s="215">
        <v>0</v>
      </c>
      <c r="J49" s="215">
        <v>0</v>
      </c>
      <c r="K49" s="215">
        <v>3</v>
      </c>
      <c r="L49" s="215">
        <v>0</v>
      </c>
      <c r="M49" s="215">
        <v>0</v>
      </c>
      <c r="N49" s="216">
        <f t="shared" si="6"/>
        <v>3</v>
      </c>
    </row>
    <row r="50" spans="1:14" ht="30" customHeight="1">
      <c r="A50" s="113" t="s">
        <v>806</v>
      </c>
      <c r="B50" s="215">
        <v>0</v>
      </c>
      <c r="C50" s="215">
        <v>0</v>
      </c>
      <c r="D50" s="215">
        <v>0</v>
      </c>
      <c r="E50" s="215">
        <v>0</v>
      </c>
      <c r="F50" s="215">
        <v>0</v>
      </c>
      <c r="G50" s="215">
        <v>0</v>
      </c>
      <c r="H50" s="215">
        <v>0</v>
      </c>
      <c r="I50" s="215">
        <v>0</v>
      </c>
      <c r="J50" s="215">
        <v>0</v>
      </c>
      <c r="K50" s="215">
        <v>0</v>
      </c>
      <c r="L50" s="215">
        <v>2</v>
      </c>
      <c r="M50" s="215">
        <v>3</v>
      </c>
      <c r="N50" s="216">
        <f t="shared" si="6"/>
        <v>5</v>
      </c>
    </row>
    <row r="51" spans="1:14" ht="30" customHeight="1">
      <c r="A51" s="113" t="s">
        <v>775</v>
      </c>
      <c r="B51" s="215">
        <v>0</v>
      </c>
      <c r="C51" s="215">
        <v>0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6">
        <f t="shared" si="6"/>
        <v>0</v>
      </c>
    </row>
    <row r="52" spans="1:14" ht="30" customHeight="1">
      <c r="A52" s="118" t="s">
        <v>783</v>
      </c>
      <c r="B52" s="213">
        <f>B53</f>
        <v>0</v>
      </c>
      <c r="C52" s="213">
        <f aca="true" t="shared" si="8" ref="C52:N52">C53</f>
        <v>0</v>
      </c>
      <c r="D52" s="213">
        <f t="shared" si="8"/>
        <v>0</v>
      </c>
      <c r="E52" s="213">
        <f t="shared" si="8"/>
        <v>0</v>
      </c>
      <c r="F52" s="213">
        <f t="shared" si="8"/>
        <v>0</v>
      </c>
      <c r="G52" s="213">
        <f t="shared" si="8"/>
        <v>0</v>
      </c>
      <c r="H52" s="213">
        <f t="shared" si="8"/>
        <v>0</v>
      </c>
      <c r="I52" s="213">
        <f t="shared" si="8"/>
        <v>0</v>
      </c>
      <c r="J52" s="213">
        <f t="shared" si="8"/>
        <v>0</v>
      </c>
      <c r="K52" s="213">
        <f t="shared" si="8"/>
        <v>0</v>
      </c>
      <c r="L52" s="213">
        <f t="shared" si="8"/>
        <v>0</v>
      </c>
      <c r="M52" s="213">
        <f t="shared" si="8"/>
        <v>0</v>
      </c>
      <c r="N52" s="213">
        <f t="shared" si="8"/>
        <v>0</v>
      </c>
    </row>
    <row r="53" spans="1:14" ht="30" customHeight="1">
      <c r="A53" s="113" t="s">
        <v>821</v>
      </c>
      <c r="B53" s="215">
        <v>0</v>
      </c>
      <c r="C53" s="215">
        <v>0</v>
      </c>
      <c r="D53" s="215">
        <v>0</v>
      </c>
      <c r="E53" s="215">
        <v>0</v>
      </c>
      <c r="F53" s="215">
        <v>0</v>
      </c>
      <c r="G53" s="215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</row>
    <row r="54" spans="1:14" ht="30" customHeight="1">
      <c r="A54" s="118" t="s">
        <v>836</v>
      </c>
      <c r="B54" s="219">
        <v>31</v>
      </c>
      <c r="C54" s="219">
        <v>150</v>
      </c>
      <c r="D54" s="219">
        <v>100</v>
      </c>
      <c r="E54" s="219">
        <v>310</v>
      </c>
      <c r="F54" s="219">
        <v>453</v>
      </c>
      <c r="G54" s="219">
        <v>552</v>
      </c>
      <c r="H54" s="219">
        <v>262</v>
      </c>
      <c r="I54" s="219">
        <v>503</v>
      </c>
      <c r="J54" s="219">
        <v>320</v>
      </c>
      <c r="K54" s="219">
        <v>150</v>
      </c>
      <c r="L54" s="219">
        <v>150</v>
      </c>
      <c r="M54" s="219">
        <v>60</v>
      </c>
      <c r="N54" s="213">
        <f>SUM(B54:M54)</f>
        <v>3041</v>
      </c>
    </row>
    <row r="55" spans="1:14" ht="16.5" customHeight="1">
      <c r="A55" s="182" t="s">
        <v>786</v>
      </c>
      <c r="B55" s="183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01"/>
    </row>
    <row r="56" spans="1:14" ht="15" customHeight="1">
      <c r="A56" s="290" t="s">
        <v>787</v>
      </c>
      <c r="B56" s="290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 ht="12.75">
      <c r="A57" s="221"/>
      <c r="B57" s="221"/>
      <c r="C57" s="221"/>
      <c r="D57" s="221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ht="12.75">
      <c r="A58" s="221"/>
      <c r="B58" s="221"/>
      <c r="C58" s="221"/>
      <c r="D58" s="221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1:14" ht="12.75">
      <c r="A59" s="221"/>
      <c r="B59" s="221"/>
      <c r="C59" s="221"/>
      <c r="D59" s="221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2.75">
      <c r="A60" s="221"/>
      <c r="B60" s="221"/>
      <c r="C60" s="221"/>
      <c r="D60" s="221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4" ht="12.75">
      <c r="A61" s="222"/>
      <c r="B61" s="222"/>
      <c r="C61" s="222"/>
      <c r="D61" s="222"/>
    </row>
    <row r="62" spans="1:4" ht="12.75">
      <c r="A62" s="222"/>
      <c r="B62" s="222"/>
      <c r="C62" s="222"/>
      <c r="D62" s="222"/>
    </row>
    <row r="63" spans="1:4" ht="12.75">
      <c r="A63" s="222"/>
      <c r="B63" s="222"/>
      <c r="C63" s="222"/>
      <c r="D63" s="222"/>
    </row>
    <row r="64" spans="1:4" ht="12.75">
      <c r="A64" s="222"/>
      <c r="B64" s="222"/>
      <c r="C64" s="222"/>
      <c r="D64" s="222"/>
    </row>
    <row r="65" spans="1:4" ht="12.75">
      <c r="A65" s="222"/>
      <c r="B65" s="222"/>
      <c r="C65" s="222"/>
      <c r="D65" s="222"/>
    </row>
    <row r="66" spans="1:5" ht="12.75">
      <c r="A66" s="222"/>
      <c r="B66" s="222"/>
      <c r="C66" s="222"/>
      <c r="D66" s="222"/>
      <c r="E66" s="222"/>
    </row>
    <row r="67" spans="1:5" ht="12.75">
      <c r="A67" s="222"/>
      <c r="B67" s="222"/>
      <c r="C67" s="222"/>
      <c r="D67" s="222"/>
      <c r="E67" s="222"/>
    </row>
    <row r="68" spans="1:5" ht="12.75">
      <c r="A68" s="222"/>
      <c r="B68" s="222"/>
      <c r="C68" s="222"/>
      <c r="D68" s="222"/>
      <c r="E68" s="222"/>
    </row>
    <row r="69" spans="1:5" ht="12.75">
      <c r="A69" s="222"/>
      <c r="B69" s="222"/>
      <c r="C69" s="222"/>
      <c r="D69" s="222"/>
      <c r="E69" s="222"/>
    </row>
    <row r="70" spans="1:5" ht="12.75">
      <c r="A70" s="222"/>
      <c r="B70" s="222"/>
      <c r="C70" s="222"/>
      <c r="D70" s="222"/>
      <c r="E70" s="222"/>
    </row>
    <row r="71" spans="1:5" ht="12.75">
      <c r="A71" s="222"/>
      <c r="B71" s="222"/>
      <c r="C71" s="222"/>
      <c r="D71" s="222"/>
      <c r="E71" s="222"/>
    </row>
    <row r="72" spans="1:5" ht="12.75">
      <c r="A72" s="222"/>
      <c r="B72" s="222"/>
      <c r="C72" s="222"/>
      <c r="D72" s="222"/>
      <c r="E72" s="222"/>
    </row>
    <row r="73" spans="1:5" ht="12.75">
      <c r="A73" s="222"/>
      <c r="B73" s="222"/>
      <c r="C73" s="222"/>
      <c r="D73" s="222"/>
      <c r="E73" s="222"/>
    </row>
    <row r="74" spans="1:5" ht="12.75">
      <c r="A74" s="222"/>
      <c r="B74" s="222"/>
      <c r="C74" s="222"/>
      <c r="D74" s="222"/>
      <c r="E74" s="222"/>
    </row>
    <row r="75" spans="1:5" ht="12.75">
      <c r="A75" s="222"/>
      <c r="B75" s="222"/>
      <c r="C75" s="222"/>
      <c r="D75" s="222"/>
      <c r="E75" s="222"/>
    </row>
    <row r="76" spans="1:5" ht="12.75">
      <c r="A76" s="222"/>
      <c r="B76" s="222"/>
      <c r="C76" s="222"/>
      <c r="D76" s="222"/>
      <c r="E76" s="222"/>
    </row>
    <row r="77" spans="1:5" ht="12.75">
      <c r="A77" s="222"/>
      <c r="B77" s="222"/>
      <c r="C77" s="222"/>
      <c r="D77" s="222"/>
      <c r="E77" s="222"/>
    </row>
    <row r="78" spans="1:5" ht="12.75">
      <c r="A78" s="222"/>
      <c r="B78" s="222"/>
      <c r="C78" s="222"/>
      <c r="D78" s="222"/>
      <c r="E78" s="222"/>
    </row>
    <row r="79" spans="1:5" ht="12.75">
      <c r="A79" s="222"/>
      <c r="B79" s="222"/>
      <c r="C79" s="222"/>
      <c r="D79" s="222"/>
      <c r="E79" s="222"/>
    </row>
    <row r="80" spans="1:5" ht="12.75">
      <c r="A80" s="222"/>
      <c r="B80" s="222"/>
      <c r="C80" s="222"/>
      <c r="D80" s="222"/>
      <c r="E80" s="222"/>
    </row>
    <row r="81" spans="1:5" ht="12.75">
      <c r="A81" s="222"/>
      <c r="B81" s="222"/>
      <c r="C81" s="222"/>
      <c r="D81" s="222"/>
      <c r="E81" s="222"/>
    </row>
    <row r="82" spans="1:5" ht="12.75">
      <c r="A82" s="222"/>
      <c r="B82" s="222"/>
      <c r="C82" s="222"/>
      <c r="D82" s="222"/>
      <c r="E82" s="222"/>
    </row>
    <row r="83" spans="1:5" ht="12.75">
      <c r="A83" s="222"/>
      <c r="B83" s="222"/>
      <c r="C83" s="222"/>
      <c r="D83" s="222"/>
      <c r="E83" s="222"/>
    </row>
  </sheetData>
  <sheetProtection/>
  <mergeCells count="2">
    <mergeCell ref="A1:N1"/>
    <mergeCell ref="A56:B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hamamy1</dc:creator>
  <cp:keywords/>
  <dc:description/>
  <cp:lastModifiedBy>arahhal</cp:lastModifiedBy>
  <cp:lastPrinted>2017-03-16T07:44:45Z</cp:lastPrinted>
  <dcterms:created xsi:type="dcterms:W3CDTF">2011-09-30T13:05:52Z</dcterms:created>
  <dcterms:modified xsi:type="dcterms:W3CDTF">2017-10-26T08:16:11Z</dcterms:modified>
  <cp:category/>
  <cp:version/>
  <cp:contentType/>
  <cp:contentStatus/>
</cp:coreProperties>
</file>